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 activeTab="2"/>
  </bookViews>
  <sheets>
    <sheet name="Clientes" sheetId="1" r:id="rId1"/>
    <sheet name="Servicios" sheetId="2" r:id="rId2"/>
    <sheet name="Servicios Realizados" sheetId="3" r:id="rId3"/>
    <sheet name="Versión 20200417" sheetId="21" r:id="rId4"/>
    <sheet name="Buscar Por Telefono" sheetId="7" r:id="rId5"/>
    <sheet name="Buscar Por Nombre" sheetId="9" r:id="rId6"/>
    <sheet name="Busqueda Por ID Cliente" sheetId="16" r:id="rId7"/>
    <sheet name="Buscar Por Apellidos" sheetId="11" r:id="rId8"/>
    <sheet name="Ingreso Diario" sheetId="4" r:id="rId9"/>
    <sheet name="Resumen Mensual" sheetId="5" r:id="rId10"/>
    <sheet name="Resumen Anual" sheetId="6" r:id="rId11"/>
    <sheet name="Buscar Por IDCliente" sheetId="12" state="hidden" r:id="rId12"/>
    <sheet name="Buscar Por IDCliente 2" sheetId="13" state="hidden" r:id="rId13"/>
    <sheet name="Buscar Por IDCliente 3" sheetId="15" state="hidden" r:id="rId14"/>
    <sheet name="Balance 201901" sheetId="17" r:id="rId15"/>
    <sheet name="Balance 201902" sheetId="19" r:id="rId16"/>
    <sheet name="Balance 201903" sheetId="18" r:id="rId17"/>
    <sheet name="Balance 201904" sheetId="20" r:id="rId18"/>
    <sheet name="Ejemplos" sheetId="8" state="hidden" r:id="rId19"/>
  </sheets>
  <definedNames>
    <definedName name="_xlnm._FilterDatabase" localSheetId="8" hidden="1">'Ingreso Diario'!$A$3:$B$1039</definedName>
    <definedName name="_xlnm._FilterDatabase" localSheetId="9" hidden="1">'Resumen Mensual'!$A$3:$C$39</definedName>
    <definedName name="_xlnm._FilterDatabase" localSheetId="2" hidden="1">'Servicios Realizados'!$A$1:$I$422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09" i="3" l="1"/>
  <c r="D509" i="3"/>
  <c r="C509" i="3"/>
  <c r="I509" i="3"/>
  <c r="J509" i="3"/>
  <c r="B309" i="4" l="1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D800" i="3" l="1"/>
  <c r="C800" i="3"/>
  <c r="D799" i="3"/>
  <c r="C799" i="3"/>
  <c r="D798" i="3"/>
  <c r="C798" i="3"/>
  <c r="D797" i="3"/>
  <c r="C797" i="3"/>
  <c r="D796" i="3"/>
  <c r="C796" i="3"/>
  <c r="D795" i="3"/>
  <c r="C795" i="3"/>
  <c r="D794" i="3"/>
  <c r="C794" i="3"/>
  <c r="D793" i="3"/>
  <c r="C793" i="3"/>
  <c r="D792" i="3"/>
  <c r="C792" i="3"/>
  <c r="D791" i="3"/>
  <c r="C791" i="3"/>
  <c r="D790" i="3"/>
  <c r="C790" i="3"/>
  <c r="D789" i="3"/>
  <c r="C789" i="3"/>
  <c r="D788" i="3"/>
  <c r="C788" i="3"/>
  <c r="D787" i="3"/>
  <c r="C787" i="3"/>
  <c r="D786" i="3"/>
  <c r="C786" i="3"/>
  <c r="D785" i="3"/>
  <c r="C785" i="3"/>
  <c r="D784" i="3"/>
  <c r="C784" i="3"/>
  <c r="D783" i="3"/>
  <c r="C783" i="3"/>
  <c r="D782" i="3"/>
  <c r="C782" i="3"/>
  <c r="D781" i="3"/>
  <c r="C781" i="3"/>
  <c r="D780" i="3"/>
  <c r="C780" i="3"/>
  <c r="D779" i="3"/>
  <c r="C779" i="3"/>
  <c r="D778" i="3"/>
  <c r="C778" i="3"/>
  <c r="D777" i="3"/>
  <c r="C777" i="3"/>
  <c r="D776" i="3"/>
  <c r="C776" i="3"/>
  <c r="D775" i="3"/>
  <c r="C775" i="3"/>
  <c r="D774" i="3"/>
  <c r="C774" i="3"/>
  <c r="D773" i="3"/>
  <c r="C773" i="3"/>
  <c r="D772" i="3"/>
  <c r="C772" i="3"/>
  <c r="D771" i="3"/>
  <c r="C771" i="3"/>
  <c r="D770" i="3"/>
  <c r="C770" i="3"/>
  <c r="D769" i="3"/>
  <c r="C769" i="3"/>
  <c r="D768" i="3"/>
  <c r="C768" i="3"/>
  <c r="D767" i="3"/>
  <c r="C767" i="3"/>
  <c r="D766" i="3"/>
  <c r="C766" i="3"/>
  <c r="D765" i="3"/>
  <c r="C765" i="3"/>
  <c r="D764" i="3"/>
  <c r="C764" i="3"/>
  <c r="D763" i="3"/>
  <c r="C763" i="3"/>
  <c r="D762" i="3"/>
  <c r="C762" i="3"/>
  <c r="D761" i="3"/>
  <c r="C761" i="3"/>
  <c r="D760" i="3"/>
  <c r="C760" i="3"/>
  <c r="D759" i="3"/>
  <c r="C759" i="3"/>
  <c r="D758" i="3"/>
  <c r="C758" i="3"/>
  <c r="D757" i="3"/>
  <c r="C757" i="3"/>
  <c r="D756" i="3"/>
  <c r="C756" i="3"/>
  <c r="D755" i="3"/>
  <c r="C755" i="3"/>
  <c r="D754" i="3"/>
  <c r="C754" i="3"/>
  <c r="D753" i="3"/>
  <c r="C753" i="3"/>
  <c r="D752" i="3"/>
  <c r="C752" i="3"/>
  <c r="D751" i="3"/>
  <c r="C751" i="3"/>
  <c r="D750" i="3"/>
  <c r="C750" i="3"/>
  <c r="D749" i="3"/>
  <c r="C749" i="3"/>
  <c r="D748" i="3"/>
  <c r="C748" i="3"/>
  <c r="D747" i="3"/>
  <c r="C747" i="3"/>
  <c r="D746" i="3"/>
  <c r="C746" i="3"/>
  <c r="D745" i="3"/>
  <c r="C745" i="3"/>
  <c r="D744" i="3"/>
  <c r="C744" i="3"/>
  <c r="D743" i="3"/>
  <c r="C743" i="3"/>
  <c r="D742" i="3"/>
  <c r="C742" i="3"/>
  <c r="D741" i="3"/>
  <c r="C741" i="3"/>
  <c r="D740" i="3"/>
  <c r="C740" i="3"/>
  <c r="D739" i="3"/>
  <c r="C739" i="3"/>
  <c r="D738" i="3"/>
  <c r="C738" i="3"/>
  <c r="D737" i="3"/>
  <c r="C737" i="3"/>
  <c r="D736" i="3"/>
  <c r="C736" i="3"/>
  <c r="D735" i="3"/>
  <c r="C735" i="3"/>
  <c r="D734" i="3"/>
  <c r="C734" i="3"/>
  <c r="D733" i="3"/>
  <c r="C733" i="3"/>
  <c r="D732" i="3"/>
  <c r="C732" i="3"/>
  <c r="D731" i="3"/>
  <c r="C731" i="3"/>
  <c r="D730" i="3"/>
  <c r="C730" i="3"/>
  <c r="D729" i="3"/>
  <c r="C729" i="3"/>
  <c r="D728" i="3"/>
  <c r="C728" i="3"/>
  <c r="D727" i="3"/>
  <c r="C727" i="3"/>
  <c r="D726" i="3"/>
  <c r="C726" i="3"/>
  <c r="D725" i="3"/>
  <c r="C725" i="3"/>
  <c r="D724" i="3"/>
  <c r="C724" i="3"/>
  <c r="D723" i="3"/>
  <c r="C723" i="3"/>
  <c r="D722" i="3"/>
  <c r="C722" i="3"/>
  <c r="D721" i="3"/>
  <c r="C721" i="3"/>
  <c r="D720" i="3"/>
  <c r="C720" i="3"/>
  <c r="D719" i="3"/>
  <c r="C719" i="3"/>
  <c r="D718" i="3"/>
  <c r="C718" i="3"/>
  <c r="D717" i="3"/>
  <c r="C717" i="3"/>
  <c r="D716" i="3"/>
  <c r="C716" i="3"/>
  <c r="D715" i="3"/>
  <c r="C715" i="3"/>
  <c r="D714" i="3"/>
  <c r="C714" i="3"/>
  <c r="D713" i="3"/>
  <c r="C713" i="3"/>
  <c r="D712" i="3"/>
  <c r="C712" i="3"/>
  <c r="D711" i="3"/>
  <c r="C711" i="3"/>
  <c r="D710" i="3"/>
  <c r="C710" i="3"/>
  <c r="D709" i="3"/>
  <c r="C709" i="3"/>
  <c r="D708" i="3"/>
  <c r="C708" i="3"/>
  <c r="D707" i="3"/>
  <c r="C707" i="3"/>
  <c r="D706" i="3"/>
  <c r="C706" i="3"/>
  <c r="D705" i="3"/>
  <c r="C705" i="3"/>
  <c r="D704" i="3"/>
  <c r="C704" i="3"/>
  <c r="D703" i="3"/>
  <c r="C703" i="3"/>
  <c r="D702" i="3"/>
  <c r="C702" i="3"/>
  <c r="D701" i="3"/>
  <c r="C701" i="3"/>
  <c r="D700" i="3"/>
  <c r="C700" i="3"/>
  <c r="D699" i="3"/>
  <c r="C699" i="3"/>
  <c r="D698" i="3"/>
  <c r="C698" i="3"/>
  <c r="D697" i="3"/>
  <c r="C697" i="3"/>
  <c r="D696" i="3"/>
  <c r="C696" i="3"/>
  <c r="D695" i="3"/>
  <c r="C695" i="3"/>
  <c r="D694" i="3"/>
  <c r="C694" i="3"/>
  <c r="D693" i="3"/>
  <c r="C693" i="3"/>
  <c r="D692" i="3"/>
  <c r="C692" i="3"/>
  <c r="D691" i="3"/>
  <c r="C691" i="3"/>
  <c r="D690" i="3"/>
  <c r="C690" i="3"/>
  <c r="D689" i="3"/>
  <c r="C689" i="3"/>
  <c r="D688" i="3"/>
  <c r="C688" i="3"/>
  <c r="D687" i="3"/>
  <c r="C687" i="3"/>
  <c r="D686" i="3"/>
  <c r="C686" i="3"/>
  <c r="D685" i="3"/>
  <c r="C685" i="3"/>
  <c r="D684" i="3"/>
  <c r="C684" i="3"/>
  <c r="D683" i="3"/>
  <c r="C683" i="3"/>
  <c r="D682" i="3"/>
  <c r="C682" i="3"/>
  <c r="D681" i="3"/>
  <c r="C681" i="3"/>
  <c r="D680" i="3"/>
  <c r="C680" i="3"/>
  <c r="D679" i="3"/>
  <c r="C679" i="3"/>
  <c r="D678" i="3"/>
  <c r="C678" i="3"/>
  <c r="D677" i="3"/>
  <c r="C677" i="3"/>
  <c r="D676" i="3"/>
  <c r="C676" i="3"/>
  <c r="D675" i="3"/>
  <c r="C675" i="3"/>
  <c r="D674" i="3"/>
  <c r="C674" i="3"/>
  <c r="D673" i="3"/>
  <c r="C673" i="3"/>
  <c r="D672" i="3"/>
  <c r="C672" i="3"/>
  <c r="D671" i="3"/>
  <c r="C671" i="3"/>
  <c r="D670" i="3"/>
  <c r="C670" i="3"/>
  <c r="D669" i="3"/>
  <c r="C669" i="3"/>
  <c r="D668" i="3"/>
  <c r="C668" i="3"/>
  <c r="D667" i="3"/>
  <c r="C667" i="3"/>
  <c r="D666" i="3"/>
  <c r="C666" i="3"/>
  <c r="D665" i="3"/>
  <c r="C665" i="3"/>
  <c r="D664" i="3"/>
  <c r="C664" i="3"/>
  <c r="D663" i="3"/>
  <c r="C663" i="3"/>
  <c r="D662" i="3"/>
  <c r="C662" i="3"/>
  <c r="D661" i="3"/>
  <c r="C661" i="3"/>
  <c r="D660" i="3"/>
  <c r="C660" i="3"/>
  <c r="D659" i="3"/>
  <c r="C659" i="3"/>
  <c r="D658" i="3"/>
  <c r="C658" i="3"/>
  <c r="D657" i="3"/>
  <c r="C657" i="3"/>
  <c r="D656" i="3"/>
  <c r="C656" i="3"/>
  <c r="D655" i="3"/>
  <c r="C655" i="3"/>
  <c r="D654" i="3"/>
  <c r="C654" i="3"/>
  <c r="D653" i="3"/>
  <c r="C653" i="3"/>
  <c r="D652" i="3"/>
  <c r="C652" i="3"/>
  <c r="D651" i="3"/>
  <c r="C651" i="3"/>
  <c r="D650" i="3"/>
  <c r="C650" i="3"/>
  <c r="D649" i="3"/>
  <c r="C649" i="3"/>
  <c r="D648" i="3"/>
  <c r="C648" i="3"/>
  <c r="D647" i="3"/>
  <c r="C647" i="3"/>
  <c r="D646" i="3"/>
  <c r="C646" i="3"/>
  <c r="D645" i="3"/>
  <c r="C645" i="3"/>
  <c r="D644" i="3"/>
  <c r="C644" i="3"/>
  <c r="D643" i="3"/>
  <c r="C643" i="3"/>
  <c r="D642" i="3"/>
  <c r="C642" i="3"/>
  <c r="D641" i="3"/>
  <c r="C641" i="3"/>
  <c r="D640" i="3"/>
  <c r="C640" i="3"/>
  <c r="D639" i="3"/>
  <c r="C639" i="3"/>
  <c r="D638" i="3"/>
  <c r="C638" i="3"/>
  <c r="D637" i="3"/>
  <c r="C637" i="3"/>
  <c r="D636" i="3"/>
  <c r="C636" i="3"/>
  <c r="D635" i="3"/>
  <c r="C635" i="3"/>
  <c r="D634" i="3"/>
  <c r="C634" i="3"/>
  <c r="D633" i="3"/>
  <c r="C633" i="3"/>
  <c r="D632" i="3"/>
  <c r="C632" i="3"/>
  <c r="D631" i="3"/>
  <c r="C631" i="3"/>
  <c r="D630" i="3"/>
  <c r="C630" i="3"/>
  <c r="D629" i="3"/>
  <c r="C629" i="3"/>
  <c r="D628" i="3"/>
  <c r="C628" i="3"/>
  <c r="D627" i="3"/>
  <c r="C627" i="3"/>
  <c r="D626" i="3"/>
  <c r="C626" i="3"/>
  <c r="D625" i="3"/>
  <c r="C625" i="3"/>
  <c r="D624" i="3"/>
  <c r="C624" i="3"/>
  <c r="D623" i="3"/>
  <c r="C623" i="3"/>
  <c r="D622" i="3"/>
  <c r="C622" i="3"/>
  <c r="D621" i="3"/>
  <c r="C621" i="3"/>
  <c r="D620" i="3"/>
  <c r="C620" i="3"/>
  <c r="D619" i="3"/>
  <c r="C619" i="3"/>
  <c r="D618" i="3"/>
  <c r="C618" i="3"/>
  <c r="D617" i="3"/>
  <c r="C617" i="3"/>
  <c r="D616" i="3"/>
  <c r="C616" i="3"/>
  <c r="D615" i="3"/>
  <c r="C615" i="3"/>
  <c r="D614" i="3"/>
  <c r="C614" i="3"/>
  <c r="D613" i="3"/>
  <c r="C613" i="3"/>
  <c r="D612" i="3"/>
  <c r="C612" i="3"/>
  <c r="D611" i="3"/>
  <c r="C611" i="3"/>
  <c r="D610" i="3"/>
  <c r="C610" i="3"/>
  <c r="D609" i="3"/>
  <c r="C609" i="3"/>
  <c r="D608" i="3"/>
  <c r="C608" i="3"/>
  <c r="D607" i="3"/>
  <c r="C607" i="3"/>
  <c r="D606" i="3"/>
  <c r="C606" i="3"/>
  <c r="D605" i="3"/>
  <c r="C605" i="3"/>
  <c r="D604" i="3"/>
  <c r="C604" i="3"/>
  <c r="D603" i="3"/>
  <c r="C603" i="3"/>
  <c r="D602" i="3"/>
  <c r="C602" i="3"/>
  <c r="D601" i="3"/>
  <c r="C601" i="3"/>
  <c r="D600" i="3"/>
  <c r="C600" i="3"/>
  <c r="D599" i="3"/>
  <c r="C599" i="3"/>
  <c r="D598" i="3"/>
  <c r="C598" i="3"/>
  <c r="D597" i="3"/>
  <c r="C597" i="3"/>
  <c r="D596" i="3"/>
  <c r="C596" i="3"/>
  <c r="D595" i="3"/>
  <c r="C595" i="3"/>
  <c r="D594" i="3"/>
  <c r="C594" i="3"/>
  <c r="D593" i="3"/>
  <c r="C593" i="3"/>
  <c r="D592" i="3"/>
  <c r="C592" i="3"/>
  <c r="D591" i="3"/>
  <c r="C591" i="3"/>
  <c r="D590" i="3"/>
  <c r="C590" i="3"/>
  <c r="D589" i="3"/>
  <c r="C589" i="3"/>
  <c r="D588" i="3"/>
  <c r="C588" i="3"/>
  <c r="D587" i="3"/>
  <c r="C587" i="3"/>
  <c r="D586" i="3"/>
  <c r="C586" i="3"/>
  <c r="D585" i="3"/>
  <c r="C585" i="3"/>
  <c r="D584" i="3"/>
  <c r="C584" i="3"/>
  <c r="D583" i="3"/>
  <c r="C583" i="3"/>
  <c r="D582" i="3"/>
  <c r="C582" i="3"/>
  <c r="D581" i="3"/>
  <c r="C581" i="3"/>
  <c r="D580" i="3"/>
  <c r="C580" i="3"/>
  <c r="D579" i="3"/>
  <c r="C579" i="3"/>
  <c r="D578" i="3"/>
  <c r="C578" i="3"/>
  <c r="D577" i="3"/>
  <c r="C577" i="3"/>
  <c r="D576" i="3"/>
  <c r="C576" i="3"/>
  <c r="D575" i="3"/>
  <c r="C575" i="3"/>
  <c r="D574" i="3"/>
  <c r="C574" i="3"/>
  <c r="D573" i="3"/>
  <c r="C573" i="3"/>
  <c r="D572" i="3"/>
  <c r="C572" i="3"/>
  <c r="D571" i="3"/>
  <c r="C571" i="3"/>
  <c r="D570" i="3"/>
  <c r="C570" i="3"/>
  <c r="D569" i="3"/>
  <c r="C569" i="3"/>
  <c r="D568" i="3"/>
  <c r="C568" i="3"/>
  <c r="D567" i="3"/>
  <c r="C567" i="3"/>
  <c r="D566" i="3"/>
  <c r="C566" i="3"/>
  <c r="D565" i="3"/>
  <c r="C565" i="3"/>
  <c r="D564" i="3"/>
  <c r="C564" i="3"/>
  <c r="D563" i="3"/>
  <c r="C563" i="3"/>
  <c r="D562" i="3"/>
  <c r="C562" i="3"/>
  <c r="D561" i="3"/>
  <c r="C561" i="3"/>
  <c r="D560" i="3"/>
  <c r="C560" i="3"/>
  <c r="D559" i="3"/>
  <c r="C559" i="3"/>
  <c r="D558" i="3"/>
  <c r="C558" i="3"/>
  <c r="D557" i="3"/>
  <c r="C557" i="3"/>
  <c r="D556" i="3"/>
  <c r="C556" i="3"/>
  <c r="D555" i="3"/>
  <c r="C555" i="3"/>
  <c r="D554" i="3"/>
  <c r="C554" i="3"/>
  <c r="D553" i="3"/>
  <c r="C553" i="3"/>
  <c r="D552" i="3"/>
  <c r="C552" i="3"/>
  <c r="D551" i="3"/>
  <c r="C551" i="3"/>
  <c r="D550" i="3"/>
  <c r="C550" i="3"/>
  <c r="D549" i="3"/>
  <c r="C549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C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C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C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C510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I800" i="3" l="1"/>
  <c r="D3" i="6" l="1"/>
  <c r="E3" i="6"/>
  <c r="F3" i="6"/>
  <c r="G3" i="6"/>
  <c r="H3" i="6"/>
  <c r="I3" i="6"/>
  <c r="J3" i="6"/>
  <c r="F3" i="5"/>
  <c r="G3" i="5"/>
  <c r="H3" i="5"/>
  <c r="I3" i="5"/>
  <c r="J3" i="5"/>
  <c r="K3" i="5"/>
  <c r="L3" i="5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D3" i="4"/>
  <c r="E3" i="4"/>
  <c r="F3" i="4"/>
  <c r="G3" i="4"/>
  <c r="H3" i="4"/>
  <c r="I3" i="4"/>
  <c r="J3" i="4"/>
  <c r="E592" i="3"/>
  <c r="E614" i="3"/>
  <c r="I614" i="3"/>
  <c r="J614" i="3"/>
  <c r="E588" i="3"/>
  <c r="E577" i="3"/>
  <c r="E573" i="3"/>
  <c r="F3" i="17" l="1"/>
  <c r="F5" i="17"/>
  <c r="F10" i="17"/>
  <c r="F9" i="17"/>
  <c r="F8" i="17"/>
  <c r="F7" i="17"/>
  <c r="F6" i="17"/>
  <c r="A1" i="15" l="1"/>
  <c r="A8" i="15" s="1"/>
  <c r="A5" i="16"/>
  <c r="G5" i="16"/>
  <c r="F5" i="16"/>
  <c r="E5" i="16"/>
  <c r="D5" i="16"/>
  <c r="C5" i="16"/>
  <c r="B5" i="16"/>
  <c r="A9" i="15"/>
  <c r="A7" i="15"/>
  <c r="I309" i="4"/>
  <c r="H309" i="4"/>
  <c r="G309" i="4"/>
  <c r="F309" i="4"/>
  <c r="E309" i="4"/>
  <c r="I308" i="4"/>
  <c r="H308" i="4"/>
  <c r="G308" i="4"/>
  <c r="F308" i="4"/>
  <c r="E308" i="4"/>
  <c r="I307" i="4"/>
  <c r="H307" i="4"/>
  <c r="G307" i="4"/>
  <c r="F307" i="4"/>
  <c r="E307" i="4"/>
  <c r="I306" i="4"/>
  <c r="H306" i="4"/>
  <c r="G306" i="4"/>
  <c r="F306" i="4"/>
  <c r="E306" i="4"/>
  <c r="I305" i="4"/>
  <c r="H305" i="4"/>
  <c r="G305" i="4"/>
  <c r="F305" i="4"/>
  <c r="E305" i="4"/>
  <c r="I304" i="4"/>
  <c r="H304" i="4"/>
  <c r="G304" i="4"/>
  <c r="F304" i="4"/>
  <c r="E304" i="4"/>
  <c r="I303" i="4"/>
  <c r="H303" i="4"/>
  <c r="G303" i="4"/>
  <c r="F303" i="4"/>
  <c r="E303" i="4"/>
  <c r="I302" i="4"/>
  <c r="H302" i="4"/>
  <c r="G302" i="4"/>
  <c r="F302" i="4"/>
  <c r="E302" i="4"/>
  <c r="I301" i="4"/>
  <c r="H301" i="4"/>
  <c r="G301" i="4"/>
  <c r="F301" i="4"/>
  <c r="E301" i="4"/>
  <c r="I300" i="4"/>
  <c r="H300" i="4"/>
  <c r="G300" i="4"/>
  <c r="F300" i="4"/>
  <c r="E300" i="4"/>
  <c r="I299" i="4"/>
  <c r="H299" i="4"/>
  <c r="G299" i="4"/>
  <c r="F299" i="4"/>
  <c r="E299" i="4"/>
  <c r="I298" i="4"/>
  <c r="H298" i="4"/>
  <c r="G298" i="4"/>
  <c r="F298" i="4"/>
  <c r="E298" i="4"/>
  <c r="I297" i="4"/>
  <c r="H297" i="4"/>
  <c r="G297" i="4"/>
  <c r="F297" i="4"/>
  <c r="E297" i="4"/>
  <c r="I296" i="4"/>
  <c r="H296" i="4"/>
  <c r="G296" i="4"/>
  <c r="F296" i="4"/>
  <c r="E296" i="4"/>
  <c r="I295" i="4"/>
  <c r="H295" i="4"/>
  <c r="G295" i="4"/>
  <c r="F295" i="4"/>
  <c r="E295" i="4"/>
  <c r="I294" i="4"/>
  <c r="H294" i="4"/>
  <c r="G294" i="4"/>
  <c r="F294" i="4"/>
  <c r="E294" i="4"/>
  <c r="I293" i="4"/>
  <c r="H293" i="4"/>
  <c r="G293" i="4"/>
  <c r="F293" i="4"/>
  <c r="E293" i="4"/>
  <c r="I292" i="4"/>
  <c r="H292" i="4"/>
  <c r="G292" i="4"/>
  <c r="F292" i="4"/>
  <c r="E292" i="4"/>
  <c r="I291" i="4"/>
  <c r="H291" i="4"/>
  <c r="G291" i="4"/>
  <c r="F291" i="4"/>
  <c r="E291" i="4"/>
  <c r="I290" i="4"/>
  <c r="H290" i="4"/>
  <c r="G290" i="4"/>
  <c r="F290" i="4"/>
  <c r="E290" i="4"/>
  <c r="I289" i="4"/>
  <c r="H289" i="4"/>
  <c r="G289" i="4"/>
  <c r="F289" i="4"/>
  <c r="E289" i="4"/>
  <c r="I288" i="4"/>
  <c r="H288" i="4"/>
  <c r="G288" i="4"/>
  <c r="F288" i="4"/>
  <c r="E288" i="4"/>
  <c r="I287" i="4"/>
  <c r="H287" i="4"/>
  <c r="G287" i="4"/>
  <c r="F287" i="4"/>
  <c r="E287" i="4"/>
  <c r="I286" i="4"/>
  <c r="H286" i="4"/>
  <c r="G286" i="4"/>
  <c r="F286" i="4"/>
  <c r="E286" i="4"/>
  <c r="I285" i="4"/>
  <c r="H285" i="4"/>
  <c r="G285" i="4"/>
  <c r="F285" i="4"/>
  <c r="E285" i="4"/>
  <c r="I284" i="4"/>
  <c r="H284" i="4"/>
  <c r="G284" i="4"/>
  <c r="F284" i="4"/>
  <c r="E284" i="4"/>
  <c r="I283" i="4"/>
  <c r="H283" i="4"/>
  <c r="G283" i="4"/>
  <c r="F283" i="4"/>
  <c r="E283" i="4"/>
  <c r="I282" i="4"/>
  <c r="H282" i="4"/>
  <c r="G282" i="4"/>
  <c r="F282" i="4"/>
  <c r="E282" i="4"/>
  <c r="I281" i="4"/>
  <c r="H281" i="4"/>
  <c r="G281" i="4"/>
  <c r="F281" i="4"/>
  <c r="E281" i="4"/>
  <c r="I280" i="4"/>
  <c r="H280" i="4"/>
  <c r="G280" i="4"/>
  <c r="F280" i="4"/>
  <c r="E280" i="4"/>
  <c r="I279" i="4"/>
  <c r="H279" i="4"/>
  <c r="G279" i="4"/>
  <c r="F279" i="4"/>
  <c r="E279" i="4"/>
  <c r="I278" i="4"/>
  <c r="H278" i="4"/>
  <c r="G278" i="4"/>
  <c r="F278" i="4"/>
  <c r="E278" i="4"/>
  <c r="I277" i="4"/>
  <c r="H277" i="4"/>
  <c r="G277" i="4"/>
  <c r="F277" i="4"/>
  <c r="E277" i="4"/>
  <c r="I276" i="4"/>
  <c r="H276" i="4"/>
  <c r="G276" i="4"/>
  <c r="F276" i="4"/>
  <c r="E276" i="4"/>
  <c r="I275" i="4"/>
  <c r="H275" i="4"/>
  <c r="G275" i="4"/>
  <c r="F275" i="4"/>
  <c r="E275" i="4"/>
  <c r="I274" i="4"/>
  <c r="H274" i="4"/>
  <c r="G274" i="4"/>
  <c r="F274" i="4"/>
  <c r="E274" i="4"/>
  <c r="I273" i="4"/>
  <c r="H273" i="4"/>
  <c r="G273" i="4"/>
  <c r="F273" i="4"/>
  <c r="E273" i="4"/>
  <c r="I272" i="4"/>
  <c r="H272" i="4"/>
  <c r="G272" i="4"/>
  <c r="F272" i="4"/>
  <c r="E272" i="4"/>
  <c r="I271" i="4"/>
  <c r="H271" i="4"/>
  <c r="G271" i="4"/>
  <c r="F271" i="4"/>
  <c r="E271" i="4"/>
  <c r="I270" i="4"/>
  <c r="H270" i="4"/>
  <c r="G270" i="4"/>
  <c r="F270" i="4"/>
  <c r="E270" i="4"/>
  <c r="I269" i="4"/>
  <c r="H269" i="4"/>
  <c r="G269" i="4"/>
  <c r="F269" i="4"/>
  <c r="E269" i="4"/>
  <c r="I268" i="4"/>
  <c r="H268" i="4"/>
  <c r="G268" i="4"/>
  <c r="F268" i="4"/>
  <c r="E268" i="4"/>
  <c r="I267" i="4"/>
  <c r="H267" i="4"/>
  <c r="G267" i="4"/>
  <c r="F267" i="4"/>
  <c r="E267" i="4"/>
  <c r="I266" i="4"/>
  <c r="H266" i="4"/>
  <c r="G266" i="4"/>
  <c r="F266" i="4"/>
  <c r="E266" i="4"/>
  <c r="I265" i="4"/>
  <c r="H265" i="4"/>
  <c r="G265" i="4"/>
  <c r="F265" i="4"/>
  <c r="E265" i="4"/>
  <c r="I264" i="4"/>
  <c r="H264" i="4"/>
  <c r="G264" i="4"/>
  <c r="F264" i="4"/>
  <c r="E264" i="4"/>
  <c r="I263" i="4"/>
  <c r="H263" i="4"/>
  <c r="G263" i="4"/>
  <c r="F263" i="4"/>
  <c r="E263" i="4"/>
  <c r="I262" i="4"/>
  <c r="H262" i="4"/>
  <c r="G262" i="4"/>
  <c r="F262" i="4"/>
  <c r="E262" i="4"/>
  <c r="I261" i="4"/>
  <c r="H261" i="4"/>
  <c r="G261" i="4"/>
  <c r="F261" i="4"/>
  <c r="E261" i="4"/>
  <c r="I260" i="4"/>
  <c r="H260" i="4"/>
  <c r="G260" i="4"/>
  <c r="F260" i="4"/>
  <c r="E260" i="4"/>
  <c r="I259" i="4"/>
  <c r="H259" i="4"/>
  <c r="G259" i="4"/>
  <c r="F259" i="4"/>
  <c r="E259" i="4"/>
  <c r="I258" i="4"/>
  <c r="H258" i="4"/>
  <c r="G258" i="4"/>
  <c r="F258" i="4"/>
  <c r="E258" i="4"/>
  <c r="I257" i="4"/>
  <c r="H257" i="4"/>
  <c r="G257" i="4"/>
  <c r="F257" i="4"/>
  <c r="E257" i="4"/>
  <c r="I256" i="4"/>
  <c r="H256" i="4"/>
  <c r="G256" i="4"/>
  <c r="F256" i="4"/>
  <c r="E256" i="4"/>
  <c r="I255" i="4"/>
  <c r="H255" i="4"/>
  <c r="G255" i="4"/>
  <c r="F255" i="4"/>
  <c r="E255" i="4"/>
  <c r="I254" i="4"/>
  <c r="H254" i="4"/>
  <c r="G254" i="4"/>
  <c r="F254" i="4"/>
  <c r="E254" i="4"/>
  <c r="I253" i="4"/>
  <c r="H253" i="4"/>
  <c r="G253" i="4"/>
  <c r="F253" i="4"/>
  <c r="E253" i="4"/>
  <c r="I252" i="4"/>
  <c r="H252" i="4"/>
  <c r="G252" i="4"/>
  <c r="F252" i="4"/>
  <c r="E252" i="4"/>
  <c r="I251" i="4"/>
  <c r="H251" i="4"/>
  <c r="G251" i="4"/>
  <c r="F251" i="4"/>
  <c r="E251" i="4"/>
  <c r="I250" i="4"/>
  <c r="H250" i="4"/>
  <c r="G250" i="4"/>
  <c r="F250" i="4"/>
  <c r="E250" i="4"/>
  <c r="I249" i="4"/>
  <c r="H249" i="4"/>
  <c r="G249" i="4"/>
  <c r="F249" i="4"/>
  <c r="E249" i="4"/>
  <c r="I248" i="4"/>
  <c r="H248" i="4"/>
  <c r="G248" i="4"/>
  <c r="F248" i="4"/>
  <c r="E248" i="4"/>
  <c r="I247" i="4"/>
  <c r="H247" i="4"/>
  <c r="G247" i="4"/>
  <c r="F247" i="4"/>
  <c r="E247" i="4"/>
  <c r="I246" i="4"/>
  <c r="H246" i="4"/>
  <c r="G246" i="4"/>
  <c r="F246" i="4"/>
  <c r="E246" i="4"/>
  <c r="I245" i="4"/>
  <c r="H245" i="4"/>
  <c r="G245" i="4"/>
  <c r="F245" i="4"/>
  <c r="E245" i="4"/>
  <c r="I244" i="4"/>
  <c r="H244" i="4"/>
  <c r="G244" i="4"/>
  <c r="F244" i="4"/>
  <c r="E244" i="4"/>
  <c r="I243" i="4"/>
  <c r="H243" i="4"/>
  <c r="G243" i="4"/>
  <c r="F243" i="4"/>
  <c r="E243" i="4"/>
  <c r="I242" i="4"/>
  <c r="H242" i="4"/>
  <c r="G242" i="4"/>
  <c r="F242" i="4"/>
  <c r="E242" i="4"/>
  <c r="I241" i="4"/>
  <c r="H241" i="4"/>
  <c r="G241" i="4"/>
  <c r="F241" i="4"/>
  <c r="E241" i="4"/>
  <c r="I240" i="4"/>
  <c r="H240" i="4"/>
  <c r="G240" i="4"/>
  <c r="F240" i="4"/>
  <c r="E240" i="4"/>
  <c r="I239" i="4"/>
  <c r="H239" i="4"/>
  <c r="G239" i="4"/>
  <c r="F239" i="4"/>
  <c r="E239" i="4"/>
  <c r="I238" i="4"/>
  <c r="H238" i="4"/>
  <c r="G238" i="4"/>
  <c r="F238" i="4"/>
  <c r="E238" i="4"/>
  <c r="I237" i="4"/>
  <c r="H237" i="4"/>
  <c r="G237" i="4"/>
  <c r="F237" i="4"/>
  <c r="E237" i="4"/>
  <c r="I236" i="4"/>
  <c r="H236" i="4"/>
  <c r="G236" i="4"/>
  <c r="F236" i="4"/>
  <c r="E236" i="4"/>
  <c r="I235" i="4"/>
  <c r="H235" i="4"/>
  <c r="G235" i="4"/>
  <c r="F235" i="4"/>
  <c r="E235" i="4"/>
  <c r="I234" i="4"/>
  <c r="H234" i="4"/>
  <c r="G234" i="4"/>
  <c r="F234" i="4"/>
  <c r="E234" i="4"/>
  <c r="I233" i="4"/>
  <c r="H233" i="4"/>
  <c r="G233" i="4"/>
  <c r="F233" i="4"/>
  <c r="E233" i="4"/>
  <c r="I232" i="4"/>
  <c r="H232" i="4"/>
  <c r="G232" i="4"/>
  <c r="F232" i="4"/>
  <c r="E232" i="4"/>
  <c r="I231" i="4"/>
  <c r="H231" i="4"/>
  <c r="G231" i="4"/>
  <c r="F231" i="4"/>
  <c r="E231" i="4"/>
  <c r="I230" i="4"/>
  <c r="H230" i="4"/>
  <c r="G230" i="4"/>
  <c r="F230" i="4"/>
  <c r="E230" i="4"/>
  <c r="I229" i="4"/>
  <c r="H229" i="4"/>
  <c r="G229" i="4"/>
  <c r="F229" i="4"/>
  <c r="E229" i="4"/>
  <c r="I228" i="4"/>
  <c r="H228" i="4"/>
  <c r="G228" i="4"/>
  <c r="F228" i="4"/>
  <c r="E228" i="4"/>
  <c r="I227" i="4"/>
  <c r="H227" i="4"/>
  <c r="G227" i="4"/>
  <c r="F227" i="4"/>
  <c r="E227" i="4"/>
  <c r="I226" i="4"/>
  <c r="H226" i="4"/>
  <c r="G226" i="4"/>
  <c r="F226" i="4"/>
  <c r="E226" i="4"/>
  <c r="I225" i="4"/>
  <c r="H225" i="4"/>
  <c r="G225" i="4"/>
  <c r="F225" i="4"/>
  <c r="E225" i="4"/>
  <c r="I224" i="4"/>
  <c r="H224" i="4"/>
  <c r="G224" i="4"/>
  <c r="F224" i="4"/>
  <c r="E224" i="4"/>
  <c r="I223" i="4"/>
  <c r="H223" i="4"/>
  <c r="G223" i="4"/>
  <c r="F223" i="4"/>
  <c r="E223" i="4"/>
  <c r="I222" i="4"/>
  <c r="H222" i="4"/>
  <c r="G222" i="4"/>
  <c r="F222" i="4"/>
  <c r="E222" i="4"/>
  <c r="I221" i="4"/>
  <c r="H221" i="4"/>
  <c r="G221" i="4"/>
  <c r="F221" i="4"/>
  <c r="E221" i="4"/>
  <c r="I220" i="4"/>
  <c r="H220" i="4"/>
  <c r="G220" i="4"/>
  <c r="F220" i="4"/>
  <c r="E220" i="4"/>
  <c r="I219" i="4"/>
  <c r="H219" i="4"/>
  <c r="G219" i="4"/>
  <c r="F219" i="4"/>
  <c r="E219" i="4"/>
  <c r="I218" i="4"/>
  <c r="H218" i="4"/>
  <c r="G218" i="4"/>
  <c r="F218" i="4"/>
  <c r="E218" i="4"/>
  <c r="I33" i="4"/>
  <c r="H33" i="4"/>
  <c r="G33" i="4"/>
  <c r="F33" i="4"/>
  <c r="E33" i="4"/>
  <c r="I32" i="4"/>
  <c r="H32" i="4"/>
  <c r="G32" i="4"/>
  <c r="F32" i="4"/>
  <c r="E32" i="4"/>
  <c r="I31" i="4"/>
  <c r="H31" i="4"/>
  <c r="G31" i="4"/>
  <c r="F31" i="4"/>
  <c r="E31" i="4"/>
  <c r="I30" i="4"/>
  <c r="H30" i="4"/>
  <c r="G30" i="4"/>
  <c r="F30" i="4"/>
  <c r="E30" i="4"/>
  <c r="I29" i="4"/>
  <c r="H29" i="4"/>
  <c r="G29" i="4"/>
  <c r="F29" i="4"/>
  <c r="E29" i="4"/>
  <c r="I28" i="4"/>
  <c r="H28" i="4"/>
  <c r="G28" i="4"/>
  <c r="F28" i="4"/>
  <c r="E28" i="4"/>
  <c r="I27" i="4"/>
  <c r="H27" i="4"/>
  <c r="G27" i="4"/>
  <c r="F27" i="4"/>
  <c r="E27" i="4"/>
  <c r="I26" i="4"/>
  <c r="H26" i="4"/>
  <c r="G26" i="4"/>
  <c r="F26" i="4"/>
  <c r="E26" i="4"/>
  <c r="I25" i="4"/>
  <c r="H25" i="4"/>
  <c r="G25" i="4"/>
  <c r="F25" i="4"/>
  <c r="E25" i="4"/>
  <c r="I24" i="4"/>
  <c r="H24" i="4"/>
  <c r="G24" i="4"/>
  <c r="F24" i="4"/>
  <c r="E24" i="4"/>
  <c r="I23" i="4"/>
  <c r="H23" i="4"/>
  <c r="G23" i="4"/>
  <c r="F23" i="4"/>
  <c r="E23" i="4"/>
  <c r="I22" i="4"/>
  <c r="H22" i="4"/>
  <c r="G22" i="4"/>
  <c r="F22" i="4"/>
  <c r="E22" i="4"/>
  <c r="I21" i="4"/>
  <c r="H21" i="4"/>
  <c r="G21" i="4"/>
  <c r="F21" i="4"/>
  <c r="E21" i="4"/>
  <c r="I20" i="4"/>
  <c r="H20" i="4"/>
  <c r="G20" i="4"/>
  <c r="F20" i="4"/>
  <c r="E20" i="4"/>
  <c r="I19" i="4"/>
  <c r="H19" i="4"/>
  <c r="G19" i="4"/>
  <c r="F19" i="4"/>
  <c r="E19" i="4"/>
  <c r="I18" i="4"/>
  <c r="H18" i="4"/>
  <c r="G18" i="4"/>
  <c r="F18" i="4"/>
  <c r="E18" i="4"/>
  <c r="I17" i="4"/>
  <c r="H17" i="4"/>
  <c r="G17" i="4"/>
  <c r="F17" i="4"/>
  <c r="E17" i="4"/>
  <c r="I16" i="4"/>
  <c r="H16" i="4"/>
  <c r="G16" i="4"/>
  <c r="F16" i="4"/>
  <c r="E16" i="4"/>
  <c r="I15" i="4"/>
  <c r="H15" i="4"/>
  <c r="G15" i="4"/>
  <c r="F15" i="4"/>
  <c r="E15" i="4"/>
  <c r="I14" i="4"/>
  <c r="H14" i="4"/>
  <c r="G14" i="4"/>
  <c r="F14" i="4"/>
  <c r="E14" i="4"/>
  <c r="I13" i="4"/>
  <c r="H13" i="4"/>
  <c r="G13" i="4"/>
  <c r="F13" i="4"/>
  <c r="E13" i="4"/>
  <c r="I12" i="4"/>
  <c r="H12" i="4"/>
  <c r="G12" i="4"/>
  <c r="F12" i="4"/>
  <c r="E12" i="4"/>
  <c r="I11" i="4"/>
  <c r="H11" i="4"/>
  <c r="G11" i="4"/>
  <c r="F11" i="4"/>
  <c r="E11" i="4"/>
  <c r="I10" i="4"/>
  <c r="H10" i="4"/>
  <c r="G10" i="4"/>
  <c r="F10" i="4"/>
  <c r="E10" i="4"/>
  <c r="I9" i="4"/>
  <c r="H9" i="4"/>
  <c r="G9" i="4"/>
  <c r="F9" i="4"/>
  <c r="E9" i="4"/>
  <c r="I8" i="4"/>
  <c r="H8" i="4"/>
  <c r="G8" i="4"/>
  <c r="F8" i="4"/>
  <c r="E8" i="4"/>
  <c r="I7" i="4"/>
  <c r="H7" i="4"/>
  <c r="G7" i="4"/>
  <c r="F7" i="4"/>
  <c r="E7" i="4"/>
  <c r="I6" i="4"/>
  <c r="H6" i="4"/>
  <c r="G6" i="4"/>
  <c r="F6" i="4"/>
  <c r="E6" i="4"/>
  <c r="I5" i="4"/>
  <c r="H5" i="4"/>
  <c r="G5" i="4"/>
  <c r="F5" i="4"/>
  <c r="E5" i="4"/>
  <c r="I4" i="4"/>
  <c r="H4" i="4"/>
  <c r="G4" i="4"/>
  <c r="F4" i="4"/>
  <c r="E4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D20" i="8"/>
  <c r="D19" i="8"/>
  <c r="D18" i="8"/>
  <c r="D17" i="8"/>
  <c r="D16" i="8"/>
  <c r="D15" i="8"/>
  <c r="D14" i="8"/>
  <c r="D13" i="8"/>
  <c r="B12" i="8"/>
  <c r="C15" i="8"/>
  <c r="C16" i="8"/>
  <c r="C17" i="8"/>
  <c r="C18" i="8"/>
  <c r="C19" i="8"/>
  <c r="C20" i="8"/>
  <c r="B20" i="8"/>
  <c r="B19" i="8"/>
  <c r="B18" i="8"/>
  <c r="B17" i="8"/>
  <c r="B16" i="8"/>
  <c r="B15" i="8"/>
  <c r="B14" i="8"/>
  <c r="B13" i="8"/>
  <c r="C14" i="8"/>
  <c r="C13" i="8"/>
  <c r="C12" i="8"/>
  <c r="D12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E10" i="11"/>
  <c r="B6" i="9"/>
  <c r="H6" i="9"/>
  <c r="A3" i="15" l="1"/>
  <c r="A5" i="15"/>
  <c r="A2" i="15"/>
  <c r="A4" i="15"/>
  <c r="A6" i="15"/>
  <c r="A1000" i="15"/>
  <c r="A998" i="15"/>
  <c r="A996" i="15"/>
  <c r="A994" i="15"/>
  <c r="A992" i="15"/>
  <c r="A990" i="15"/>
  <c r="A988" i="15"/>
  <c r="A986" i="15"/>
  <c r="A984" i="15"/>
  <c r="A982" i="15"/>
  <c r="A980" i="15"/>
  <c r="A978" i="15"/>
  <c r="A976" i="15"/>
  <c r="A974" i="15"/>
  <c r="A972" i="15"/>
  <c r="A970" i="15"/>
  <c r="A968" i="15"/>
  <c r="A966" i="15"/>
  <c r="A964" i="15"/>
  <c r="A962" i="15"/>
  <c r="A960" i="15"/>
  <c r="A958" i="15"/>
  <c r="A956" i="15"/>
  <c r="A954" i="15"/>
  <c r="A952" i="15"/>
  <c r="A950" i="15"/>
  <c r="A948" i="15"/>
  <c r="A946" i="15"/>
  <c r="A944" i="15"/>
  <c r="A942" i="15"/>
  <c r="A940" i="15"/>
  <c r="A938" i="15"/>
  <c r="A936" i="15"/>
  <c r="A934" i="15"/>
  <c r="A932" i="15"/>
  <c r="A930" i="15"/>
  <c r="A928" i="15"/>
  <c r="A926" i="15"/>
  <c r="A924" i="15"/>
  <c r="A922" i="15"/>
  <c r="A920" i="15"/>
  <c r="A918" i="15"/>
  <c r="A916" i="15"/>
  <c r="A914" i="15"/>
  <c r="A912" i="15"/>
  <c r="A910" i="15"/>
  <c r="A908" i="15"/>
  <c r="A906" i="15"/>
  <c r="A904" i="15"/>
  <c r="A902" i="15"/>
  <c r="A900" i="15"/>
  <c r="A898" i="15"/>
  <c r="A896" i="15"/>
  <c r="A894" i="15"/>
  <c r="A892" i="15"/>
  <c r="A890" i="15"/>
  <c r="A888" i="15"/>
  <c r="A886" i="15"/>
  <c r="A884" i="15"/>
  <c r="A882" i="15"/>
  <c r="A880" i="15"/>
  <c r="A878" i="15"/>
  <c r="A876" i="15"/>
  <c r="A874" i="15"/>
  <c r="A872" i="15"/>
  <c r="A870" i="15"/>
  <c r="A868" i="15"/>
  <c r="A866" i="15"/>
  <c r="A864" i="15"/>
  <c r="A862" i="15"/>
  <c r="A860" i="15"/>
  <c r="A858" i="15"/>
  <c r="A856" i="15"/>
  <c r="A854" i="15"/>
  <c r="A852" i="15"/>
  <c r="A850" i="15"/>
  <c r="A848" i="15"/>
  <c r="A846" i="15"/>
  <c r="A844" i="15"/>
  <c r="A842" i="15"/>
  <c r="A840" i="15"/>
  <c r="A838" i="15"/>
  <c r="A836" i="15"/>
  <c r="A834" i="15"/>
  <c r="A832" i="15"/>
  <c r="A999" i="15"/>
  <c r="A997" i="15"/>
  <c r="A995" i="15"/>
  <c r="A993" i="15"/>
  <c r="A991" i="15"/>
  <c r="A989" i="15"/>
  <c r="A987" i="15"/>
  <c r="A985" i="15"/>
  <c r="A983" i="15"/>
  <c r="A981" i="15"/>
  <c r="A979" i="15"/>
  <c r="A977" i="15"/>
  <c r="A975" i="15"/>
  <c r="A973" i="15"/>
  <c r="A971" i="15"/>
  <c r="A969" i="15"/>
  <c r="A967" i="15"/>
  <c r="A965" i="15"/>
  <c r="A963" i="15"/>
  <c r="A961" i="15"/>
  <c r="A959" i="15"/>
  <c r="A957" i="15"/>
  <c r="A955" i="15"/>
  <c r="A953" i="15"/>
  <c r="A951" i="15"/>
  <c r="A949" i="15"/>
  <c r="A947" i="15"/>
  <c r="A945" i="15"/>
  <c r="A943" i="15"/>
  <c r="A941" i="15"/>
  <c r="A939" i="15"/>
  <c r="A937" i="15"/>
  <c r="A935" i="15"/>
  <c r="A933" i="15"/>
  <c r="A931" i="15"/>
  <c r="A929" i="15"/>
  <c r="A927" i="15"/>
  <c r="A925" i="15"/>
  <c r="A923" i="15"/>
  <c r="A921" i="15"/>
  <c r="A919" i="15"/>
  <c r="A917" i="15"/>
  <c r="A915" i="15"/>
  <c r="A913" i="15"/>
  <c r="A911" i="15"/>
  <c r="A909" i="15"/>
  <c r="A907" i="15"/>
  <c r="A905" i="15"/>
  <c r="A903" i="15"/>
  <c r="A901" i="15"/>
  <c r="A899" i="15"/>
  <c r="A897" i="15"/>
  <c r="A895" i="15"/>
  <c r="A893" i="15"/>
  <c r="A891" i="15"/>
  <c r="A889" i="15"/>
  <c r="A887" i="15"/>
  <c r="A885" i="15"/>
  <c r="A883" i="15"/>
  <c r="A881" i="15"/>
  <c r="A879" i="15"/>
  <c r="A877" i="15"/>
  <c r="A875" i="15"/>
  <c r="A873" i="15"/>
  <c r="A871" i="15"/>
  <c r="A869" i="15"/>
  <c r="A867" i="15"/>
  <c r="A865" i="15"/>
  <c r="A863" i="15"/>
  <c r="A859" i="15"/>
  <c r="A855" i="15"/>
  <c r="A851" i="15"/>
  <c r="A847" i="15"/>
  <c r="A843" i="15"/>
  <c r="A839" i="15"/>
  <c r="A835" i="15"/>
  <c r="A831" i="15"/>
  <c r="A829" i="15"/>
  <c r="A827" i="15"/>
  <c r="A825" i="15"/>
  <c r="A823" i="15"/>
  <c r="A821" i="15"/>
  <c r="A819" i="15"/>
  <c r="A817" i="15"/>
  <c r="A815" i="15"/>
  <c r="A813" i="15"/>
  <c r="A811" i="15"/>
  <c r="A809" i="15"/>
  <c r="A807" i="15"/>
  <c r="A805" i="15"/>
  <c r="A803" i="15"/>
  <c r="A801" i="15"/>
  <c r="A799" i="15"/>
  <c r="A797" i="15"/>
  <c r="A795" i="15"/>
  <c r="A793" i="15"/>
  <c r="A791" i="15"/>
  <c r="A789" i="15"/>
  <c r="A787" i="15"/>
  <c r="A785" i="15"/>
  <c r="A783" i="15"/>
  <c r="A781" i="15"/>
  <c r="A779" i="15"/>
  <c r="A777" i="15"/>
  <c r="A775" i="15"/>
  <c r="A773" i="15"/>
  <c r="A771" i="15"/>
  <c r="A769" i="15"/>
  <c r="A767" i="15"/>
  <c r="A765" i="15"/>
  <c r="A763" i="15"/>
  <c r="A761" i="15"/>
  <c r="A759" i="15"/>
  <c r="A757" i="15"/>
  <c r="A755" i="15"/>
  <c r="A753" i="15"/>
  <c r="A751" i="15"/>
  <c r="A749" i="15"/>
  <c r="A747" i="15"/>
  <c r="A745" i="15"/>
  <c r="A743" i="15"/>
  <c r="A741" i="15"/>
  <c r="A739" i="15"/>
  <c r="A737" i="15"/>
  <c r="A735" i="15"/>
  <c r="A733" i="15"/>
  <c r="A731" i="15"/>
  <c r="A729" i="15"/>
  <c r="A727" i="15"/>
  <c r="A725" i="15"/>
  <c r="A723" i="15"/>
  <c r="A721" i="15"/>
  <c r="A719" i="15"/>
  <c r="A717" i="15"/>
  <c r="A715" i="15"/>
  <c r="A713" i="15"/>
  <c r="A711" i="15"/>
  <c r="A709" i="15"/>
  <c r="A707" i="15"/>
  <c r="A705" i="15"/>
  <c r="A703" i="15"/>
  <c r="A701" i="15"/>
  <c r="A699" i="15"/>
  <c r="A697" i="15"/>
  <c r="A695" i="15"/>
  <c r="A693" i="15"/>
  <c r="A691" i="15"/>
  <c r="A689" i="15"/>
  <c r="A687" i="15"/>
  <c r="A685" i="15"/>
  <c r="A683" i="15"/>
  <c r="A681" i="15"/>
  <c r="A679" i="15"/>
  <c r="A677" i="15"/>
  <c r="A861" i="15"/>
  <c r="A857" i="15"/>
  <c r="A853" i="15"/>
  <c r="A849" i="15"/>
  <c r="A845" i="15"/>
  <c r="A841" i="15"/>
  <c r="A837" i="15"/>
  <c r="A833" i="15"/>
  <c r="A830" i="15"/>
  <c r="A828" i="15"/>
  <c r="A826" i="15"/>
  <c r="A824" i="15"/>
  <c r="A822" i="15"/>
  <c r="A820" i="15"/>
  <c r="A818" i="15"/>
  <c r="A816" i="15"/>
  <c r="A814" i="15"/>
  <c r="A812" i="15"/>
  <c r="A810" i="15"/>
  <c r="A808" i="15"/>
  <c r="A806" i="15"/>
  <c r="A804" i="15"/>
  <c r="A802" i="15"/>
  <c r="A800" i="15"/>
  <c r="A798" i="15"/>
  <c r="A796" i="15"/>
  <c r="A794" i="15"/>
  <c r="A792" i="15"/>
  <c r="A790" i="15"/>
  <c r="A788" i="15"/>
  <c r="A786" i="15"/>
  <c r="A784" i="15"/>
  <c r="A782" i="15"/>
  <c r="A780" i="15"/>
  <c r="A778" i="15"/>
  <c r="A776" i="15"/>
  <c r="A774" i="15"/>
  <c r="A772" i="15"/>
  <c r="A770" i="15"/>
  <c r="A768" i="15"/>
  <c r="A766" i="15"/>
  <c r="A764" i="15"/>
  <c r="A762" i="15"/>
  <c r="A760" i="15"/>
  <c r="A758" i="15"/>
  <c r="A756" i="15"/>
  <c r="A754" i="15"/>
  <c r="A752" i="15"/>
  <c r="A750" i="15"/>
  <c r="A748" i="15"/>
  <c r="A746" i="15"/>
  <c r="A744" i="15"/>
  <c r="A742" i="15"/>
  <c r="A740" i="15"/>
  <c r="A738" i="15"/>
  <c r="A736" i="15"/>
  <c r="A734" i="15"/>
  <c r="A732" i="15"/>
  <c r="A730" i="15"/>
  <c r="A728" i="15"/>
  <c r="A726" i="15"/>
  <c r="A724" i="15"/>
  <c r="A722" i="15"/>
  <c r="A720" i="15"/>
  <c r="A718" i="15"/>
  <c r="A716" i="15"/>
  <c r="A714" i="15"/>
  <c r="A712" i="15"/>
  <c r="A710" i="15"/>
  <c r="A708" i="15"/>
  <c r="A706" i="15"/>
  <c r="A704" i="15"/>
  <c r="A702" i="15"/>
  <c r="A700" i="15"/>
  <c r="A698" i="15"/>
  <c r="A696" i="15"/>
  <c r="A694" i="15"/>
  <c r="A692" i="15"/>
  <c r="A690" i="15"/>
  <c r="A688" i="15"/>
  <c r="A686" i="15"/>
  <c r="A684" i="15"/>
  <c r="A682" i="15"/>
  <c r="A680" i="15"/>
  <c r="A678" i="15"/>
  <c r="A676" i="15"/>
  <c r="A674" i="15"/>
  <c r="A672" i="15"/>
  <c r="A670" i="15"/>
  <c r="A668" i="15"/>
  <c r="A666" i="15"/>
  <c r="A664" i="15"/>
  <c r="A662" i="15"/>
  <c r="A660" i="15"/>
  <c r="A658" i="15"/>
  <c r="A656" i="15"/>
  <c r="A654" i="15"/>
  <c r="A652" i="15"/>
  <c r="A650" i="15"/>
  <c r="A648" i="15"/>
  <c r="A646" i="15"/>
  <c r="A644" i="15"/>
  <c r="A642" i="15"/>
  <c r="A640" i="15"/>
  <c r="A638" i="15"/>
  <c r="A636" i="15"/>
  <c r="A634" i="15"/>
  <c r="A632" i="15"/>
  <c r="A630" i="15"/>
  <c r="A628" i="15"/>
  <c r="A626" i="15"/>
  <c r="A624" i="15"/>
  <c r="A622" i="15"/>
  <c r="A620" i="15"/>
  <c r="A618" i="15"/>
  <c r="A616" i="15"/>
  <c r="A614" i="15"/>
  <c r="A612" i="15"/>
  <c r="A610" i="15"/>
  <c r="A608" i="15"/>
  <c r="A606" i="15"/>
  <c r="A604" i="15"/>
  <c r="A602" i="15"/>
  <c r="A600" i="15"/>
  <c r="A598" i="15"/>
  <c r="A596" i="15"/>
  <c r="A594" i="15"/>
  <c r="A592" i="15"/>
  <c r="A590" i="15"/>
  <c r="A588" i="15"/>
  <c r="A586" i="15"/>
  <c r="A584" i="15"/>
  <c r="A582" i="15"/>
  <c r="A580" i="15"/>
  <c r="A578" i="15"/>
  <c r="A576" i="15"/>
  <c r="A574" i="15"/>
  <c r="A572" i="15"/>
  <c r="A570" i="15"/>
  <c r="A568" i="15"/>
  <c r="A566" i="15"/>
  <c r="A564" i="15"/>
  <c r="A562" i="15"/>
  <c r="A560" i="15"/>
  <c r="A558" i="15"/>
  <c r="A556" i="15"/>
  <c r="A554" i="15"/>
  <c r="A552" i="15"/>
  <c r="A550" i="15"/>
  <c r="A548" i="15"/>
  <c r="A546" i="15"/>
  <c r="A544" i="15"/>
  <c r="A542" i="15"/>
  <c r="A540" i="15"/>
  <c r="A538" i="15"/>
  <c r="A536" i="15"/>
  <c r="A534" i="15"/>
  <c r="A532" i="15"/>
  <c r="A530" i="15"/>
  <c r="A528" i="15"/>
  <c r="A526" i="15"/>
  <c r="A524" i="15"/>
  <c r="A522" i="15"/>
  <c r="A520" i="15"/>
  <c r="A518" i="15"/>
  <c r="A516" i="15"/>
  <c r="A514" i="15"/>
  <c r="A512" i="15"/>
  <c r="A510" i="15"/>
  <c r="A508" i="15"/>
  <c r="A506" i="15"/>
  <c r="A504" i="15"/>
  <c r="A502" i="15"/>
  <c r="A500" i="15"/>
  <c r="A498" i="15"/>
  <c r="A496" i="15"/>
  <c r="A494" i="15"/>
  <c r="A492" i="15"/>
  <c r="A490" i="15"/>
  <c r="A488" i="15"/>
  <c r="A486" i="15"/>
  <c r="A484" i="15"/>
  <c r="A482" i="15"/>
  <c r="A480" i="15"/>
  <c r="A478" i="15"/>
  <c r="A476" i="15"/>
  <c r="A474" i="15"/>
  <c r="A472" i="15"/>
  <c r="A470" i="15"/>
  <c r="A468" i="15"/>
  <c r="A466" i="15"/>
  <c r="A464" i="15"/>
  <c r="A462" i="15"/>
  <c r="A460" i="15"/>
  <c r="A458" i="15"/>
  <c r="A456" i="15"/>
  <c r="A454" i="15"/>
  <c r="A452" i="15"/>
  <c r="A450" i="15"/>
  <c r="A448" i="15"/>
  <c r="A446" i="15"/>
  <c r="A444" i="15"/>
  <c r="A442" i="15"/>
  <c r="A440" i="15"/>
  <c r="A438" i="15"/>
  <c r="A436" i="15"/>
  <c r="A434" i="15"/>
  <c r="A432" i="15"/>
  <c r="A430" i="15"/>
  <c r="A428" i="15"/>
  <c r="A426" i="15"/>
  <c r="A424" i="15"/>
  <c r="A422" i="15"/>
  <c r="A420" i="15"/>
  <c r="A418" i="15"/>
  <c r="A416" i="15"/>
  <c r="A414" i="15"/>
  <c r="A412" i="15"/>
  <c r="A410" i="15"/>
  <c r="A408" i="15"/>
  <c r="A406" i="15"/>
  <c r="A404" i="15"/>
  <c r="A402" i="15"/>
  <c r="A400" i="15"/>
  <c r="A398" i="15"/>
  <c r="A396" i="15"/>
  <c r="A394" i="15"/>
  <c r="A392" i="15"/>
  <c r="A390" i="15"/>
  <c r="A388" i="15"/>
  <c r="A386" i="15"/>
  <c r="A384" i="15"/>
  <c r="A382" i="15"/>
  <c r="A380" i="15"/>
  <c r="A378" i="15"/>
  <c r="A376" i="15"/>
  <c r="A374" i="15"/>
  <c r="A372" i="15"/>
  <c r="A370" i="15"/>
  <c r="A368" i="15"/>
  <c r="A366" i="15"/>
  <c r="A364" i="15"/>
  <c r="A362" i="15"/>
  <c r="A360" i="15"/>
  <c r="A358" i="15"/>
  <c r="A356" i="15"/>
  <c r="A354" i="15"/>
  <c r="A352" i="15"/>
  <c r="A350" i="15"/>
  <c r="A348" i="15"/>
  <c r="A346" i="15"/>
  <c r="A344" i="15"/>
  <c r="A342" i="15"/>
  <c r="A340" i="15"/>
  <c r="A338" i="15"/>
  <c r="A675" i="15"/>
  <c r="A673" i="15"/>
  <c r="A671" i="15"/>
  <c r="A669" i="15"/>
  <c r="A667" i="15"/>
  <c r="A665" i="15"/>
  <c r="A663" i="15"/>
  <c r="A661" i="15"/>
  <c r="A659" i="15"/>
  <c r="A657" i="15"/>
  <c r="A655" i="15"/>
  <c r="A653" i="15"/>
  <c r="A651" i="15"/>
  <c r="A649" i="15"/>
  <c r="A647" i="15"/>
  <c r="A645" i="15"/>
  <c r="A643" i="15"/>
  <c r="A641" i="15"/>
  <c r="A639" i="15"/>
  <c r="A637" i="15"/>
  <c r="A635" i="15"/>
  <c r="A633" i="15"/>
  <c r="A631" i="15"/>
  <c r="A629" i="15"/>
  <c r="A627" i="15"/>
  <c r="A625" i="15"/>
  <c r="A623" i="15"/>
  <c r="A621" i="15"/>
  <c r="A619" i="15"/>
  <c r="A617" i="15"/>
  <c r="A615" i="15"/>
  <c r="A613" i="15"/>
  <c r="A611" i="15"/>
  <c r="A609" i="15"/>
  <c r="A607" i="15"/>
  <c r="A605" i="15"/>
  <c r="A603" i="15"/>
  <c r="A601" i="15"/>
  <c r="A599" i="15"/>
  <c r="A597" i="15"/>
  <c r="A595" i="15"/>
  <c r="A593" i="15"/>
  <c r="A591" i="15"/>
  <c r="A589" i="15"/>
  <c r="A587" i="15"/>
  <c r="A585" i="15"/>
  <c r="A583" i="15"/>
  <c r="A581" i="15"/>
  <c r="A579" i="15"/>
  <c r="A577" i="15"/>
  <c r="A575" i="15"/>
  <c r="A573" i="15"/>
  <c r="A571" i="15"/>
  <c r="A569" i="15"/>
  <c r="A567" i="15"/>
  <c r="A565" i="15"/>
  <c r="A563" i="15"/>
  <c r="A561" i="15"/>
  <c r="A559" i="15"/>
  <c r="A557" i="15"/>
  <c r="A555" i="15"/>
  <c r="A553" i="15"/>
  <c r="A551" i="15"/>
  <c r="A549" i="15"/>
  <c r="A547" i="15"/>
  <c r="A545" i="15"/>
  <c r="A543" i="15"/>
  <c r="A541" i="15"/>
  <c r="A539" i="15"/>
  <c r="A537" i="15"/>
  <c r="A535" i="15"/>
  <c r="A533" i="15"/>
  <c r="A531" i="15"/>
  <c r="A529" i="15"/>
  <c r="A527" i="15"/>
  <c r="A525" i="15"/>
  <c r="A523" i="15"/>
  <c r="A521" i="15"/>
  <c r="A519" i="15"/>
  <c r="A517" i="15"/>
  <c r="A515" i="15"/>
  <c r="A513" i="15"/>
  <c r="A511" i="15"/>
  <c r="A509" i="15"/>
  <c r="A507" i="15"/>
  <c r="A505" i="15"/>
  <c r="A503" i="15"/>
  <c r="A501" i="15"/>
  <c r="A499" i="15"/>
  <c r="A497" i="15"/>
  <c r="A495" i="15"/>
  <c r="A493" i="15"/>
  <c r="A491" i="15"/>
  <c r="A489" i="15"/>
  <c r="A487" i="15"/>
  <c r="A485" i="15"/>
  <c r="A483" i="15"/>
  <c r="A481" i="15"/>
  <c r="A479" i="15"/>
  <c r="A477" i="15"/>
  <c r="A475" i="15"/>
  <c r="A473" i="15"/>
  <c r="A471" i="15"/>
  <c r="A469" i="15"/>
  <c r="A467" i="15"/>
  <c r="A465" i="15"/>
  <c r="A463" i="15"/>
  <c r="A461" i="15"/>
  <c r="A459" i="15"/>
  <c r="A457" i="15"/>
  <c r="A455" i="15"/>
  <c r="A453" i="15"/>
  <c r="A451" i="15"/>
  <c r="A449" i="15"/>
  <c r="A447" i="15"/>
  <c r="A445" i="15"/>
  <c r="A443" i="15"/>
  <c r="A441" i="15"/>
  <c r="A439" i="15"/>
  <c r="A437" i="15"/>
  <c r="A435" i="15"/>
  <c r="A433" i="15"/>
  <c r="A431" i="15"/>
  <c r="A429" i="15"/>
  <c r="A427" i="15"/>
  <c r="A425" i="15"/>
  <c r="A423" i="15"/>
  <c r="A421" i="15"/>
  <c r="A419" i="15"/>
  <c r="A417" i="15"/>
  <c r="A415" i="15"/>
  <c r="A413" i="15"/>
  <c r="A411" i="15"/>
  <c r="A409" i="15"/>
  <c r="A407" i="15"/>
  <c r="A405" i="15"/>
  <c r="A403" i="15"/>
  <c r="A401" i="15"/>
  <c r="A399" i="15"/>
  <c r="A397" i="15"/>
  <c r="A395" i="15"/>
  <c r="A393" i="15"/>
  <c r="A391" i="15"/>
  <c r="A389" i="15"/>
  <c r="A387" i="15"/>
  <c r="A385" i="15"/>
  <c r="A383" i="15"/>
  <c r="A381" i="15"/>
  <c r="A379" i="15"/>
  <c r="A377" i="15"/>
  <c r="A375" i="15"/>
  <c r="A373" i="15"/>
  <c r="A371" i="15"/>
  <c r="A369" i="15"/>
  <c r="A367" i="15"/>
  <c r="A365" i="15"/>
  <c r="A363" i="15"/>
  <c r="A361" i="15"/>
  <c r="A359" i="15"/>
  <c r="A357" i="15"/>
  <c r="A355" i="15"/>
  <c r="A353" i="15"/>
  <c r="A349" i="15"/>
  <c r="A345" i="15"/>
  <c r="A341" i="15"/>
  <c r="A337" i="15"/>
  <c r="A335" i="15"/>
  <c r="A333" i="15"/>
  <c r="A331" i="15"/>
  <c r="A329" i="15"/>
  <c r="A327" i="15"/>
  <c r="A325" i="15"/>
  <c r="A323" i="15"/>
  <c r="A321" i="15"/>
  <c r="A319" i="15"/>
  <c r="A317" i="15"/>
  <c r="A315" i="15"/>
  <c r="A313" i="15"/>
  <c r="A311" i="15"/>
  <c r="A309" i="15"/>
  <c r="A307" i="15"/>
  <c r="A305" i="15"/>
  <c r="A303" i="15"/>
  <c r="A301" i="15"/>
  <c r="A299" i="15"/>
  <c r="A297" i="15"/>
  <c r="A295" i="15"/>
  <c r="A293" i="15"/>
  <c r="A291" i="15"/>
  <c r="A289" i="15"/>
  <c r="A287" i="15"/>
  <c r="A285" i="15"/>
  <c r="A283" i="15"/>
  <c r="A281" i="15"/>
  <c r="A279" i="15"/>
  <c r="A277" i="15"/>
  <c r="A275" i="15"/>
  <c r="A273" i="15"/>
  <c r="A271" i="15"/>
  <c r="A269" i="15"/>
  <c r="A267" i="15"/>
  <c r="A265" i="15"/>
  <c r="A263" i="15"/>
  <c r="A261" i="15"/>
  <c r="A259" i="15"/>
  <c r="A257" i="15"/>
  <c r="A255" i="15"/>
  <c r="A253" i="15"/>
  <c r="A251" i="15"/>
  <c r="A249" i="15"/>
  <c r="A247" i="15"/>
  <c r="A245" i="15"/>
  <c r="A243" i="15"/>
  <c r="A241" i="15"/>
  <c r="A239" i="15"/>
  <c r="A237" i="15"/>
  <c r="A235" i="15"/>
  <c r="A233" i="15"/>
  <c r="A231" i="15"/>
  <c r="A229" i="15"/>
  <c r="A227" i="15"/>
  <c r="A225" i="15"/>
  <c r="A223" i="15"/>
  <c r="A221" i="15"/>
  <c r="A219" i="15"/>
  <c r="A217" i="15"/>
  <c r="A215" i="15"/>
  <c r="A213" i="15"/>
  <c r="A211" i="15"/>
  <c r="A209" i="15"/>
  <c r="A207" i="15"/>
  <c r="A205" i="15"/>
  <c r="A203" i="15"/>
  <c r="A201" i="15"/>
  <c r="A199" i="15"/>
  <c r="A197" i="15"/>
  <c r="A195" i="15"/>
  <c r="A193" i="15"/>
  <c r="A191" i="15"/>
  <c r="A189" i="15"/>
  <c r="A187" i="15"/>
  <c r="A185" i="15"/>
  <c r="A183" i="15"/>
  <c r="A181" i="15"/>
  <c r="A179" i="15"/>
  <c r="A177" i="15"/>
  <c r="A175" i="15"/>
  <c r="A173" i="15"/>
  <c r="A171" i="15"/>
  <c r="A169" i="15"/>
  <c r="A167" i="15"/>
  <c r="A165" i="15"/>
  <c r="A163" i="15"/>
  <c r="A161" i="15"/>
  <c r="A159" i="15"/>
  <c r="A157" i="15"/>
  <c r="A155" i="15"/>
  <c r="A153" i="15"/>
  <c r="A151" i="15"/>
  <c r="A149" i="15"/>
  <c r="A147" i="15"/>
  <c r="A145" i="15"/>
  <c r="A143" i="15"/>
  <c r="A141" i="15"/>
  <c r="A139" i="15"/>
  <c r="A137" i="15"/>
  <c r="A135" i="15"/>
  <c r="A133" i="15"/>
  <c r="A131" i="15"/>
  <c r="A129" i="15"/>
  <c r="A127" i="15"/>
  <c r="A125" i="15"/>
  <c r="A123" i="15"/>
  <c r="A121" i="15"/>
  <c r="A119" i="15"/>
  <c r="A117" i="15"/>
  <c r="A115" i="15"/>
  <c r="A113" i="15"/>
  <c r="A111" i="15"/>
  <c r="A109" i="15"/>
  <c r="A107" i="15"/>
  <c r="A105" i="15"/>
  <c r="A103" i="15"/>
  <c r="A101" i="15"/>
  <c r="A99" i="15"/>
  <c r="A97" i="15"/>
  <c r="A95" i="15"/>
  <c r="A93" i="15"/>
  <c r="A91" i="15"/>
  <c r="A89" i="15"/>
  <c r="A87" i="15"/>
  <c r="A85" i="15"/>
  <c r="A83" i="15"/>
  <c r="A81" i="15"/>
  <c r="A79" i="15"/>
  <c r="A77" i="15"/>
  <c r="A75" i="15"/>
  <c r="A73" i="15"/>
  <c r="A71" i="15"/>
  <c r="A69" i="15"/>
  <c r="A67" i="15"/>
  <c r="A65" i="15"/>
  <c r="A63" i="15"/>
  <c r="A61" i="15"/>
  <c r="A59" i="15"/>
  <c r="A57" i="15"/>
  <c r="A55" i="15"/>
  <c r="A53" i="15"/>
  <c r="A51" i="15"/>
  <c r="A49" i="15"/>
  <c r="A47" i="15"/>
  <c r="A45" i="15"/>
  <c r="A43" i="15"/>
  <c r="A41" i="15"/>
  <c r="A39" i="15"/>
  <c r="A37" i="15"/>
  <c r="A35" i="15"/>
  <c r="A33" i="15"/>
  <c r="A31" i="15"/>
  <c r="A29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351" i="15"/>
  <c r="A347" i="15"/>
  <c r="A343" i="15"/>
  <c r="A339" i="15"/>
  <c r="A336" i="15"/>
  <c r="A334" i="15"/>
  <c r="A332" i="15"/>
  <c r="A330" i="15"/>
  <c r="A328" i="15"/>
  <c r="A326" i="15"/>
  <c r="A324" i="15"/>
  <c r="A322" i="15"/>
  <c r="A320" i="15"/>
  <c r="A318" i="15"/>
  <c r="A316" i="15"/>
  <c r="A314" i="15"/>
  <c r="A312" i="15"/>
  <c r="A310" i="15"/>
  <c r="A308" i="15"/>
  <c r="A306" i="15"/>
  <c r="A304" i="15"/>
  <c r="A302" i="15"/>
  <c r="A300" i="15"/>
  <c r="A298" i="15"/>
  <c r="A296" i="15"/>
  <c r="A294" i="15"/>
  <c r="A292" i="15"/>
  <c r="A290" i="15"/>
  <c r="A288" i="15"/>
  <c r="A286" i="15"/>
  <c r="A284" i="15"/>
  <c r="A282" i="15"/>
  <c r="A280" i="15"/>
  <c r="A278" i="15"/>
  <c r="A276" i="15"/>
  <c r="A274" i="15"/>
  <c r="A272" i="15"/>
  <c r="A270" i="15"/>
  <c r="A268" i="15"/>
  <c r="A266" i="15"/>
  <c r="A264" i="15"/>
  <c r="A262" i="15"/>
  <c r="A260" i="15"/>
  <c r="A258" i="15"/>
  <c r="A256" i="15"/>
  <c r="A254" i="15"/>
  <c r="A252" i="15"/>
  <c r="A250" i="15"/>
  <c r="A248" i="15"/>
  <c r="A246" i="15"/>
  <c r="A244" i="15"/>
  <c r="A242" i="15"/>
  <c r="A240" i="15"/>
  <c r="A238" i="15"/>
  <c r="A236" i="15"/>
  <c r="A234" i="15"/>
  <c r="A232" i="15"/>
  <c r="A230" i="15"/>
  <c r="A228" i="15"/>
  <c r="A226" i="15"/>
  <c r="A224" i="15"/>
  <c r="A222" i="15"/>
  <c r="A220" i="15"/>
  <c r="A218" i="15"/>
  <c r="A216" i="15"/>
  <c r="A214" i="15"/>
  <c r="A212" i="15"/>
  <c r="A210" i="15"/>
  <c r="A208" i="15"/>
  <c r="A206" i="15"/>
  <c r="A204" i="15"/>
  <c r="A202" i="15"/>
  <c r="A200" i="15"/>
  <c r="A198" i="15"/>
  <c r="A196" i="15"/>
  <c r="A194" i="15"/>
  <c r="A192" i="15"/>
  <c r="A190" i="15"/>
  <c r="A188" i="15"/>
  <c r="A186" i="15"/>
  <c r="A184" i="15"/>
  <c r="A182" i="15"/>
  <c r="A180" i="15"/>
  <c r="A178" i="15"/>
  <c r="A176" i="15"/>
  <c r="A174" i="15"/>
  <c r="A172" i="15"/>
  <c r="A170" i="15"/>
  <c r="A168" i="15"/>
  <c r="A166" i="15"/>
  <c r="A164" i="15"/>
  <c r="A162" i="15"/>
  <c r="A160" i="15"/>
  <c r="A158" i="15"/>
  <c r="A156" i="15"/>
  <c r="A154" i="15"/>
  <c r="A152" i="15"/>
  <c r="A150" i="15"/>
  <c r="A148" i="15"/>
  <c r="A146" i="15"/>
  <c r="A144" i="15"/>
  <c r="A142" i="15"/>
  <c r="A140" i="15"/>
  <c r="A138" i="15"/>
  <c r="A136" i="15"/>
  <c r="A134" i="15"/>
  <c r="A132" i="15"/>
  <c r="A130" i="15"/>
  <c r="A128" i="15"/>
  <c r="A126" i="15"/>
  <c r="A124" i="15"/>
  <c r="A122" i="15"/>
  <c r="A120" i="15"/>
  <c r="A118" i="15"/>
  <c r="A116" i="15"/>
  <c r="A114" i="15"/>
  <c r="A112" i="15"/>
  <c r="A110" i="15"/>
  <c r="A108" i="15"/>
  <c r="A106" i="15"/>
  <c r="A104" i="15"/>
  <c r="A102" i="15"/>
  <c r="A100" i="15"/>
  <c r="A98" i="15"/>
  <c r="A96" i="15"/>
  <c r="A94" i="15"/>
  <c r="A92" i="15"/>
  <c r="A90" i="15"/>
  <c r="A88" i="15"/>
  <c r="A86" i="15"/>
  <c r="A84" i="15"/>
  <c r="A82" i="15"/>
  <c r="A80" i="15"/>
  <c r="A78" i="15"/>
  <c r="A76" i="15"/>
  <c r="A74" i="15"/>
  <c r="A72" i="15"/>
  <c r="A70" i="15"/>
  <c r="A68" i="15"/>
  <c r="A66" i="15"/>
  <c r="A64" i="15"/>
  <c r="A62" i="15"/>
  <c r="A60" i="15"/>
  <c r="A58" i="15"/>
  <c r="A56" i="15"/>
  <c r="A54" i="15"/>
  <c r="A52" i="15"/>
  <c r="A50" i="15"/>
  <c r="A48" i="15"/>
  <c r="A46" i="15"/>
  <c r="A44" i="15"/>
  <c r="A42" i="15"/>
  <c r="A40" i="15"/>
  <c r="A38" i="15"/>
  <c r="A36" i="15"/>
  <c r="A34" i="15"/>
  <c r="A32" i="15"/>
  <c r="A30" i="15"/>
  <c r="A28" i="15"/>
  <c r="A10" i="15"/>
  <c r="A11" i="15"/>
  <c r="D10" i="11"/>
  <c r="A10" i="11"/>
  <c r="C10" i="11"/>
  <c r="G6" i="9"/>
  <c r="F6" i="9"/>
  <c r="E6" i="9"/>
  <c r="D6" i="9"/>
  <c r="C6" i="9"/>
  <c r="A6" i="9"/>
  <c r="A1" i="13" s="1"/>
  <c r="A5" i="7"/>
  <c r="A1" i="12" s="1"/>
  <c r="G5" i="7"/>
  <c r="F5" i="7"/>
  <c r="E5" i="7"/>
  <c r="D5" i="7"/>
  <c r="C5" i="7"/>
  <c r="B5" i="7"/>
  <c r="B12" i="15" l="1"/>
  <c r="F12" i="15" s="1"/>
  <c r="E18" i="16" s="1"/>
  <c r="B24" i="15"/>
  <c r="E24" i="15" s="1"/>
  <c r="B16" i="15"/>
  <c r="G16" i="15" s="1"/>
  <c r="A22" i="16" s="1"/>
  <c r="B20" i="15"/>
  <c r="E20" i="15" s="1"/>
  <c r="B26" i="16" s="1"/>
  <c r="B11" i="15"/>
  <c r="G11" i="15" s="1"/>
  <c r="A17" i="16" s="1"/>
  <c r="B22" i="15"/>
  <c r="E22" i="15" s="1"/>
  <c r="B18" i="15"/>
  <c r="G18" i="15" s="1"/>
  <c r="A24" i="16" s="1"/>
  <c r="B14" i="15"/>
  <c r="E14" i="15" s="1"/>
  <c r="B20" i="16" s="1"/>
  <c r="B3" i="15"/>
  <c r="G3" i="15" s="1"/>
  <c r="A9" i="16" s="1"/>
  <c r="B26" i="15"/>
  <c r="B9" i="15"/>
  <c r="B7" i="15"/>
  <c r="B5" i="15"/>
  <c r="B23" i="15"/>
  <c r="B21" i="15"/>
  <c r="B19" i="15"/>
  <c r="B17" i="15"/>
  <c r="B15" i="15"/>
  <c r="B13" i="15"/>
  <c r="B25" i="15"/>
  <c r="B10" i="15"/>
  <c r="B8" i="15"/>
  <c r="B6" i="15"/>
  <c r="B4" i="15"/>
  <c r="B2" i="15"/>
  <c r="A999" i="13"/>
  <c r="A997" i="13"/>
  <c r="A995" i="13"/>
  <c r="A993" i="13"/>
  <c r="A991" i="13"/>
  <c r="A989" i="13"/>
  <c r="A987" i="13"/>
  <c r="A985" i="13"/>
  <c r="A983" i="13"/>
  <c r="A981" i="13"/>
  <c r="A979" i="13"/>
  <c r="A977" i="13"/>
  <c r="A975" i="13"/>
  <c r="A973" i="13"/>
  <c r="A971" i="13"/>
  <c r="A969" i="13"/>
  <c r="A967" i="13"/>
  <c r="A965" i="13"/>
  <c r="A963" i="13"/>
  <c r="A961" i="13"/>
  <c r="A959" i="13"/>
  <c r="A957" i="13"/>
  <c r="A955" i="13"/>
  <c r="A953" i="13"/>
  <c r="A951" i="13"/>
  <c r="A949" i="13"/>
  <c r="A947" i="13"/>
  <c r="A945" i="13"/>
  <c r="A943" i="13"/>
  <c r="A941" i="13"/>
  <c r="A939" i="13"/>
  <c r="A937" i="13"/>
  <c r="A935" i="13"/>
  <c r="A933" i="13"/>
  <c r="A931" i="13"/>
  <c r="A929" i="13"/>
  <c r="A927" i="13"/>
  <c r="A925" i="13"/>
  <c r="A923" i="13"/>
  <c r="A921" i="13"/>
  <c r="A919" i="13"/>
  <c r="A917" i="13"/>
  <c r="A915" i="13"/>
  <c r="A913" i="13"/>
  <c r="A911" i="13"/>
  <c r="A909" i="13"/>
  <c r="A907" i="13"/>
  <c r="A905" i="13"/>
  <c r="A903" i="13"/>
  <c r="A901" i="13"/>
  <c r="A899" i="13"/>
  <c r="A897" i="13"/>
  <c r="A895" i="13"/>
  <c r="A893" i="13"/>
  <c r="A891" i="13"/>
  <c r="A889" i="13"/>
  <c r="A887" i="13"/>
  <c r="A885" i="13"/>
  <c r="A883" i="13"/>
  <c r="A881" i="13"/>
  <c r="A879" i="13"/>
  <c r="A877" i="13"/>
  <c r="A875" i="13"/>
  <c r="A873" i="13"/>
  <c r="A871" i="13"/>
  <c r="A869" i="13"/>
  <c r="A867" i="13"/>
  <c r="A865" i="13"/>
  <c r="A863" i="13"/>
  <c r="A861" i="13"/>
  <c r="A859" i="13"/>
  <c r="A857" i="13"/>
  <c r="A855" i="13"/>
  <c r="A853" i="13"/>
  <c r="A851" i="13"/>
  <c r="A849" i="13"/>
  <c r="A847" i="13"/>
  <c r="A845" i="13"/>
  <c r="A843" i="13"/>
  <c r="A841" i="13"/>
  <c r="A839" i="13"/>
  <c r="A837" i="13"/>
  <c r="A835" i="13"/>
  <c r="A833" i="13"/>
  <c r="A1000" i="13"/>
  <c r="A998" i="13"/>
  <c r="A996" i="13"/>
  <c r="A994" i="13"/>
  <c r="A992" i="13"/>
  <c r="A990" i="13"/>
  <c r="A988" i="13"/>
  <c r="A986" i="13"/>
  <c r="A984" i="13"/>
  <c r="A982" i="13"/>
  <c r="A980" i="13"/>
  <c r="A978" i="13"/>
  <c r="A976" i="13"/>
  <c r="A974" i="13"/>
  <c r="A972" i="13"/>
  <c r="A970" i="13"/>
  <c r="A968" i="13"/>
  <c r="A966" i="13"/>
  <c r="A964" i="13"/>
  <c r="A962" i="13"/>
  <c r="A960" i="13"/>
  <c r="A958" i="13"/>
  <c r="A956" i="13"/>
  <c r="A954" i="13"/>
  <c r="A952" i="13"/>
  <c r="A950" i="13"/>
  <c r="A948" i="13"/>
  <c r="A946" i="13"/>
  <c r="A944" i="13"/>
  <c r="A942" i="13"/>
  <c r="A940" i="13"/>
  <c r="A938" i="13"/>
  <c r="A936" i="13"/>
  <c r="A934" i="13"/>
  <c r="A932" i="13"/>
  <c r="A930" i="13"/>
  <c r="A928" i="13"/>
  <c r="A926" i="13"/>
  <c r="A924" i="13"/>
  <c r="A922" i="13"/>
  <c r="A920" i="13"/>
  <c r="A918" i="13"/>
  <c r="A916" i="13"/>
  <c r="A914" i="13"/>
  <c r="A912" i="13"/>
  <c r="A910" i="13"/>
  <c r="A908" i="13"/>
  <c r="A906" i="13"/>
  <c r="A904" i="13"/>
  <c r="A902" i="13"/>
  <c r="A900" i="13"/>
  <c r="A898" i="13"/>
  <c r="A896" i="13"/>
  <c r="A894" i="13"/>
  <c r="A892" i="13"/>
  <c r="A890" i="13"/>
  <c r="A888" i="13"/>
  <c r="A886" i="13"/>
  <c r="A884" i="13"/>
  <c r="A882" i="13"/>
  <c r="A880" i="13"/>
  <c r="A878" i="13"/>
  <c r="A876" i="13"/>
  <c r="A874" i="13"/>
  <c r="A872" i="13"/>
  <c r="A870" i="13"/>
  <c r="A868" i="13"/>
  <c r="A866" i="13"/>
  <c r="A864" i="13"/>
  <c r="A862" i="13"/>
  <c r="A860" i="13"/>
  <c r="A858" i="13"/>
  <c r="A856" i="13"/>
  <c r="A854" i="13"/>
  <c r="A852" i="13"/>
  <c r="A850" i="13"/>
  <c r="A848" i="13"/>
  <c r="A846" i="13"/>
  <c r="A844" i="13"/>
  <c r="A840" i="13"/>
  <c r="A836" i="13"/>
  <c r="A832" i="13"/>
  <c r="A830" i="13"/>
  <c r="A828" i="13"/>
  <c r="A826" i="13"/>
  <c r="A824" i="13"/>
  <c r="A822" i="13"/>
  <c r="A820" i="13"/>
  <c r="A818" i="13"/>
  <c r="A816" i="13"/>
  <c r="A814" i="13"/>
  <c r="A812" i="13"/>
  <c r="A810" i="13"/>
  <c r="A808" i="13"/>
  <c r="A806" i="13"/>
  <c r="A804" i="13"/>
  <c r="A802" i="13"/>
  <c r="A800" i="13"/>
  <c r="A798" i="13"/>
  <c r="A796" i="13"/>
  <c r="A794" i="13"/>
  <c r="A792" i="13"/>
  <c r="A790" i="13"/>
  <c r="A788" i="13"/>
  <c r="A786" i="13"/>
  <c r="A784" i="13"/>
  <c r="A782" i="13"/>
  <c r="A780" i="13"/>
  <c r="A778" i="13"/>
  <c r="A776" i="13"/>
  <c r="A774" i="13"/>
  <c r="A772" i="13"/>
  <c r="A770" i="13"/>
  <c r="A768" i="13"/>
  <c r="A766" i="13"/>
  <c r="A764" i="13"/>
  <c r="A762" i="13"/>
  <c r="A760" i="13"/>
  <c r="A758" i="13"/>
  <c r="A756" i="13"/>
  <c r="A754" i="13"/>
  <c r="A752" i="13"/>
  <c r="A750" i="13"/>
  <c r="A748" i="13"/>
  <c r="A746" i="13"/>
  <c r="A744" i="13"/>
  <c r="A742" i="13"/>
  <c r="A740" i="13"/>
  <c r="A738" i="13"/>
  <c r="A736" i="13"/>
  <c r="A734" i="13"/>
  <c r="A732" i="13"/>
  <c r="A730" i="13"/>
  <c r="A728" i="13"/>
  <c r="A726" i="13"/>
  <c r="A724" i="13"/>
  <c r="A722" i="13"/>
  <c r="A720" i="13"/>
  <c r="A718" i="13"/>
  <c r="A716" i="13"/>
  <c r="A714" i="13"/>
  <c r="A712" i="13"/>
  <c r="A710" i="13"/>
  <c r="A708" i="13"/>
  <c r="A706" i="13"/>
  <c r="A704" i="13"/>
  <c r="A702" i="13"/>
  <c r="A700" i="13"/>
  <c r="A698" i="13"/>
  <c r="A696" i="13"/>
  <c r="A694" i="13"/>
  <c r="A692" i="13"/>
  <c r="A690" i="13"/>
  <c r="A688" i="13"/>
  <c r="A686" i="13"/>
  <c r="A684" i="13"/>
  <c r="A682" i="13"/>
  <c r="A680" i="13"/>
  <c r="A678" i="13"/>
  <c r="A676" i="13"/>
  <c r="A674" i="13"/>
  <c r="A672" i="13"/>
  <c r="A670" i="13"/>
  <c r="A842" i="13"/>
  <c r="A838" i="13"/>
  <c r="A834" i="13"/>
  <c r="A831" i="13"/>
  <c r="A829" i="13"/>
  <c r="A827" i="13"/>
  <c r="A825" i="13"/>
  <c r="A823" i="13"/>
  <c r="A821" i="13"/>
  <c r="A819" i="13"/>
  <c r="A817" i="13"/>
  <c r="A815" i="13"/>
  <c r="A813" i="13"/>
  <c r="A811" i="13"/>
  <c r="A809" i="13"/>
  <c r="A807" i="13"/>
  <c r="A805" i="13"/>
  <c r="A803" i="13"/>
  <c r="A801" i="13"/>
  <c r="A799" i="13"/>
  <c r="A797" i="13"/>
  <c r="A795" i="13"/>
  <c r="A793" i="13"/>
  <c r="A791" i="13"/>
  <c r="A789" i="13"/>
  <c r="A787" i="13"/>
  <c r="A785" i="13"/>
  <c r="A783" i="13"/>
  <c r="A781" i="13"/>
  <c r="A779" i="13"/>
  <c r="A777" i="13"/>
  <c r="A775" i="13"/>
  <c r="A773" i="13"/>
  <c r="A771" i="13"/>
  <c r="A769" i="13"/>
  <c r="A767" i="13"/>
  <c r="A765" i="13"/>
  <c r="A763" i="13"/>
  <c r="A761" i="13"/>
  <c r="A759" i="13"/>
  <c r="A757" i="13"/>
  <c r="A755" i="13"/>
  <c r="A753" i="13"/>
  <c r="A751" i="13"/>
  <c r="A749" i="13"/>
  <c r="A747" i="13"/>
  <c r="A745" i="13"/>
  <c r="A743" i="13"/>
  <c r="A741" i="13"/>
  <c r="A739" i="13"/>
  <c r="A737" i="13"/>
  <c r="A735" i="13"/>
  <c r="A733" i="13"/>
  <c r="A731" i="13"/>
  <c r="A729" i="13"/>
  <c r="A727" i="13"/>
  <c r="A725" i="13"/>
  <c r="A723" i="13"/>
  <c r="A721" i="13"/>
  <c r="A719" i="13"/>
  <c r="A717" i="13"/>
  <c r="A715" i="13"/>
  <c r="A713" i="13"/>
  <c r="A711" i="13"/>
  <c r="A709" i="13"/>
  <c r="A707" i="13"/>
  <c r="A705" i="13"/>
  <c r="A703" i="13"/>
  <c r="A701" i="13"/>
  <c r="A699" i="13"/>
  <c r="A697" i="13"/>
  <c r="A695" i="13"/>
  <c r="A693" i="13"/>
  <c r="A691" i="13"/>
  <c r="A689" i="13"/>
  <c r="A687" i="13"/>
  <c r="A685" i="13"/>
  <c r="A683" i="13"/>
  <c r="A681" i="13"/>
  <c r="A679" i="13"/>
  <c r="A677" i="13"/>
  <c r="A675" i="13"/>
  <c r="A673" i="13"/>
  <c r="A671" i="13"/>
  <c r="A669" i="13"/>
  <c r="A668" i="13"/>
  <c r="A666" i="13"/>
  <c r="A664" i="13"/>
  <c r="A662" i="13"/>
  <c r="A660" i="13"/>
  <c r="A658" i="13"/>
  <c r="A656" i="13"/>
  <c r="A654" i="13"/>
  <c r="A652" i="13"/>
  <c r="A650" i="13"/>
  <c r="A648" i="13"/>
  <c r="A646" i="13"/>
  <c r="A644" i="13"/>
  <c r="A642" i="13"/>
  <c r="A640" i="13"/>
  <c r="A638" i="13"/>
  <c r="A636" i="13"/>
  <c r="A634" i="13"/>
  <c r="A632" i="13"/>
  <c r="A630" i="13"/>
  <c r="A628" i="13"/>
  <c r="A626" i="13"/>
  <c r="A624" i="13"/>
  <c r="A622" i="13"/>
  <c r="A620" i="13"/>
  <c r="A618" i="13"/>
  <c r="A616" i="13"/>
  <c r="A614" i="13"/>
  <c r="A612" i="13"/>
  <c r="A610" i="13"/>
  <c r="A608" i="13"/>
  <c r="A606" i="13"/>
  <c r="A604" i="13"/>
  <c r="A602" i="13"/>
  <c r="A600" i="13"/>
  <c r="A598" i="13"/>
  <c r="A596" i="13"/>
  <c r="A594" i="13"/>
  <c r="A592" i="13"/>
  <c r="A590" i="13"/>
  <c r="A588" i="13"/>
  <c r="A586" i="13"/>
  <c r="A584" i="13"/>
  <c r="A582" i="13"/>
  <c r="A580" i="13"/>
  <c r="A578" i="13"/>
  <c r="A576" i="13"/>
  <c r="A574" i="13"/>
  <c r="A572" i="13"/>
  <c r="A570" i="13"/>
  <c r="A568" i="13"/>
  <c r="A566" i="13"/>
  <c r="A564" i="13"/>
  <c r="A562" i="13"/>
  <c r="A560" i="13"/>
  <c r="A558" i="13"/>
  <c r="A556" i="13"/>
  <c r="A554" i="13"/>
  <c r="A552" i="13"/>
  <c r="A550" i="13"/>
  <c r="A548" i="13"/>
  <c r="A546" i="13"/>
  <c r="A544" i="13"/>
  <c r="A542" i="13"/>
  <c r="A540" i="13"/>
  <c r="A538" i="13"/>
  <c r="A536" i="13"/>
  <c r="A534" i="13"/>
  <c r="A532" i="13"/>
  <c r="A530" i="13"/>
  <c r="A528" i="13"/>
  <c r="A526" i="13"/>
  <c r="A524" i="13"/>
  <c r="A522" i="13"/>
  <c r="A520" i="13"/>
  <c r="A518" i="13"/>
  <c r="A516" i="13"/>
  <c r="A514" i="13"/>
  <c r="A512" i="13"/>
  <c r="A510" i="13"/>
  <c r="A508" i="13"/>
  <c r="A506" i="13"/>
  <c r="A504" i="13"/>
  <c r="A502" i="13"/>
  <c r="A500" i="13"/>
  <c r="A498" i="13"/>
  <c r="A496" i="13"/>
  <c r="A494" i="13"/>
  <c r="A492" i="13"/>
  <c r="A490" i="13"/>
  <c r="A488" i="13"/>
  <c r="A486" i="13"/>
  <c r="A484" i="13"/>
  <c r="A482" i="13"/>
  <c r="A480" i="13"/>
  <c r="A478" i="13"/>
  <c r="A476" i="13"/>
  <c r="A474" i="13"/>
  <c r="A472" i="13"/>
  <c r="A470" i="13"/>
  <c r="A468" i="13"/>
  <c r="A466" i="13"/>
  <c r="A464" i="13"/>
  <c r="A462" i="13"/>
  <c r="A460" i="13"/>
  <c r="A458" i="13"/>
  <c r="A456" i="13"/>
  <c r="A454" i="13"/>
  <c r="A452" i="13"/>
  <c r="A450" i="13"/>
  <c r="A448" i="13"/>
  <c r="A446" i="13"/>
  <c r="A444" i="13"/>
  <c r="A442" i="13"/>
  <c r="A440" i="13"/>
  <c r="A438" i="13"/>
  <c r="A436" i="13"/>
  <c r="A434" i="13"/>
  <c r="A432" i="13"/>
  <c r="A430" i="13"/>
  <c r="A428" i="13"/>
  <c r="A426" i="13"/>
  <c r="A424" i="13"/>
  <c r="A422" i="13"/>
  <c r="A420" i="13"/>
  <c r="A418" i="13"/>
  <c r="A416" i="13"/>
  <c r="A414" i="13"/>
  <c r="A412" i="13"/>
  <c r="A410" i="13"/>
  <c r="A408" i="13"/>
  <c r="A406" i="13"/>
  <c r="A404" i="13"/>
  <c r="A402" i="13"/>
  <c r="A400" i="13"/>
  <c r="A398" i="13"/>
  <c r="A396" i="13"/>
  <c r="A394" i="13"/>
  <c r="A392" i="13"/>
  <c r="A390" i="13"/>
  <c r="A388" i="13"/>
  <c r="A386" i="13"/>
  <c r="A384" i="13"/>
  <c r="A382" i="13"/>
  <c r="A380" i="13"/>
  <c r="A378" i="13"/>
  <c r="A376" i="13"/>
  <c r="A374" i="13"/>
  <c r="A372" i="13"/>
  <c r="A370" i="13"/>
  <c r="A368" i="13"/>
  <c r="A366" i="13"/>
  <c r="A364" i="13"/>
  <c r="A362" i="13"/>
  <c r="A360" i="13"/>
  <c r="A358" i="13"/>
  <c r="A356" i="13"/>
  <c r="A354" i="13"/>
  <c r="A352" i="13"/>
  <c r="A350" i="13"/>
  <c r="A348" i="13"/>
  <c r="A346" i="13"/>
  <c r="A344" i="13"/>
  <c r="A342" i="13"/>
  <c r="A340" i="13"/>
  <c r="A338" i="13"/>
  <c r="A336" i="13"/>
  <c r="A334" i="13"/>
  <c r="A332" i="13"/>
  <c r="A330" i="13"/>
  <c r="A667" i="13"/>
  <c r="A665" i="13"/>
  <c r="A663" i="13"/>
  <c r="A661" i="13"/>
  <c r="A659" i="13"/>
  <c r="A657" i="13"/>
  <c r="A655" i="13"/>
  <c r="A653" i="13"/>
  <c r="A651" i="13"/>
  <c r="A649" i="13"/>
  <c r="A647" i="13"/>
  <c r="A645" i="13"/>
  <c r="A643" i="13"/>
  <c r="A641" i="13"/>
  <c r="A639" i="13"/>
  <c r="A637" i="13"/>
  <c r="A635" i="13"/>
  <c r="A633" i="13"/>
  <c r="A631" i="13"/>
  <c r="A629" i="13"/>
  <c r="A627" i="13"/>
  <c r="A625" i="13"/>
  <c r="A623" i="13"/>
  <c r="A621" i="13"/>
  <c r="A619" i="13"/>
  <c r="A617" i="13"/>
  <c r="A615" i="13"/>
  <c r="A613" i="13"/>
  <c r="A611" i="13"/>
  <c r="A609" i="13"/>
  <c r="A607" i="13"/>
  <c r="A605" i="13"/>
  <c r="A603" i="13"/>
  <c r="A601" i="13"/>
  <c r="A599" i="13"/>
  <c r="A597" i="13"/>
  <c r="A595" i="13"/>
  <c r="A593" i="13"/>
  <c r="A591" i="13"/>
  <c r="A589" i="13"/>
  <c r="A587" i="13"/>
  <c r="A585" i="13"/>
  <c r="A583" i="13"/>
  <c r="A581" i="13"/>
  <c r="A579" i="13"/>
  <c r="A577" i="13"/>
  <c r="A575" i="13"/>
  <c r="A573" i="13"/>
  <c r="A571" i="13"/>
  <c r="A569" i="13"/>
  <c r="A567" i="13"/>
  <c r="A565" i="13"/>
  <c r="A563" i="13"/>
  <c r="A561" i="13"/>
  <c r="A559" i="13"/>
  <c r="A557" i="13"/>
  <c r="A555" i="13"/>
  <c r="A553" i="13"/>
  <c r="A551" i="13"/>
  <c r="A549" i="13"/>
  <c r="A547" i="13"/>
  <c r="A545" i="13"/>
  <c r="A543" i="13"/>
  <c r="A541" i="13"/>
  <c r="A539" i="13"/>
  <c r="A537" i="13"/>
  <c r="A535" i="13"/>
  <c r="A533" i="13"/>
  <c r="A531" i="13"/>
  <c r="A529" i="13"/>
  <c r="A527" i="13"/>
  <c r="A525" i="13"/>
  <c r="A523" i="13"/>
  <c r="A521" i="13"/>
  <c r="A519" i="13"/>
  <c r="A517" i="13"/>
  <c r="A515" i="13"/>
  <c r="A513" i="13"/>
  <c r="A511" i="13"/>
  <c r="A509" i="13"/>
  <c r="A507" i="13"/>
  <c r="A505" i="13"/>
  <c r="A503" i="13"/>
  <c r="A501" i="13"/>
  <c r="A499" i="13"/>
  <c r="A497" i="13"/>
  <c r="A495" i="13"/>
  <c r="A493" i="13"/>
  <c r="A491" i="13"/>
  <c r="A489" i="13"/>
  <c r="A487" i="13"/>
  <c r="A485" i="13"/>
  <c r="A483" i="13"/>
  <c r="A481" i="13"/>
  <c r="A479" i="13"/>
  <c r="A477" i="13"/>
  <c r="A475" i="13"/>
  <c r="A473" i="13"/>
  <c r="A471" i="13"/>
  <c r="A469" i="13"/>
  <c r="A467" i="13"/>
  <c r="A465" i="13"/>
  <c r="A463" i="13"/>
  <c r="A461" i="13"/>
  <c r="A459" i="13"/>
  <c r="A457" i="13"/>
  <c r="A455" i="13"/>
  <c r="A453" i="13"/>
  <c r="A451" i="13"/>
  <c r="A449" i="13"/>
  <c r="A447" i="13"/>
  <c r="A445" i="13"/>
  <c r="A443" i="13"/>
  <c r="A441" i="13"/>
  <c r="A439" i="13"/>
  <c r="A437" i="13"/>
  <c r="A435" i="13"/>
  <c r="A433" i="13"/>
  <c r="A431" i="13"/>
  <c r="A429" i="13"/>
  <c r="A427" i="13"/>
  <c r="A425" i="13"/>
  <c r="A423" i="13"/>
  <c r="A421" i="13"/>
  <c r="A419" i="13"/>
  <c r="A417" i="13"/>
  <c r="A415" i="13"/>
  <c r="A413" i="13"/>
  <c r="A411" i="13"/>
  <c r="A409" i="13"/>
  <c r="A407" i="13"/>
  <c r="A405" i="13"/>
  <c r="A403" i="13"/>
  <c r="A401" i="13"/>
  <c r="A399" i="13"/>
  <c r="A397" i="13"/>
  <c r="A395" i="13"/>
  <c r="A393" i="13"/>
  <c r="A391" i="13"/>
  <c r="A389" i="13"/>
  <c r="A387" i="13"/>
  <c r="A385" i="13"/>
  <c r="A383" i="13"/>
  <c r="A381" i="13"/>
  <c r="A379" i="13"/>
  <c r="A377" i="13"/>
  <c r="A375" i="13"/>
  <c r="A373" i="13"/>
  <c r="A371" i="13"/>
  <c r="A369" i="13"/>
  <c r="A367" i="13"/>
  <c r="A365" i="13"/>
  <c r="A363" i="13"/>
  <c r="A361" i="13"/>
  <c r="A359" i="13"/>
  <c r="A357" i="13"/>
  <c r="A355" i="13"/>
  <c r="A353" i="13"/>
  <c r="A351" i="13"/>
  <c r="A349" i="13"/>
  <c r="A347" i="13"/>
  <c r="A345" i="13"/>
  <c r="A343" i="13"/>
  <c r="A341" i="13"/>
  <c r="A339" i="13"/>
  <c r="A337" i="13"/>
  <c r="A335" i="13"/>
  <c r="A333" i="13"/>
  <c r="A331" i="13"/>
  <c r="A329" i="13"/>
  <c r="A328" i="13"/>
  <c r="A326" i="13"/>
  <c r="A324" i="13"/>
  <c r="A322" i="13"/>
  <c r="A320" i="13"/>
  <c r="A318" i="13"/>
  <c r="A316" i="13"/>
  <c r="A314" i="13"/>
  <c r="A312" i="13"/>
  <c r="A310" i="13"/>
  <c r="A308" i="13"/>
  <c r="A306" i="13"/>
  <c r="A304" i="13"/>
  <c r="A302" i="13"/>
  <c r="A300" i="13"/>
  <c r="A298" i="13"/>
  <c r="A296" i="13"/>
  <c r="A294" i="13"/>
  <c r="A292" i="13"/>
  <c r="A290" i="13"/>
  <c r="A288" i="13"/>
  <c r="A286" i="13"/>
  <c r="A284" i="13"/>
  <c r="A282" i="13"/>
  <c r="A280" i="13"/>
  <c r="A278" i="13"/>
  <c r="A276" i="13"/>
  <c r="A274" i="13"/>
  <c r="A272" i="13"/>
  <c r="A270" i="13"/>
  <c r="A268" i="13"/>
  <c r="A266" i="13"/>
  <c r="A264" i="13"/>
  <c r="A262" i="13"/>
  <c r="A260" i="13"/>
  <c r="A258" i="13"/>
  <c r="A256" i="13"/>
  <c r="A254" i="13"/>
  <c r="A252" i="13"/>
  <c r="A250" i="13"/>
  <c r="A248" i="13"/>
  <c r="A246" i="13"/>
  <c r="A244" i="13"/>
  <c r="A242" i="13"/>
  <c r="A240" i="13"/>
  <c r="A238" i="13"/>
  <c r="A236" i="13"/>
  <c r="A234" i="13"/>
  <c r="A232" i="13"/>
  <c r="A230" i="13"/>
  <c r="A228" i="13"/>
  <c r="A226" i="13"/>
  <c r="A224" i="13"/>
  <c r="A222" i="13"/>
  <c r="A220" i="13"/>
  <c r="A218" i="13"/>
  <c r="A216" i="13"/>
  <c r="A214" i="13"/>
  <c r="A212" i="13"/>
  <c r="A210" i="13"/>
  <c r="A208" i="13"/>
  <c r="A206" i="13"/>
  <c r="A204" i="13"/>
  <c r="A202" i="13"/>
  <c r="A200" i="13"/>
  <c r="A198" i="13"/>
  <c r="A196" i="13"/>
  <c r="A194" i="13"/>
  <c r="A192" i="13"/>
  <c r="A190" i="13"/>
  <c r="A188" i="13"/>
  <c r="A186" i="13"/>
  <c r="A184" i="13"/>
  <c r="A182" i="13"/>
  <c r="A180" i="13"/>
  <c r="A178" i="13"/>
  <c r="A176" i="13"/>
  <c r="A174" i="13"/>
  <c r="A172" i="13"/>
  <c r="A170" i="13"/>
  <c r="A168" i="13"/>
  <c r="A166" i="13"/>
  <c r="A164" i="13"/>
  <c r="A162" i="13"/>
  <c r="A160" i="13"/>
  <c r="A158" i="13"/>
  <c r="A156" i="13"/>
  <c r="A154" i="13"/>
  <c r="A152" i="13"/>
  <c r="A150" i="13"/>
  <c r="A148" i="13"/>
  <c r="A146" i="13"/>
  <c r="A144" i="13"/>
  <c r="A142" i="13"/>
  <c r="A140" i="13"/>
  <c r="A138" i="13"/>
  <c r="A136" i="13"/>
  <c r="A134" i="13"/>
  <c r="A132" i="13"/>
  <c r="A130" i="13"/>
  <c r="A128" i="13"/>
  <c r="A126" i="13"/>
  <c r="A124" i="13"/>
  <c r="A122" i="13"/>
  <c r="A120" i="13"/>
  <c r="A118" i="13"/>
  <c r="A116" i="13"/>
  <c r="A114" i="13"/>
  <c r="A112" i="13"/>
  <c r="A110" i="13"/>
  <c r="A108" i="13"/>
  <c r="A106" i="13"/>
  <c r="A104" i="13"/>
  <c r="A102" i="13"/>
  <c r="A100" i="13"/>
  <c r="A98" i="13"/>
  <c r="A96" i="13"/>
  <c r="A94" i="13"/>
  <c r="A92" i="13"/>
  <c r="A90" i="13"/>
  <c r="A88" i="13"/>
  <c r="A86" i="13"/>
  <c r="A84" i="13"/>
  <c r="A82" i="13"/>
  <c r="A80" i="13"/>
  <c r="A78" i="13"/>
  <c r="A76" i="13"/>
  <c r="A74" i="13"/>
  <c r="A72" i="13"/>
  <c r="A70" i="13"/>
  <c r="A68" i="13"/>
  <c r="A66" i="13"/>
  <c r="A64" i="13"/>
  <c r="A62" i="13"/>
  <c r="A60" i="13"/>
  <c r="A58" i="13"/>
  <c r="A56" i="13"/>
  <c r="A54" i="13"/>
  <c r="A52" i="13"/>
  <c r="A50" i="13"/>
  <c r="A48" i="13"/>
  <c r="A46" i="13"/>
  <c r="A44" i="13"/>
  <c r="A42" i="13"/>
  <c r="A40" i="13"/>
  <c r="A38" i="13"/>
  <c r="A36" i="13"/>
  <c r="A34" i="13"/>
  <c r="A32" i="13"/>
  <c r="A30" i="13"/>
  <c r="A28" i="13"/>
  <c r="A26" i="13"/>
  <c r="A24" i="13"/>
  <c r="A22" i="13"/>
  <c r="A20" i="13"/>
  <c r="A18" i="13"/>
  <c r="A16" i="13"/>
  <c r="A14" i="13"/>
  <c r="A12" i="13"/>
  <c r="A10" i="13"/>
  <c r="A8" i="13"/>
  <c r="A6" i="13"/>
  <c r="A4" i="13"/>
  <c r="A2" i="13"/>
  <c r="A327" i="13"/>
  <c r="A325" i="13"/>
  <c r="A323" i="13"/>
  <c r="A321" i="13"/>
  <c r="A319" i="13"/>
  <c r="A317" i="13"/>
  <c r="A315" i="13"/>
  <c r="A313" i="13"/>
  <c r="A311" i="13"/>
  <c r="A309" i="13"/>
  <c r="A307" i="13"/>
  <c r="A305" i="13"/>
  <c r="A303" i="13"/>
  <c r="A301" i="13"/>
  <c r="A299" i="13"/>
  <c r="A297" i="13"/>
  <c r="A295" i="13"/>
  <c r="A293" i="13"/>
  <c r="A291" i="13"/>
  <c r="A289" i="13"/>
  <c r="A287" i="13"/>
  <c r="A285" i="13"/>
  <c r="A283" i="13"/>
  <c r="A281" i="13"/>
  <c r="A279" i="13"/>
  <c r="A277" i="13"/>
  <c r="A275" i="13"/>
  <c r="A273" i="13"/>
  <c r="A271" i="13"/>
  <c r="A269" i="13"/>
  <c r="A267" i="13"/>
  <c r="A265" i="13"/>
  <c r="A263" i="13"/>
  <c r="A261" i="13"/>
  <c r="A259" i="13"/>
  <c r="A257" i="13"/>
  <c r="A255" i="13"/>
  <c r="A253" i="13"/>
  <c r="A251" i="13"/>
  <c r="A249" i="13"/>
  <c r="A247" i="13"/>
  <c r="A245" i="13"/>
  <c r="A243" i="13"/>
  <c r="A241" i="13"/>
  <c r="A239" i="13"/>
  <c r="A237" i="13"/>
  <c r="A235" i="13"/>
  <c r="A233" i="13"/>
  <c r="A231" i="13"/>
  <c r="A229" i="13"/>
  <c r="A227" i="13"/>
  <c r="A225" i="13"/>
  <c r="A223" i="13"/>
  <c r="A221" i="13"/>
  <c r="A219" i="13"/>
  <c r="A217" i="13"/>
  <c r="A215" i="13"/>
  <c r="A213" i="13"/>
  <c r="A211" i="13"/>
  <c r="A209" i="13"/>
  <c r="A207" i="13"/>
  <c r="A205" i="13"/>
  <c r="A203" i="13"/>
  <c r="A201" i="13"/>
  <c r="A199" i="13"/>
  <c r="A197" i="13"/>
  <c r="A195" i="13"/>
  <c r="A193" i="13"/>
  <c r="A191" i="13"/>
  <c r="A189" i="13"/>
  <c r="A187" i="13"/>
  <c r="A185" i="13"/>
  <c r="A183" i="13"/>
  <c r="A181" i="13"/>
  <c r="A179" i="13"/>
  <c r="A177" i="13"/>
  <c r="A175" i="13"/>
  <c r="A173" i="13"/>
  <c r="A171" i="13"/>
  <c r="A169" i="13"/>
  <c r="A167" i="13"/>
  <c r="A165" i="13"/>
  <c r="A163" i="13"/>
  <c r="A161" i="13"/>
  <c r="A159" i="13"/>
  <c r="A157" i="13"/>
  <c r="A155" i="13"/>
  <c r="A153" i="13"/>
  <c r="A151" i="13"/>
  <c r="A149" i="13"/>
  <c r="A147" i="13"/>
  <c r="A145" i="13"/>
  <c r="A143" i="13"/>
  <c r="A141" i="13"/>
  <c r="A139" i="13"/>
  <c r="A137" i="13"/>
  <c r="A135" i="13"/>
  <c r="A133" i="13"/>
  <c r="A131" i="13"/>
  <c r="A129" i="13"/>
  <c r="A127" i="13"/>
  <c r="A125" i="13"/>
  <c r="A123" i="13"/>
  <c r="A121" i="13"/>
  <c r="A119" i="13"/>
  <c r="A117" i="13"/>
  <c r="A115" i="13"/>
  <c r="A113" i="13"/>
  <c r="A111" i="13"/>
  <c r="A109" i="13"/>
  <c r="A107" i="13"/>
  <c r="A105" i="13"/>
  <c r="A103" i="13"/>
  <c r="A101" i="13"/>
  <c r="A99" i="13"/>
  <c r="A97" i="13"/>
  <c r="A95" i="13"/>
  <c r="A93" i="13"/>
  <c r="A91" i="13"/>
  <c r="A89" i="13"/>
  <c r="A87" i="13"/>
  <c r="A85" i="13"/>
  <c r="A83" i="13"/>
  <c r="A81" i="13"/>
  <c r="A79" i="13"/>
  <c r="A77" i="13"/>
  <c r="A75" i="13"/>
  <c r="A73" i="13"/>
  <c r="A71" i="13"/>
  <c r="A69" i="13"/>
  <c r="A67" i="13"/>
  <c r="A65" i="13"/>
  <c r="A63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29" i="13"/>
  <c r="A27" i="13"/>
  <c r="A25" i="13"/>
  <c r="A23" i="13"/>
  <c r="A21" i="13"/>
  <c r="A19" i="13"/>
  <c r="A17" i="13"/>
  <c r="A15" i="13"/>
  <c r="A13" i="13"/>
  <c r="A11" i="13"/>
  <c r="A9" i="13"/>
  <c r="A7" i="13"/>
  <c r="A5" i="13"/>
  <c r="A3" i="13"/>
  <c r="A999" i="12"/>
  <c r="A997" i="12"/>
  <c r="A995" i="12"/>
  <c r="A993" i="12"/>
  <c r="A991" i="12"/>
  <c r="A989" i="12"/>
  <c r="A987" i="12"/>
  <c r="A985" i="12"/>
  <c r="A983" i="12"/>
  <c r="A981" i="12"/>
  <c r="A979" i="12"/>
  <c r="A977" i="12"/>
  <c r="A975" i="12"/>
  <c r="A973" i="12"/>
  <c r="A971" i="12"/>
  <c r="A969" i="12"/>
  <c r="A967" i="12"/>
  <c r="A965" i="12"/>
  <c r="A963" i="12"/>
  <c r="A961" i="12"/>
  <c r="A959" i="12"/>
  <c r="A957" i="12"/>
  <c r="A955" i="12"/>
  <c r="A953" i="12"/>
  <c r="A951" i="12"/>
  <c r="A949" i="12"/>
  <c r="A947" i="12"/>
  <c r="A945" i="12"/>
  <c r="A943" i="12"/>
  <c r="A941" i="12"/>
  <c r="A939" i="12"/>
  <c r="A937" i="12"/>
  <c r="A935" i="12"/>
  <c r="A933" i="12"/>
  <c r="A931" i="12"/>
  <c r="A929" i="12"/>
  <c r="A927" i="12"/>
  <c r="A925" i="12"/>
  <c r="A923" i="12"/>
  <c r="A921" i="12"/>
  <c r="A919" i="12"/>
  <c r="A917" i="12"/>
  <c r="A915" i="12"/>
  <c r="A913" i="12"/>
  <c r="A911" i="12"/>
  <c r="A909" i="12"/>
  <c r="A907" i="12"/>
  <c r="A905" i="12"/>
  <c r="A903" i="12"/>
  <c r="A901" i="12"/>
  <c r="A899" i="12"/>
  <c r="A897" i="12"/>
  <c r="A895" i="12"/>
  <c r="A893" i="12"/>
  <c r="A891" i="12"/>
  <c r="A889" i="12"/>
  <c r="A887" i="12"/>
  <c r="A1000" i="12"/>
  <c r="A998" i="12"/>
  <c r="A996" i="12"/>
  <c r="A994" i="12"/>
  <c r="A992" i="12"/>
  <c r="A990" i="12"/>
  <c r="A988" i="12"/>
  <c r="A986" i="12"/>
  <c r="A984" i="12"/>
  <c r="A982" i="12"/>
  <c r="A980" i="12"/>
  <c r="A978" i="12"/>
  <c r="A976" i="12"/>
  <c r="A974" i="12"/>
  <c r="A972" i="12"/>
  <c r="A970" i="12"/>
  <c r="A968" i="12"/>
  <c r="A966" i="12"/>
  <c r="A964" i="12"/>
  <c r="A962" i="12"/>
  <c r="A960" i="12"/>
  <c r="A958" i="12"/>
  <c r="A956" i="12"/>
  <c r="A954" i="12"/>
  <c r="A952" i="12"/>
  <c r="A950" i="12"/>
  <c r="A948" i="12"/>
  <c r="A946" i="12"/>
  <c r="A944" i="12"/>
  <c r="A942" i="12"/>
  <c r="A940" i="12"/>
  <c r="A938" i="12"/>
  <c r="A936" i="12"/>
  <c r="A934" i="12"/>
  <c r="A932" i="12"/>
  <c r="A930" i="12"/>
  <c r="A928" i="12"/>
  <c r="A926" i="12"/>
  <c r="A924" i="12"/>
  <c r="A922" i="12"/>
  <c r="A920" i="12"/>
  <c r="A918" i="12"/>
  <c r="A916" i="12"/>
  <c r="A914" i="12"/>
  <c r="A912" i="12"/>
  <c r="A910" i="12"/>
  <c r="A908" i="12"/>
  <c r="A906" i="12"/>
  <c r="A904" i="12"/>
  <c r="A902" i="12"/>
  <c r="A900" i="12"/>
  <c r="A898" i="12"/>
  <c r="A896" i="12"/>
  <c r="A894" i="12"/>
  <c r="A892" i="12"/>
  <c r="A890" i="12"/>
  <c r="A888" i="12"/>
  <c r="A886" i="12"/>
  <c r="A884" i="12"/>
  <c r="A882" i="12"/>
  <c r="A880" i="12"/>
  <c r="A878" i="12"/>
  <c r="A876" i="12"/>
  <c r="A874" i="12"/>
  <c r="A872" i="12"/>
  <c r="A870" i="12"/>
  <c r="A868" i="12"/>
  <c r="A866" i="12"/>
  <c r="A864" i="12"/>
  <c r="A862" i="12"/>
  <c r="A860" i="12"/>
  <c r="A858" i="12"/>
  <c r="A856" i="12"/>
  <c r="A854" i="12"/>
  <c r="A852" i="12"/>
  <c r="A850" i="12"/>
  <c r="A848" i="12"/>
  <c r="A846" i="12"/>
  <c r="A844" i="12"/>
  <c r="A842" i="12"/>
  <c r="A840" i="12"/>
  <c r="A838" i="12"/>
  <c r="A836" i="12"/>
  <c r="A834" i="12"/>
  <c r="A832" i="12"/>
  <c r="A885" i="12"/>
  <c r="A881" i="12"/>
  <c r="A877" i="12"/>
  <c r="A873" i="12"/>
  <c r="A869" i="12"/>
  <c r="A865" i="12"/>
  <c r="A861" i="12"/>
  <c r="A857" i="12"/>
  <c r="A853" i="12"/>
  <c r="A849" i="12"/>
  <c r="A845" i="12"/>
  <c r="A841" i="12"/>
  <c r="A837" i="12"/>
  <c r="A833" i="12"/>
  <c r="A830" i="12"/>
  <c r="A828" i="12"/>
  <c r="A826" i="12"/>
  <c r="A824" i="12"/>
  <c r="A822" i="12"/>
  <c r="A820" i="12"/>
  <c r="A818" i="12"/>
  <c r="A816" i="12"/>
  <c r="A814" i="12"/>
  <c r="A812" i="12"/>
  <c r="A810" i="12"/>
  <c r="A808" i="12"/>
  <c r="A806" i="12"/>
  <c r="A804" i="12"/>
  <c r="A802" i="12"/>
  <c r="A800" i="12"/>
  <c r="A798" i="12"/>
  <c r="A796" i="12"/>
  <c r="A794" i="12"/>
  <c r="A792" i="12"/>
  <c r="A790" i="12"/>
  <c r="A788" i="12"/>
  <c r="A786" i="12"/>
  <c r="A784" i="12"/>
  <c r="A782" i="12"/>
  <c r="A780" i="12"/>
  <c r="A778" i="12"/>
  <c r="A776" i="12"/>
  <c r="A774" i="12"/>
  <c r="A772" i="12"/>
  <c r="A770" i="12"/>
  <c r="A768" i="12"/>
  <c r="A766" i="12"/>
  <c r="A764" i="12"/>
  <c r="A762" i="12"/>
  <c r="A760" i="12"/>
  <c r="A758" i="12"/>
  <c r="A756" i="12"/>
  <c r="A754" i="12"/>
  <c r="A752" i="12"/>
  <c r="A750" i="12"/>
  <c r="A748" i="12"/>
  <c r="A746" i="12"/>
  <c r="A744" i="12"/>
  <c r="A742" i="12"/>
  <c r="A740" i="12"/>
  <c r="A738" i="12"/>
  <c r="A736" i="12"/>
  <c r="A734" i="12"/>
  <c r="A732" i="12"/>
  <c r="A730" i="12"/>
  <c r="A728" i="12"/>
  <c r="A726" i="12"/>
  <c r="A724" i="12"/>
  <c r="A722" i="12"/>
  <c r="A720" i="12"/>
  <c r="A718" i="12"/>
  <c r="A716" i="12"/>
  <c r="A714" i="12"/>
  <c r="A712" i="12"/>
  <c r="A710" i="12"/>
  <c r="A708" i="12"/>
  <c r="A706" i="12"/>
  <c r="A704" i="12"/>
  <c r="A702" i="12"/>
  <c r="A700" i="12"/>
  <c r="A698" i="12"/>
  <c r="A696" i="12"/>
  <c r="A694" i="12"/>
  <c r="A692" i="12"/>
  <c r="A690" i="12"/>
  <c r="A883" i="12"/>
  <c r="A879" i="12"/>
  <c r="A875" i="12"/>
  <c r="A871" i="12"/>
  <c r="A867" i="12"/>
  <c r="A863" i="12"/>
  <c r="A859" i="12"/>
  <c r="A855" i="12"/>
  <c r="A851" i="12"/>
  <c r="A847" i="12"/>
  <c r="A843" i="12"/>
  <c r="A839" i="12"/>
  <c r="A835" i="12"/>
  <c r="A831" i="12"/>
  <c r="A829" i="12"/>
  <c r="A827" i="12"/>
  <c r="A825" i="12"/>
  <c r="A823" i="12"/>
  <c r="A821" i="12"/>
  <c r="A819" i="12"/>
  <c r="A817" i="12"/>
  <c r="A815" i="12"/>
  <c r="A813" i="12"/>
  <c r="A811" i="12"/>
  <c r="A809" i="12"/>
  <c r="A807" i="12"/>
  <c r="A805" i="12"/>
  <c r="A803" i="12"/>
  <c r="A801" i="12"/>
  <c r="A799" i="12"/>
  <c r="A797" i="12"/>
  <c r="A795" i="12"/>
  <c r="A793" i="12"/>
  <c r="A791" i="12"/>
  <c r="A789" i="12"/>
  <c r="A787" i="12"/>
  <c r="A785" i="12"/>
  <c r="A783" i="12"/>
  <c r="A781" i="12"/>
  <c r="A779" i="12"/>
  <c r="A777" i="12"/>
  <c r="A775" i="12"/>
  <c r="A773" i="12"/>
  <c r="A771" i="12"/>
  <c r="A769" i="12"/>
  <c r="A767" i="12"/>
  <c r="A765" i="12"/>
  <c r="A763" i="12"/>
  <c r="A761" i="12"/>
  <c r="A759" i="12"/>
  <c r="A757" i="12"/>
  <c r="A755" i="12"/>
  <c r="A753" i="12"/>
  <c r="A751" i="12"/>
  <c r="A749" i="12"/>
  <c r="A747" i="12"/>
  <c r="A745" i="12"/>
  <c r="A743" i="12"/>
  <c r="A741" i="12"/>
  <c r="A739" i="12"/>
  <c r="A737" i="12"/>
  <c r="A735" i="12"/>
  <c r="A733" i="12"/>
  <c r="A731" i="12"/>
  <c r="A729" i="12"/>
  <c r="A727" i="12"/>
  <c r="A725" i="12"/>
  <c r="A723" i="12"/>
  <c r="A721" i="12"/>
  <c r="A719" i="12"/>
  <c r="A717" i="12"/>
  <c r="A715" i="12"/>
  <c r="A713" i="12"/>
  <c r="A711" i="12"/>
  <c r="A709" i="12"/>
  <c r="A707" i="12"/>
  <c r="A705" i="12"/>
  <c r="A703" i="12"/>
  <c r="A701" i="12"/>
  <c r="A699" i="12"/>
  <c r="A697" i="12"/>
  <c r="A695" i="12"/>
  <c r="A693" i="12"/>
  <c r="A691" i="12"/>
  <c r="A689" i="12"/>
  <c r="A687" i="12"/>
  <c r="A685" i="12"/>
  <c r="A683" i="12"/>
  <c r="A681" i="12"/>
  <c r="A679" i="12"/>
  <c r="A677" i="12"/>
  <c r="A675" i="12"/>
  <c r="A673" i="12"/>
  <c r="A671" i="12"/>
  <c r="A669" i="12"/>
  <c r="A667" i="12"/>
  <c r="A665" i="12"/>
  <c r="A663" i="12"/>
  <c r="A661" i="12"/>
  <c r="A659" i="12"/>
  <c r="A657" i="12"/>
  <c r="A655" i="12"/>
  <c r="A653" i="12"/>
  <c r="A651" i="12"/>
  <c r="A649" i="12"/>
  <c r="A647" i="12"/>
  <c r="A645" i="12"/>
  <c r="A643" i="12"/>
  <c r="A641" i="12"/>
  <c r="A639" i="12"/>
  <c r="A637" i="12"/>
  <c r="A635" i="12"/>
  <c r="A633" i="12"/>
  <c r="A631" i="12"/>
  <c r="A629" i="12"/>
  <c r="A627" i="12"/>
  <c r="A625" i="12"/>
  <c r="A623" i="12"/>
  <c r="A621" i="12"/>
  <c r="A619" i="12"/>
  <c r="A617" i="12"/>
  <c r="A615" i="12"/>
  <c r="A613" i="12"/>
  <c r="A611" i="12"/>
  <c r="A609" i="12"/>
  <c r="A607" i="12"/>
  <c r="A605" i="12"/>
  <c r="A603" i="12"/>
  <c r="A601" i="12"/>
  <c r="A599" i="12"/>
  <c r="A597" i="12"/>
  <c r="A595" i="12"/>
  <c r="A593" i="12"/>
  <c r="A591" i="12"/>
  <c r="A589" i="12"/>
  <c r="A587" i="12"/>
  <c r="A585" i="12"/>
  <c r="A583" i="12"/>
  <c r="A581" i="12"/>
  <c r="A579" i="12"/>
  <c r="A577" i="12"/>
  <c r="A575" i="12"/>
  <c r="A573" i="12"/>
  <c r="A571" i="12"/>
  <c r="A569" i="12"/>
  <c r="A567" i="12"/>
  <c r="A565" i="12"/>
  <c r="A563" i="12"/>
  <c r="A561" i="12"/>
  <c r="A559" i="12"/>
  <c r="A557" i="12"/>
  <c r="A555" i="12"/>
  <c r="A553" i="12"/>
  <c r="A551" i="12"/>
  <c r="A549" i="12"/>
  <c r="A547" i="12"/>
  <c r="A545" i="12"/>
  <c r="A543" i="12"/>
  <c r="A541" i="12"/>
  <c r="A539" i="12"/>
  <c r="A537" i="12"/>
  <c r="A535" i="12"/>
  <c r="A533" i="12"/>
  <c r="A531" i="12"/>
  <c r="A529" i="12"/>
  <c r="A527" i="12"/>
  <c r="A525" i="12"/>
  <c r="A523" i="12"/>
  <c r="A521" i="12"/>
  <c r="A519" i="12"/>
  <c r="A517" i="12"/>
  <c r="A515" i="12"/>
  <c r="A513" i="12"/>
  <c r="A511" i="12"/>
  <c r="A509" i="12"/>
  <c r="A507" i="12"/>
  <c r="A505" i="12"/>
  <c r="A503" i="12"/>
  <c r="A501" i="12"/>
  <c r="A499" i="12"/>
  <c r="A497" i="12"/>
  <c r="A495" i="12"/>
  <c r="A493" i="12"/>
  <c r="A491" i="12"/>
  <c r="A489" i="12"/>
  <c r="A487" i="12"/>
  <c r="A485" i="12"/>
  <c r="A483" i="12"/>
  <c r="A481" i="12"/>
  <c r="A479" i="12"/>
  <c r="A477" i="12"/>
  <c r="A475" i="12"/>
  <c r="A473" i="12"/>
  <c r="A471" i="12"/>
  <c r="A469" i="12"/>
  <c r="A467" i="12"/>
  <c r="A465" i="12"/>
  <c r="A463" i="12"/>
  <c r="A461" i="12"/>
  <c r="A459" i="12"/>
  <c r="A457" i="12"/>
  <c r="A455" i="12"/>
  <c r="A453" i="12"/>
  <c r="A451" i="12"/>
  <c r="A449" i="12"/>
  <c r="A447" i="12"/>
  <c r="A445" i="12"/>
  <c r="A443" i="12"/>
  <c r="A441" i="12"/>
  <c r="A439" i="12"/>
  <c r="A437" i="12"/>
  <c r="A435" i="12"/>
  <c r="A433" i="12"/>
  <c r="A431" i="12"/>
  <c r="A429" i="12"/>
  <c r="A427" i="12"/>
  <c r="A425" i="12"/>
  <c r="A423" i="12"/>
  <c r="A421" i="12"/>
  <c r="A419" i="12"/>
  <c r="A417" i="12"/>
  <c r="A415" i="12"/>
  <c r="A413" i="12"/>
  <c r="A411" i="12"/>
  <c r="A409" i="12"/>
  <c r="A407" i="12"/>
  <c r="A405" i="12"/>
  <c r="A403" i="12"/>
  <c r="A401" i="12"/>
  <c r="A399" i="12"/>
  <c r="A397" i="12"/>
  <c r="A395" i="12"/>
  <c r="A393" i="12"/>
  <c r="A391" i="12"/>
  <c r="A389" i="12"/>
  <c r="A387" i="12"/>
  <c r="A385" i="12"/>
  <c r="A383" i="12"/>
  <c r="A381" i="12"/>
  <c r="A379" i="12"/>
  <c r="A377" i="12"/>
  <c r="A375" i="12"/>
  <c r="A373" i="12"/>
  <c r="A371" i="12"/>
  <c r="A369" i="12"/>
  <c r="A367" i="12"/>
  <c r="A365" i="12"/>
  <c r="A363" i="12"/>
  <c r="A361" i="12"/>
  <c r="A359" i="12"/>
  <c r="A357" i="12"/>
  <c r="A355" i="12"/>
  <c r="A353" i="12"/>
  <c r="A351" i="12"/>
  <c r="A688" i="12"/>
  <c r="A686" i="12"/>
  <c r="A684" i="12"/>
  <c r="A682" i="12"/>
  <c r="A680" i="12"/>
  <c r="A678" i="12"/>
  <c r="A676" i="12"/>
  <c r="A674" i="12"/>
  <c r="A672" i="12"/>
  <c r="A670" i="12"/>
  <c r="A668" i="12"/>
  <c r="A666" i="12"/>
  <c r="A664" i="12"/>
  <c r="A662" i="12"/>
  <c r="A660" i="12"/>
  <c r="A658" i="12"/>
  <c r="A656" i="12"/>
  <c r="A654" i="12"/>
  <c r="A652" i="12"/>
  <c r="A650" i="12"/>
  <c r="A648" i="12"/>
  <c r="A646" i="12"/>
  <c r="A644" i="12"/>
  <c r="A642" i="12"/>
  <c r="A640" i="12"/>
  <c r="A638" i="12"/>
  <c r="A636" i="12"/>
  <c r="A634" i="12"/>
  <c r="A632" i="12"/>
  <c r="A630" i="12"/>
  <c r="A628" i="12"/>
  <c r="A626" i="12"/>
  <c r="A624" i="12"/>
  <c r="A622" i="12"/>
  <c r="A620" i="12"/>
  <c r="A618" i="12"/>
  <c r="A616" i="12"/>
  <c r="A614" i="12"/>
  <c r="A612" i="12"/>
  <c r="A610" i="12"/>
  <c r="A608" i="12"/>
  <c r="A606" i="12"/>
  <c r="A604" i="12"/>
  <c r="A602" i="12"/>
  <c r="A600" i="12"/>
  <c r="A598" i="12"/>
  <c r="A596" i="12"/>
  <c r="A594" i="12"/>
  <c r="A592" i="12"/>
  <c r="A590" i="12"/>
  <c r="A588" i="12"/>
  <c r="A586" i="12"/>
  <c r="A584" i="12"/>
  <c r="A582" i="12"/>
  <c r="A580" i="12"/>
  <c r="A578" i="12"/>
  <c r="A576" i="12"/>
  <c r="A574" i="12"/>
  <c r="A572" i="12"/>
  <c r="A570" i="12"/>
  <c r="A568" i="12"/>
  <c r="A566" i="12"/>
  <c r="A564" i="12"/>
  <c r="A562" i="12"/>
  <c r="A560" i="12"/>
  <c r="A558" i="12"/>
  <c r="A556" i="12"/>
  <c r="A554" i="12"/>
  <c r="A552" i="12"/>
  <c r="A550" i="12"/>
  <c r="A548" i="12"/>
  <c r="A546" i="12"/>
  <c r="A544" i="12"/>
  <c r="A542" i="12"/>
  <c r="A540" i="12"/>
  <c r="A538" i="12"/>
  <c r="A536" i="12"/>
  <c r="A534" i="12"/>
  <c r="A532" i="12"/>
  <c r="A530" i="12"/>
  <c r="A528" i="12"/>
  <c r="A526" i="12"/>
  <c r="A524" i="12"/>
  <c r="A522" i="12"/>
  <c r="A520" i="12"/>
  <c r="A518" i="12"/>
  <c r="A516" i="12"/>
  <c r="A514" i="12"/>
  <c r="A512" i="12"/>
  <c r="A510" i="12"/>
  <c r="A508" i="12"/>
  <c r="A506" i="12"/>
  <c r="A504" i="12"/>
  <c r="A502" i="12"/>
  <c r="A500" i="12"/>
  <c r="A498" i="12"/>
  <c r="A496" i="12"/>
  <c r="A494" i="12"/>
  <c r="A492" i="12"/>
  <c r="A490" i="12"/>
  <c r="A488" i="12"/>
  <c r="A486" i="12"/>
  <c r="A484" i="12"/>
  <c r="A482" i="12"/>
  <c r="A480" i="12"/>
  <c r="A478" i="12"/>
  <c r="A476" i="12"/>
  <c r="A474" i="12"/>
  <c r="A472" i="12"/>
  <c r="A470" i="12"/>
  <c r="A468" i="12"/>
  <c r="A466" i="12"/>
  <c r="A464" i="12"/>
  <c r="A462" i="12"/>
  <c r="A460" i="12"/>
  <c r="A458" i="12"/>
  <c r="A456" i="12"/>
  <c r="A454" i="12"/>
  <c r="A452" i="12"/>
  <c r="A450" i="12"/>
  <c r="A448" i="12"/>
  <c r="A446" i="12"/>
  <c r="A444" i="12"/>
  <c r="A442" i="12"/>
  <c r="A440" i="12"/>
  <c r="A438" i="12"/>
  <c r="A436" i="12"/>
  <c r="A434" i="12"/>
  <c r="A432" i="12"/>
  <c r="A430" i="12"/>
  <c r="A428" i="12"/>
  <c r="A426" i="12"/>
  <c r="A424" i="12"/>
  <c r="A422" i="12"/>
  <c r="A420" i="12"/>
  <c r="A418" i="12"/>
  <c r="A416" i="12"/>
  <c r="A414" i="12"/>
  <c r="A412" i="12"/>
  <c r="A410" i="12"/>
  <c r="A408" i="12"/>
  <c r="A406" i="12"/>
  <c r="A404" i="12"/>
  <c r="A402" i="12"/>
  <c r="A400" i="12"/>
  <c r="A398" i="12"/>
  <c r="A396" i="12"/>
  <c r="A394" i="12"/>
  <c r="A392" i="12"/>
  <c r="A390" i="12"/>
  <c r="A388" i="12"/>
  <c r="A386" i="12"/>
  <c r="A384" i="12"/>
  <c r="A382" i="12"/>
  <c r="A380" i="12"/>
  <c r="A378" i="12"/>
  <c r="A376" i="12"/>
  <c r="A374" i="12"/>
  <c r="A372" i="12"/>
  <c r="A370" i="12"/>
  <c r="A368" i="12"/>
  <c r="A366" i="12"/>
  <c r="A364" i="12"/>
  <c r="A360" i="12"/>
  <c r="A356" i="12"/>
  <c r="A352" i="12"/>
  <c r="A349" i="12"/>
  <c r="A347" i="12"/>
  <c r="A345" i="12"/>
  <c r="A343" i="12"/>
  <c r="A341" i="12"/>
  <c r="A339" i="12"/>
  <c r="A337" i="12"/>
  <c r="A335" i="12"/>
  <c r="A333" i="12"/>
  <c r="A331" i="12"/>
  <c r="A329" i="12"/>
  <c r="A327" i="12"/>
  <c r="A325" i="12"/>
  <c r="A323" i="12"/>
  <c r="A321" i="12"/>
  <c r="A319" i="12"/>
  <c r="A317" i="12"/>
  <c r="A315" i="12"/>
  <c r="A313" i="12"/>
  <c r="A311" i="12"/>
  <c r="A309" i="12"/>
  <c r="A307" i="12"/>
  <c r="A305" i="12"/>
  <c r="A303" i="12"/>
  <c r="A301" i="12"/>
  <c r="A299" i="12"/>
  <c r="A297" i="12"/>
  <c r="A295" i="12"/>
  <c r="A293" i="12"/>
  <c r="A291" i="12"/>
  <c r="A289" i="12"/>
  <c r="A287" i="12"/>
  <c r="A285" i="12"/>
  <c r="A283" i="12"/>
  <c r="A281" i="12"/>
  <c r="A279" i="12"/>
  <c r="A277" i="12"/>
  <c r="A275" i="12"/>
  <c r="A273" i="12"/>
  <c r="A271" i="12"/>
  <c r="A269" i="12"/>
  <c r="A267" i="12"/>
  <c r="A265" i="12"/>
  <c r="A263" i="12"/>
  <c r="A261" i="12"/>
  <c r="A259" i="12"/>
  <c r="A257" i="12"/>
  <c r="A255" i="12"/>
  <c r="A253" i="12"/>
  <c r="A251" i="12"/>
  <c r="A249" i="12"/>
  <c r="A247" i="12"/>
  <c r="A245" i="12"/>
  <c r="A243" i="12"/>
  <c r="A241" i="12"/>
  <c r="A239" i="12"/>
  <c r="A237" i="12"/>
  <c r="A235" i="12"/>
  <c r="A233" i="12"/>
  <c r="A231" i="12"/>
  <c r="A229" i="12"/>
  <c r="A227" i="12"/>
  <c r="A225" i="12"/>
  <c r="A223" i="12"/>
  <c r="A221" i="12"/>
  <c r="A219" i="12"/>
  <c r="A217" i="12"/>
  <c r="A215" i="12"/>
  <c r="A213" i="12"/>
  <c r="A211" i="12"/>
  <c r="A209" i="12"/>
  <c r="A207" i="12"/>
  <c r="A205" i="12"/>
  <c r="A203" i="12"/>
  <c r="A201" i="12"/>
  <c r="A199" i="12"/>
  <c r="A197" i="12"/>
  <c r="A195" i="12"/>
  <c r="A193" i="12"/>
  <c r="A191" i="12"/>
  <c r="A189" i="12"/>
  <c r="A187" i="12"/>
  <c r="A185" i="12"/>
  <c r="A183" i="12"/>
  <c r="A181" i="12"/>
  <c r="A179" i="12"/>
  <c r="A177" i="12"/>
  <c r="A175" i="12"/>
  <c r="A173" i="12"/>
  <c r="A171" i="12"/>
  <c r="A169" i="12"/>
  <c r="A167" i="12"/>
  <c r="A165" i="12"/>
  <c r="A163" i="12"/>
  <c r="A161" i="12"/>
  <c r="A159" i="12"/>
  <c r="A157" i="12"/>
  <c r="A155" i="12"/>
  <c r="A153" i="12"/>
  <c r="A151" i="12"/>
  <c r="A149" i="12"/>
  <c r="A147" i="12"/>
  <c r="A145" i="12"/>
  <c r="A143" i="12"/>
  <c r="A141" i="12"/>
  <c r="A139" i="12"/>
  <c r="A137" i="12"/>
  <c r="A135" i="12"/>
  <c r="A133" i="12"/>
  <c r="A131" i="12"/>
  <c r="A129" i="12"/>
  <c r="A127" i="12"/>
  <c r="A125" i="12"/>
  <c r="A123" i="12"/>
  <c r="A121" i="12"/>
  <c r="A119" i="12"/>
  <c r="A117" i="12"/>
  <c r="A115" i="12"/>
  <c r="A113" i="12"/>
  <c r="A111" i="12"/>
  <c r="A109" i="12"/>
  <c r="A107" i="12"/>
  <c r="A105" i="12"/>
  <c r="A103" i="12"/>
  <c r="A101" i="12"/>
  <c r="A99" i="12"/>
  <c r="A97" i="12"/>
  <c r="A95" i="12"/>
  <c r="A93" i="12"/>
  <c r="A91" i="12"/>
  <c r="A89" i="12"/>
  <c r="A87" i="12"/>
  <c r="A85" i="12"/>
  <c r="A83" i="12"/>
  <c r="A81" i="12"/>
  <c r="A79" i="12"/>
  <c r="A77" i="12"/>
  <c r="A75" i="12"/>
  <c r="A73" i="12"/>
  <c r="A71" i="12"/>
  <c r="A69" i="12"/>
  <c r="A67" i="12"/>
  <c r="A65" i="12"/>
  <c r="A63" i="12"/>
  <c r="A61" i="12"/>
  <c r="A59" i="12"/>
  <c r="A57" i="12"/>
  <c r="A55" i="12"/>
  <c r="A53" i="12"/>
  <c r="A51" i="12"/>
  <c r="A49" i="12"/>
  <c r="A47" i="12"/>
  <c r="A45" i="12"/>
  <c r="A43" i="12"/>
  <c r="A41" i="12"/>
  <c r="A39" i="12"/>
  <c r="A37" i="12"/>
  <c r="A35" i="12"/>
  <c r="A33" i="12"/>
  <c r="A362" i="12"/>
  <c r="A358" i="12"/>
  <c r="A354" i="12"/>
  <c r="A350" i="12"/>
  <c r="A348" i="12"/>
  <c r="A346" i="12"/>
  <c r="A344" i="12"/>
  <c r="A342" i="12"/>
  <c r="A340" i="12"/>
  <c r="A338" i="12"/>
  <c r="A336" i="12"/>
  <c r="A334" i="12"/>
  <c r="A332" i="12"/>
  <c r="A330" i="12"/>
  <c r="A328" i="12"/>
  <c r="A326" i="12"/>
  <c r="A324" i="12"/>
  <c r="A322" i="12"/>
  <c r="A320" i="12"/>
  <c r="A318" i="12"/>
  <c r="A316" i="12"/>
  <c r="A314" i="12"/>
  <c r="A312" i="12"/>
  <c r="A310" i="12"/>
  <c r="A308" i="12"/>
  <c r="A306" i="12"/>
  <c r="A304" i="12"/>
  <c r="A302" i="12"/>
  <c r="A300" i="12"/>
  <c r="A298" i="12"/>
  <c r="A296" i="12"/>
  <c r="A294" i="12"/>
  <c r="A292" i="12"/>
  <c r="A290" i="12"/>
  <c r="A288" i="12"/>
  <c r="A286" i="12"/>
  <c r="A284" i="12"/>
  <c r="A282" i="12"/>
  <c r="A280" i="12"/>
  <c r="A278" i="12"/>
  <c r="A276" i="12"/>
  <c r="A274" i="12"/>
  <c r="A272" i="12"/>
  <c r="A270" i="12"/>
  <c r="A268" i="12"/>
  <c r="A266" i="12"/>
  <c r="A264" i="12"/>
  <c r="A262" i="12"/>
  <c r="A260" i="12"/>
  <c r="A258" i="12"/>
  <c r="A256" i="12"/>
  <c r="A254" i="12"/>
  <c r="A252" i="12"/>
  <c r="A250" i="12"/>
  <c r="A248" i="12"/>
  <c r="A246" i="12"/>
  <c r="A244" i="12"/>
  <c r="A242" i="12"/>
  <c r="A240" i="12"/>
  <c r="A238" i="12"/>
  <c r="A236" i="12"/>
  <c r="A234" i="12"/>
  <c r="A232" i="12"/>
  <c r="A230" i="12"/>
  <c r="A228" i="12"/>
  <c r="A226" i="12"/>
  <c r="A224" i="12"/>
  <c r="A222" i="12"/>
  <c r="A220" i="12"/>
  <c r="A218" i="12"/>
  <c r="A216" i="12"/>
  <c r="A214" i="12"/>
  <c r="A212" i="12"/>
  <c r="A210" i="12"/>
  <c r="A208" i="12"/>
  <c r="A206" i="12"/>
  <c r="A204" i="12"/>
  <c r="A202" i="12"/>
  <c r="A200" i="12"/>
  <c r="A198" i="12"/>
  <c r="A196" i="12"/>
  <c r="A194" i="12"/>
  <c r="A192" i="12"/>
  <c r="A190" i="12"/>
  <c r="A188" i="12"/>
  <c r="A186" i="12"/>
  <c r="A184" i="12"/>
  <c r="A182" i="12"/>
  <c r="A180" i="12"/>
  <c r="A178" i="12"/>
  <c r="A176" i="12"/>
  <c r="A174" i="12"/>
  <c r="A172" i="12"/>
  <c r="A170" i="12"/>
  <c r="A168" i="12"/>
  <c r="A166" i="12"/>
  <c r="A164" i="12"/>
  <c r="A162" i="12"/>
  <c r="A160" i="12"/>
  <c r="A158" i="12"/>
  <c r="A156" i="12"/>
  <c r="A154" i="12"/>
  <c r="A152" i="12"/>
  <c r="A150" i="12"/>
  <c r="A148" i="12"/>
  <c r="A146" i="12"/>
  <c r="A144" i="12"/>
  <c r="A142" i="12"/>
  <c r="A140" i="12"/>
  <c r="A138" i="12"/>
  <c r="A136" i="12"/>
  <c r="A134" i="12"/>
  <c r="A132" i="12"/>
  <c r="A130" i="12"/>
  <c r="A128" i="12"/>
  <c r="A126" i="12"/>
  <c r="A124" i="12"/>
  <c r="A122" i="12"/>
  <c r="A120" i="12"/>
  <c r="A118" i="12"/>
  <c r="A116" i="12"/>
  <c r="A114" i="12"/>
  <c r="A112" i="12"/>
  <c r="A110" i="12"/>
  <c r="A108" i="12"/>
  <c r="A106" i="12"/>
  <c r="A104" i="12"/>
  <c r="A102" i="12"/>
  <c r="A100" i="12"/>
  <c r="A98" i="12"/>
  <c r="A96" i="12"/>
  <c r="A94" i="12"/>
  <c r="A92" i="12"/>
  <c r="A90" i="12"/>
  <c r="A88" i="12"/>
  <c r="A86" i="12"/>
  <c r="A84" i="12"/>
  <c r="A82" i="12"/>
  <c r="A80" i="12"/>
  <c r="A78" i="12"/>
  <c r="A76" i="12"/>
  <c r="A74" i="12"/>
  <c r="A72" i="12"/>
  <c r="A70" i="12"/>
  <c r="A68" i="12"/>
  <c r="A66" i="12"/>
  <c r="A64" i="12"/>
  <c r="A62" i="12"/>
  <c r="A60" i="12"/>
  <c r="A58" i="12"/>
  <c r="A56" i="12"/>
  <c r="A54" i="12"/>
  <c r="A52" i="12"/>
  <c r="A50" i="12"/>
  <c r="A48" i="12"/>
  <c r="A46" i="12"/>
  <c r="A44" i="12"/>
  <c r="A42" i="12"/>
  <c r="A40" i="12"/>
  <c r="A38" i="12"/>
  <c r="A36" i="12"/>
  <c r="A34" i="12"/>
  <c r="A32" i="12"/>
  <c r="A30" i="12"/>
  <c r="A28" i="12"/>
  <c r="A26" i="12"/>
  <c r="A24" i="12"/>
  <c r="A22" i="12"/>
  <c r="A20" i="12"/>
  <c r="A18" i="12"/>
  <c r="A31" i="12"/>
  <c r="A27" i="12"/>
  <c r="A23" i="12"/>
  <c r="A19" i="12"/>
  <c r="A16" i="12"/>
  <c r="A14" i="12"/>
  <c r="A12" i="12"/>
  <c r="A10" i="12"/>
  <c r="A8" i="12"/>
  <c r="A6" i="12"/>
  <c r="A4" i="12"/>
  <c r="A2" i="12"/>
  <c r="A29" i="12"/>
  <c r="A25" i="12"/>
  <c r="A21" i="12"/>
  <c r="A17" i="12"/>
  <c r="A15" i="12"/>
  <c r="A13" i="12"/>
  <c r="A11" i="12"/>
  <c r="A9" i="12"/>
  <c r="A7" i="12"/>
  <c r="A5" i="12"/>
  <c r="A3" i="12"/>
  <c r="J2" i="8"/>
  <c r="K2" i="8" s="1"/>
  <c r="A39" i="5"/>
  <c r="A38" i="5"/>
  <c r="A37" i="5"/>
  <c r="A36" i="5"/>
  <c r="A35" i="5"/>
  <c r="A34" i="5"/>
  <c r="A33" i="5"/>
  <c r="A32" i="5"/>
  <c r="A31" i="5"/>
  <c r="A30" i="5"/>
  <c r="A29" i="5"/>
  <c r="C28" i="5"/>
  <c r="A28" i="5"/>
  <c r="C8" i="8"/>
  <c r="B8" i="8"/>
  <c r="J3" i="8"/>
  <c r="K3" i="8" s="1"/>
  <c r="H12" i="15" l="1"/>
  <c r="G18" i="16" s="1"/>
  <c r="E12" i="15"/>
  <c r="B18" i="16" s="1"/>
  <c r="C12" i="15"/>
  <c r="D12" i="15"/>
  <c r="G12" i="15"/>
  <c r="A18" i="16" s="1"/>
  <c r="G24" i="15"/>
  <c r="H20" i="15"/>
  <c r="G26" i="16" s="1"/>
  <c r="F24" i="15"/>
  <c r="H22" i="15"/>
  <c r="G20" i="15"/>
  <c r="A26" i="16" s="1"/>
  <c r="C24" i="15"/>
  <c r="G22" i="15"/>
  <c r="C20" i="15"/>
  <c r="D24" i="15"/>
  <c r="H24" i="15"/>
  <c r="C14" i="15"/>
  <c r="H14" i="15"/>
  <c r="G20" i="16" s="1"/>
  <c r="G14" i="15"/>
  <c r="A20" i="16" s="1"/>
  <c r="C22" i="15"/>
  <c r="D20" i="15"/>
  <c r="F20" i="15"/>
  <c r="E26" i="16" s="1"/>
  <c r="D14" i="15"/>
  <c r="F14" i="15"/>
  <c r="E20" i="16" s="1"/>
  <c r="D22" i="15"/>
  <c r="F22" i="15"/>
  <c r="F18" i="15"/>
  <c r="E24" i="16" s="1"/>
  <c r="E16" i="15"/>
  <c r="B22" i="16" s="1"/>
  <c r="D16" i="15"/>
  <c r="H11" i="15"/>
  <c r="G17" i="16" s="1"/>
  <c r="D18" i="15"/>
  <c r="E18" i="15"/>
  <c r="B24" i="16" s="1"/>
  <c r="F16" i="15"/>
  <c r="E22" i="16" s="1"/>
  <c r="D11" i="15"/>
  <c r="E11" i="15"/>
  <c r="B17" i="16" s="1"/>
  <c r="H18" i="15"/>
  <c r="G24" i="16" s="1"/>
  <c r="C18" i="15"/>
  <c r="H16" i="15"/>
  <c r="G22" i="16" s="1"/>
  <c r="C16" i="15"/>
  <c r="F11" i="15"/>
  <c r="E17" i="16" s="1"/>
  <c r="C11" i="15"/>
  <c r="H3" i="15"/>
  <c r="G9" i="16" s="1"/>
  <c r="F3" i="15"/>
  <c r="E9" i="16" s="1"/>
  <c r="G2" i="15"/>
  <c r="A8" i="16" s="1"/>
  <c r="H2" i="15"/>
  <c r="G8" i="16" s="1"/>
  <c r="F2" i="15"/>
  <c r="E8" i="16" s="1"/>
  <c r="G6" i="15"/>
  <c r="A12" i="16" s="1"/>
  <c r="H6" i="15"/>
  <c r="G12" i="16" s="1"/>
  <c r="F6" i="15"/>
  <c r="E12" i="16" s="1"/>
  <c r="G10" i="15"/>
  <c r="A16" i="16" s="1"/>
  <c r="E10" i="15"/>
  <c r="B16" i="16" s="1"/>
  <c r="C10" i="15"/>
  <c r="H10" i="15"/>
  <c r="G16" i="16" s="1"/>
  <c r="F10" i="15"/>
  <c r="E16" i="16" s="1"/>
  <c r="D10" i="15"/>
  <c r="G13" i="15"/>
  <c r="A19" i="16" s="1"/>
  <c r="E13" i="15"/>
  <c r="B19" i="16" s="1"/>
  <c r="C13" i="15"/>
  <c r="F13" i="15"/>
  <c r="E19" i="16" s="1"/>
  <c r="H13" i="15"/>
  <c r="G19" i="16" s="1"/>
  <c r="D13" i="15"/>
  <c r="G17" i="15"/>
  <c r="A23" i="16" s="1"/>
  <c r="E17" i="15"/>
  <c r="B23" i="16" s="1"/>
  <c r="C17" i="15"/>
  <c r="F17" i="15"/>
  <c r="E23" i="16" s="1"/>
  <c r="H17" i="15"/>
  <c r="G23" i="16" s="1"/>
  <c r="D17" i="15"/>
  <c r="G21" i="15"/>
  <c r="E21" i="15"/>
  <c r="C21" i="15"/>
  <c r="F21" i="15"/>
  <c r="H21" i="15"/>
  <c r="D21" i="15"/>
  <c r="G5" i="15"/>
  <c r="A11" i="16" s="1"/>
  <c r="H5" i="15"/>
  <c r="G11" i="16" s="1"/>
  <c r="F5" i="15"/>
  <c r="E11" i="16" s="1"/>
  <c r="G9" i="15"/>
  <c r="A15" i="16" s="1"/>
  <c r="E9" i="15"/>
  <c r="B15" i="16" s="1"/>
  <c r="C9" i="15"/>
  <c r="H9" i="15"/>
  <c r="G15" i="16" s="1"/>
  <c r="F9" i="15"/>
  <c r="E15" i="16" s="1"/>
  <c r="D9" i="15"/>
  <c r="G4" i="15"/>
  <c r="A10" i="16" s="1"/>
  <c r="H4" i="15"/>
  <c r="G10" i="16" s="1"/>
  <c r="F4" i="15"/>
  <c r="E10" i="16" s="1"/>
  <c r="G8" i="15"/>
  <c r="A14" i="16" s="1"/>
  <c r="E8" i="15"/>
  <c r="B14" i="16" s="1"/>
  <c r="C8" i="15"/>
  <c r="H8" i="15"/>
  <c r="G14" i="16" s="1"/>
  <c r="F8" i="15"/>
  <c r="E14" i="16" s="1"/>
  <c r="D8" i="15"/>
  <c r="G25" i="15"/>
  <c r="E25" i="15"/>
  <c r="C25" i="15"/>
  <c r="H25" i="15"/>
  <c r="F25" i="15"/>
  <c r="D25" i="15"/>
  <c r="G15" i="15"/>
  <c r="A21" i="16" s="1"/>
  <c r="E15" i="15"/>
  <c r="B21" i="16" s="1"/>
  <c r="C15" i="15"/>
  <c r="F15" i="15"/>
  <c r="E21" i="16" s="1"/>
  <c r="H15" i="15"/>
  <c r="G21" i="16" s="1"/>
  <c r="D15" i="15"/>
  <c r="G19" i="15"/>
  <c r="A25" i="16" s="1"/>
  <c r="E19" i="15"/>
  <c r="B25" i="16" s="1"/>
  <c r="C19" i="15"/>
  <c r="F19" i="15"/>
  <c r="E25" i="16" s="1"/>
  <c r="H19" i="15"/>
  <c r="G25" i="16" s="1"/>
  <c r="D19" i="15"/>
  <c r="G23" i="15"/>
  <c r="E23" i="15"/>
  <c r="C23" i="15"/>
  <c r="F23" i="15"/>
  <c r="H23" i="15"/>
  <c r="D23" i="15"/>
  <c r="G7" i="15"/>
  <c r="A13" i="16" s="1"/>
  <c r="H7" i="15"/>
  <c r="G13" i="16" s="1"/>
  <c r="F7" i="15"/>
  <c r="E13" i="16" s="1"/>
  <c r="G26" i="15"/>
  <c r="E26" i="15"/>
  <c r="C26" i="15"/>
  <c r="H26" i="15"/>
  <c r="F26" i="15"/>
  <c r="D26" i="15"/>
  <c r="B25" i="13"/>
  <c r="B5" i="13"/>
  <c r="B9" i="13"/>
  <c r="B13" i="13"/>
  <c r="B17" i="13"/>
  <c r="B19" i="13"/>
  <c r="B23" i="13"/>
  <c r="B2" i="13"/>
  <c r="B6" i="13"/>
  <c r="B10" i="13"/>
  <c r="B14" i="13"/>
  <c r="B20" i="13"/>
  <c r="B24" i="13"/>
  <c r="B4" i="13"/>
  <c r="B8" i="13"/>
  <c r="B12" i="13"/>
  <c r="B16" i="13"/>
  <c r="B18" i="13"/>
  <c r="B22" i="13"/>
  <c r="B26" i="13"/>
  <c r="B3" i="13"/>
  <c r="B7" i="13"/>
  <c r="B11" i="13"/>
  <c r="B15" i="13"/>
  <c r="B21" i="13"/>
  <c r="B26" i="12"/>
  <c r="B3" i="12"/>
  <c r="B7" i="12"/>
  <c r="B11" i="12"/>
  <c r="B15" i="12"/>
  <c r="B19" i="12"/>
  <c r="B23" i="12"/>
  <c r="B2" i="12"/>
  <c r="B6" i="12"/>
  <c r="B10" i="12"/>
  <c r="B14" i="12"/>
  <c r="B18" i="12"/>
  <c r="B22" i="12"/>
  <c r="B5" i="12"/>
  <c r="B9" i="12"/>
  <c r="B13" i="12"/>
  <c r="B17" i="12"/>
  <c r="B21" i="12"/>
  <c r="B25" i="12"/>
  <c r="B4" i="12"/>
  <c r="B8" i="12"/>
  <c r="B12" i="12"/>
  <c r="B16" i="12"/>
  <c r="B20" i="12"/>
  <c r="B24" i="12"/>
  <c r="D8" i="8"/>
  <c r="D2" i="8"/>
  <c r="E15" i="13" l="1"/>
  <c r="F15" i="13"/>
  <c r="G15" i="13"/>
  <c r="A22" i="9" s="1"/>
  <c r="C15" i="13"/>
  <c r="D15" i="13"/>
  <c r="H15" i="13"/>
  <c r="E7" i="13"/>
  <c r="F7" i="13"/>
  <c r="G7" i="13"/>
  <c r="A14" i="9" s="1"/>
  <c r="C7" i="13"/>
  <c r="D7" i="13"/>
  <c r="H7" i="13"/>
  <c r="D26" i="13"/>
  <c r="F26" i="13"/>
  <c r="G26" i="13"/>
  <c r="E26" i="13"/>
  <c r="H26" i="13"/>
  <c r="C26" i="13"/>
  <c r="D18" i="13"/>
  <c r="F18" i="13"/>
  <c r="G18" i="13"/>
  <c r="A25" i="9" s="1"/>
  <c r="E18" i="13"/>
  <c r="H18" i="13"/>
  <c r="C18" i="13"/>
  <c r="D12" i="13"/>
  <c r="F12" i="13"/>
  <c r="G12" i="13"/>
  <c r="A19" i="9" s="1"/>
  <c r="E12" i="13"/>
  <c r="H12" i="13"/>
  <c r="C12" i="13"/>
  <c r="F4" i="13"/>
  <c r="D4" i="13"/>
  <c r="G4" i="13"/>
  <c r="A11" i="9" s="1"/>
  <c r="E4" i="13"/>
  <c r="H4" i="13"/>
  <c r="C4" i="13"/>
  <c r="F20" i="13"/>
  <c r="D20" i="13"/>
  <c r="E20" i="13"/>
  <c r="C20" i="13"/>
  <c r="H20" i="13"/>
  <c r="G20" i="13"/>
  <c r="F10" i="13"/>
  <c r="D10" i="13"/>
  <c r="E10" i="13"/>
  <c r="C10" i="13"/>
  <c r="H10" i="13"/>
  <c r="G10" i="13"/>
  <c r="A17" i="9" s="1"/>
  <c r="H2" i="13"/>
  <c r="G2" i="13"/>
  <c r="A9" i="9" s="1"/>
  <c r="F2" i="13"/>
  <c r="G19" i="13"/>
  <c r="A26" i="9" s="1"/>
  <c r="H19" i="13"/>
  <c r="C19" i="13"/>
  <c r="D19" i="13"/>
  <c r="E19" i="13"/>
  <c r="F19" i="13"/>
  <c r="G13" i="13"/>
  <c r="A20" i="9" s="1"/>
  <c r="F13" i="13"/>
  <c r="E13" i="13"/>
  <c r="C13" i="13"/>
  <c r="H13" i="13"/>
  <c r="D13" i="13"/>
  <c r="G5" i="13"/>
  <c r="A12" i="9" s="1"/>
  <c r="F5" i="13"/>
  <c r="E5" i="13"/>
  <c r="C5" i="13"/>
  <c r="H5" i="13"/>
  <c r="D5" i="13"/>
  <c r="G21" i="13"/>
  <c r="F21" i="13"/>
  <c r="E21" i="13"/>
  <c r="D21" i="13"/>
  <c r="H21" i="13"/>
  <c r="C21" i="13"/>
  <c r="E11" i="13"/>
  <c r="F11" i="13"/>
  <c r="G11" i="13"/>
  <c r="A18" i="9" s="1"/>
  <c r="C11" i="13"/>
  <c r="D11" i="13"/>
  <c r="H11" i="13"/>
  <c r="E3" i="13"/>
  <c r="F3" i="13"/>
  <c r="G3" i="13"/>
  <c r="A10" i="9" s="1"/>
  <c r="C3" i="13"/>
  <c r="D3" i="13"/>
  <c r="H3" i="13"/>
  <c r="F22" i="13"/>
  <c r="D22" i="13"/>
  <c r="G22" i="13"/>
  <c r="E22" i="13"/>
  <c r="H22" i="13"/>
  <c r="C22" i="13"/>
  <c r="D16" i="13"/>
  <c r="F16" i="13"/>
  <c r="G16" i="13"/>
  <c r="A23" i="9" s="1"/>
  <c r="E16" i="13"/>
  <c r="H16" i="13"/>
  <c r="C16" i="13"/>
  <c r="F8" i="13"/>
  <c r="D8" i="13"/>
  <c r="G8" i="13"/>
  <c r="A15" i="9" s="1"/>
  <c r="E8" i="13"/>
  <c r="H8" i="13"/>
  <c r="C8" i="13"/>
  <c r="F24" i="13"/>
  <c r="E24" i="13"/>
  <c r="C24" i="13"/>
  <c r="D24" i="13"/>
  <c r="H24" i="13"/>
  <c r="G24" i="13"/>
  <c r="F14" i="13"/>
  <c r="E14" i="13"/>
  <c r="C14" i="13"/>
  <c r="D14" i="13"/>
  <c r="H14" i="13"/>
  <c r="G14" i="13"/>
  <c r="A21" i="9" s="1"/>
  <c r="F6" i="13"/>
  <c r="D6" i="13"/>
  <c r="E6" i="13"/>
  <c r="C6" i="13"/>
  <c r="H6" i="13"/>
  <c r="G6" i="13"/>
  <c r="A13" i="9" s="1"/>
  <c r="G23" i="13"/>
  <c r="D23" i="13"/>
  <c r="H23" i="13"/>
  <c r="C23" i="13"/>
  <c r="E23" i="13"/>
  <c r="F23" i="13"/>
  <c r="D17" i="13"/>
  <c r="H17" i="13"/>
  <c r="E17" i="13"/>
  <c r="C17" i="13"/>
  <c r="F17" i="13"/>
  <c r="G17" i="13"/>
  <c r="A24" i="9" s="1"/>
  <c r="G9" i="13"/>
  <c r="A16" i="9" s="1"/>
  <c r="F9" i="13"/>
  <c r="E9" i="13"/>
  <c r="H9" i="13"/>
  <c r="C9" i="13"/>
  <c r="D9" i="13"/>
  <c r="G25" i="13"/>
  <c r="D25" i="13"/>
  <c r="H25" i="13"/>
  <c r="C25" i="13"/>
  <c r="F25" i="13"/>
  <c r="E25" i="13"/>
  <c r="H20" i="12"/>
  <c r="G26" i="7" s="1"/>
  <c r="G20" i="12"/>
  <c r="A26" i="7" s="1"/>
  <c r="D20" i="12"/>
  <c r="C20" i="12"/>
  <c r="F20" i="12"/>
  <c r="E26" i="7" s="1"/>
  <c r="E20" i="12"/>
  <c r="B26" i="7" s="1"/>
  <c r="H12" i="12"/>
  <c r="G12" i="12"/>
  <c r="A18" i="7" s="1"/>
  <c r="D12" i="12"/>
  <c r="C12" i="12"/>
  <c r="F12" i="12"/>
  <c r="E12" i="12"/>
  <c r="H4" i="12"/>
  <c r="D4" i="12"/>
  <c r="G4" i="12"/>
  <c r="A10" i="7" s="1"/>
  <c r="C4" i="12"/>
  <c r="F4" i="12"/>
  <c r="E4" i="12"/>
  <c r="H21" i="12"/>
  <c r="G21" i="12"/>
  <c r="C21" i="12"/>
  <c r="D21" i="12"/>
  <c r="F21" i="12"/>
  <c r="E21" i="12"/>
  <c r="H13" i="12"/>
  <c r="G13" i="12"/>
  <c r="A19" i="7" s="1"/>
  <c r="C13" i="12"/>
  <c r="D13" i="12"/>
  <c r="F13" i="12"/>
  <c r="E13" i="12"/>
  <c r="E5" i="12"/>
  <c r="H5" i="12"/>
  <c r="G5" i="12"/>
  <c r="A11" i="7" s="1"/>
  <c r="C5" i="12"/>
  <c r="D5" i="12"/>
  <c r="F5" i="12"/>
  <c r="H18" i="12"/>
  <c r="G18" i="12"/>
  <c r="A24" i="7" s="1"/>
  <c r="C18" i="12"/>
  <c r="F18" i="12"/>
  <c r="E18" i="12"/>
  <c r="D18" i="12"/>
  <c r="H10" i="12"/>
  <c r="G10" i="12"/>
  <c r="A16" i="7" s="1"/>
  <c r="F10" i="12"/>
  <c r="E10" i="12"/>
  <c r="D10" i="12"/>
  <c r="C10" i="12"/>
  <c r="H2" i="12"/>
  <c r="G2" i="12"/>
  <c r="A8" i="7" s="1"/>
  <c r="F2" i="12"/>
  <c r="F19" i="12"/>
  <c r="E19" i="12"/>
  <c r="H19" i="12"/>
  <c r="G19" i="12"/>
  <c r="A25" i="7" s="1"/>
  <c r="C19" i="12"/>
  <c r="D19" i="12"/>
  <c r="C11" i="12"/>
  <c r="H11" i="12"/>
  <c r="G11" i="12"/>
  <c r="A17" i="7" s="1"/>
  <c r="F11" i="12"/>
  <c r="E11" i="12"/>
  <c r="D11" i="12"/>
  <c r="E3" i="12"/>
  <c r="C3" i="12"/>
  <c r="D3" i="12"/>
  <c r="G3" i="12"/>
  <c r="A9" i="7" s="1"/>
  <c r="H3" i="12"/>
  <c r="F3" i="12"/>
  <c r="H24" i="12"/>
  <c r="G24" i="12"/>
  <c r="D24" i="12"/>
  <c r="F24" i="12"/>
  <c r="E24" i="12"/>
  <c r="C24" i="12"/>
  <c r="H16" i="12"/>
  <c r="G16" i="12"/>
  <c r="A22" i="7" s="1"/>
  <c r="D16" i="12"/>
  <c r="F16" i="12"/>
  <c r="E16" i="12"/>
  <c r="C16" i="12"/>
  <c r="G8" i="12"/>
  <c r="A14" i="7" s="1"/>
  <c r="D8" i="12"/>
  <c r="C8" i="12"/>
  <c r="F8" i="12"/>
  <c r="E8" i="12"/>
  <c r="H8" i="12"/>
  <c r="H25" i="12"/>
  <c r="G25" i="12"/>
  <c r="C25" i="12"/>
  <c r="D25" i="12"/>
  <c r="F25" i="12"/>
  <c r="E25" i="12"/>
  <c r="H17" i="12"/>
  <c r="G17" i="12"/>
  <c r="A23" i="7" s="1"/>
  <c r="C17" i="12"/>
  <c r="D17" i="12"/>
  <c r="F17" i="12"/>
  <c r="E17" i="12"/>
  <c r="H9" i="12"/>
  <c r="G9" i="12"/>
  <c r="A15" i="7" s="1"/>
  <c r="D9" i="12"/>
  <c r="C9" i="12"/>
  <c r="F9" i="12"/>
  <c r="E9" i="12"/>
  <c r="H22" i="12"/>
  <c r="G22" i="12"/>
  <c r="F22" i="12"/>
  <c r="E22" i="12"/>
  <c r="D22" i="12"/>
  <c r="C22" i="12"/>
  <c r="H14" i="12"/>
  <c r="G14" i="12"/>
  <c r="A20" i="7" s="1"/>
  <c r="F14" i="12"/>
  <c r="E14" i="12"/>
  <c r="D14" i="12"/>
  <c r="C14" i="12"/>
  <c r="H6" i="12"/>
  <c r="G6" i="12"/>
  <c r="A12" i="7" s="1"/>
  <c r="F6" i="12"/>
  <c r="D6" i="12"/>
  <c r="E6" i="12"/>
  <c r="C6" i="12"/>
  <c r="F23" i="12"/>
  <c r="E23" i="12"/>
  <c r="H23" i="12"/>
  <c r="G23" i="12"/>
  <c r="C23" i="12"/>
  <c r="D23" i="12"/>
  <c r="F15" i="12"/>
  <c r="E15" i="12"/>
  <c r="H15" i="12"/>
  <c r="G15" i="12"/>
  <c r="A21" i="7" s="1"/>
  <c r="C15" i="12"/>
  <c r="D15" i="12"/>
  <c r="H7" i="12"/>
  <c r="C7" i="12"/>
  <c r="G7" i="12"/>
  <c r="A13" i="7" s="1"/>
  <c r="E7" i="12"/>
  <c r="D7" i="12"/>
  <c r="F7" i="12"/>
  <c r="H26" i="12"/>
  <c r="G26" i="12"/>
  <c r="C26" i="12"/>
  <c r="F26" i="12"/>
  <c r="E26" i="12"/>
  <c r="D26" i="12"/>
  <c r="A27" i="5"/>
  <c r="A26" i="5"/>
  <c r="A25" i="5"/>
  <c r="A24" i="5"/>
  <c r="A23" i="5"/>
  <c r="A22" i="5"/>
  <c r="A21" i="5"/>
  <c r="A20" i="5"/>
  <c r="A19" i="5"/>
  <c r="A18" i="5"/>
  <c r="A17" i="5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C16" i="5"/>
  <c r="A16" i="5"/>
  <c r="A310" i="4"/>
  <c r="A34" i="4"/>
  <c r="E800" i="3"/>
  <c r="I799" i="3"/>
  <c r="E799" i="3"/>
  <c r="I798" i="3"/>
  <c r="E798" i="3"/>
  <c r="I797" i="3"/>
  <c r="E797" i="3"/>
  <c r="I796" i="3"/>
  <c r="E796" i="3"/>
  <c r="I795" i="3"/>
  <c r="E795" i="3"/>
  <c r="I794" i="3"/>
  <c r="E794" i="3"/>
  <c r="I793" i="3"/>
  <c r="E793" i="3"/>
  <c r="I792" i="3"/>
  <c r="E792" i="3"/>
  <c r="I791" i="3"/>
  <c r="E791" i="3"/>
  <c r="I790" i="3"/>
  <c r="E790" i="3"/>
  <c r="I789" i="3"/>
  <c r="E789" i="3"/>
  <c r="I788" i="3"/>
  <c r="E788" i="3"/>
  <c r="I787" i="3"/>
  <c r="E787" i="3"/>
  <c r="I786" i="3"/>
  <c r="E786" i="3"/>
  <c r="I785" i="3"/>
  <c r="E785" i="3"/>
  <c r="I784" i="3"/>
  <c r="E784" i="3"/>
  <c r="I783" i="3"/>
  <c r="E783" i="3"/>
  <c r="I782" i="3"/>
  <c r="E782" i="3"/>
  <c r="I781" i="3"/>
  <c r="E781" i="3"/>
  <c r="I780" i="3"/>
  <c r="E780" i="3"/>
  <c r="I779" i="3"/>
  <c r="E779" i="3"/>
  <c r="I778" i="3"/>
  <c r="E778" i="3"/>
  <c r="I777" i="3"/>
  <c r="E777" i="3"/>
  <c r="I776" i="3"/>
  <c r="E776" i="3"/>
  <c r="I775" i="3"/>
  <c r="E775" i="3"/>
  <c r="I774" i="3"/>
  <c r="E774" i="3"/>
  <c r="I773" i="3"/>
  <c r="E773" i="3"/>
  <c r="I772" i="3"/>
  <c r="E772" i="3"/>
  <c r="I771" i="3"/>
  <c r="E771" i="3"/>
  <c r="I770" i="3"/>
  <c r="E770" i="3"/>
  <c r="I769" i="3"/>
  <c r="E769" i="3"/>
  <c r="I768" i="3"/>
  <c r="E768" i="3"/>
  <c r="I767" i="3"/>
  <c r="E767" i="3"/>
  <c r="I766" i="3"/>
  <c r="E766" i="3"/>
  <c r="I765" i="3"/>
  <c r="E765" i="3"/>
  <c r="I764" i="3"/>
  <c r="E764" i="3"/>
  <c r="I763" i="3"/>
  <c r="E763" i="3"/>
  <c r="I762" i="3"/>
  <c r="E762" i="3"/>
  <c r="I761" i="3"/>
  <c r="E761" i="3"/>
  <c r="I760" i="3"/>
  <c r="E760" i="3"/>
  <c r="I759" i="3"/>
  <c r="E759" i="3"/>
  <c r="I758" i="3"/>
  <c r="E758" i="3"/>
  <c r="I757" i="3"/>
  <c r="E757" i="3"/>
  <c r="I756" i="3"/>
  <c r="E756" i="3"/>
  <c r="I755" i="3"/>
  <c r="E755" i="3"/>
  <c r="I754" i="3"/>
  <c r="E754" i="3"/>
  <c r="I753" i="3"/>
  <c r="E753" i="3"/>
  <c r="I752" i="3"/>
  <c r="E752" i="3"/>
  <c r="I751" i="3"/>
  <c r="E751" i="3"/>
  <c r="I750" i="3"/>
  <c r="E750" i="3"/>
  <c r="I749" i="3"/>
  <c r="E749" i="3"/>
  <c r="I748" i="3"/>
  <c r="E748" i="3"/>
  <c r="I747" i="3"/>
  <c r="E747" i="3"/>
  <c r="I746" i="3"/>
  <c r="E746" i="3"/>
  <c r="I745" i="3"/>
  <c r="E745" i="3"/>
  <c r="I744" i="3"/>
  <c r="E744" i="3"/>
  <c r="I743" i="3"/>
  <c r="E743" i="3"/>
  <c r="I742" i="3"/>
  <c r="E742" i="3"/>
  <c r="I741" i="3"/>
  <c r="E741" i="3"/>
  <c r="I740" i="3"/>
  <c r="E740" i="3"/>
  <c r="I739" i="3"/>
  <c r="E739" i="3"/>
  <c r="I738" i="3"/>
  <c r="E738" i="3"/>
  <c r="I737" i="3"/>
  <c r="E737" i="3"/>
  <c r="I736" i="3"/>
  <c r="E736" i="3"/>
  <c r="E735" i="3"/>
  <c r="I734" i="3"/>
  <c r="E734" i="3"/>
  <c r="I733" i="3"/>
  <c r="E733" i="3"/>
  <c r="I732" i="3"/>
  <c r="E732" i="3"/>
  <c r="I731" i="3"/>
  <c r="E731" i="3"/>
  <c r="I730" i="3"/>
  <c r="E730" i="3"/>
  <c r="I729" i="3"/>
  <c r="E729" i="3"/>
  <c r="I728" i="3"/>
  <c r="E728" i="3"/>
  <c r="I727" i="3"/>
  <c r="E727" i="3"/>
  <c r="I726" i="3"/>
  <c r="E726" i="3"/>
  <c r="I725" i="3"/>
  <c r="E725" i="3"/>
  <c r="I724" i="3"/>
  <c r="E724" i="3"/>
  <c r="I723" i="3"/>
  <c r="E723" i="3"/>
  <c r="I722" i="3"/>
  <c r="E722" i="3"/>
  <c r="I721" i="3"/>
  <c r="E721" i="3"/>
  <c r="I720" i="3"/>
  <c r="E720" i="3"/>
  <c r="I719" i="3"/>
  <c r="E719" i="3"/>
  <c r="I718" i="3"/>
  <c r="E718" i="3"/>
  <c r="I717" i="3"/>
  <c r="E717" i="3"/>
  <c r="I716" i="3"/>
  <c r="E716" i="3"/>
  <c r="I715" i="3"/>
  <c r="E715" i="3"/>
  <c r="I714" i="3"/>
  <c r="E714" i="3"/>
  <c r="I713" i="3"/>
  <c r="E713" i="3"/>
  <c r="I712" i="3"/>
  <c r="E712" i="3"/>
  <c r="I711" i="3"/>
  <c r="E711" i="3"/>
  <c r="I710" i="3"/>
  <c r="E710" i="3"/>
  <c r="I709" i="3"/>
  <c r="E709" i="3"/>
  <c r="I708" i="3"/>
  <c r="E708" i="3"/>
  <c r="I707" i="3"/>
  <c r="E707" i="3"/>
  <c r="I706" i="3"/>
  <c r="E706" i="3"/>
  <c r="I705" i="3"/>
  <c r="E705" i="3"/>
  <c r="I704" i="3"/>
  <c r="E704" i="3"/>
  <c r="I703" i="3"/>
  <c r="E703" i="3"/>
  <c r="I702" i="3"/>
  <c r="E702" i="3"/>
  <c r="I701" i="3"/>
  <c r="E701" i="3"/>
  <c r="I700" i="3"/>
  <c r="E700" i="3"/>
  <c r="I699" i="3"/>
  <c r="E699" i="3"/>
  <c r="E7" i="15" s="1"/>
  <c r="B13" i="16" s="1"/>
  <c r="D7" i="15"/>
  <c r="C7" i="15"/>
  <c r="I698" i="3"/>
  <c r="E698" i="3"/>
  <c r="E6" i="15" s="1"/>
  <c r="B12" i="16" s="1"/>
  <c r="D6" i="15"/>
  <c r="C6" i="15"/>
  <c r="I697" i="3"/>
  <c r="E697" i="3"/>
  <c r="E696" i="3"/>
  <c r="I695" i="3"/>
  <c r="E695" i="3"/>
  <c r="I694" i="3"/>
  <c r="E694" i="3"/>
  <c r="I693" i="3"/>
  <c r="E693" i="3"/>
  <c r="I692" i="3"/>
  <c r="E692" i="3"/>
  <c r="I691" i="3"/>
  <c r="E691" i="3"/>
  <c r="I690" i="3"/>
  <c r="E690" i="3"/>
  <c r="I689" i="3"/>
  <c r="E689" i="3"/>
  <c r="I688" i="3"/>
  <c r="E688" i="3"/>
  <c r="I687" i="3"/>
  <c r="E687" i="3"/>
  <c r="I686" i="3"/>
  <c r="E686" i="3"/>
  <c r="I685" i="3"/>
  <c r="E685" i="3"/>
  <c r="I684" i="3"/>
  <c r="E684" i="3"/>
  <c r="I683" i="3"/>
  <c r="E683" i="3"/>
  <c r="I682" i="3"/>
  <c r="E682" i="3"/>
  <c r="I681" i="3"/>
  <c r="E681" i="3"/>
  <c r="I680" i="3"/>
  <c r="E680" i="3"/>
  <c r="I679" i="3"/>
  <c r="E679" i="3"/>
  <c r="I678" i="3"/>
  <c r="E678" i="3"/>
  <c r="I677" i="3"/>
  <c r="E677" i="3"/>
  <c r="I676" i="3"/>
  <c r="E676" i="3"/>
  <c r="I675" i="3"/>
  <c r="E675" i="3"/>
  <c r="I674" i="3"/>
  <c r="E674" i="3"/>
  <c r="I673" i="3"/>
  <c r="E673" i="3"/>
  <c r="I672" i="3"/>
  <c r="E672" i="3"/>
  <c r="I671" i="3"/>
  <c r="E671" i="3"/>
  <c r="I670" i="3"/>
  <c r="E670" i="3"/>
  <c r="I669" i="3"/>
  <c r="E669" i="3"/>
  <c r="I668" i="3"/>
  <c r="E668" i="3"/>
  <c r="I667" i="3"/>
  <c r="E667" i="3"/>
  <c r="I666" i="3"/>
  <c r="E666" i="3"/>
  <c r="I665" i="3"/>
  <c r="E665" i="3"/>
  <c r="I664" i="3"/>
  <c r="E664" i="3"/>
  <c r="I663" i="3"/>
  <c r="E663" i="3"/>
  <c r="I662" i="3"/>
  <c r="E662" i="3"/>
  <c r="I661" i="3"/>
  <c r="E661" i="3"/>
  <c r="I660" i="3"/>
  <c r="E660" i="3"/>
  <c r="I659" i="3"/>
  <c r="E659" i="3"/>
  <c r="I658" i="3"/>
  <c r="E658" i="3"/>
  <c r="I657" i="3"/>
  <c r="E657" i="3"/>
  <c r="I656" i="3"/>
  <c r="E656" i="3"/>
  <c r="I655" i="3"/>
  <c r="E655" i="3"/>
  <c r="I654" i="3"/>
  <c r="E654" i="3"/>
  <c r="I653" i="3"/>
  <c r="E653" i="3"/>
  <c r="I652" i="3"/>
  <c r="E652" i="3"/>
  <c r="I651" i="3"/>
  <c r="E651" i="3"/>
  <c r="I650" i="3"/>
  <c r="E650" i="3"/>
  <c r="I649" i="3"/>
  <c r="E649" i="3"/>
  <c r="I648" i="3"/>
  <c r="E648" i="3"/>
  <c r="I647" i="3"/>
  <c r="E647" i="3"/>
  <c r="I646" i="3"/>
  <c r="E646" i="3"/>
  <c r="I645" i="3"/>
  <c r="E645" i="3"/>
  <c r="I644" i="3"/>
  <c r="E644" i="3"/>
  <c r="I643" i="3"/>
  <c r="E643" i="3"/>
  <c r="I642" i="3"/>
  <c r="E642" i="3"/>
  <c r="E641" i="3"/>
  <c r="I640" i="3"/>
  <c r="E640" i="3"/>
  <c r="I639" i="3"/>
  <c r="E639" i="3"/>
  <c r="I638" i="3"/>
  <c r="E638" i="3"/>
  <c r="I637" i="3"/>
  <c r="E637" i="3"/>
  <c r="E5" i="15" s="1"/>
  <c r="B11" i="16" s="1"/>
  <c r="D5" i="15"/>
  <c r="C5" i="15"/>
  <c r="I636" i="3"/>
  <c r="E636" i="3"/>
  <c r="I635" i="3"/>
  <c r="E635" i="3"/>
  <c r="I634" i="3"/>
  <c r="E634" i="3"/>
  <c r="I633" i="3"/>
  <c r="E633" i="3"/>
  <c r="I632" i="3"/>
  <c r="E632" i="3"/>
  <c r="I631" i="3"/>
  <c r="E631" i="3"/>
  <c r="I630" i="3"/>
  <c r="E630" i="3"/>
  <c r="I629" i="3"/>
  <c r="E629" i="3"/>
  <c r="I628" i="3"/>
  <c r="E628" i="3"/>
  <c r="I627" i="3"/>
  <c r="E627" i="3"/>
  <c r="I626" i="3"/>
  <c r="E626" i="3"/>
  <c r="I625" i="3"/>
  <c r="E625" i="3"/>
  <c r="I624" i="3"/>
  <c r="E624" i="3"/>
  <c r="I623" i="3"/>
  <c r="E623" i="3"/>
  <c r="I622" i="3"/>
  <c r="E622" i="3"/>
  <c r="I621" i="3"/>
  <c r="E621" i="3"/>
  <c r="I620" i="3"/>
  <c r="E620" i="3"/>
  <c r="I619" i="3"/>
  <c r="E619" i="3"/>
  <c r="I618" i="3"/>
  <c r="E618" i="3"/>
  <c r="I617" i="3"/>
  <c r="E617" i="3"/>
  <c r="I616" i="3"/>
  <c r="E616" i="3"/>
  <c r="I615" i="3"/>
  <c r="E615" i="3"/>
  <c r="I613" i="3"/>
  <c r="E613" i="3"/>
  <c r="I612" i="3"/>
  <c r="E612" i="3"/>
  <c r="I611" i="3"/>
  <c r="E611" i="3"/>
  <c r="I610" i="3"/>
  <c r="E610" i="3"/>
  <c r="I609" i="3"/>
  <c r="E609" i="3"/>
  <c r="I608" i="3"/>
  <c r="E608" i="3"/>
  <c r="I607" i="3"/>
  <c r="E607" i="3"/>
  <c r="I606" i="3"/>
  <c r="E606" i="3"/>
  <c r="I605" i="3"/>
  <c r="E605" i="3"/>
  <c r="I604" i="3"/>
  <c r="E604" i="3"/>
  <c r="I603" i="3"/>
  <c r="E603" i="3"/>
  <c r="I602" i="3"/>
  <c r="E602" i="3"/>
  <c r="I601" i="3"/>
  <c r="E601" i="3"/>
  <c r="I600" i="3"/>
  <c r="E600" i="3"/>
  <c r="I599" i="3"/>
  <c r="I598" i="3"/>
  <c r="E598" i="3"/>
  <c r="I597" i="3"/>
  <c r="E597" i="3"/>
  <c r="I596" i="3"/>
  <c r="E596" i="3"/>
  <c r="I595" i="3"/>
  <c r="E595" i="3"/>
  <c r="I594" i="3"/>
  <c r="E594" i="3"/>
  <c r="I593" i="3"/>
  <c r="E593" i="3"/>
  <c r="I592" i="3"/>
  <c r="I591" i="3"/>
  <c r="E591" i="3"/>
  <c r="I590" i="3"/>
  <c r="E590" i="3"/>
  <c r="I589" i="3"/>
  <c r="E589" i="3"/>
  <c r="I588" i="3"/>
  <c r="I587" i="3"/>
  <c r="E587" i="3"/>
  <c r="I586" i="3"/>
  <c r="E586" i="3"/>
  <c r="I585" i="3"/>
  <c r="E585" i="3"/>
  <c r="I584" i="3"/>
  <c r="E584" i="3"/>
  <c r="I583" i="3"/>
  <c r="E583" i="3"/>
  <c r="I582" i="3"/>
  <c r="E582" i="3"/>
  <c r="I581" i="3"/>
  <c r="E581" i="3"/>
  <c r="I580" i="3"/>
  <c r="E580" i="3"/>
  <c r="I579" i="3"/>
  <c r="E579" i="3"/>
  <c r="I578" i="3"/>
  <c r="E578" i="3"/>
  <c r="I577" i="3"/>
  <c r="I576" i="3"/>
  <c r="E576" i="3"/>
  <c r="I575" i="3"/>
  <c r="E575" i="3"/>
  <c r="I574" i="3"/>
  <c r="E574" i="3"/>
  <c r="I573" i="3"/>
  <c r="I572" i="3"/>
  <c r="E572" i="3"/>
  <c r="I571" i="3"/>
  <c r="E571" i="3"/>
  <c r="I570" i="3"/>
  <c r="E570" i="3"/>
  <c r="I569" i="3"/>
  <c r="E569" i="3"/>
  <c r="I568" i="3"/>
  <c r="E568" i="3"/>
  <c r="I567" i="3"/>
  <c r="E567" i="3"/>
  <c r="I566" i="3"/>
  <c r="E566" i="3"/>
  <c r="I565" i="3"/>
  <c r="E565" i="3"/>
  <c r="I564" i="3"/>
  <c r="E564" i="3"/>
  <c r="I563" i="3"/>
  <c r="E563" i="3"/>
  <c r="I562" i="3"/>
  <c r="E562" i="3"/>
  <c r="I561" i="3"/>
  <c r="E561" i="3"/>
  <c r="I560" i="3"/>
  <c r="E560" i="3"/>
  <c r="I559" i="3"/>
  <c r="E559" i="3"/>
  <c r="I558" i="3"/>
  <c r="E558" i="3"/>
  <c r="I557" i="3"/>
  <c r="E557" i="3"/>
  <c r="I556" i="3"/>
  <c r="E556" i="3"/>
  <c r="I555" i="3"/>
  <c r="E555" i="3"/>
  <c r="I554" i="3"/>
  <c r="E554" i="3"/>
  <c r="I553" i="3"/>
  <c r="E553" i="3"/>
  <c r="I552" i="3"/>
  <c r="E552" i="3"/>
  <c r="I551" i="3"/>
  <c r="E551" i="3"/>
  <c r="I550" i="3"/>
  <c r="E550" i="3"/>
  <c r="I549" i="3"/>
  <c r="E549" i="3"/>
  <c r="I548" i="3"/>
  <c r="E548" i="3"/>
  <c r="I547" i="3"/>
  <c r="E547" i="3"/>
  <c r="I546" i="3"/>
  <c r="E546" i="3"/>
  <c r="I545" i="3"/>
  <c r="E545" i="3"/>
  <c r="I544" i="3"/>
  <c r="E544" i="3"/>
  <c r="I543" i="3"/>
  <c r="E543" i="3"/>
  <c r="I542" i="3"/>
  <c r="E542" i="3"/>
  <c r="I541" i="3"/>
  <c r="E541" i="3"/>
  <c r="I540" i="3"/>
  <c r="E540" i="3"/>
  <c r="I539" i="3"/>
  <c r="E539" i="3"/>
  <c r="I538" i="3"/>
  <c r="E538" i="3"/>
  <c r="I537" i="3"/>
  <c r="E537" i="3"/>
  <c r="I536" i="3"/>
  <c r="E536" i="3"/>
  <c r="I535" i="3"/>
  <c r="E535" i="3"/>
  <c r="I534" i="3"/>
  <c r="E534" i="3"/>
  <c r="I533" i="3"/>
  <c r="E533" i="3"/>
  <c r="I532" i="3"/>
  <c r="E532" i="3"/>
  <c r="I531" i="3"/>
  <c r="E531" i="3"/>
  <c r="I530" i="3"/>
  <c r="E530" i="3"/>
  <c r="I529" i="3"/>
  <c r="E529" i="3"/>
  <c r="I528" i="3"/>
  <c r="E528" i="3"/>
  <c r="I527" i="3"/>
  <c r="E527" i="3"/>
  <c r="I526" i="3"/>
  <c r="E526" i="3"/>
  <c r="I525" i="3"/>
  <c r="E525" i="3"/>
  <c r="I524" i="3"/>
  <c r="E524" i="3"/>
  <c r="I523" i="3"/>
  <c r="E523" i="3"/>
  <c r="I522" i="3"/>
  <c r="E522" i="3"/>
  <c r="I521" i="3"/>
  <c r="E521" i="3"/>
  <c r="I520" i="3"/>
  <c r="E520" i="3"/>
  <c r="I519" i="3"/>
  <c r="E519" i="3"/>
  <c r="I518" i="3"/>
  <c r="E518" i="3"/>
  <c r="I517" i="3"/>
  <c r="E517" i="3"/>
  <c r="I516" i="3"/>
  <c r="E516" i="3"/>
  <c r="I515" i="3"/>
  <c r="E515" i="3"/>
  <c r="I514" i="3"/>
  <c r="E514" i="3"/>
  <c r="I513" i="3"/>
  <c r="E513" i="3"/>
  <c r="I512" i="3"/>
  <c r="E512" i="3"/>
  <c r="I511" i="3"/>
  <c r="E511" i="3"/>
  <c r="I510" i="3"/>
  <c r="E510" i="3"/>
  <c r="I508" i="3"/>
  <c r="E508" i="3"/>
  <c r="I507" i="3"/>
  <c r="E507" i="3"/>
  <c r="I506" i="3"/>
  <c r="E506" i="3"/>
  <c r="I505" i="3"/>
  <c r="E505" i="3"/>
  <c r="I504" i="3"/>
  <c r="E504" i="3"/>
  <c r="I503" i="3"/>
  <c r="E503" i="3"/>
  <c r="I502" i="3"/>
  <c r="E502" i="3"/>
  <c r="I501" i="3"/>
  <c r="E501" i="3"/>
  <c r="I500" i="3"/>
  <c r="E500" i="3"/>
  <c r="I499" i="3"/>
  <c r="E499" i="3"/>
  <c r="E2" i="13" s="1"/>
  <c r="D2" i="13"/>
  <c r="C2" i="13"/>
  <c r="I498" i="3"/>
  <c r="E498" i="3"/>
  <c r="I497" i="3"/>
  <c r="E497" i="3"/>
  <c r="I496" i="3"/>
  <c r="E496" i="3"/>
  <c r="I495" i="3"/>
  <c r="E495" i="3"/>
  <c r="I494" i="3"/>
  <c r="E494" i="3"/>
  <c r="I493" i="3"/>
  <c r="E493" i="3"/>
  <c r="I492" i="3"/>
  <c r="E492" i="3"/>
  <c r="I491" i="3"/>
  <c r="E491" i="3"/>
  <c r="I490" i="3"/>
  <c r="E490" i="3"/>
  <c r="E4" i="15" s="1"/>
  <c r="B10" i="16" s="1"/>
  <c r="D4" i="15"/>
  <c r="C4" i="15"/>
  <c r="I489" i="3"/>
  <c r="E489" i="3"/>
  <c r="I488" i="3"/>
  <c r="E488" i="3"/>
  <c r="I487" i="3"/>
  <c r="E487" i="3"/>
  <c r="I486" i="3"/>
  <c r="E486" i="3"/>
  <c r="I485" i="3"/>
  <c r="E485" i="3"/>
  <c r="I484" i="3"/>
  <c r="E484" i="3"/>
  <c r="I483" i="3"/>
  <c r="E483" i="3"/>
  <c r="I482" i="3"/>
  <c r="E482" i="3"/>
  <c r="E2" i="12" s="1"/>
  <c r="D2" i="12"/>
  <c r="C2" i="12"/>
  <c r="I481" i="3"/>
  <c r="E481" i="3"/>
  <c r="I480" i="3"/>
  <c r="E480" i="3"/>
  <c r="I479" i="3"/>
  <c r="E479" i="3"/>
  <c r="I478" i="3"/>
  <c r="E478" i="3"/>
  <c r="I477" i="3"/>
  <c r="E477" i="3"/>
  <c r="I476" i="3"/>
  <c r="E476" i="3"/>
  <c r="I475" i="3"/>
  <c r="E475" i="3"/>
  <c r="I474" i="3"/>
  <c r="E474" i="3"/>
  <c r="I473" i="3"/>
  <c r="E473" i="3"/>
  <c r="I472" i="3"/>
  <c r="E472" i="3"/>
  <c r="I471" i="3"/>
  <c r="E471" i="3"/>
  <c r="I470" i="3"/>
  <c r="E470" i="3"/>
  <c r="I469" i="3"/>
  <c r="E469" i="3"/>
  <c r="I468" i="3"/>
  <c r="E468" i="3"/>
  <c r="I467" i="3"/>
  <c r="E467" i="3"/>
  <c r="E3" i="15" s="1"/>
  <c r="B9" i="16" s="1"/>
  <c r="D3" i="15"/>
  <c r="C3" i="15"/>
  <c r="I466" i="3"/>
  <c r="E466" i="3"/>
  <c r="I465" i="3"/>
  <c r="E465" i="3"/>
  <c r="I464" i="3"/>
  <c r="E464" i="3"/>
  <c r="I463" i="3"/>
  <c r="E463" i="3"/>
  <c r="I462" i="3"/>
  <c r="E462" i="3"/>
  <c r="I461" i="3"/>
  <c r="E461" i="3"/>
  <c r="I460" i="3"/>
  <c r="E460" i="3"/>
  <c r="I459" i="3"/>
  <c r="E459" i="3"/>
  <c r="I458" i="3"/>
  <c r="E458" i="3"/>
  <c r="I457" i="3"/>
  <c r="E457" i="3"/>
  <c r="I456" i="3"/>
  <c r="E456" i="3"/>
  <c r="I455" i="3"/>
  <c r="E455" i="3"/>
  <c r="I454" i="3"/>
  <c r="E454" i="3"/>
  <c r="I453" i="3"/>
  <c r="E453" i="3"/>
  <c r="I452" i="3"/>
  <c r="E452" i="3"/>
  <c r="I451" i="3"/>
  <c r="E451" i="3"/>
  <c r="I450" i="3"/>
  <c r="E450" i="3"/>
  <c r="I449" i="3"/>
  <c r="E449" i="3"/>
  <c r="I448" i="3"/>
  <c r="E448" i="3"/>
  <c r="I447" i="3"/>
  <c r="E447" i="3"/>
  <c r="I446" i="3"/>
  <c r="E446" i="3"/>
  <c r="I445" i="3"/>
  <c r="E445" i="3"/>
  <c r="I444" i="3"/>
  <c r="E444" i="3"/>
  <c r="I443" i="3"/>
  <c r="E443" i="3"/>
  <c r="I442" i="3"/>
  <c r="E442" i="3"/>
  <c r="I441" i="3"/>
  <c r="E441" i="3"/>
  <c r="I440" i="3"/>
  <c r="E440" i="3"/>
  <c r="I439" i="3"/>
  <c r="E439" i="3"/>
  <c r="I438" i="3"/>
  <c r="E438" i="3"/>
  <c r="I437" i="3"/>
  <c r="E437" i="3"/>
  <c r="I436" i="3"/>
  <c r="E436" i="3"/>
  <c r="I435" i="3"/>
  <c r="E435" i="3"/>
  <c r="I434" i="3"/>
  <c r="E434" i="3"/>
  <c r="I433" i="3"/>
  <c r="E433" i="3"/>
  <c r="I432" i="3"/>
  <c r="E432" i="3"/>
  <c r="I431" i="3"/>
  <c r="E431" i="3"/>
  <c r="I430" i="3"/>
  <c r="E430" i="3"/>
  <c r="I429" i="3"/>
  <c r="E429" i="3"/>
  <c r="I428" i="3"/>
  <c r="E428" i="3"/>
  <c r="I427" i="3"/>
  <c r="E427" i="3"/>
  <c r="I426" i="3"/>
  <c r="E426" i="3"/>
  <c r="I425" i="3"/>
  <c r="E425" i="3"/>
  <c r="I424" i="3"/>
  <c r="E424" i="3"/>
  <c r="I423" i="3"/>
  <c r="E423" i="3"/>
  <c r="I422" i="3"/>
  <c r="E422" i="3"/>
  <c r="I421" i="3"/>
  <c r="E421" i="3"/>
  <c r="I420" i="3"/>
  <c r="E420" i="3"/>
  <c r="I419" i="3"/>
  <c r="E419" i="3"/>
  <c r="I418" i="3"/>
  <c r="E418" i="3"/>
  <c r="I417" i="3"/>
  <c r="E417" i="3"/>
  <c r="I416" i="3"/>
  <c r="E416" i="3"/>
  <c r="D2" i="15"/>
  <c r="C2" i="15"/>
  <c r="I415" i="3"/>
  <c r="E415" i="3"/>
  <c r="I414" i="3"/>
  <c r="E414" i="3"/>
  <c r="I413" i="3"/>
  <c r="E413" i="3"/>
  <c r="I412" i="3"/>
  <c r="E412" i="3"/>
  <c r="I411" i="3"/>
  <c r="E411" i="3"/>
  <c r="I410" i="3"/>
  <c r="E410" i="3"/>
  <c r="I409" i="3"/>
  <c r="E409" i="3"/>
  <c r="I408" i="3"/>
  <c r="E408" i="3"/>
  <c r="I407" i="3"/>
  <c r="E407" i="3"/>
  <c r="I406" i="3"/>
  <c r="E406" i="3"/>
  <c r="I405" i="3"/>
  <c r="E405" i="3"/>
  <c r="I404" i="3"/>
  <c r="E404" i="3"/>
  <c r="I403" i="3"/>
  <c r="E403" i="3"/>
  <c r="I402" i="3"/>
  <c r="E402" i="3"/>
  <c r="I401" i="3"/>
  <c r="E401" i="3"/>
  <c r="I400" i="3"/>
  <c r="E400" i="3"/>
  <c r="I399" i="3"/>
  <c r="E399" i="3"/>
  <c r="I398" i="3"/>
  <c r="E398" i="3"/>
  <c r="I397" i="3"/>
  <c r="E397" i="3"/>
  <c r="I396" i="3"/>
  <c r="E396" i="3"/>
  <c r="I395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E2" i="3"/>
  <c r="L37" i="5" l="1"/>
  <c r="L33" i="5"/>
  <c r="L39" i="5"/>
  <c r="L35" i="5"/>
  <c r="L31" i="5"/>
  <c r="J5" i="6"/>
  <c r="J6" i="6"/>
  <c r="J4" i="6"/>
  <c r="E11" i="20"/>
  <c r="L29" i="5"/>
  <c r="E11" i="19" s="1"/>
  <c r="L27" i="5"/>
  <c r="L25" i="5"/>
  <c r="L23" i="5"/>
  <c r="L21" i="5"/>
  <c r="L19" i="5"/>
  <c r="L17" i="5"/>
  <c r="L15" i="5"/>
  <c r="L13" i="5"/>
  <c r="L11" i="5"/>
  <c r="L9" i="5"/>
  <c r="L7" i="5"/>
  <c r="L5" i="5"/>
  <c r="L38" i="5"/>
  <c r="L36" i="5"/>
  <c r="L34" i="5"/>
  <c r="L32" i="5"/>
  <c r="L30" i="5"/>
  <c r="E11" i="18" s="1"/>
  <c r="L28" i="5"/>
  <c r="L26" i="5"/>
  <c r="L24" i="5"/>
  <c r="L22" i="5"/>
  <c r="L20" i="5"/>
  <c r="L18" i="5"/>
  <c r="L16" i="5"/>
  <c r="L14" i="5"/>
  <c r="L12" i="5"/>
  <c r="L10" i="5"/>
  <c r="L8" i="5"/>
  <c r="L6" i="5"/>
  <c r="L4" i="5"/>
  <c r="B310" i="4"/>
  <c r="J310" i="4"/>
  <c r="B34" i="4"/>
  <c r="J34" i="4"/>
  <c r="D6" i="6"/>
  <c r="B4" i="6"/>
  <c r="D4" i="6"/>
  <c r="B5" i="6"/>
  <c r="D5" i="6"/>
  <c r="B6" i="6"/>
  <c r="I6" i="6"/>
  <c r="I4" i="6"/>
  <c r="I5" i="6"/>
  <c r="F4" i="6"/>
  <c r="F6" i="6"/>
  <c r="F5" i="6"/>
  <c r="G4" i="6"/>
  <c r="G5" i="6"/>
  <c r="G6" i="6"/>
  <c r="H4" i="6"/>
  <c r="H6" i="6"/>
  <c r="H5" i="6"/>
  <c r="K25" i="5"/>
  <c r="D18" i="5"/>
  <c r="I13" i="5"/>
  <c r="F4" i="5"/>
  <c r="H31" i="5"/>
  <c r="E7" i="20" s="1"/>
  <c r="G14" i="5"/>
  <c r="J28" i="5"/>
  <c r="H13" i="5"/>
  <c r="K10" i="5"/>
  <c r="D36" i="5"/>
  <c r="H10" i="5"/>
  <c r="J22" i="5"/>
  <c r="D14" i="5"/>
  <c r="I32" i="5"/>
  <c r="H8" i="5"/>
  <c r="I7" i="5"/>
  <c r="G33" i="5"/>
  <c r="G18" i="5"/>
  <c r="H9" i="5"/>
  <c r="D31" i="5"/>
  <c r="E3" i="20" s="1"/>
  <c r="F3" i="20" s="1"/>
  <c r="D16" i="5"/>
  <c r="H4" i="5"/>
  <c r="D7" i="5"/>
  <c r="I38" i="5"/>
  <c r="I35" i="5"/>
  <c r="G11" i="5"/>
  <c r="G12" i="5"/>
  <c r="H7" i="5"/>
  <c r="I23" i="5"/>
  <c r="H35" i="5"/>
  <c r="K13" i="5"/>
  <c r="K15" i="5"/>
  <c r="J29" i="5"/>
  <c r="E9" i="19" s="1"/>
  <c r="H24" i="5"/>
  <c r="I16" i="5"/>
  <c r="J13" i="5"/>
  <c r="I12" i="5"/>
  <c r="F34" i="5"/>
  <c r="J4" i="5"/>
  <c r="K37" i="5"/>
  <c r="K38" i="5"/>
  <c r="F11" i="5"/>
  <c r="G10" i="5"/>
  <c r="K21" i="5"/>
  <c r="D19" i="5"/>
  <c r="K5" i="5"/>
  <c r="J34" i="5"/>
  <c r="H21" i="5"/>
  <c r="I9" i="5"/>
  <c r="H30" i="5"/>
  <c r="E7" i="18" s="1"/>
  <c r="D9" i="5"/>
  <c r="F9" i="5"/>
  <c r="F10" i="5"/>
  <c r="G22" i="5"/>
  <c r="G19" i="5"/>
  <c r="H15" i="5"/>
  <c r="F6" i="5"/>
  <c r="D11" i="5"/>
  <c r="F25" i="5"/>
  <c r="G4" i="5"/>
  <c r="H22" i="5"/>
  <c r="H18" i="5"/>
  <c r="H5" i="5"/>
  <c r="K8" i="5"/>
  <c r="J6" i="5"/>
  <c r="G37" i="5"/>
  <c r="J24" i="5"/>
  <c r="K17" i="5"/>
  <c r="D12" i="5"/>
  <c r="F15" i="5"/>
  <c r="J23" i="5"/>
  <c r="G35" i="5"/>
  <c r="G5" i="5"/>
  <c r="K4" i="5"/>
  <c r="J10" i="5"/>
  <c r="K29" i="5"/>
  <c r="E10" i="19" s="1"/>
  <c r="G24" i="5"/>
  <c r="J9" i="5"/>
  <c r="I34" i="5"/>
  <c r="D37" i="5"/>
  <c r="H14" i="5"/>
  <c r="D10" i="5"/>
  <c r="J21" i="5"/>
  <c r="I8" i="5"/>
  <c r="F24" i="5"/>
  <c r="H34" i="5"/>
  <c r="D24" i="5"/>
  <c r="K31" i="5"/>
  <c r="E10" i="20" s="1"/>
  <c r="F10" i="20" s="1"/>
  <c r="J27" i="5"/>
  <c r="I30" i="5"/>
  <c r="E8" i="18" s="1"/>
  <c r="I10" i="5"/>
  <c r="J39" i="5"/>
  <c r="H12" i="5"/>
  <c r="F13" i="5"/>
  <c r="D4" i="5"/>
  <c r="F14" i="5"/>
  <c r="D21" i="5"/>
  <c r="D5" i="5"/>
  <c r="D8" i="5"/>
  <c r="K9" i="5"/>
  <c r="I5" i="5"/>
  <c r="F18" i="5"/>
  <c r="I26" i="5"/>
  <c r="I18" i="5"/>
  <c r="D33" i="5"/>
  <c r="I36" i="5"/>
  <c r="H23" i="5"/>
  <c r="H16" i="5"/>
  <c r="H39" i="5"/>
  <c r="G28" i="5"/>
  <c r="H19" i="5"/>
  <c r="D29" i="5"/>
  <c r="E3" i="19" s="1"/>
  <c r="F3" i="19" s="1"/>
  <c r="H6" i="5"/>
  <c r="J19" i="5"/>
  <c r="F37" i="5"/>
  <c r="K34" i="5"/>
  <c r="H38" i="5"/>
  <c r="I20" i="5"/>
  <c r="J20" i="5"/>
  <c r="H20" i="5"/>
  <c r="J18" i="5"/>
  <c r="H32" i="5"/>
  <c r="H27" i="5"/>
  <c r="H28" i="5"/>
  <c r="H29" i="5"/>
  <c r="E7" i="19" s="1"/>
  <c r="K39" i="5"/>
  <c r="G20" i="5"/>
  <c r="K7" i="5"/>
  <c r="F16" i="5"/>
  <c r="H33" i="5"/>
  <c r="G36" i="5"/>
  <c r="G25" i="5"/>
  <c r="F22" i="5"/>
  <c r="G7" i="5"/>
  <c r="F7" i="5"/>
  <c r="I37" i="5"/>
  <c r="K28" i="5"/>
  <c r="F27" i="5"/>
  <c r="G16" i="5"/>
  <c r="J30" i="5"/>
  <c r="E9" i="18" s="1"/>
  <c r="I11" i="5"/>
  <c r="J14" i="5"/>
  <c r="G38" i="5"/>
  <c r="D6" i="5"/>
  <c r="F17" i="5"/>
  <c r="J16" i="5"/>
  <c r="D23" i="5"/>
  <c r="I33" i="5"/>
  <c r="D17" i="5"/>
  <c r="F23" i="5"/>
  <c r="K30" i="5"/>
  <c r="E10" i="18" s="1"/>
  <c r="K24" i="5"/>
  <c r="D28" i="5"/>
  <c r="K14" i="5"/>
  <c r="G29" i="5"/>
  <c r="E6" i="19" s="1"/>
  <c r="K23" i="5"/>
  <c r="D25" i="5"/>
  <c r="I28" i="5"/>
  <c r="G32" i="5"/>
  <c r="D38" i="5"/>
  <c r="G23" i="5"/>
  <c r="H11" i="5"/>
  <c r="F31" i="5"/>
  <c r="E5" i="20" s="1"/>
  <c r="G34" i="5"/>
  <c r="F32" i="5"/>
  <c r="K27" i="5"/>
  <c r="J35" i="5"/>
  <c r="D13" i="5"/>
  <c r="G13" i="5"/>
  <c r="H37" i="5"/>
  <c r="F33" i="5"/>
  <c r="J31" i="5"/>
  <c r="E9" i="20" s="1"/>
  <c r="F9" i="20" s="1"/>
  <c r="F30" i="5"/>
  <c r="E5" i="18" s="1"/>
  <c r="J25" i="5"/>
  <c r="G31" i="5"/>
  <c r="E6" i="20" s="1"/>
  <c r="G39" i="5"/>
  <c r="I17" i="5"/>
  <c r="I22" i="5"/>
  <c r="G9" i="5"/>
  <c r="D22" i="5"/>
  <c r="F28" i="5"/>
  <c r="K26" i="5"/>
  <c r="K22" i="5"/>
  <c r="F35" i="5"/>
  <c r="D32" i="5"/>
  <c r="F39" i="5"/>
  <c r="J37" i="5"/>
  <c r="F29" i="5"/>
  <c r="F38" i="5"/>
  <c r="I24" i="5"/>
  <c r="I27" i="5"/>
  <c r="F19" i="5"/>
  <c r="I39" i="5"/>
  <c r="F36" i="5"/>
  <c r="K20" i="5"/>
  <c r="D34" i="5"/>
  <c r="G8" i="5"/>
  <c r="J15" i="5"/>
  <c r="I6" i="5"/>
  <c r="F26" i="5"/>
  <c r="I15" i="5"/>
  <c r="I4" i="5"/>
  <c r="J5" i="5"/>
  <c r="D15" i="5"/>
  <c r="J26" i="5"/>
  <c r="D35" i="5"/>
  <c r="I14" i="5"/>
  <c r="I31" i="5"/>
  <c r="E8" i="20" s="1"/>
  <c r="F8" i="20" s="1"/>
  <c r="I29" i="5"/>
  <c r="E8" i="19" s="1"/>
  <c r="G6" i="5"/>
  <c r="H36" i="5"/>
  <c r="H25" i="5"/>
  <c r="K18" i="5"/>
  <c r="D26" i="5"/>
  <c r="D27" i="5"/>
  <c r="K16" i="5"/>
  <c r="J11" i="5"/>
  <c r="I21" i="5"/>
  <c r="K6" i="5"/>
  <c r="I25" i="5"/>
  <c r="K12" i="5"/>
  <c r="I19" i="5"/>
  <c r="G30" i="5"/>
  <c r="E6" i="18" s="1"/>
  <c r="J33" i="5"/>
  <c r="G17" i="5"/>
  <c r="G27" i="5"/>
  <c r="F12" i="5"/>
  <c r="J36" i="5"/>
  <c r="F21" i="5"/>
  <c r="J12" i="5"/>
  <c r="K35" i="5"/>
  <c r="J8" i="5"/>
  <c r="K36" i="5"/>
  <c r="J7" i="5"/>
  <c r="G15" i="5"/>
  <c r="G26" i="5"/>
  <c r="J38" i="5"/>
  <c r="F20" i="5"/>
  <c r="K19" i="5"/>
  <c r="F8" i="5"/>
  <c r="J17" i="5"/>
  <c r="D30" i="5"/>
  <c r="E3" i="18" s="1"/>
  <c r="G21" i="5"/>
  <c r="F5" i="5"/>
  <c r="K32" i="5"/>
  <c r="K33" i="5"/>
  <c r="H26" i="5"/>
  <c r="K11" i="5"/>
  <c r="D39" i="5"/>
  <c r="H17" i="5"/>
  <c r="D20" i="5"/>
  <c r="J32" i="5"/>
  <c r="E6" i="6"/>
  <c r="E4" i="6"/>
  <c r="E5" i="6"/>
  <c r="B10" i="11"/>
  <c r="E2" i="15"/>
  <c r="B8" i="16" s="1"/>
  <c r="I310" i="4"/>
  <c r="G310" i="4"/>
  <c r="E310" i="4"/>
  <c r="H310" i="4"/>
  <c r="F310" i="4"/>
  <c r="D310" i="4"/>
  <c r="A35" i="4"/>
  <c r="I34" i="4"/>
  <c r="G34" i="4"/>
  <c r="E34" i="4"/>
  <c r="F34" i="4"/>
  <c r="H34" i="4"/>
  <c r="D34" i="4"/>
  <c r="B8" i="7"/>
  <c r="B9" i="9"/>
  <c r="E13" i="7"/>
  <c r="E14" i="9"/>
  <c r="B13" i="7"/>
  <c r="B14" i="9"/>
  <c r="B21" i="7"/>
  <c r="B22" i="9"/>
  <c r="B20" i="7"/>
  <c r="B21" i="9"/>
  <c r="B15" i="7"/>
  <c r="B16" i="9"/>
  <c r="B23" i="7"/>
  <c r="B24" i="9"/>
  <c r="G14" i="7"/>
  <c r="G15" i="9"/>
  <c r="E15" i="9"/>
  <c r="E14" i="7"/>
  <c r="E23" i="9"/>
  <c r="E22" i="7"/>
  <c r="E9" i="7"/>
  <c r="E10" i="9"/>
  <c r="E17" i="7"/>
  <c r="E18" i="9"/>
  <c r="G17" i="7"/>
  <c r="G18" i="9"/>
  <c r="B25" i="7"/>
  <c r="B26" i="9"/>
  <c r="B16" i="7"/>
  <c r="B17" i="9"/>
  <c r="E25" i="9"/>
  <c r="E24" i="7"/>
  <c r="E11" i="7"/>
  <c r="E12" i="9"/>
  <c r="G11" i="7"/>
  <c r="G12" i="9"/>
  <c r="B19" i="7"/>
  <c r="B20" i="9"/>
  <c r="B10" i="7"/>
  <c r="B11" i="9"/>
  <c r="B18" i="7"/>
  <c r="B19" i="9"/>
  <c r="G13" i="7"/>
  <c r="G14" i="9"/>
  <c r="G21" i="7"/>
  <c r="G22" i="9"/>
  <c r="E21" i="7"/>
  <c r="E22" i="9"/>
  <c r="B12" i="7"/>
  <c r="B13" i="9"/>
  <c r="E13" i="9"/>
  <c r="E12" i="7"/>
  <c r="G12" i="7"/>
  <c r="G13" i="9"/>
  <c r="E21" i="9"/>
  <c r="E20" i="7"/>
  <c r="G20" i="7"/>
  <c r="G21" i="9"/>
  <c r="E15" i="7"/>
  <c r="E16" i="9"/>
  <c r="G15" i="7"/>
  <c r="G16" i="9"/>
  <c r="E23" i="7"/>
  <c r="E24" i="9"/>
  <c r="G23" i="7"/>
  <c r="G24" i="9"/>
  <c r="B14" i="7"/>
  <c r="B15" i="9"/>
  <c r="B22" i="7"/>
  <c r="B23" i="9"/>
  <c r="G22" i="7"/>
  <c r="G23" i="9"/>
  <c r="G9" i="7"/>
  <c r="G10" i="9"/>
  <c r="B9" i="7"/>
  <c r="B10" i="9"/>
  <c r="B17" i="7"/>
  <c r="B18" i="9"/>
  <c r="G25" i="7"/>
  <c r="G26" i="9"/>
  <c r="E25" i="7"/>
  <c r="E26" i="9"/>
  <c r="E9" i="9"/>
  <c r="E8" i="7"/>
  <c r="G8" i="7"/>
  <c r="G9" i="9"/>
  <c r="E17" i="9"/>
  <c r="E16" i="7"/>
  <c r="G16" i="7"/>
  <c r="G17" i="9"/>
  <c r="B24" i="7"/>
  <c r="B25" i="9"/>
  <c r="G24" i="7"/>
  <c r="G25" i="9"/>
  <c r="B11" i="7"/>
  <c r="B12" i="9"/>
  <c r="E19" i="7"/>
  <c r="E20" i="9"/>
  <c r="G19" i="7"/>
  <c r="G20" i="9"/>
  <c r="E11" i="9"/>
  <c r="E10" i="7"/>
  <c r="G10" i="7"/>
  <c r="G11" i="9"/>
  <c r="E19" i="9"/>
  <c r="E18" i="7"/>
  <c r="G18" i="7"/>
  <c r="G19" i="9"/>
  <c r="A311" i="4"/>
  <c r="F6" i="19" l="1"/>
  <c r="F6" i="20"/>
  <c r="F5" i="20"/>
  <c r="F8" i="19"/>
  <c r="F7" i="19"/>
  <c r="F11" i="20"/>
  <c r="F9" i="19"/>
  <c r="F7" i="20"/>
  <c r="F10" i="19"/>
  <c r="F11" i="19"/>
  <c r="F5" i="18"/>
  <c r="E5" i="19"/>
  <c r="F5" i="19" s="1"/>
  <c r="F6" i="18"/>
  <c r="F8" i="18"/>
  <c r="F7" i="18"/>
  <c r="F9" i="18"/>
  <c r="F11" i="18"/>
  <c r="F3" i="18"/>
  <c r="F10" i="18"/>
  <c r="B35" i="4"/>
  <c r="J35" i="4"/>
  <c r="B311" i="4"/>
  <c r="J311" i="4"/>
  <c r="A36" i="4"/>
  <c r="H35" i="4"/>
  <c r="F35" i="4"/>
  <c r="I35" i="4"/>
  <c r="E35" i="4"/>
  <c r="G35" i="4"/>
  <c r="D35" i="4"/>
  <c r="H311" i="4"/>
  <c r="F311" i="4"/>
  <c r="I311" i="4"/>
  <c r="G311" i="4"/>
  <c r="E311" i="4"/>
  <c r="D311" i="4"/>
  <c r="A312" i="4"/>
  <c r="B312" i="4" l="1"/>
  <c r="J312" i="4"/>
  <c r="B36" i="4"/>
  <c r="J36" i="4"/>
  <c r="I312" i="4"/>
  <c r="G312" i="4"/>
  <c r="E312" i="4"/>
  <c r="H312" i="4"/>
  <c r="F312" i="4"/>
  <c r="D312" i="4"/>
  <c r="I36" i="4"/>
  <c r="G36" i="4"/>
  <c r="E36" i="4"/>
  <c r="H36" i="4"/>
  <c r="F36" i="4"/>
  <c r="D36" i="4"/>
  <c r="A37" i="4"/>
  <c r="A313" i="4"/>
  <c r="B313" i="4" l="1"/>
  <c r="J313" i="4"/>
  <c r="B37" i="4"/>
  <c r="J37" i="4"/>
  <c r="H37" i="4"/>
  <c r="F37" i="4"/>
  <c r="G37" i="4"/>
  <c r="I37" i="4"/>
  <c r="E37" i="4"/>
  <c r="D37" i="4"/>
  <c r="A38" i="4"/>
  <c r="H313" i="4"/>
  <c r="F313" i="4"/>
  <c r="I313" i="4"/>
  <c r="G313" i="4"/>
  <c r="E313" i="4"/>
  <c r="D313" i="4"/>
  <c r="A314" i="4"/>
  <c r="B314" i="4" l="1"/>
  <c r="J314" i="4"/>
  <c r="B38" i="4"/>
  <c r="J38" i="4"/>
  <c r="I314" i="4"/>
  <c r="G314" i="4"/>
  <c r="E314" i="4"/>
  <c r="H314" i="4"/>
  <c r="F314" i="4"/>
  <c r="D314" i="4"/>
  <c r="I38" i="4"/>
  <c r="G38" i="4"/>
  <c r="E38" i="4"/>
  <c r="F38" i="4"/>
  <c r="H38" i="4"/>
  <c r="D38" i="4"/>
  <c r="A39" i="4"/>
  <c r="A315" i="4"/>
  <c r="B315" i="4" l="1"/>
  <c r="J315" i="4"/>
  <c r="B39" i="4"/>
  <c r="J39" i="4"/>
  <c r="H315" i="4"/>
  <c r="F315" i="4"/>
  <c r="I315" i="4"/>
  <c r="G315" i="4"/>
  <c r="E315" i="4"/>
  <c r="D315" i="4"/>
  <c r="H39" i="4"/>
  <c r="F39" i="4"/>
  <c r="I39" i="4"/>
  <c r="E39" i="4"/>
  <c r="G39" i="4"/>
  <c r="D39" i="4"/>
  <c r="A40" i="4"/>
  <c r="A316" i="4"/>
  <c r="B316" i="4" l="1"/>
  <c r="J316" i="4"/>
  <c r="B40" i="4"/>
  <c r="J40" i="4"/>
  <c r="I316" i="4"/>
  <c r="G316" i="4"/>
  <c r="E316" i="4"/>
  <c r="H316" i="4"/>
  <c r="F316" i="4"/>
  <c r="D316" i="4"/>
  <c r="A317" i="4"/>
  <c r="J317" i="4" s="1"/>
  <c r="I40" i="4"/>
  <c r="G40" i="4"/>
  <c r="E40" i="4"/>
  <c r="H40" i="4"/>
  <c r="F40" i="4"/>
  <c r="D40" i="4"/>
  <c r="A41" i="4"/>
  <c r="B41" i="4" l="1"/>
  <c r="J41" i="4"/>
  <c r="A318" i="4"/>
  <c r="B317" i="4"/>
  <c r="H41" i="4"/>
  <c r="F41" i="4"/>
  <c r="G41" i="4"/>
  <c r="I41" i="4"/>
  <c r="E41" i="4"/>
  <c r="D41" i="4"/>
  <c r="A42" i="4"/>
  <c r="H317" i="4"/>
  <c r="F317" i="4"/>
  <c r="I317" i="4"/>
  <c r="G317" i="4"/>
  <c r="E317" i="4"/>
  <c r="D317" i="4"/>
  <c r="I318" i="4"/>
  <c r="G318" i="4"/>
  <c r="E318" i="4"/>
  <c r="H318" i="4"/>
  <c r="F318" i="4"/>
  <c r="D318" i="4"/>
  <c r="A319" i="4"/>
  <c r="B319" i="4" l="1"/>
  <c r="J319" i="4"/>
  <c r="B42" i="4"/>
  <c r="J42" i="4"/>
  <c r="B318" i="4"/>
  <c r="J318" i="4"/>
  <c r="H319" i="4"/>
  <c r="F319" i="4"/>
  <c r="I319" i="4"/>
  <c r="G319" i="4"/>
  <c r="E319" i="4"/>
  <c r="D319" i="4"/>
  <c r="I42" i="4"/>
  <c r="G42" i="4"/>
  <c r="E42" i="4"/>
  <c r="F42" i="4"/>
  <c r="H42" i="4"/>
  <c r="D42" i="4"/>
  <c r="A43" i="4"/>
  <c r="A320" i="4"/>
  <c r="B320" i="4" l="1"/>
  <c r="J320" i="4"/>
  <c r="B43" i="4"/>
  <c r="J43" i="4"/>
  <c r="I320" i="4"/>
  <c r="G320" i="4"/>
  <c r="E320" i="4"/>
  <c r="H320" i="4"/>
  <c r="F320" i="4"/>
  <c r="D320" i="4"/>
  <c r="H43" i="4"/>
  <c r="F43" i="4"/>
  <c r="I43" i="4"/>
  <c r="E43" i="4"/>
  <c r="G43" i="4"/>
  <c r="D43" i="4"/>
  <c r="A44" i="4"/>
  <c r="A321" i="4"/>
  <c r="B321" i="4" l="1"/>
  <c r="J321" i="4"/>
  <c r="B44" i="4"/>
  <c r="J44" i="4"/>
  <c r="H321" i="4"/>
  <c r="F321" i="4"/>
  <c r="I321" i="4"/>
  <c r="G321" i="4"/>
  <c r="E321" i="4"/>
  <c r="D321" i="4"/>
  <c r="I44" i="4"/>
  <c r="G44" i="4"/>
  <c r="E44" i="4"/>
  <c r="H44" i="4"/>
  <c r="F44" i="4"/>
  <c r="D44" i="4"/>
  <c r="A45" i="4"/>
  <c r="A322" i="4"/>
  <c r="B322" i="4" l="1"/>
  <c r="J322" i="4"/>
  <c r="B45" i="4"/>
  <c r="J45" i="4"/>
  <c r="I322" i="4"/>
  <c r="G322" i="4"/>
  <c r="E322" i="4"/>
  <c r="H322" i="4"/>
  <c r="F322" i="4"/>
  <c r="D322" i="4"/>
  <c r="H45" i="4"/>
  <c r="F45" i="4"/>
  <c r="G45" i="4"/>
  <c r="I45" i="4"/>
  <c r="E45" i="4"/>
  <c r="D45" i="4"/>
  <c r="A46" i="4"/>
  <c r="A323" i="4"/>
  <c r="B323" i="4" l="1"/>
  <c r="J323" i="4"/>
  <c r="B46" i="4"/>
  <c r="J46" i="4"/>
  <c r="H323" i="4"/>
  <c r="F323" i="4"/>
  <c r="I323" i="4"/>
  <c r="G323" i="4"/>
  <c r="E323" i="4"/>
  <c r="D323" i="4"/>
  <c r="I46" i="4"/>
  <c r="G46" i="4"/>
  <c r="E46" i="4"/>
  <c r="F46" i="4"/>
  <c r="H46" i="4"/>
  <c r="D46" i="4"/>
  <c r="A47" i="4"/>
  <c r="A324" i="4"/>
  <c r="B324" i="4" l="1"/>
  <c r="J324" i="4"/>
  <c r="B47" i="4"/>
  <c r="J47" i="4"/>
  <c r="H47" i="4"/>
  <c r="F47" i="4"/>
  <c r="I47" i="4"/>
  <c r="E47" i="4"/>
  <c r="G47" i="4"/>
  <c r="D47" i="4"/>
  <c r="A48" i="4"/>
  <c r="I324" i="4"/>
  <c r="G324" i="4"/>
  <c r="E324" i="4"/>
  <c r="H324" i="4"/>
  <c r="F324" i="4"/>
  <c r="D324" i="4"/>
  <c r="A325" i="4"/>
  <c r="B325" i="4" l="1"/>
  <c r="J325" i="4"/>
  <c r="B48" i="4"/>
  <c r="J48" i="4"/>
  <c r="H325" i="4"/>
  <c r="F325" i="4"/>
  <c r="I325" i="4"/>
  <c r="G325" i="4"/>
  <c r="E325" i="4"/>
  <c r="D325" i="4"/>
  <c r="I48" i="4"/>
  <c r="G48" i="4"/>
  <c r="E48" i="4"/>
  <c r="H48" i="4"/>
  <c r="F48" i="4"/>
  <c r="D48" i="4"/>
  <c r="A49" i="4"/>
  <c r="A326" i="4"/>
  <c r="B326" i="4" l="1"/>
  <c r="J326" i="4"/>
  <c r="B49" i="4"/>
  <c r="J49" i="4"/>
  <c r="H49" i="4"/>
  <c r="F49" i="4"/>
  <c r="G49" i="4"/>
  <c r="I49" i="4"/>
  <c r="E49" i="4"/>
  <c r="D49" i="4"/>
  <c r="A50" i="4"/>
  <c r="I326" i="4"/>
  <c r="G326" i="4"/>
  <c r="E326" i="4"/>
  <c r="H326" i="4"/>
  <c r="F326" i="4"/>
  <c r="D326" i="4"/>
  <c r="A327" i="4"/>
  <c r="B327" i="4" l="1"/>
  <c r="J327" i="4"/>
  <c r="B50" i="4"/>
  <c r="J50" i="4"/>
  <c r="H327" i="4"/>
  <c r="F327" i="4"/>
  <c r="I327" i="4"/>
  <c r="G327" i="4"/>
  <c r="E327" i="4"/>
  <c r="D327" i="4"/>
  <c r="I50" i="4"/>
  <c r="G50" i="4"/>
  <c r="E50" i="4"/>
  <c r="F50" i="4"/>
  <c r="H50" i="4"/>
  <c r="D50" i="4"/>
  <c r="A51" i="4"/>
  <c r="A328" i="4"/>
  <c r="B328" i="4" l="1"/>
  <c r="J328" i="4"/>
  <c r="B51" i="4"/>
  <c r="J51" i="4"/>
  <c r="H51" i="4"/>
  <c r="F51" i="4"/>
  <c r="I51" i="4"/>
  <c r="E51" i="4"/>
  <c r="G51" i="4"/>
  <c r="D51" i="4"/>
  <c r="A52" i="4"/>
  <c r="I328" i="4"/>
  <c r="G328" i="4"/>
  <c r="E328" i="4"/>
  <c r="H328" i="4"/>
  <c r="F328" i="4"/>
  <c r="D328" i="4"/>
  <c r="A329" i="4"/>
  <c r="B329" i="4" l="1"/>
  <c r="J329" i="4"/>
  <c r="B52" i="4"/>
  <c r="J52" i="4"/>
  <c r="H329" i="4"/>
  <c r="F329" i="4"/>
  <c r="I329" i="4"/>
  <c r="G329" i="4"/>
  <c r="E329" i="4"/>
  <c r="D329" i="4"/>
  <c r="I52" i="4"/>
  <c r="G52" i="4"/>
  <c r="E52" i="4"/>
  <c r="H52" i="4"/>
  <c r="F52" i="4"/>
  <c r="D52" i="4"/>
  <c r="A53" i="4"/>
  <c r="A330" i="4"/>
  <c r="B330" i="4" l="1"/>
  <c r="J330" i="4"/>
  <c r="B53" i="4"/>
  <c r="J53" i="4"/>
  <c r="H53" i="4"/>
  <c r="F53" i="4"/>
  <c r="G53" i="4"/>
  <c r="I53" i="4"/>
  <c r="E53" i="4"/>
  <c r="D53" i="4"/>
  <c r="A54" i="4"/>
  <c r="I330" i="4"/>
  <c r="G330" i="4"/>
  <c r="E330" i="4"/>
  <c r="H330" i="4"/>
  <c r="F330" i="4"/>
  <c r="D330" i="4"/>
  <c r="A331" i="4"/>
  <c r="B331" i="4" l="1"/>
  <c r="J331" i="4"/>
  <c r="B54" i="4"/>
  <c r="J54" i="4"/>
  <c r="H331" i="4"/>
  <c r="F331" i="4"/>
  <c r="I331" i="4"/>
  <c r="G331" i="4"/>
  <c r="E331" i="4"/>
  <c r="D331" i="4"/>
  <c r="I54" i="4"/>
  <c r="G54" i="4"/>
  <c r="E54" i="4"/>
  <c r="F54" i="4"/>
  <c r="H54" i="4"/>
  <c r="D54" i="4"/>
  <c r="A55" i="4"/>
  <c r="A332" i="4"/>
  <c r="B332" i="4" l="1"/>
  <c r="J332" i="4"/>
  <c r="B55" i="4"/>
  <c r="J55" i="4"/>
  <c r="H55" i="4"/>
  <c r="F55" i="4"/>
  <c r="I55" i="4"/>
  <c r="E55" i="4"/>
  <c r="G55" i="4"/>
  <c r="D55" i="4"/>
  <c r="A56" i="4"/>
  <c r="I332" i="4"/>
  <c r="G332" i="4"/>
  <c r="E332" i="4"/>
  <c r="H332" i="4"/>
  <c r="F332" i="4"/>
  <c r="D332" i="4"/>
  <c r="A333" i="4"/>
  <c r="B333" i="4" l="1"/>
  <c r="J333" i="4"/>
  <c r="B56" i="4"/>
  <c r="J56" i="4"/>
  <c r="H333" i="4"/>
  <c r="F333" i="4"/>
  <c r="I333" i="4"/>
  <c r="G333" i="4"/>
  <c r="E333" i="4"/>
  <c r="D333" i="4"/>
  <c r="I56" i="4"/>
  <c r="G56" i="4"/>
  <c r="E56" i="4"/>
  <c r="H56" i="4"/>
  <c r="F56" i="4"/>
  <c r="D56" i="4"/>
  <c r="A57" i="4"/>
  <c r="A334" i="4"/>
  <c r="B334" i="4" l="1"/>
  <c r="J334" i="4"/>
  <c r="B57" i="4"/>
  <c r="J57" i="4"/>
  <c r="I334" i="4"/>
  <c r="G334" i="4"/>
  <c r="E334" i="4"/>
  <c r="H334" i="4"/>
  <c r="F334" i="4"/>
  <c r="D334" i="4"/>
  <c r="H57" i="4"/>
  <c r="F57" i="4"/>
  <c r="G57" i="4"/>
  <c r="I57" i="4"/>
  <c r="E57" i="4"/>
  <c r="D57" i="4"/>
  <c r="A58" i="4"/>
  <c r="A335" i="4"/>
  <c r="B335" i="4" l="1"/>
  <c r="J335" i="4"/>
  <c r="B58" i="4"/>
  <c r="J58" i="4"/>
  <c r="H335" i="4"/>
  <c r="F335" i="4"/>
  <c r="I335" i="4"/>
  <c r="G335" i="4"/>
  <c r="E335" i="4"/>
  <c r="D335" i="4"/>
  <c r="I58" i="4"/>
  <c r="G58" i="4"/>
  <c r="E58" i="4"/>
  <c r="F58" i="4"/>
  <c r="H58" i="4"/>
  <c r="D58" i="4"/>
  <c r="A59" i="4"/>
  <c r="A336" i="4"/>
  <c r="B336" i="4" l="1"/>
  <c r="J336" i="4"/>
  <c r="B59" i="4"/>
  <c r="J59" i="4"/>
  <c r="I336" i="4"/>
  <c r="G336" i="4"/>
  <c r="E336" i="4"/>
  <c r="H336" i="4"/>
  <c r="F336" i="4"/>
  <c r="D336" i="4"/>
  <c r="H59" i="4"/>
  <c r="F59" i="4"/>
  <c r="I59" i="4"/>
  <c r="E59" i="4"/>
  <c r="G59" i="4"/>
  <c r="D59" i="4"/>
  <c r="A60" i="4"/>
  <c r="A337" i="4"/>
  <c r="B337" i="4" l="1"/>
  <c r="J337" i="4"/>
  <c r="B60" i="4"/>
  <c r="J60" i="4"/>
  <c r="H337" i="4"/>
  <c r="F337" i="4"/>
  <c r="I337" i="4"/>
  <c r="G337" i="4"/>
  <c r="E337" i="4"/>
  <c r="D337" i="4"/>
  <c r="I60" i="4"/>
  <c r="G60" i="4"/>
  <c r="E60" i="4"/>
  <c r="H60" i="4"/>
  <c r="F60" i="4"/>
  <c r="D60" i="4"/>
  <c r="A61" i="4"/>
  <c r="A338" i="4"/>
  <c r="B338" i="4" l="1"/>
  <c r="J338" i="4"/>
  <c r="B61" i="4"/>
  <c r="J61" i="4"/>
  <c r="I338" i="4"/>
  <c r="G338" i="4"/>
  <c r="E338" i="4"/>
  <c r="H338" i="4"/>
  <c r="F338" i="4"/>
  <c r="D338" i="4"/>
  <c r="H61" i="4"/>
  <c r="F61" i="4"/>
  <c r="G61" i="4"/>
  <c r="I61" i="4"/>
  <c r="E61" i="4"/>
  <c r="D61" i="4"/>
  <c r="A62" i="4"/>
  <c r="A339" i="4"/>
  <c r="B339" i="4" l="1"/>
  <c r="J339" i="4"/>
  <c r="B62" i="4"/>
  <c r="J62" i="4"/>
  <c r="H339" i="4"/>
  <c r="F339" i="4"/>
  <c r="I339" i="4"/>
  <c r="G339" i="4"/>
  <c r="E339" i="4"/>
  <c r="D339" i="4"/>
  <c r="I62" i="4"/>
  <c r="G62" i="4"/>
  <c r="E62" i="4"/>
  <c r="F62" i="4"/>
  <c r="H62" i="4"/>
  <c r="D62" i="4"/>
  <c r="A63" i="4"/>
  <c r="A340" i="4"/>
  <c r="B340" i="4" l="1"/>
  <c r="J340" i="4"/>
  <c r="B63" i="4"/>
  <c r="J63" i="4"/>
  <c r="I340" i="4"/>
  <c r="G340" i="4"/>
  <c r="E340" i="4"/>
  <c r="H340" i="4"/>
  <c r="F340" i="4"/>
  <c r="D340" i="4"/>
  <c r="H63" i="4"/>
  <c r="F63" i="4"/>
  <c r="I63" i="4"/>
  <c r="E63" i="4"/>
  <c r="G63" i="4"/>
  <c r="D63" i="4"/>
  <c r="A64" i="4"/>
  <c r="A341" i="4"/>
  <c r="B341" i="4" l="1"/>
  <c r="J341" i="4"/>
  <c r="B64" i="4"/>
  <c r="J64" i="4"/>
  <c r="H341" i="4"/>
  <c r="F341" i="4"/>
  <c r="I341" i="4"/>
  <c r="G341" i="4"/>
  <c r="E341" i="4"/>
  <c r="D341" i="4"/>
  <c r="I64" i="4"/>
  <c r="G64" i="4"/>
  <c r="E64" i="4"/>
  <c r="H64" i="4"/>
  <c r="F64" i="4"/>
  <c r="D64" i="4"/>
  <c r="A65" i="4"/>
  <c r="A342" i="4"/>
  <c r="B342" i="4" l="1"/>
  <c r="J342" i="4"/>
  <c r="B65" i="4"/>
  <c r="J65" i="4"/>
  <c r="I342" i="4"/>
  <c r="G342" i="4"/>
  <c r="E342" i="4"/>
  <c r="H342" i="4"/>
  <c r="F342" i="4"/>
  <c r="D342" i="4"/>
  <c r="H65" i="4"/>
  <c r="F65" i="4"/>
  <c r="G65" i="4"/>
  <c r="I65" i="4"/>
  <c r="E65" i="4"/>
  <c r="D65" i="4"/>
  <c r="A66" i="4"/>
  <c r="A343" i="4"/>
  <c r="B343" i="4" l="1"/>
  <c r="J343" i="4"/>
  <c r="B66" i="4"/>
  <c r="J66" i="4"/>
  <c r="H343" i="4"/>
  <c r="F343" i="4"/>
  <c r="I343" i="4"/>
  <c r="G343" i="4"/>
  <c r="E343" i="4"/>
  <c r="D343" i="4"/>
  <c r="I66" i="4"/>
  <c r="G66" i="4"/>
  <c r="E66" i="4"/>
  <c r="F66" i="4"/>
  <c r="H66" i="4"/>
  <c r="D66" i="4"/>
  <c r="A67" i="4"/>
  <c r="A344" i="4"/>
  <c r="B344" i="4" l="1"/>
  <c r="J344" i="4"/>
  <c r="B67" i="4"/>
  <c r="J67" i="4"/>
  <c r="I344" i="4"/>
  <c r="G344" i="4"/>
  <c r="E344" i="4"/>
  <c r="H344" i="4"/>
  <c r="F344" i="4"/>
  <c r="D344" i="4"/>
  <c r="H67" i="4"/>
  <c r="F67" i="4"/>
  <c r="I67" i="4"/>
  <c r="E67" i="4"/>
  <c r="G67" i="4"/>
  <c r="D67" i="4"/>
  <c r="A68" i="4"/>
  <c r="A345" i="4"/>
  <c r="B345" i="4" l="1"/>
  <c r="J345" i="4"/>
  <c r="B68" i="4"/>
  <c r="J68" i="4"/>
  <c r="H345" i="4"/>
  <c r="F345" i="4"/>
  <c r="I345" i="4"/>
  <c r="G345" i="4"/>
  <c r="E345" i="4"/>
  <c r="D345" i="4"/>
  <c r="I68" i="4"/>
  <c r="G68" i="4"/>
  <c r="E68" i="4"/>
  <c r="H68" i="4"/>
  <c r="F68" i="4"/>
  <c r="D68" i="4"/>
  <c r="A69" i="4"/>
  <c r="A346" i="4"/>
  <c r="B346" i="4" l="1"/>
  <c r="J346" i="4"/>
  <c r="B69" i="4"/>
  <c r="J69" i="4"/>
  <c r="I346" i="4"/>
  <c r="G346" i="4"/>
  <c r="E346" i="4"/>
  <c r="H346" i="4"/>
  <c r="F346" i="4"/>
  <c r="D346" i="4"/>
  <c r="H69" i="4"/>
  <c r="F69" i="4"/>
  <c r="G69" i="4"/>
  <c r="I69" i="4"/>
  <c r="E69" i="4"/>
  <c r="D69" i="4"/>
  <c r="A70" i="4"/>
  <c r="A347" i="4"/>
  <c r="B347" i="4" l="1"/>
  <c r="J347" i="4"/>
  <c r="B70" i="4"/>
  <c r="J70" i="4"/>
  <c r="H347" i="4"/>
  <c r="F347" i="4"/>
  <c r="I347" i="4"/>
  <c r="G347" i="4"/>
  <c r="E347" i="4"/>
  <c r="D347" i="4"/>
  <c r="I70" i="4"/>
  <c r="G70" i="4"/>
  <c r="E70" i="4"/>
  <c r="F70" i="4"/>
  <c r="H70" i="4"/>
  <c r="D70" i="4"/>
  <c r="A71" i="4"/>
  <c r="A348" i="4"/>
  <c r="B348" i="4" l="1"/>
  <c r="J348" i="4"/>
  <c r="B71" i="4"/>
  <c r="J71" i="4"/>
  <c r="I348" i="4"/>
  <c r="G348" i="4"/>
  <c r="E348" i="4"/>
  <c r="H348" i="4"/>
  <c r="F348" i="4"/>
  <c r="D348" i="4"/>
  <c r="H71" i="4"/>
  <c r="F71" i="4"/>
  <c r="I71" i="4"/>
  <c r="E71" i="4"/>
  <c r="G71" i="4"/>
  <c r="D71" i="4"/>
  <c r="A72" i="4"/>
  <c r="A349" i="4"/>
  <c r="B349" i="4" l="1"/>
  <c r="J349" i="4"/>
  <c r="B72" i="4"/>
  <c r="J72" i="4"/>
  <c r="H349" i="4"/>
  <c r="F349" i="4"/>
  <c r="I349" i="4"/>
  <c r="G349" i="4"/>
  <c r="E349" i="4"/>
  <c r="D349" i="4"/>
  <c r="I72" i="4"/>
  <c r="G72" i="4"/>
  <c r="E72" i="4"/>
  <c r="H72" i="4"/>
  <c r="F72" i="4"/>
  <c r="D72" i="4"/>
  <c r="A73" i="4"/>
  <c r="A350" i="4"/>
  <c r="B350" i="4" l="1"/>
  <c r="J350" i="4"/>
  <c r="B73" i="4"/>
  <c r="J73" i="4"/>
  <c r="I350" i="4"/>
  <c r="G350" i="4"/>
  <c r="E350" i="4"/>
  <c r="H350" i="4"/>
  <c r="F350" i="4"/>
  <c r="D350" i="4"/>
  <c r="H73" i="4"/>
  <c r="F73" i="4"/>
  <c r="G73" i="4"/>
  <c r="I73" i="4"/>
  <c r="E73" i="4"/>
  <c r="D73" i="4"/>
  <c r="A74" i="4"/>
  <c r="A351" i="4"/>
  <c r="B351" i="4" l="1"/>
  <c r="J351" i="4"/>
  <c r="B74" i="4"/>
  <c r="J74" i="4"/>
  <c r="H351" i="4"/>
  <c r="F351" i="4"/>
  <c r="I351" i="4"/>
  <c r="G351" i="4"/>
  <c r="E351" i="4"/>
  <c r="D351" i="4"/>
  <c r="I74" i="4"/>
  <c r="G74" i="4"/>
  <c r="E74" i="4"/>
  <c r="F74" i="4"/>
  <c r="H74" i="4"/>
  <c r="D74" i="4"/>
  <c r="A75" i="4"/>
  <c r="A352" i="4"/>
  <c r="B352" i="4" l="1"/>
  <c r="J352" i="4"/>
  <c r="B75" i="4"/>
  <c r="J75" i="4"/>
  <c r="I352" i="4"/>
  <c r="G352" i="4"/>
  <c r="E352" i="4"/>
  <c r="H352" i="4"/>
  <c r="F352" i="4"/>
  <c r="D352" i="4"/>
  <c r="H75" i="4"/>
  <c r="F75" i="4"/>
  <c r="I75" i="4"/>
  <c r="E75" i="4"/>
  <c r="G75" i="4"/>
  <c r="D75" i="4"/>
  <c r="A76" i="4"/>
  <c r="A353" i="4"/>
  <c r="B353" i="4" l="1"/>
  <c r="J353" i="4"/>
  <c r="B76" i="4"/>
  <c r="J76" i="4"/>
  <c r="H353" i="4"/>
  <c r="F353" i="4"/>
  <c r="I353" i="4"/>
  <c r="G353" i="4"/>
  <c r="E353" i="4"/>
  <c r="D353" i="4"/>
  <c r="I76" i="4"/>
  <c r="G76" i="4"/>
  <c r="E76" i="4"/>
  <c r="H76" i="4"/>
  <c r="F76" i="4"/>
  <c r="D76" i="4"/>
  <c r="A77" i="4"/>
  <c r="A354" i="4"/>
  <c r="B354" i="4" l="1"/>
  <c r="J354" i="4"/>
  <c r="B77" i="4"/>
  <c r="J77" i="4"/>
  <c r="I354" i="4"/>
  <c r="G354" i="4"/>
  <c r="E354" i="4"/>
  <c r="H354" i="4"/>
  <c r="F354" i="4"/>
  <c r="D354" i="4"/>
  <c r="H77" i="4"/>
  <c r="F77" i="4"/>
  <c r="G77" i="4"/>
  <c r="I77" i="4"/>
  <c r="E77" i="4"/>
  <c r="D77" i="4"/>
  <c r="A78" i="4"/>
  <c r="A355" i="4"/>
  <c r="B355" i="4" l="1"/>
  <c r="J355" i="4"/>
  <c r="B78" i="4"/>
  <c r="J78" i="4"/>
  <c r="H355" i="4"/>
  <c r="F355" i="4"/>
  <c r="I355" i="4"/>
  <c r="G355" i="4"/>
  <c r="E355" i="4"/>
  <c r="D355" i="4"/>
  <c r="I78" i="4"/>
  <c r="G78" i="4"/>
  <c r="E78" i="4"/>
  <c r="F78" i="4"/>
  <c r="H78" i="4"/>
  <c r="D78" i="4"/>
  <c r="A79" i="4"/>
  <c r="A356" i="4"/>
  <c r="B356" i="4" l="1"/>
  <c r="J356" i="4"/>
  <c r="B79" i="4"/>
  <c r="J79" i="4"/>
  <c r="I356" i="4"/>
  <c r="G356" i="4"/>
  <c r="E356" i="4"/>
  <c r="H356" i="4"/>
  <c r="F356" i="4"/>
  <c r="D356" i="4"/>
  <c r="H79" i="4"/>
  <c r="F79" i="4"/>
  <c r="I79" i="4"/>
  <c r="E79" i="4"/>
  <c r="G79" i="4"/>
  <c r="D79" i="4"/>
  <c r="A80" i="4"/>
  <c r="A357" i="4"/>
  <c r="B357" i="4" l="1"/>
  <c r="J357" i="4"/>
  <c r="B80" i="4"/>
  <c r="J80" i="4"/>
  <c r="H357" i="4"/>
  <c r="F357" i="4"/>
  <c r="I357" i="4"/>
  <c r="G357" i="4"/>
  <c r="E357" i="4"/>
  <c r="D357" i="4"/>
  <c r="I80" i="4"/>
  <c r="G80" i="4"/>
  <c r="E80" i="4"/>
  <c r="H80" i="4"/>
  <c r="F80" i="4"/>
  <c r="D80" i="4"/>
  <c r="A81" i="4"/>
  <c r="A358" i="4"/>
  <c r="B358" i="4" l="1"/>
  <c r="J358" i="4"/>
  <c r="B81" i="4"/>
  <c r="J81" i="4"/>
  <c r="I358" i="4"/>
  <c r="G358" i="4"/>
  <c r="E358" i="4"/>
  <c r="H358" i="4"/>
  <c r="F358" i="4"/>
  <c r="D358" i="4"/>
  <c r="H81" i="4"/>
  <c r="F81" i="4"/>
  <c r="G81" i="4"/>
  <c r="I81" i="4"/>
  <c r="E81" i="4"/>
  <c r="D81" i="4"/>
  <c r="A82" i="4"/>
  <c r="A359" i="4"/>
  <c r="B359" i="4" l="1"/>
  <c r="J359" i="4"/>
  <c r="B82" i="4"/>
  <c r="J82" i="4"/>
  <c r="H359" i="4"/>
  <c r="F359" i="4"/>
  <c r="I359" i="4"/>
  <c r="G359" i="4"/>
  <c r="E359" i="4"/>
  <c r="D359" i="4"/>
  <c r="I82" i="4"/>
  <c r="G82" i="4"/>
  <c r="E82" i="4"/>
  <c r="F82" i="4"/>
  <c r="H82" i="4"/>
  <c r="D82" i="4"/>
  <c r="A83" i="4"/>
  <c r="A360" i="4"/>
  <c r="B360" i="4" l="1"/>
  <c r="J360" i="4"/>
  <c r="B83" i="4"/>
  <c r="J83" i="4"/>
  <c r="I360" i="4"/>
  <c r="G360" i="4"/>
  <c r="E360" i="4"/>
  <c r="H360" i="4"/>
  <c r="F360" i="4"/>
  <c r="D360" i="4"/>
  <c r="H83" i="4"/>
  <c r="F83" i="4"/>
  <c r="I83" i="4"/>
  <c r="E83" i="4"/>
  <c r="G83" i="4"/>
  <c r="D83" i="4"/>
  <c r="A84" i="4"/>
  <c r="A361" i="4"/>
  <c r="B84" i="4" l="1"/>
  <c r="J84" i="4"/>
  <c r="B361" i="4"/>
  <c r="J361" i="4"/>
  <c r="I84" i="4"/>
  <c r="G84" i="4"/>
  <c r="E84" i="4"/>
  <c r="H84" i="4"/>
  <c r="F84" i="4"/>
  <c r="D84" i="4"/>
  <c r="A85" i="4"/>
  <c r="H361" i="4"/>
  <c r="F361" i="4"/>
  <c r="I361" i="4"/>
  <c r="G361" i="4"/>
  <c r="E361" i="4"/>
  <c r="D361" i="4"/>
  <c r="A362" i="4"/>
  <c r="B362" i="4" l="1"/>
  <c r="J362" i="4"/>
  <c r="B85" i="4"/>
  <c r="J85" i="4"/>
  <c r="I362" i="4"/>
  <c r="G362" i="4"/>
  <c r="E362" i="4"/>
  <c r="H362" i="4"/>
  <c r="F362" i="4"/>
  <c r="D362" i="4"/>
  <c r="H85" i="4"/>
  <c r="F85" i="4"/>
  <c r="G85" i="4"/>
  <c r="I85" i="4"/>
  <c r="E85" i="4"/>
  <c r="D85" i="4"/>
  <c r="A86" i="4"/>
  <c r="A363" i="4"/>
  <c r="B363" i="4" l="1"/>
  <c r="J363" i="4"/>
  <c r="B86" i="4"/>
  <c r="J86" i="4"/>
  <c r="H363" i="4"/>
  <c r="F363" i="4"/>
  <c r="I363" i="4"/>
  <c r="G363" i="4"/>
  <c r="E363" i="4"/>
  <c r="D363" i="4"/>
  <c r="I86" i="4"/>
  <c r="G86" i="4"/>
  <c r="E86" i="4"/>
  <c r="F86" i="4"/>
  <c r="H86" i="4"/>
  <c r="D86" i="4"/>
  <c r="A87" i="4"/>
  <c r="A364" i="4"/>
  <c r="B364" i="4" l="1"/>
  <c r="J364" i="4"/>
  <c r="B87" i="4"/>
  <c r="J87" i="4"/>
  <c r="I364" i="4"/>
  <c r="G364" i="4"/>
  <c r="E364" i="4"/>
  <c r="H364" i="4"/>
  <c r="F364" i="4"/>
  <c r="D364" i="4"/>
  <c r="H87" i="4"/>
  <c r="F87" i="4"/>
  <c r="I87" i="4"/>
  <c r="E87" i="4"/>
  <c r="G87" i="4"/>
  <c r="D87" i="4"/>
  <c r="A88" i="4"/>
  <c r="A365" i="4"/>
  <c r="B365" i="4" l="1"/>
  <c r="J365" i="4"/>
  <c r="B88" i="4"/>
  <c r="J88" i="4"/>
  <c r="H365" i="4"/>
  <c r="F365" i="4"/>
  <c r="I365" i="4"/>
  <c r="G365" i="4"/>
  <c r="E365" i="4"/>
  <c r="D365" i="4"/>
  <c r="I88" i="4"/>
  <c r="G88" i="4"/>
  <c r="E88" i="4"/>
  <c r="H88" i="4"/>
  <c r="F88" i="4"/>
  <c r="D88" i="4"/>
  <c r="A89" i="4"/>
  <c r="A366" i="4"/>
  <c r="B366" i="4" l="1"/>
  <c r="J366" i="4"/>
  <c r="B89" i="4"/>
  <c r="J89" i="4"/>
  <c r="I366" i="4"/>
  <c r="G366" i="4"/>
  <c r="E366" i="4"/>
  <c r="H366" i="4"/>
  <c r="F366" i="4"/>
  <c r="D366" i="4"/>
  <c r="H89" i="4"/>
  <c r="F89" i="4"/>
  <c r="G89" i="4"/>
  <c r="I89" i="4"/>
  <c r="E89" i="4"/>
  <c r="D89" i="4"/>
  <c r="A90" i="4"/>
  <c r="A367" i="4"/>
  <c r="B367" i="4" l="1"/>
  <c r="J367" i="4"/>
  <c r="B90" i="4"/>
  <c r="J90" i="4"/>
  <c r="H367" i="4"/>
  <c r="F367" i="4"/>
  <c r="I367" i="4"/>
  <c r="G367" i="4"/>
  <c r="E367" i="4"/>
  <c r="D367" i="4"/>
  <c r="I90" i="4"/>
  <c r="G90" i="4"/>
  <c r="E90" i="4"/>
  <c r="F90" i="4"/>
  <c r="H90" i="4"/>
  <c r="D90" i="4"/>
  <c r="A91" i="4"/>
  <c r="A368" i="4"/>
  <c r="B368" i="4" l="1"/>
  <c r="J368" i="4"/>
  <c r="B91" i="4"/>
  <c r="J91" i="4"/>
  <c r="I368" i="4"/>
  <c r="G368" i="4"/>
  <c r="E368" i="4"/>
  <c r="H368" i="4"/>
  <c r="F368" i="4"/>
  <c r="D368" i="4"/>
  <c r="H91" i="4"/>
  <c r="F91" i="4"/>
  <c r="I91" i="4"/>
  <c r="E91" i="4"/>
  <c r="G91" i="4"/>
  <c r="D91" i="4"/>
  <c r="A92" i="4"/>
  <c r="A369" i="4"/>
  <c r="B369" i="4" l="1"/>
  <c r="J369" i="4"/>
  <c r="B92" i="4"/>
  <c r="J92" i="4"/>
  <c r="H369" i="4"/>
  <c r="F369" i="4"/>
  <c r="I369" i="4"/>
  <c r="G369" i="4"/>
  <c r="E369" i="4"/>
  <c r="D369" i="4"/>
  <c r="I92" i="4"/>
  <c r="G92" i="4"/>
  <c r="E92" i="4"/>
  <c r="H92" i="4"/>
  <c r="F92" i="4"/>
  <c r="D92" i="4"/>
  <c r="A93" i="4"/>
  <c r="A370" i="4"/>
  <c r="B370" i="4" l="1"/>
  <c r="J370" i="4"/>
  <c r="B93" i="4"/>
  <c r="J93" i="4"/>
  <c r="H93" i="4"/>
  <c r="F93" i="4"/>
  <c r="G93" i="4"/>
  <c r="I93" i="4"/>
  <c r="E93" i="4"/>
  <c r="D93" i="4"/>
  <c r="A94" i="4"/>
  <c r="I370" i="4"/>
  <c r="G370" i="4"/>
  <c r="E370" i="4"/>
  <c r="H370" i="4"/>
  <c r="F370" i="4"/>
  <c r="D370" i="4"/>
  <c r="A371" i="4"/>
  <c r="B371" i="4" l="1"/>
  <c r="J371" i="4"/>
  <c r="B94" i="4"/>
  <c r="J94" i="4"/>
  <c r="H371" i="4"/>
  <c r="F371" i="4"/>
  <c r="I371" i="4"/>
  <c r="G371" i="4"/>
  <c r="E371" i="4"/>
  <c r="D371" i="4"/>
  <c r="I94" i="4"/>
  <c r="G94" i="4"/>
  <c r="E94" i="4"/>
  <c r="F94" i="4"/>
  <c r="H94" i="4"/>
  <c r="D94" i="4"/>
  <c r="A95" i="4"/>
  <c r="A372" i="4"/>
  <c r="B372" i="4" l="1"/>
  <c r="J372" i="4"/>
  <c r="B95" i="4"/>
  <c r="J95" i="4"/>
  <c r="I372" i="4"/>
  <c r="G372" i="4"/>
  <c r="E372" i="4"/>
  <c r="H372" i="4"/>
  <c r="F372" i="4"/>
  <c r="D372" i="4"/>
  <c r="H95" i="4"/>
  <c r="F95" i="4"/>
  <c r="I95" i="4"/>
  <c r="E95" i="4"/>
  <c r="G95" i="4"/>
  <c r="D95" i="4"/>
  <c r="A96" i="4"/>
  <c r="A373" i="4"/>
  <c r="B373" i="4" l="1"/>
  <c r="J373" i="4"/>
  <c r="B96" i="4"/>
  <c r="J96" i="4"/>
  <c r="H373" i="4"/>
  <c r="F373" i="4"/>
  <c r="I373" i="4"/>
  <c r="G373" i="4"/>
  <c r="E373" i="4"/>
  <c r="D373" i="4"/>
  <c r="I96" i="4"/>
  <c r="G96" i="4"/>
  <c r="E96" i="4"/>
  <c r="H96" i="4"/>
  <c r="F96" i="4"/>
  <c r="D96" i="4"/>
  <c r="A97" i="4"/>
  <c r="A374" i="4"/>
  <c r="B374" i="4" l="1"/>
  <c r="J374" i="4"/>
  <c r="B97" i="4"/>
  <c r="J97" i="4"/>
  <c r="I374" i="4"/>
  <c r="G374" i="4"/>
  <c r="E374" i="4"/>
  <c r="H374" i="4"/>
  <c r="F374" i="4"/>
  <c r="D374" i="4"/>
  <c r="H97" i="4"/>
  <c r="F97" i="4"/>
  <c r="G97" i="4"/>
  <c r="I97" i="4"/>
  <c r="E97" i="4"/>
  <c r="D97" i="4"/>
  <c r="A98" i="4"/>
  <c r="A375" i="4"/>
  <c r="B375" i="4" l="1"/>
  <c r="J375" i="4"/>
  <c r="B98" i="4"/>
  <c r="J98" i="4"/>
  <c r="H375" i="4"/>
  <c r="F375" i="4"/>
  <c r="I375" i="4"/>
  <c r="G375" i="4"/>
  <c r="E375" i="4"/>
  <c r="D375" i="4"/>
  <c r="I98" i="4"/>
  <c r="G98" i="4"/>
  <c r="E98" i="4"/>
  <c r="F98" i="4"/>
  <c r="H98" i="4"/>
  <c r="D98" i="4"/>
  <c r="A99" i="4"/>
  <c r="A376" i="4"/>
  <c r="B376" i="4" l="1"/>
  <c r="J376" i="4"/>
  <c r="B99" i="4"/>
  <c r="J99" i="4"/>
  <c r="H99" i="4"/>
  <c r="F99" i="4"/>
  <c r="I99" i="4"/>
  <c r="E99" i="4"/>
  <c r="G99" i="4"/>
  <c r="D99" i="4"/>
  <c r="A100" i="4"/>
  <c r="I376" i="4"/>
  <c r="G376" i="4"/>
  <c r="E376" i="4"/>
  <c r="H376" i="4"/>
  <c r="F376" i="4"/>
  <c r="D376" i="4"/>
  <c r="A377" i="4"/>
  <c r="B377" i="4" l="1"/>
  <c r="J377" i="4"/>
  <c r="B100" i="4"/>
  <c r="J100" i="4"/>
  <c r="H377" i="4"/>
  <c r="F377" i="4"/>
  <c r="I377" i="4"/>
  <c r="G377" i="4"/>
  <c r="E377" i="4"/>
  <c r="D377" i="4"/>
  <c r="I100" i="4"/>
  <c r="G100" i="4"/>
  <c r="E100" i="4"/>
  <c r="H100" i="4"/>
  <c r="F100" i="4"/>
  <c r="D100" i="4"/>
  <c r="A101" i="4"/>
  <c r="A378" i="4"/>
  <c r="B378" i="4" l="1"/>
  <c r="J378" i="4"/>
  <c r="B101" i="4"/>
  <c r="J101" i="4"/>
  <c r="I378" i="4"/>
  <c r="G378" i="4"/>
  <c r="E378" i="4"/>
  <c r="H378" i="4"/>
  <c r="F378" i="4"/>
  <c r="D378" i="4"/>
  <c r="H101" i="4"/>
  <c r="F101" i="4"/>
  <c r="G101" i="4"/>
  <c r="I101" i="4"/>
  <c r="E101" i="4"/>
  <c r="D101" i="4"/>
  <c r="A102" i="4"/>
  <c r="A379" i="4"/>
  <c r="B102" i="4" l="1"/>
  <c r="J102" i="4"/>
  <c r="B379" i="4"/>
  <c r="J379" i="4"/>
  <c r="H379" i="4"/>
  <c r="F379" i="4"/>
  <c r="I379" i="4"/>
  <c r="G379" i="4"/>
  <c r="E379" i="4"/>
  <c r="D379" i="4"/>
  <c r="I102" i="4"/>
  <c r="G102" i="4"/>
  <c r="E102" i="4"/>
  <c r="F102" i="4"/>
  <c r="H102" i="4"/>
  <c r="D102" i="4"/>
  <c r="A103" i="4"/>
  <c r="A380" i="4"/>
  <c r="B380" i="4" l="1"/>
  <c r="J380" i="4"/>
  <c r="B103" i="4"/>
  <c r="J103" i="4"/>
  <c r="I380" i="4"/>
  <c r="G380" i="4"/>
  <c r="E380" i="4"/>
  <c r="H380" i="4"/>
  <c r="F380" i="4"/>
  <c r="D380" i="4"/>
  <c r="H103" i="4"/>
  <c r="F103" i="4"/>
  <c r="I103" i="4"/>
  <c r="E103" i="4"/>
  <c r="G103" i="4"/>
  <c r="D103" i="4"/>
  <c r="A104" i="4"/>
  <c r="A381" i="4"/>
  <c r="B381" i="4" l="1"/>
  <c r="J381" i="4"/>
  <c r="B104" i="4"/>
  <c r="J104" i="4"/>
  <c r="H381" i="4"/>
  <c r="F381" i="4"/>
  <c r="I381" i="4"/>
  <c r="G381" i="4"/>
  <c r="E381" i="4"/>
  <c r="D381" i="4"/>
  <c r="I104" i="4"/>
  <c r="G104" i="4"/>
  <c r="E104" i="4"/>
  <c r="H104" i="4"/>
  <c r="F104" i="4"/>
  <c r="D104" i="4"/>
  <c r="A105" i="4"/>
  <c r="A382" i="4"/>
  <c r="B382" i="4" l="1"/>
  <c r="J382" i="4"/>
  <c r="B105" i="4"/>
  <c r="J105" i="4"/>
  <c r="I382" i="4"/>
  <c r="G382" i="4"/>
  <c r="E382" i="4"/>
  <c r="H382" i="4"/>
  <c r="F382" i="4"/>
  <c r="D382" i="4"/>
  <c r="H105" i="4"/>
  <c r="F105" i="4"/>
  <c r="G105" i="4"/>
  <c r="I105" i="4"/>
  <c r="E105" i="4"/>
  <c r="D105" i="4"/>
  <c r="A106" i="4"/>
  <c r="A383" i="4"/>
  <c r="B383" i="4" l="1"/>
  <c r="J383" i="4"/>
  <c r="B106" i="4"/>
  <c r="J106" i="4"/>
  <c r="H383" i="4"/>
  <c r="F383" i="4"/>
  <c r="I383" i="4"/>
  <c r="G383" i="4"/>
  <c r="E383" i="4"/>
  <c r="D383" i="4"/>
  <c r="I106" i="4"/>
  <c r="G106" i="4"/>
  <c r="E106" i="4"/>
  <c r="F106" i="4"/>
  <c r="H106" i="4"/>
  <c r="D106" i="4"/>
  <c r="A107" i="4"/>
  <c r="A384" i="4"/>
  <c r="B384" i="4" l="1"/>
  <c r="J384" i="4"/>
  <c r="B107" i="4"/>
  <c r="J107" i="4"/>
  <c r="I384" i="4"/>
  <c r="G384" i="4"/>
  <c r="E384" i="4"/>
  <c r="H384" i="4"/>
  <c r="F384" i="4"/>
  <c r="D384" i="4"/>
  <c r="H107" i="4"/>
  <c r="F107" i="4"/>
  <c r="I107" i="4"/>
  <c r="E107" i="4"/>
  <c r="G107" i="4"/>
  <c r="D107" i="4"/>
  <c r="A108" i="4"/>
  <c r="A385" i="4"/>
  <c r="B385" i="4" l="1"/>
  <c r="J385" i="4"/>
  <c r="B108" i="4"/>
  <c r="J108" i="4"/>
  <c r="I108" i="4"/>
  <c r="G108" i="4"/>
  <c r="E108" i="4"/>
  <c r="H108" i="4"/>
  <c r="F108" i="4"/>
  <c r="D108" i="4"/>
  <c r="A109" i="4"/>
  <c r="H385" i="4"/>
  <c r="F385" i="4"/>
  <c r="I385" i="4"/>
  <c r="G385" i="4"/>
  <c r="E385" i="4"/>
  <c r="D385" i="4"/>
  <c r="A386" i="4"/>
  <c r="B386" i="4" l="1"/>
  <c r="J386" i="4"/>
  <c r="B109" i="4"/>
  <c r="J109" i="4"/>
  <c r="I386" i="4"/>
  <c r="G386" i="4"/>
  <c r="E386" i="4"/>
  <c r="H386" i="4"/>
  <c r="F386" i="4"/>
  <c r="D386" i="4"/>
  <c r="H109" i="4"/>
  <c r="F109" i="4"/>
  <c r="G109" i="4"/>
  <c r="I109" i="4"/>
  <c r="E109" i="4"/>
  <c r="D109" i="4"/>
  <c r="A110" i="4"/>
  <c r="A387" i="4"/>
  <c r="B387" i="4" l="1"/>
  <c r="J387" i="4"/>
  <c r="B110" i="4"/>
  <c r="J110" i="4"/>
  <c r="H387" i="4"/>
  <c r="F387" i="4"/>
  <c r="I387" i="4"/>
  <c r="G387" i="4"/>
  <c r="E387" i="4"/>
  <c r="D387" i="4"/>
  <c r="I110" i="4"/>
  <c r="G110" i="4"/>
  <c r="E110" i="4"/>
  <c r="F110" i="4"/>
  <c r="H110" i="4"/>
  <c r="D110" i="4"/>
  <c r="A111" i="4"/>
  <c r="A388" i="4"/>
  <c r="B388" i="4" l="1"/>
  <c r="J388" i="4"/>
  <c r="B111" i="4"/>
  <c r="J111" i="4"/>
  <c r="I388" i="4"/>
  <c r="G388" i="4"/>
  <c r="E388" i="4"/>
  <c r="H388" i="4"/>
  <c r="F388" i="4"/>
  <c r="D388" i="4"/>
  <c r="H111" i="4"/>
  <c r="F111" i="4"/>
  <c r="I111" i="4"/>
  <c r="E111" i="4"/>
  <c r="G111" i="4"/>
  <c r="D111" i="4"/>
  <c r="A112" i="4"/>
  <c r="A389" i="4"/>
  <c r="B389" i="4" l="1"/>
  <c r="J389" i="4"/>
  <c r="B112" i="4"/>
  <c r="J112" i="4"/>
  <c r="H389" i="4"/>
  <c r="F389" i="4"/>
  <c r="I389" i="4"/>
  <c r="G389" i="4"/>
  <c r="E389" i="4"/>
  <c r="D389" i="4"/>
  <c r="I112" i="4"/>
  <c r="G112" i="4"/>
  <c r="E112" i="4"/>
  <c r="H112" i="4"/>
  <c r="F112" i="4"/>
  <c r="D112" i="4"/>
  <c r="A113" i="4"/>
  <c r="A390" i="4"/>
  <c r="B390" i="4" l="1"/>
  <c r="J390" i="4"/>
  <c r="B113" i="4"/>
  <c r="J113" i="4"/>
  <c r="I390" i="4"/>
  <c r="G390" i="4"/>
  <c r="E390" i="4"/>
  <c r="H390" i="4"/>
  <c r="F390" i="4"/>
  <c r="D390" i="4"/>
  <c r="H113" i="4"/>
  <c r="F113" i="4"/>
  <c r="G113" i="4"/>
  <c r="I113" i="4"/>
  <c r="E113" i="4"/>
  <c r="D113" i="4"/>
  <c r="A114" i="4"/>
  <c r="A391" i="4"/>
  <c r="B391" i="4" l="1"/>
  <c r="J391" i="4"/>
  <c r="B114" i="4"/>
  <c r="J114" i="4"/>
  <c r="H391" i="4"/>
  <c r="F391" i="4"/>
  <c r="I391" i="4"/>
  <c r="G391" i="4"/>
  <c r="E391" i="4"/>
  <c r="D391" i="4"/>
  <c r="I114" i="4"/>
  <c r="G114" i="4"/>
  <c r="E114" i="4"/>
  <c r="F114" i="4"/>
  <c r="H114" i="4"/>
  <c r="D114" i="4"/>
  <c r="A115" i="4"/>
  <c r="A392" i="4"/>
  <c r="B392" i="4" l="1"/>
  <c r="J392" i="4"/>
  <c r="B115" i="4"/>
  <c r="J115" i="4"/>
  <c r="I392" i="4"/>
  <c r="G392" i="4"/>
  <c r="E392" i="4"/>
  <c r="H392" i="4"/>
  <c r="F392" i="4"/>
  <c r="D392" i="4"/>
  <c r="H115" i="4"/>
  <c r="F115" i="4"/>
  <c r="I115" i="4"/>
  <c r="E115" i="4"/>
  <c r="G115" i="4"/>
  <c r="D115" i="4"/>
  <c r="A116" i="4"/>
  <c r="A393" i="4"/>
  <c r="B393" i="4" l="1"/>
  <c r="J393" i="4"/>
  <c r="B116" i="4"/>
  <c r="J116" i="4"/>
  <c r="H393" i="4"/>
  <c r="F393" i="4"/>
  <c r="I393" i="4"/>
  <c r="G393" i="4"/>
  <c r="E393" i="4"/>
  <c r="D393" i="4"/>
  <c r="I116" i="4"/>
  <c r="G116" i="4"/>
  <c r="E116" i="4"/>
  <c r="H116" i="4"/>
  <c r="F116" i="4"/>
  <c r="D116" i="4"/>
  <c r="A117" i="4"/>
  <c r="A394" i="4"/>
  <c r="B394" i="4" l="1"/>
  <c r="J394" i="4"/>
  <c r="B117" i="4"/>
  <c r="J117" i="4"/>
  <c r="I394" i="4"/>
  <c r="G394" i="4"/>
  <c r="E394" i="4"/>
  <c r="H394" i="4"/>
  <c r="F394" i="4"/>
  <c r="D394" i="4"/>
  <c r="H117" i="4"/>
  <c r="F117" i="4"/>
  <c r="G117" i="4"/>
  <c r="I117" i="4"/>
  <c r="E117" i="4"/>
  <c r="D117" i="4"/>
  <c r="A118" i="4"/>
  <c r="A395" i="4"/>
  <c r="B118" i="4" l="1"/>
  <c r="J118" i="4"/>
  <c r="B395" i="4"/>
  <c r="J395" i="4"/>
  <c r="H395" i="4"/>
  <c r="F395" i="4"/>
  <c r="I395" i="4"/>
  <c r="G395" i="4"/>
  <c r="E395" i="4"/>
  <c r="D395" i="4"/>
  <c r="I118" i="4"/>
  <c r="G118" i="4"/>
  <c r="E118" i="4"/>
  <c r="F118" i="4"/>
  <c r="H118" i="4"/>
  <c r="D118" i="4"/>
  <c r="A119" i="4"/>
  <c r="A396" i="4"/>
  <c r="B119" i="4" l="1"/>
  <c r="J119" i="4"/>
  <c r="B396" i="4"/>
  <c r="J396" i="4"/>
  <c r="H119" i="4"/>
  <c r="F119" i="4"/>
  <c r="I119" i="4"/>
  <c r="E119" i="4"/>
  <c r="G119" i="4"/>
  <c r="D119" i="4"/>
  <c r="A120" i="4"/>
  <c r="I396" i="4"/>
  <c r="G396" i="4"/>
  <c r="E396" i="4"/>
  <c r="H396" i="4"/>
  <c r="F396" i="4"/>
  <c r="D396" i="4"/>
  <c r="A397" i="4"/>
  <c r="B397" i="4" l="1"/>
  <c r="J397" i="4"/>
  <c r="B120" i="4"/>
  <c r="J120" i="4"/>
  <c r="H397" i="4"/>
  <c r="F397" i="4"/>
  <c r="I397" i="4"/>
  <c r="G397" i="4"/>
  <c r="E397" i="4"/>
  <c r="D397" i="4"/>
  <c r="I120" i="4"/>
  <c r="G120" i="4"/>
  <c r="E120" i="4"/>
  <c r="H120" i="4"/>
  <c r="F120" i="4"/>
  <c r="D120" i="4"/>
  <c r="A121" i="4"/>
  <c r="A398" i="4"/>
  <c r="B398" i="4" l="1"/>
  <c r="J398" i="4"/>
  <c r="B121" i="4"/>
  <c r="J121" i="4"/>
  <c r="H121" i="4"/>
  <c r="F121" i="4"/>
  <c r="G121" i="4"/>
  <c r="I121" i="4"/>
  <c r="E121" i="4"/>
  <c r="D121" i="4"/>
  <c r="A122" i="4"/>
  <c r="I398" i="4"/>
  <c r="G398" i="4"/>
  <c r="E398" i="4"/>
  <c r="H398" i="4"/>
  <c r="F398" i="4"/>
  <c r="D398" i="4"/>
  <c r="A399" i="4"/>
  <c r="B399" i="4" l="1"/>
  <c r="J399" i="4"/>
  <c r="B122" i="4"/>
  <c r="J122" i="4"/>
  <c r="H399" i="4"/>
  <c r="F399" i="4"/>
  <c r="I399" i="4"/>
  <c r="G399" i="4"/>
  <c r="E399" i="4"/>
  <c r="D399" i="4"/>
  <c r="I122" i="4"/>
  <c r="G122" i="4"/>
  <c r="E122" i="4"/>
  <c r="F122" i="4"/>
  <c r="H122" i="4"/>
  <c r="D122" i="4"/>
  <c r="A123" i="4"/>
  <c r="A400" i="4"/>
  <c r="B400" i="4" l="1"/>
  <c r="J400" i="4"/>
  <c r="B123" i="4"/>
  <c r="J123" i="4"/>
  <c r="H123" i="4"/>
  <c r="F123" i="4"/>
  <c r="I123" i="4"/>
  <c r="E123" i="4"/>
  <c r="G123" i="4"/>
  <c r="D123" i="4"/>
  <c r="A124" i="4"/>
  <c r="I400" i="4"/>
  <c r="G400" i="4"/>
  <c r="E400" i="4"/>
  <c r="H400" i="4"/>
  <c r="F400" i="4"/>
  <c r="D400" i="4"/>
  <c r="A401" i="4"/>
  <c r="B401" i="4" l="1"/>
  <c r="J401" i="4"/>
  <c r="B124" i="4"/>
  <c r="J124" i="4"/>
  <c r="H401" i="4"/>
  <c r="F401" i="4"/>
  <c r="I401" i="4"/>
  <c r="G401" i="4"/>
  <c r="E401" i="4"/>
  <c r="D401" i="4"/>
  <c r="I124" i="4"/>
  <c r="G124" i="4"/>
  <c r="E124" i="4"/>
  <c r="H124" i="4"/>
  <c r="F124" i="4"/>
  <c r="D124" i="4"/>
  <c r="A125" i="4"/>
  <c r="A402" i="4"/>
  <c r="B125" i="4" l="1"/>
  <c r="J125" i="4"/>
  <c r="B402" i="4"/>
  <c r="J402" i="4"/>
  <c r="H125" i="4"/>
  <c r="F125" i="4"/>
  <c r="G125" i="4"/>
  <c r="I125" i="4"/>
  <c r="E125" i="4"/>
  <c r="D125" i="4"/>
  <c r="A126" i="4"/>
  <c r="I402" i="4"/>
  <c r="G402" i="4"/>
  <c r="E402" i="4"/>
  <c r="H402" i="4"/>
  <c r="F402" i="4"/>
  <c r="D402" i="4"/>
  <c r="A403" i="4"/>
  <c r="B403" i="4" l="1"/>
  <c r="J403" i="4"/>
  <c r="B126" i="4"/>
  <c r="J126" i="4"/>
  <c r="H403" i="4"/>
  <c r="F403" i="4"/>
  <c r="I403" i="4"/>
  <c r="G403" i="4"/>
  <c r="E403" i="4"/>
  <c r="D403" i="4"/>
  <c r="I126" i="4"/>
  <c r="G126" i="4"/>
  <c r="E126" i="4"/>
  <c r="F126" i="4"/>
  <c r="H126" i="4"/>
  <c r="D126" i="4"/>
  <c r="A127" i="4"/>
  <c r="A404" i="4"/>
  <c r="B127" i="4" l="1"/>
  <c r="J127" i="4"/>
  <c r="B404" i="4"/>
  <c r="J404" i="4"/>
  <c r="H127" i="4"/>
  <c r="F127" i="4"/>
  <c r="I127" i="4"/>
  <c r="E127" i="4"/>
  <c r="G127" i="4"/>
  <c r="D127" i="4"/>
  <c r="A128" i="4"/>
  <c r="I404" i="4"/>
  <c r="G404" i="4"/>
  <c r="E404" i="4"/>
  <c r="H404" i="4"/>
  <c r="F404" i="4"/>
  <c r="D404" i="4"/>
  <c r="A405" i="4"/>
  <c r="B405" i="4" l="1"/>
  <c r="J405" i="4"/>
  <c r="B128" i="4"/>
  <c r="J128" i="4"/>
  <c r="H405" i="4"/>
  <c r="F405" i="4"/>
  <c r="I405" i="4"/>
  <c r="G405" i="4"/>
  <c r="E405" i="4"/>
  <c r="D405" i="4"/>
  <c r="I128" i="4"/>
  <c r="G128" i="4"/>
  <c r="E128" i="4"/>
  <c r="H128" i="4"/>
  <c r="F128" i="4"/>
  <c r="D128" i="4"/>
  <c r="A129" i="4"/>
  <c r="A406" i="4"/>
  <c r="B406" i="4" l="1"/>
  <c r="J406" i="4"/>
  <c r="B129" i="4"/>
  <c r="J129" i="4"/>
  <c r="I406" i="4"/>
  <c r="G406" i="4"/>
  <c r="E406" i="4"/>
  <c r="H406" i="4"/>
  <c r="F406" i="4"/>
  <c r="D406" i="4"/>
  <c r="H129" i="4"/>
  <c r="F129" i="4"/>
  <c r="G129" i="4"/>
  <c r="I129" i="4"/>
  <c r="E129" i="4"/>
  <c r="D129" i="4"/>
  <c r="A130" i="4"/>
  <c r="A407" i="4"/>
  <c r="B407" i="4" l="1"/>
  <c r="J407" i="4"/>
  <c r="B130" i="4"/>
  <c r="J130" i="4"/>
  <c r="H407" i="4"/>
  <c r="F407" i="4"/>
  <c r="I407" i="4"/>
  <c r="G407" i="4"/>
  <c r="E407" i="4"/>
  <c r="D407" i="4"/>
  <c r="I130" i="4"/>
  <c r="G130" i="4"/>
  <c r="E130" i="4"/>
  <c r="F130" i="4"/>
  <c r="H130" i="4"/>
  <c r="D130" i="4"/>
  <c r="A131" i="4"/>
  <c r="A408" i="4"/>
  <c r="B408" i="4" l="1"/>
  <c r="J408" i="4"/>
  <c r="B131" i="4"/>
  <c r="J131" i="4"/>
  <c r="I408" i="4"/>
  <c r="G408" i="4"/>
  <c r="E408" i="4"/>
  <c r="H408" i="4"/>
  <c r="F408" i="4"/>
  <c r="D408" i="4"/>
  <c r="H131" i="4"/>
  <c r="F131" i="4"/>
  <c r="I131" i="4"/>
  <c r="E131" i="4"/>
  <c r="G131" i="4"/>
  <c r="D131" i="4"/>
  <c r="A132" i="4"/>
  <c r="A409" i="4"/>
  <c r="B409" i="4" l="1"/>
  <c r="J409" i="4"/>
  <c r="B132" i="4"/>
  <c r="J132" i="4"/>
  <c r="H409" i="4"/>
  <c r="F409" i="4"/>
  <c r="I409" i="4"/>
  <c r="G409" i="4"/>
  <c r="E409" i="4"/>
  <c r="D409" i="4"/>
  <c r="I132" i="4"/>
  <c r="G132" i="4"/>
  <c r="E132" i="4"/>
  <c r="H132" i="4"/>
  <c r="F132" i="4"/>
  <c r="D132" i="4"/>
  <c r="A133" i="4"/>
  <c r="A410" i="4"/>
  <c r="B133" i="4" l="1"/>
  <c r="J133" i="4"/>
  <c r="B410" i="4"/>
  <c r="J410" i="4"/>
  <c r="I410" i="4"/>
  <c r="G410" i="4"/>
  <c r="E410" i="4"/>
  <c r="H410" i="4"/>
  <c r="F410" i="4"/>
  <c r="D410" i="4"/>
  <c r="H133" i="4"/>
  <c r="F133" i="4"/>
  <c r="G133" i="4"/>
  <c r="I133" i="4"/>
  <c r="E133" i="4"/>
  <c r="D133" i="4"/>
  <c r="A134" i="4"/>
  <c r="A411" i="4"/>
  <c r="B411" i="4" l="1"/>
  <c r="J411" i="4"/>
  <c r="B134" i="4"/>
  <c r="J134" i="4"/>
  <c r="H411" i="4"/>
  <c r="F411" i="4"/>
  <c r="I411" i="4"/>
  <c r="G411" i="4"/>
  <c r="E411" i="4"/>
  <c r="D411" i="4"/>
  <c r="I134" i="4"/>
  <c r="G134" i="4"/>
  <c r="E134" i="4"/>
  <c r="F134" i="4"/>
  <c r="H134" i="4"/>
  <c r="D134" i="4"/>
  <c r="A135" i="4"/>
  <c r="A412" i="4"/>
  <c r="B135" i="4" l="1"/>
  <c r="J135" i="4"/>
  <c r="B412" i="4"/>
  <c r="J412" i="4"/>
  <c r="I412" i="4"/>
  <c r="G412" i="4"/>
  <c r="E412" i="4"/>
  <c r="H412" i="4"/>
  <c r="F412" i="4"/>
  <c r="D412" i="4"/>
  <c r="H135" i="4"/>
  <c r="F135" i="4"/>
  <c r="I135" i="4"/>
  <c r="E135" i="4"/>
  <c r="G135" i="4"/>
  <c r="D135" i="4"/>
  <c r="A136" i="4"/>
  <c r="A413" i="4"/>
  <c r="B136" i="4" l="1"/>
  <c r="J136" i="4"/>
  <c r="B413" i="4"/>
  <c r="J413" i="4"/>
  <c r="H413" i="4"/>
  <c r="F413" i="4"/>
  <c r="I413" i="4"/>
  <c r="G413" i="4"/>
  <c r="E413" i="4"/>
  <c r="D413" i="4"/>
  <c r="I136" i="4"/>
  <c r="G136" i="4"/>
  <c r="E136" i="4"/>
  <c r="H136" i="4"/>
  <c r="F136" i="4"/>
  <c r="D136" i="4"/>
  <c r="A137" i="4"/>
  <c r="A414" i="4"/>
  <c r="B137" i="4" l="1"/>
  <c r="J137" i="4"/>
  <c r="B414" i="4"/>
  <c r="J414" i="4"/>
  <c r="I414" i="4"/>
  <c r="G414" i="4"/>
  <c r="E414" i="4"/>
  <c r="H414" i="4"/>
  <c r="F414" i="4"/>
  <c r="D414" i="4"/>
  <c r="H137" i="4"/>
  <c r="F137" i="4"/>
  <c r="G137" i="4"/>
  <c r="I137" i="4"/>
  <c r="E137" i="4"/>
  <c r="D137" i="4"/>
  <c r="A138" i="4"/>
  <c r="A415" i="4"/>
  <c r="B415" i="4" l="1"/>
  <c r="J415" i="4"/>
  <c r="B138" i="4"/>
  <c r="J138" i="4"/>
  <c r="I138" i="4"/>
  <c r="G138" i="4"/>
  <c r="E138" i="4"/>
  <c r="F138" i="4"/>
  <c r="H138" i="4"/>
  <c r="D138" i="4"/>
  <c r="A139" i="4"/>
  <c r="H415" i="4"/>
  <c r="F415" i="4"/>
  <c r="I415" i="4"/>
  <c r="G415" i="4"/>
  <c r="E415" i="4"/>
  <c r="D415" i="4"/>
  <c r="A416" i="4"/>
  <c r="B416" i="4" l="1"/>
  <c r="J416" i="4"/>
  <c r="B139" i="4"/>
  <c r="J139" i="4"/>
  <c r="I416" i="4"/>
  <c r="G416" i="4"/>
  <c r="E416" i="4"/>
  <c r="H416" i="4"/>
  <c r="F416" i="4"/>
  <c r="D416" i="4"/>
  <c r="H139" i="4"/>
  <c r="F139" i="4"/>
  <c r="I139" i="4"/>
  <c r="E139" i="4"/>
  <c r="G139" i="4"/>
  <c r="D139" i="4"/>
  <c r="A140" i="4"/>
  <c r="A417" i="4"/>
  <c r="B417" i="4" l="1"/>
  <c r="J417" i="4"/>
  <c r="B140" i="4"/>
  <c r="J140" i="4"/>
  <c r="I140" i="4"/>
  <c r="G140" i="4"/>
  <c r="E140" i="4"/>
  <c r="H140" i="4"/>
  <c r="F140" i="4"/>
  <c r="D140" i="4"/>
  <c r="A141" i="4"/>
  <c r="H417" i="4"/>
  <c r="F417" i="4"/>
  <c r="I417" i="4"/>
  <c r="G417" i="4"/>
  <c r="E417" i="4"/>
  <c r="D417" i="4"/>
  <c r="A418" i="4"/>
  <c r="B418" i="4" l="1"/>
  <c r="J418" i="4"/>
  <c r="B141" i="4"/>
  <c r="J141" i="4"/>
  <c r="I418" i="4"/>
  <c r="G418" i="4"/>
  <c r="E418" i="4"/>
  <c r="H418" i="4"/>
  <c r="F418" i="4"/>
  <c r="D418" i="4"/>
  <c r="H141" i="4"/>
  <c r="F141" i="4"/>
  <c r="G141" i="4"/>
  <c r="I141" i="4"/>
  <c r="E141" i="4"/>
  <c r="D141" i="4"/>
  <c r="A142" i="4"/>
  <c r="A419" i="4"/>
  <c r="B142" i="4" l="1"/>
  <c r="J142" i="4"/>
  <c r="B419" i="4"/>
  <c r="J419" i="4"/>
  <c r="H419" i="4"/>
  <c r="F419" i="4"/>
  <c r="I419" i="4"/>
  <c r="G419" i="4"/>
  <c r="E419" i="4"/>
  <c r="D419" i="4"/>
  <c r="I142" i="4"/>
  <c r="G142" i="4"/>
  <c r="E142" i="4"/>
  <c r="F142" i="4"/>
  <c r="H142" i="4"/>
  <c r="D142" i="4"/>
  <c r="A143" i="4"/>
  <c r="A420" i="4"/>
  <c r="B420" i="4" l="1"/>
  <c r="J420" i="4"/>
  <c r="B143" i="4"/>
  <c r="J143" i="4"/>
  <c r="H143" i="4"/>
  <c r="F143" i="4"/>
  <c r="I143" i="4"/>
  <c r="E143" i="4"/>
  <c r="G143" i="4"/>
  <c r="D143" i="4"/>
  <c r="A144" i="4"/>
  <c r="I420" i="4"/>
  <c r="G420" i="4"/>
  <c r="E420" i="4"/>
  <c r="H420" i="4"/>
  <c r="F420" i="4"/>
  <c r="D420" i="4"/>
  <c r="A421" i="4"/>
  <c r="B421" i="4" l="1"/>
  <c r="J421" i="4"/>
  <c r="B144" i="4"/>
  <c r="J144" i="4"/>
  <c r="H421" i="4"/>
  <c r="F421" i="4"/>
  <c r="I421" i="4"/>
  <c r="G421" i="4"/>
  <c r="E421" i="4"/>
  <c r="D421" i="4"/>
  <c r="I144" i="4"/>
  <c r="G144" i="4"/>
  <c r="E144" i="4"/>
  <c r="H144" i="4"/>
  <c r="F144" i="4"/>
  <c r="D144" i="4"/>
  <c r="A145" i="4"/>
  <c r="A422" i="4"/>
  <c r="B422" i="4" l="1"/>
  <c r="J422" i="4"/>
  <c r="B145" i="4"/>
  <c r="J145" i="4"/>
  <c r="H145" i="4"/>
  <c r="F145" i="4"/>
  <c r="G145" i="4"/>
  <c r="I145" i="4"/>
  <c r="E145" i="4"/>
  <c r="D145" i="4"/>
  <c r="A146" i="4"/>
  <c r="I422" i="4"/>
  <c r="G422" i="4"/>
  <c r="E422" i="4"/>
  <c r="H422" i="4"/>
  <c r="F422" i="4"/>
  <c r="D422" i="4"/>
  <c r="A423" i="4"/>
  <c r="B423" i="4" l="1"/>
  <c r="J423" i="4"/>
  <c r="B146" i="4"/>
  <c r="J146" i="4"/>
  <c r="H423" i="4"/>
  <c r="F423" i="4"/>
  <c r="I423" i="4"/>
  <c r="G423" i="4"/>
  <c r="E423" i="4"/>
  <c r="D423" i="4"/>
  <c r="I146" i="4"/>
  <c r="G146" i="4"/>
  <c r="E146" i="4"/>
  <c r="F146" i="4"/>
  <c r="H146" i="4"/>
  <c r="D146" i="4"/>
  <c r="A147" i="4"/>
  <c r="A424" i="4"/>
  <c r="B424" i="4" l="1"/>
  <c r="J424" i="4"/>
  <c r="B147" i="4"/>
  <c r="J147" i="4"/>
  <c r="H147" i="4"/>
  <c r="F147" i="4"/>
  <c r="I147" i="4"/>
  <c r="E147" i="4"/>
  <c r="G147" i="4"/>
  <c r="D147" i="4"/>
  <c r="A148" i="4"/>
  <c r="I424" i="4"/>
  <c r="G424" i="4"/>
  <c r="E424" i="4"/>
  <c r="H424" i="4"/>
  <c r="F424" i="4"/>
  <c r="D424" i="4"/>
  <c r="A425" i="4"/>
  <c r="B425" i="4" l="1"/>
  <c r="J425" i="4"/>
  <c r="B148" i="4"/>
  <c r="J148" i="4"/>
  <c r="H425" i="4"/>
  <c r="F425" i="4"/>
  <c r="I425" i="4"/>
  <c r="G425" i="4"/>
  <c r="E425" i="4"/>
  <c r="D425" i="4"/>
  <c r="I148" i="4"/>
  <c r="G148" i="4"/>
  <c r="E148" i="4"/>
  <c r="H148" i="4"/>
  <c r="F148" i="4"/>
  <c r="D148" i="4"/>
  <c r="A149" i="4"/>
  <c r="A426" i="4"/>
  <c r="B426" i="4" l="1"/>
  <c r="J426" i="4"/>
  <c r="B149" i="4"/>
  <c r="J149" i="4"/>
  <c r="I426" i="4"/>
  <c r="G426" i="4"/>
  <c r="E426" i="4"/>
  <c r="H426" i="4"/>
  <c r="F426" i="4"/>
  <c r="D426" i="4"/>
  <c r="H149" i="4"/>
  <c r="F149" i="4"/>
  <c r="G149" i="4"/>
  <c r="I149" i="4"/>
  <c r="E149" i="4"/>
  <c r="D149" i="4"/>
  <c r="A150" i="4"/>
  <c r="A427" i="4"/>
  <c r="B427" i="4" l="1"/>
  <c r="J427" i="4"/>
  <c r="B150" i="4"/>
  <c r="J150" i="4"/>
  <c r="H427" i="4"/>
  <c r="F427" i="4"/>
  <c r="I427" i="4"/>
  <c r="G427" i="4"/>
  <c r="E427" i="4"/>
  <c r="D427" i="4"/>
  <c r="I150" i="4"/>
  <c r="G150" i="4"/>
  <c r="E150" i="4"/>
  <c r="F150" i="4"/>
  <c r="H150" i="4"/>
  <c r="D150" i="4"/>
  <c r="A151" i="4"/>
  <c r="A428" i="4"/>
  <c r="B428" i="4" l="1"/>
  <c r="J428" i="4"/>
  <c r="B151" i="4"/>
  <c r="J151" i="4"/>
  <c r="I428" i="4"/>
  <c r="G428" i="4"/>
  <c r="E428" i="4"/>
  <c r="H428" i="4"/>
  <c r="F428" i="4"/>
  <c r="D428" i="4"/>
  <c r="H151" i="4"/>
  <c r="F151" i="4"/>
  <c r="I151" i="4"/>
  <c r="E151" i="4"/>
  <c r="G151" i="4"/>
  <c r="D151" i="4"/>
  <c r="A152" i="4"/>
  <c r="A429" i="4"/>
  <c r="B429" i="4" l="1"/>
  <c r="J429" i="4"/>
  <c r="B152" i="4"/>
  <c r="J152" i="4"/>
  <c r="H429" i="4"/>
  <c r="F429" i="4"/>
  <c r="I429" i="4"/>
  <c r="G429" i="4"/>
  <c r="E429" i="4"/>
  <c r="D429" i="4"/>
  <c r="I152" i="4"/>
  <c r="G152" i="4"/>
  <c r="E152" i="4"/>
  <c r="H152" i="4"/>
  <c r="F152" i="4"/>
  <c r="D152" i="4"/>
  <c r="A153" i="4"/>
  <c r="A430" i="4"/>
  <c r="B430" i="4" l="1"/>
  <c r="J430" i="4"/>
  <c r="B153" i="4"/>
  <c r="J153" i="4"/>
  <c r="I430" i="4"/>
  <c r="G430" i="4"/>
  <c r="E430" i="4"/>
  <c r="H430" i="4"/>
  <c r="F430" i="4"/>
  <c r="D430" i="4"/>
  <c r="H153" i="4"/>
  <c r="F153" i="4"/>
  <c r="G153" i="4"/>
  <c r="I153" i="4"/>
  <c r="E153" i="4"/>
  <c r="D153" i="4"/>
  <c r="A154" i="4"/>
  <c r="A431" i="4"/>
  <c r="B431" i="4" l="1"/>
  <c r="J431" i="4"/>
  <c r="B154" i="4"/>
  <c r="J154" i="4"/>
  <c r="H431" i="4"/>
  <c r="F431" i="4"/>
  <c r="I431" i="4"/>
  <c r="G431" i="4"/>
  <c r="E431" i="4"/>
  <c r="D431" i="4"/>
  <c r="I154" i="4"/>
  <c r="G154" i="4"/>
  <c r="E154" i="4"/>
  <c r="F154" i="4"/>
  <c r="H154" i="4"/>
  <c r="D154" i="4"/>
  <c r="A155" i="4"/>
  <c r="A432" i="4"/>
  <c r="B432" i="4" l="1"/>
  <c r="J432" i="4"/>
  <c r="B155" i="4"/>
  <c r="J155" i="4"/>
  <c r="I432" i="4"/>
  <c r="G432" i="4"/>
  <c r="E432" i="4"/>
  <c r="H432" i="4"/>
  <c r="F432" i="4"/>
  <c r="D432" i="4"/>
  <c r="H155" i="4"/>
  <c r="F155" i="4"/>
  <c r="I155" i="4"/>
  <c r="E155" i="4"/>
  <c r="G155" i="4"/>
  <c r="D155" i="4"/>
  <c r="A156" i="4"/>
  <c r="A433" i="4"/>
  <c r="B433" i="4" l="1"/>
  <c r="J433" i="4"/>
  <c r="B156" i="4"/>
  <c r="J156" i="4"/>
  <c r="H433" i="4"/>
  <c r="F433" i="4"/>
  <c r="I433" i="4"/>
  <c r="G433" i="4"/>
  <c r="E433" i="4"/>
  <c r="D433" i="4"/>
  <c r="I156" i="4"/>
  <c r="G156" i="4"/>
  <c r="E156" i="4"/>
  <c r="H156" i="4"/>
  <c r="F156" i="4"/>
  <c r="D156" i="4"/>
  <c r="A157" i="4"/>
  <c r="A434" i="4"/>
  <c r="B434" i="4" l="1"/>
  <c r="J434" i="4"/>
  <c r="B157" i="4"/>
  <c r="J157" i="4"/>
  <c r="I434" i="4"/>
  <c r="G434" i="4"/>
  <c r="E434" i="4"/>
  <c r="H434" i="4"/>
  <c r="F434" i="4"/>
  <c r="D434" i="4"/>
  <c r="H157" i="4"/>
  <c r="F157" i="4"/>
  <c r="G157" i="4"/>
  <c r="I157" i="4"/>
  <c r="E157" i="4"/>
  <c r="D157" i="4"/>
  <c r="A158" i="4"/>
  <c r="A435" i="4"/>
  <c r="B435" i="4" l="1"/>
  <c r="J435" i="4"/>
  <c r="B158" i="4"/>
  <c r="J158" i="4"/>
  <c r="H435" i="4"/>
  <c r="F435" i="4"/>
  <c r="I435" i="4"/>
  <c r="G435" i="4"/>
  <c r="E435" i="4"/>
  <c r="D435" i="4"/>
  <c r="I158" i="4"/>
  <c r="G158" i="4"/>
  <c r="E158" i="4"/>
  <c r="F158" i="4"/>
  <c r="H158" i="4"/>
  <c r="D158" i="4"/>
  <c r="A159" i="4"/>
  <c r="A436" i="4"/>
  <c r="B436" i="4" l="1"/>
  <c r="J436" i="4"/>
  <c r="B159" i="4"/>
  <c r="J159" i="4"/>
  <c r="H159" i="4"/>
  <c r="F159" i="4"/>
  <c r="I159" i="4"/>
  <c r="E159" i="4"/>
  <c r="G159" i="4"/>
  <c r="D159" i="4"/>
  <c r="A160" i="4"/>
  <c r="I436" i="4"/>
  <c r="G436" i="4"/>
  <c r="E436" i="4"/>
  <c r="H436" i="4"/>
  <c r="F436" i="4"/>
  <c r="D436" i="4"/>
  <c r="A437" i="4"/>
  <c r="B437" i="4" l="1"/>
  <c r="J437" i="4"/>
  <c r="B160" i="4"/>
  <c r="J160" i="4"/>
  <c r="H437" i="4"/>
  <c r="F437" i="4"/>
  <c r="I437" i="4"/>
  <c r="G437" i="4"/>
  <c r="E437" i="4"/>
  <c r="D437" i="4"/>
  <c r="I160" i="4"/>
  <c r="G160" i="4"/>
  <c r="E160" i="4"/>
  <c r="H160" i="4"/>
  <c r="F160" i="4"/>
  <c r="D160" i="4"/>
  <c r="A161" i="4"/>
  <c r="A438" i="4"/>
  <c r="B438" i="4" l="1"/>
  <c r="J438" i="4"/>
  <c r="B161" i="4"/>
  <c r="J161" i="4"/>
  <c r="I438" i="4"/>
  <c r="G438" i="4"/>
  <c r="E438" i="4"/>
  <c r="H438" i="4"/>
  <c r="F438" i="4"/>
  <c r="D438" i="4"/>
  <c r="H161" i="4"/>
  <c r="F161" i="4"/>
  <c r="G161" i="4"/>
  <c r="I161" i="4"/>
  <c r="E161" i="4"/>
  <c r="D161" i="4"/>
  <c r="A162" i="4"/>
  <c r="A439" i="4"/>
  <c r="B439" i="4" l="1"/>
  <c r="J439" i="4"/>
  <c r="B162" i="4"/>
  <c r="J162" i="4"/>
  <c r="H439" i="4"/>
  <c r="F439" i="4"/>
  <c r="I439" i="4"/>
  <c r="G439" i="4"/>
  <c r="E439" i="4"/>
  <c r="D439" i="4"/>
  <c r="I162" i="4"/>
  <c r="G162" i="4"/>
  <c r="E162" i="4"/>
  <c r="F162" i="4"/>
  <c r="H162" i="4"/>
  <c r="D162" i="4"/>
  <c r="A163" i="4"/>
  <c r="A440" i="4"/>
  <c r="B440" i="4" l="1"/>
  <c r="J440" i="4"/>
  <c r="B163" i="4"/>
  <c r="J163" i="4"/>
  <c r="I440" i="4"/>
  <c r="G440" i="4"/>
  <c r="E440" i="4"/>
  <c r="H440" i="4"/>
  <c r="F440" i="4"/>
  <c r="D440" i="4"/>
  <c r="H163" i="4"/>
  <c r="F163" i="4"/>
  <c r="I163" i="4"/>
  <c r="E163" i="4"/>
  <c r="G163" i="4"/>
  <c r="D163" i="4"/>
  <c r="A164" i="4"/>
  <c r="A441" i="4"/>
  <c r="B441" i="4" l="1"/>
  <c r="J441" i="4"/>
  <c r="B164" i="4"/>
  <c r="J164" i="4"/>
  <c r="H441" i="4"/>
  <c r="F441" i="4"/>
  <c r="I441" i="4"/>
  <c r="G441" i="4"/>
  <c r="E441" i="4"/>
  <c r="D441" i="4"/>
  <c r="I164" i="4"/>
  <c r="G164" i="4"/>
  <c r="E164" i="4"/>
  <c r="H164" i="4"/>
  <c r="F164" i="4"/>
  <c r="D164" i="4"/>
  <c r="A165" i="4"/>
  <c r="A442" i="4"/>
  <c r="B442" i="4" l="1"/>
  <c r="J442" i="4"/>
  <c r="B165" i="4"/>
  <c r="J165" i="4"/>
  <c r="H165" i="4"/>
  <c r="F165" i="4"/>
  <c r="G165" i="4"/>
  <c r="I165" i="4"/>
  <c r="E165" i="4"/>
  <c r="D165" i="4"/>
  <c r="A166" i="4"/>
  <c r="I442" i="4"/>
  <c r="G442" i="4"/>
  <c r="E442" i="4"/>
  <c r="H442" i="4"/>
  <c r="F442" i="4"/>
  <c r="D442" i="4"/>
  <c r="A443" i="4"/>
  <c r="B443" i="4" l="1"/>
  <c r="J443" i="4"/>
  <c r="B166" i="4"/>
  <c r="J166" i="4"/>
  <c r="H443" i="4"/>
  <c r="F443" i="4"/>
  <c r="I443" i="4"/>
  <c r="G443" i="4"/>
  <c r="E443" i="4"/>
  <c r="D443" i="4"/>
  <c r="I166" i="4"/>
  <c r="G166" i="4"/>
  <c r="E166" i="4"/>
  <c r="F166" i="4"/>
  <c r="H166" i="4"/>
  <c r="D166" i="4"/>
  <c r="A167" i="4"/>
  <c r="A444" i="4"/>
  <c r="B444" i="4" l="1"/>
  <c r="J444" i="4"/>
  <c r="B167" i="4"/>
  <c r="J167" i="4"/>
  <c r="I444" i="4"/>
  <c r="G444" i="4"/>
  <c r="E444" i="4"/>
  <c r="H444" i="4"/>
  <c r="F444" i="4"/>
  <c r="D444" i="4"/>
  <c r="H167" i="4"/>
  <c r="F167" i="4"/>
  <c r="I167" i="4"/>
  <c r="E167" i="4"/>
  <c r="G167" i="4"/>
  <c r="D167" i="4"/>
  <c r="A168" i="4"/>
  <c r="A445" i="4"/>
  <c r="B445" i="4" l="1"/>
  <c r="J445" i="4"/>
  <c r="B168" i="4"/>
  <c r="J168" i="4"/>
  <c r="I168" i="4"/>
  <c r="G168" i="4"/>
  <c r="E168" i="4"/>
  <c r="H168" i="4"/>
  <c r="F168" i="4"/>
  <c r="D168" i="4"/>
  <c r="A169" i="4"/>
  <c r="H445" i="4"/>
  <c r="F445" i="4"/>
  <c r="I445" i="4"/>
  <c r="G445" i="4"/>
  <c r="E445" i="4"/>
  <c r="D445" i="4"/>
  <c r="A446" i="4"/>
  <c r="B446" i="4" l="1"/>
  <c r="J446" i="4"/>
  <c r="B169" i="4"/>
  <c r="J169" i="4"/>
  <c r="I446" i="4"/>
  <c r="G446" i="4"/>
  <c r="E446" i="4"/>
  <c r="H446" i="4"/>
  <c r="F446" i="4"/>
  <c r="D446" i="4"/>
  <c r="H169" i="4"/>
  <c r="F169" i="4"/>
  <c r="G169" i="4"/>
  <c r="I169" i="4"/>
  <c r="E169" i="4"/>
  <c r="D169" i="4"/>
  <c r="A170" i="4"/>
  <c r="A447" i="4"/>
  <c r="B447" i="4" l="1"/>
  <c r="J447" i="4"/>
  <c r="B170" i="4"/>
  <c r="J170" i="4"/>
  <c r="H447" i="4"/>
  <c r="F447" i="4"/>
  <c r="I447" i="4"/>
  <c r="G447" i="4"/>
  <c r="E447" i="4"/>
  <c r="D447" i="4"/>
  <c r="I170" i="4"/>
  <c r="G170" i="4"/>
  <c r="E170" i="4"/>
  <c r="F170" i="4"/>
  <c r="H170" i="4"/>
  <c r="D170" i="4"/>
  <c r="A171" i="4"/>
  <c r="A448" i="4"/>
  <c r="B448" i="4" l="1"/>
  <c r="J448" i="4"/>
  <c r="B171" i="4"/>
  <c r="J171" i="4"/>
  <c r="I448" i="4"/>
  <c r="G448" i="4"/>
  <c r="E448" i="4"/>
  <c r="H448" i="4"/>
  <c r="F448" i="4"/>
  <c r="D448" i="4"/>
  <c r="H171" i="4"/>
  <c r="F171" i="4"/>
  <c r="I171" i="4"/>
  <c r="E171" i="4"/>
  <c r="G171" i="4"/>
  <c r="D171" i="4"/>
  <c r="A172" i="4"/>
  <c r="A449" i="4"/>
  <c r="B449" i="4" l="1"/>
  <c r="J449" i="4"/>
  <c r="B172" i="4"/>
  <c r="J172" i="4"/>
  <c r="H449" i="4"/>
  <c r="F449" i="4"/>
  <c r="I449" i="4"/>
  <c r="G449" i="4"/>
  <c r="E449" i="4"/>
  <c r="D449" i="4"/>
  <c r="I172" i="4"/>
  <c r="G172" i="4"/>
  <c r="E172" i="4"/>
  <c r="H172" i="4"/>
  <c r="F172" i="4"/>
  <c r="D172" i="4"/>
  <c r="A173" i="4"/>
  <c r="A450" i="4"/>
  <c r="B450" i="4" l="1"/>
  <c r="J450" i="4"/>
  <c r="B173" i="4"/>
  <c r="J173" i="4"/>
  <c r="I450" i="4"/>
  <c r="G450" i="4"/>
  <c r="E450" i="4"/>
  <c r="H450" i="4"/>
  <c r="F450" i="4"/>
  <c r="D450" i="4"/>
  <c r="H173" i="4"/>
  <c r="F173" i="4"/>
  <c r="G173" i="4"/>
  <c r="I173" i="4"/>
  <c r="E173" i="4"/>
  <c r="D173" i="4"/>
  <c r="A174" i="4"/>
  <c r="A451" i="4"/>
  <c r="B451" i="4" l="1"/>
  <c r="J451" i="4"/>
  <c r="B174" i="4"/>
  <c r="J174" i="4"/>
  <c r="H451" i="4"/>
  <c r="F451" i="4"/>
  <c r="I451" i="4"/>
  <c r="G451" i="4"/>
  <c r="E451" i="4"/>
  <c r="D451" i="4"/>
  <c r="I174" i="4"/>
  <c r="G174" i="4"/>
  <c r="E174" i="4"/>
  <c r="F174" i="4"/>
  <c r="H174" i="4"/>
  <c r="D174" i="4"/>
  <c r="A175" i="4"/>
  <c r="A452" i="4"/>
  <c r="B452" i="4" l="1"/>
  <c r="J452" i="4"/>
  <c r="B175" i="4"/>
  <c r="J175" i="4"/>
  <c r="I452" i="4"/>
  <c r="G452" i="4"/>
  <c r="E452" i="4"/>
  <c r="H452" i="4"/>
  <c r="F452" i="4"/>
  <c r="D452" i="4"/>
  <c r="H175" i="4"/>
  <c r="F175" i="4"/>
  <c r="I175" i="4"/>
  <c r="E175" i="4"/>
  <c r="G175" i="4"/>
  <c r="D175" i="4"/>
  <c r="A176" i="4"/>
  <c r="A453" i="4"/>
  <c r="B176" i="4" l="1"/>
  <c r="J176" i="4"/>
  <c r="B453" i="4"/>
  <c r="J453" i="4"/>
  <c r="H453" i="4"/>
  <c r="F453" i="4"/>
  <c r="I453" i="4"/>
  <c r="G453" i="4"/>
  <c r="E453" i="4"/>
  <c r="D453" i="4"/>
  <c r="I176" i="4"/>
  <c r="G176" i="4"/>
  <c r="E176" i="4"/>
  <c r="H176" i="4"/>
  <c r="F176" i="4"/>
  <c r="D176" i="4"/>
  <c r="A177" i="4"/>
  <c r="A454" i="4"/>
  <c r="B454" i="4" l="1"/>
  <c r="J454" i="4"/>
  <c r="B177" i="4"/>
  <c r="J177" i="4"/>
  <c r="I454" i="4"/>
  <c r="G454" i="4"/>
  <c r="E454" i="4"/>
  <c r="H454" i="4"/>
  <c r="F454" i="4"/>
  <c r="D454" i="4"/>
  <c r="H177" i="4"/>
  <c r="F177" i="4"/>
  <c r="G177" i="4"/>
  <c r="I177" i="4"/>
  <c r="E177" i="4"/>
  <c r="D177" i="4"/>
  <c r="A178" i="4"/>
  <c r="A455" i="4"/>
  <c r="B455" i="4" l="1"/>
  <c r="J455" i="4"/>
  <c r="B178" i="4"/>
  <c r="J178" i="4"/>
  <c r="H455" i="4"/>
  <c r="F455" i="4"/>
  <c r="I455" i="4"/>
  <c r="G455" i="4"/>
  <c r="E455" i="4"/>
  <c r="D455" i="4"/>
  <c r="I178" i="4"/>
  <c r="G178" i="4"/>
  <c r="E178" i="4"/>
  <c r="H178" i="4"/>
  <c r="F178" i="4"/>
  <c r="D178" i="4"/>
  <c r="A179" i="4"/>
  <c r="A456" i="4"/>
  <c r="B456" i="4" l="1"/>
  <c r="J456" i="4"/>
  <c r="B179" i="4"/>
  <c r="J179" i="4"/>
  <c r="I456" i="4"/>
  <c r="G456" i="4"/>
  <c r="E456" i="4"/>
  <c r="H456" i="4"/>
  <c r="F456" i="4"/>
  <c r="D456" i="4"/>
  <c r="H179" i="4"/>
  <c r="F179" i="4"/>
  <c r="I179" i="4"/>
  <c r="G179" i="4"/>
  <c r="E179" i="4"/>
  <c r="D179" i="4"/>
  <c r="A180" i="4"/>
  <c r="A457" i="4"/>
  <c r="B457" i="4" l="1"/>
  <c r="J457" i="4"/>
  <c r="B180" i="4"/>
  <c r="J180" i="4"/>
  <c r="H457" i="4"/>
  <c r="F457" i="4"/>
  <c r="I457" i="4"/>
  <c r="G457" i="4"/>
  <c r="E457" i="4"/>
  <c r="D457" i="4"/>
  <c r="I180" i="4"/>
  <c r="G180" i="4"/>
  <c r="E180" i="4"/>
  <c r="H180" i="4"/>
  <c r="F180" i="4"/>
  <c r="D180" i="4"/>
  <c r="A181" i="4"/>
  <c r="A458" i="4"/>
  <c r="B458" i="4" l="1"/>
  <c r="J458" i="4"/>
  <c r="B181" i="4"/>
  <c r="J181" i="4"/>
  <c r="I458" i="4"/>
  <c r="G458" i="4"/>
  <c r="E458" i="4"/>
  <c r="H458" i="4"/>
  <c r="F458" i="4"/>
  <c r="D458" i="4"/>
  <c r="H181" i="4"/>
  <c r="F181" i="4"/>
  <c r="I181" i="4"/>
  <c r="G181" i="4"/>
  <c r="E181" i="4"/>
  <c r="D181" i="4"/>
  <c r="A182" i="4"/>
  <c r="A459" i="4"/>
  <c r="B459" i="4" l="1"/>
  <c r="J459" i="4"/>
  <c r="B182" i="4"/>
  <c r="J182" i="4"/>
  <c r="H459" i="4"/>
  <c r="F459" i="4"/>
  <c r="I459" i="4"/>
  <c r="G459" i="4"/>
  <c r="E459" i="4"/>
  <c r="D459" i="4"/>
  <c r="I182" i="4"/>
  <c r="G182" i="4"/>
  <c r="E182" i="4"/>
  <c r="H182" i="4"/>
  <c r="F182" i="4"/>
  <c r="D182" i="4"/>
  <c r="A183" i="4"/>
  <c r="A460" i="4"/>
  <c r="B183" i="4" l="1"/>
  <c r="J183" i="4"/>
  <c r="B460" i="4"/>
  <c r="J460" i="4"/>
  <c r="I460" i="4"/>
  <c r="G460" i="4"/>
  <c r="E460" i="4"/>
  <c r="H460" i="4"/>
  <c r="F460" i="4"/>
  <c r="D460" i="4"/>
  <c r="H183" i="4"/>
  <c r="F183" i="4"/>
  <c r="I183" i="4"/>
  <c r="G183" i="4"/>
  <c r="E183" i="4"/>
  <c r="D183" i="4"/>
  <c r="A184" i="4"/>
  <c r="A461" i="4"/>
  <c r="B461" i="4" l="1"/>
  <c r="J461" i="4"/>
  <c r="B184" i="4"/>
  <c r="J184" i="4"/>
  <c r="H461" i="4"/>
  <c r="F461" i="4"/>
  <c r="I461" i="4"/>
  <c r="G461" i="4"/>
  <c r="E461" i="4"/>
  <c r="D461" i="4"/>
  <c r="I184" i="4"/>
  <c r="G184" i="4"/>
  <c r="E184" i="4"/>
  <c r="H184" i="4"/>
  <c r="F184" i="4"/>
  <c r="D184" i="4"/>
  <c r="A185" i="4"/>
  <c r="A462" i="4"/>
  <c r="B462" i="4" l="1"/>
  <c r="J462" i="4"/>
  <c r="B185" i="4"/>
  <c r="J185" i="4"/>
  <c r="I462" i="4"/>
  <c r="G462" i="4"/>
  <c r="E462" i="4"/>
  <c r="H462" i="4"/>
  <c r="F462" i="4"/>
  <c r="D462" i="4"/>
  <c r="H185" i="4"/>
  <c r="F185" i="4"/>
  <c r="I185" i="4"/>
  <c r="G185" i="4"/>
  <c r="E185" i="4"/>
  <c r="D185" i="4"/>
  <c r="A186" i="4"/>
  <c r="A463" i="4"/>
  <c r="B186" i="4" l="1"/>
  <c r="J186" i="4"/>
  <c r="B463" i="4"/>
  <c r="J463" i="4"/>
  <c r="H463" i="4"/>
  <c r="F463" i="4"/>
  <c r="I463" i="4"/>
  <c r="G463" i="4"/>
  <c r="E463" i="4"/>
  <c r="D463" i="4"/>
  <c r="I186" i="4"/>
  <c r="G186" i="4"/>
  <c r="E186" i="4"/>
  <c r="H186" i="4"/>
  <c r="F186" i="4"/>
  <c r="D186" i="4"/>
  <c r="A187" i="4"/>
  <c r="A464" i="4"/>
  <c r="B464" i="4" l="1"/>
  <c r="J464" i="4"/>
  <c r="B187" i="4"/>
  <c r="J187" i="4"/>
  <c r="I464" i="4"/>
  <c r="G464" i="4"/>
  <c r="E464" i="4"/>
  <c r="H464" i="4"/>
  <c r="F464" i="4"/>
  <c r="D464" i="4"/>
  <c r="H187" i="4"/>
  <c r="F187" i="4"/>
  <c r="I187" i="4"/>
  <c r="G187" i="4"/>
  <c r="E187" i="4"/>
  <c r="D187" i="4"/>
  <c r="A188" i="4"/>
  <c r="A465" i="4"/>
  <c r="B465" i="4" l="1"/>
  <c r="J465" i="4"/>
  <c r="B188" i="4"/>
  <c r="J188" i="4"/>
  <c r="H465" i="4"/>
  <c r="F465" i="4"/>
  <c r="I465" i="4"/>
  <c r="G465" i="4"/>
  <c r="E465" i="4"/>
  <c r="D465" i="4"/>
  <c r="I188" i="4"/>
  <c r="G188" i="4"/>
  <c r="E188" i="4"/>
  <c r="H188" i="4"/>
  <c r="F188" i="4"/>
  <c r="D188" i="4"/>
  <c r="A189" i="4"/>
  <c r="A466" i="4"/>
  <c r="B466" i="4" l="1"/>
  <c r="J466" i="4"/>
  <c r="B189" i="4"/>
  <c r="J189" i="4"/>
  <c r="I466" i="4"/>
  <c r="G466" i="4"/>
  <c r="E466" i="4"/>
  <c r="H466" i="4"/>
  <c r="F466" i="4"/>
  <c r="D466" i="4"/>
  <c r="H189" i="4"/>
  <c r="F189" i="4"/>
  <c r="I189" i="4"/>
  <c r="G189" i="4"/>
  <c r="E189" i="4"/>
  <c r="D189" i="4"/>
  <c r="A190" i="4"/>
  <c r="A467" i="4"/>
  <c r="B467" i="4" l="1"/>
  <c r="J467" i="4"/>
  <c r="B190" i="4"/>
  <c r="J190" i="4"/>
  <c r="H467" i="4"/>
  <c r="F467" i="4"/>
  <c r="I467" i="4"/>
  <c r="G467" i="4"/>
  <c r="E467" i="4"/>
  <c r="D467" i="4"/>
  <c r="I190" i="4"/>
  <c r="G190" i="4"/>
  <c r="E190" i="4"/>
  <c r="H190" i="4"/>
  <c r="F190" i="4"/>
  <c r="D190" i="4"/>
  <c r="A191" i="4"/>
  <c r="A468" i="4"/>
  <c r="B191" i="4" l="1"/>
  <c r="J191" i="4"/>
  <c r="B468" i="4"/>
  <c r="J468" i="4"/>
  <c r="I468" i="4"/>
  <c r="G468" i="4"/>
  <c r="E468" i="4"/>
  <c r="H468" i="4"/>
  <c r="F468" i="4"/>
  <c r="D468" i="4"/>
  <c r="H191" i="4"/>
  <c r="F191" i="4"/>
  <c r="I191" i="4"/>
  <c r="G191" i="4"/>
  <c r="E191" i="4"/>
  <c r="D191" i="4"/>
  <c r="A192" i="4"/>
  <c r="A469" i="4"/>
  <c r="B469" i="4" l="1"/>
  <c r="J469" i="4"/>
  <c r="B192" i="4"/>
  <c r="J192" i="4"/>
  <c r="I192" i="4"/>
  <c r="G192" i="4"/>
  <c r="E192" i="4"/>
  <c r="H192" i="4"/>
  <c r="F192" i="4"/>
  <c r="D192" i="4"/>
  <c r="A193" i="4"/>
  <c r="H469" i="4"/>
  <c r="F469" i="4"/>
  <c r="I469" i="4"/>
  <c r="G469" i="4"/>
  <c r="E469" i="4"/>
  <c r="D469" i="4"/>
  <c r="A470" i="4"/>
  <c r="B470" i="4" l="1"/>
  <c r="J470" i="4"/>
  <c r="B193" i="4"/>
  <c r="J193" i="4"/>
  <c r="I470" i="4"/>
  <c r="G470" i="4"/>
  <c r="E470" i="4"/>
  <c r="H470" i="4"/>
  <c r="F470" i="4"/>
  <c r="D470" i="4"/>
  <c r="H193" i="4"/>
  <c r="F193" i="4"/>
  <c r="I193" i="4"/>
  <c r="G193" i="4"/>
  <c r="E193" i="4"/>
  <c r="D193" i="4"/>
  <c r="A194" i="4"/>
  <c r="A471" i="4"/>
  <c r="B471" i="4" l="1"/>
  <c r="J471" i="4"/>
  <c r="B194" i="4"/>
  <c r="J194" i="4"/>
  <c r="H471" i="4"/>
  <c r="F471" i="4"/>
  <c r="I471" i="4"/>
  <c r="G471" i="4"/>
  <c r="E471" i="4"/>
  <c r="D471" i="4"/>
  <c r="I194" i="4"/>
  <c r="G194" i="4"/>
  <c r="E194" i="4"/>
  <c r="H194" i="4"/>
  <c r="F194" i="4"/>
  <c r="D194" i="4"/>
  <c r="A195" i="4"/>
  <c r="A472" i="4"/>
  <c r="B472" i="4" l="1"/>
  <c r="J472" i="4"/>
  <c r="B195" i="4"/>
  <c r="J195" i="4"/>
  <c r="I472" i="4"/>
  <c r="G472" i="4"/>
  <c r="E472" i="4"/>
  <c r="H472" i="4"/>
  <c r="F472" i="4"/>
  <c r="D472" i="4"/>
  <c r="H195" i="4"/>
  <c r="F195" i="4"/>
  <c r="I195" i="4"/>
  <c r="G195" i="4"/>
  <c r="E195" i="4"/>
  <c r="D195" i="4"/>
  <c r="A196" i="4"/>
  <c r="A473" i="4"/>
  <c r="B473" i="4" l="1"/>
  <c r="J473" i="4"/>
  <c r="B196" i="4"/>
  <c r="J196" i="4"/>
  <c r="H473" i="4"/>
  <c r="F473" i="4"/>
  <c r="I473" i="4"/>
  <c r="G473" i="4"/>
  <c r="E473" i="4"/>
  <c r="D473" i="4"/>
  <c r="I196" i="4"/>
  <c r="G196" i="4"/>
  <c r="E196" i="4"/>
  <c r="H196" i="4"/>
  <c r="F196" i="4"/>
  <c r="D196" i="4"/>
  <c r="A197" i="4"/>
  <c r="A474" i="4"/>
  <c r="B474" i="4" l="1"/>
  <c r="J474" i="4"/>
  <c r="B197" i="4"/>
  <c r="J197" i="4"/>
  <c r="I474" i="4"/>
  <c r="G474" i="4"/>
  <c r="E474" i="4"/>
  <c r="H474" i="4"/>
  <c r="F474" i="4"/>
  <c r="D474" i="4"/>
  <c r="H197" i="4"/>
  <c r="F197" i="4"/>
  <c r="I197" i="4"/>
  <c r="G197" i="4"/>
  <c r="E197" i="4"/>
  <c r="D197" i="4"/>
  <c r="A198" i="4"/>
  <c r="A475" i="4"/>
  <c r="B475" i="4" l="1"/>
  <c r="J475" i="4"/>
  <c r="B198" i="4"/>
  <c r="J198" i="4"/>
  <c r="H475" i="4"/>
  <c r="F475" i="4"/>
  <c r="I475" i="4"/>
  <c r="G475" i="4"/>
  <c r="E475" i="4"/>
  <c r="D475" i="4"/>
  <c r="I198" i="4"/>
  <c r="G198" i="4"/>
  <c r="E198" i="4"/>
  <c r="H198" i="4"/>
  <c r="F198" i="4"/>
  <c r="D198" i="4"/>
  <c r="A199" i="4"/>
  <c r="A476" i="4"/>
  <c r="B476" i="4" l="1"/>
  <c r="J476" i="4"/>
  <c r="B199" i="4"/>
  <c r="J199" i="4"/>
  <c r="H199" i="4"/>
  <c r="F199" i="4"/>
  <c r="I199" i="4"/>
  <c r="G199" i="4"/>
  <c r="E199" i="4"/>
  <c r="D199" i="4"/>
  <c r="A200" i="4"/>
  <c r="I476" i="4"/>
  <c r="G476" i="4"/>
  <c r="E476" i="4"/>
  <c r="H476" i="4"/>
  <c r="F476" i="4"/>
  <c r="D476" i="4"/>
  <c r="A477" i="4"/>
  <c r="B477" i="4" l="1"/>
  <c r="J477" i="4"/>
  <c r="B200" i="4"/>
  <c r="J200" i="4"/>
  <c r="H477" i="4"/>
  <c r="F477" i="4"/>
  <c r="I477" i="4"/>
  <c r="G477" i="4"/>
  <c r="E477" i="4"/>
  <c r="D477" i="4"/>
  <c r="I200" i="4"/>
  <c r="G200" i="4"/>
  <c r="E200" i="4"/>
  <c r="H200" i="4"/>
  <c r="F200" i="4"/>
  <c r="D200" i="4"/>
  <c r="A201" i="4"/>
  <c r="A478" i="4"/>
  <c r="B478" i="4" l="1"/>
  <c r="J478" i="4"/>
  <c r="B201" i="4"/>
  <c r="J201" i="4"/>
  <c r="H201" i="4"/>
  <c r="F201" i="4"/>
  <c r="I201" i="4"/>
  <c r="G201" i="4"/>
  <c r="E201" i="4"/>
  <c r="D201" i="4"/>
  <c r="A202" i="4"/>
  <c r="I478" i="4"/>
  <c r="G478" i="4"/>
  <c r="E478" i="4"/>
  <c r="H478" i="4"/>
  <c r="F478" i="4"/>
  <c r="D478" i="4"/>
  <c r="A479" i="4"/>
  <c r="B479" i="4" l="1"/>
  <c r="J479" i="4"/>
  <c r="B202" i="4"/>
  <c r="J202" i="4"/>
  <c r="H479" i="4"/>
  <c r="F479" i="4"/>
  <c r="I479" i="4"/>
  <c r="G479" i="4"/>
  <c r="E479" i="4"/>
  <c r="D479" i="4"/>
  <c r="I202" i="4"/>
  <c r="G202" i="4"/>
  <c r="E202" i="4"/>
  <c r="H202" i="4"/>
  <c r="F202" i="4"/>
  <c r="D202" i="4"/>
  <c r="A203" i="4"/>
  <c r="A480" i="4"/>
  <c r="B203" i="4" l="1"/>
  <c r="J203" i="4"/>
  <c r="B480" i="4"/>
  <c r="J480" i="4"/>
  <c r="H203" i="4"/>
  <c r="F203" i="4"/>
  <c r="I203" i="4"/>
  <c r="G203" i="4"/>
  <c r="E203" i="4"/>
  <c r="D203" i="4"/>
  <c r="A204" i="4"/>
  <c r="I480" i="4"/>
  <c r="G480" i="4"/>
  <c r="E480" i="4"/>
  <c r="H480" i="4"/>
  <c r="F480" i="4"/>
  <c r="D480" i="4"/>
  <c r="A481" i="4"/>
  <c r="B481" i="4" l="1"/>
  <c r="J481" i="4"/>
  <c r="B204" i="4"/>
  <c r="J204" i="4"/>
  <c r="H481" i="4"/>
  <c r="F481" i="4"/>
  <c r="I481" i="4"/>
  <c r="G481" i="4"/>
  <c r="E481" i="4"/>
  <c r="D481" i="4"/>
  <c r="I204" i="4"/>
  <c r="G204" i="4"/>
  <c r="E204" i="4"/>
  <c r="H204" i="4"/>
  <c r="F204" i="4"/>
  <c r="D204" i="4"/>
  <c r="A205" i="4"/>
  <c r="A482" i="4"/>
  <c r="B482" i="4" l="1"/>
  <c r="J482" i="4"/>
  <c r="B205" i="4"/>
  <c r="J205" i="4"/>
  <c r="H205" i="4"/>
  <c r="F205" i="4"/>
  <c r="I205" i="4"/>
  <c r="G205" i="4"/>
  <c r="E205" i="4"/>
  <c r="D205" i="4"/>
  <c r="A206" i="4"/>
  <c r="I482" i="4"/>
  <c r="G482" i="4"/>
  <c r="E482" i="4"/>
  <c r="H482" i="4"/>
  <c r="F482" i="4"/>
  <c r="D482" i="4"/>
  <c r="A483" i="4"/>
  <c r="B483" i="4" l="1"/>
  <c r="J483" i="4"/>
  <c r="B206" i="4"/>
  <c r="J206" i="4"/>
  <c r="H483" i="4"/>
  <c r="F483" i="4"/>
  <c r="I483" i="4"/>
  <c r="G483" i="4"/>
  <c r="E483" i="4"/>
  <c r="D483" i="4"/>
  <c r="I206" i="4"/>
  <c r="G206" i="4"/>
  <c r="E206" i="4"/>
  <c r="H206" i="4"/>
  <c r="F206" i="4"/>
  <c r="D206" i="4"/>
  <c r="A207" i="4"/>
  <c r="A484" i="4"/>
  <c r="B484" i="4" l="1"/>
  <c r="J484" i="4"/>
  <c r="B207" i="4"/>
  <c r="J207" i="4"/>
  <c r="H207" i="4"/>
  <c r="F207" i="4"/>
  <c r="I207" i="4"/>
  <c r="G207" i="4"/>
  <c r="E207" i="4"/>
  <c r="D207" i="4"/>
  <c r="A208" i="4"/>
  <c r="I484" i="4"/>
  <c r="G484" i="4"/>
  <c r="E484" i="4"/>
  <c r="H484" i="4"/>
  <c r="F484" i="4"/>
  <c r="D484" i="4"/>
  <c r="A485" i="4"/>
  <c r="B485" i="4" l="1"/>
  <c r="J485" i="4"/>
  <c r="B208" i="4"/>
  <c r="J208" i="4"/>
  <c r="H485" i="4"/>
  <c r="F485" i="4"/>
  <c r="I485" i="4"/>
  <c r="G485" i="4"/>
  <c r="E485" i="4"/>
  <c r="D485" i="4"/>
  <c r="I208" i="4"/>
  <c r="G208" i="4"/>
  <c r="E208" i="4"/>
  <c r="H208" i="4"/>
  <c r="F208" i="4"/>
  <c r="D208" i="4"/>
  <c r="A209" i="4"/>
  <c r="A486" i="4"/>
  <c r="B486" i="4" l="1"/>
  <c r="J486" i="4"/>
  <c r="B209" i="4"/>
  <c r="J209" i="4"/>
  <c r="H209" i="4"/>
  <c r="F209" i="4"/>
  <c r="I209" i="4"/>
  <c r="G209" i="4"/>
  <c r="E209" i="4"/>
  <c r="D209" i="4"/>
  <c r="A210" i="4"/>
  <c r="I486" i="4"/>
  <c r="G486" i="4"/>
  <c r="E486" i="4"/>
  <c r="H486" i="4"/>
  <c r="F486" i="4"/>
  <c r="D486" i="4"/>
  <c r="A487" i="4"/>
  <c r="B487" i="4" l="1"/>
  <c r="J487" i="4"/>
  <c r="B210" i="4"/>
  <c r="J210" i="4"/>
  <c r="H487" i="4"/>
  <c r="F487" i="4"/>
  <c r="I487" i="4"/>
  <c r="G487" i="4"/>
  <c r="E487" i="4"/>
  <c r="D487" i="4"/>
  <c r="I210" i="4"/>
  <c r="G210" i="4"/>
  <c r="E210" i="4"/>
  <c r="H210" i="4"/>
  <c r="F210" i="4"/>
  <c r="D210" i="4"/>
  <c r="A211" i="4"/>
  <c r="A488" i="4"/>
  <c r="B488" i="4" l="1"/>
  <c r="J488" i="4"/>
  <c r="B211" i="4"/>
  <c r="J211" i="4"/>
  <c r="H211" i="4"/>
  <c r="F211" i="4"/>
  <c r="I211" i="4"/>
  <c r="G211" i="4"/>
  <c r="E211" i="4"/>
  <c r="D211" i="4"/>
  <c r="A212" i="4"/>
  <c r="I488" i="4"/>
  <c r="G488" i="4"/>
  <c r="E488" i="4"/>
  <c r="H488" i="4"/>
  <c r="F488" i="4"/>
  <c r="D488" i="4"/>
  <c r="A489" i="4"/>
  <c r="B489" i="4" l="1"/>
  <c r="J489" i="4"/>
  <c r="B212" i="4"/>
  <c r="J212" i="4"/>
  <c r="H489" i="4"/>
  <c r="F489" i="4"/>
  <c r="I489" i="4"/>
  <c r="G489" i="4"/>
  <c r="E489" i="4"/>
  <c r="D489" i="4"/>
  <c r="I212" i="4"/>
  <c r="G212" i="4"/>
  <c r="E212" i="4"/>
  <c r="H212" i="4"/>
  <c r="F212" i="4"/>
  <c r="D212" i="4"/>
  <c r="A213" i="4"/>
  <c r="A490" i="4"/>
  <c r="B490" i="4" l="1"/>
  <c r="J490" i="4"/>
  <c r="B213" i="4"/>
  <c r="J213" i="4"/>
  <c r="H213" i="4"/>
  <c r="F213" i="4"/>
  <c r="I213" i="4"/>
  <c r="G213" i="4"/>
  <c r="E213" i="4"/>
  <c r="D213" i="4"/>
  <c r="A214" i="4"/>
  <c r="I490" i="4"/>
  <c r="G490" i="4"/>
  <c r="E490" i="4"/>
  <c r="H490" i="4"/>
  <c r="F490" i="4"/>
  <c r="D490" i="4"/>
  <c r="A491" i="4"/>
  <c r="B491" i="4" l="1"/>
  <c r="J491" i="4"/>
  <c r="B214" i="4"/>
  <c r="J214" i="4"/>
  <c r="H491" i="4"/>
  <c r="F491" i="4"/>
  <c r="I491" i="4"/>
  <c r="G491" i="4"/>
  <c r="E491" i="4"/>
  <c r="D491" i="4"/>
  <c r="I214" i="4"/>
  <c r="G214" i="4"/>
  <c r="E214" i="4"/>
  <c r="H214" i="4"/>
  <c r="F214" i="4"/>
  <c r="D214" i="4"/>
  <c r="A215" i="4"/>
  <c r="A492" i="4"/>
  <c r="B492" i="4" l="1"/>
  <c r="J492" i="4"/>
  <c r="B215" i="4"/>
  <c r="J215" i="4"/>
  <c r="I492" i="4"/>
  <c r="G492" i="4"/>
  <c r="E492" i="4"/>
  <c r="H492" i="4"/>
  <c r="F492" i="4"/>
  <c r="D492" i="4"/>
  <c r="H215" i="4"/>
  <c r="F215" i="4"/>
  <c r="I215" i="4"/>
  <c r="G215" i="4"/>
  <c r="E215" i="4"/>
  <c r="D215" i="4"/>
  <c r="A216" i="4"/>
  <c r="A493" i="4"/>
  <c r="B493" i="4" l="1"/>
  <c r="J493" i="4"/>
  <c r="B216" i="4"/>
  <c r="J216" i="4"/>
  <c r="H493" i="4"/>
  <c r="F493" i="4"/>
  <c r="I493" i="4"/>
  <c r="G493" i="4"/>
  <c r="E493" i="4"/>
  <c r="D493" i="4"/>
  <c r="I216" i="4"/>
  <c r="G216" i="4"/>
  <c r="E216" i="4"/>
  <c r="H216" i="4"/>
  <c r="F216" i="4"/>
  <c r="D216" i="4"/>
  <c r="A217" i="4"/>
  <c r="A494" i="4"/>
  <c r="B494" i="4" l="1"/>
  <c r="J494" i="4"/>
  <c r="B217" i="4"/>
  <c r="J217" i="4"/>
  <c r="H217" i="4"/>
  <c r="F217" i="4"/>
  <c r="I217" i="4"/>
  <c r="G217" i="4"/>
  <c r="E217" i="4"/>
  <c r="D217" i="4"/>
  <c r="I494" i="4"/>
  <c r="G494" i="4"/>
  <c r="E494" i="4"/>
  <c r="H494" i="4"/>
  <c r="F494" i="4"/>
  <c r="D494" i="4"/>
  <c r="A495" i="4"/>
  <c r="B495" i="4" l="1"/>
  <c r="J495" i="4"/>
  <c r="H495" i="4"/>
  <c r="F495" i="4"/>
  <c r="I495" i="4"/>
  <c r="G495" i="4"/>
  <c r="E495" i="4"/>
  <c r="D495" i="4"/>
  <c r="A496" i="4"/>
  <c r="B496" i="4" l="1"/>
  <c r="J496" i="4"/>
  <c r="I496" i="4"/>
  <c r="G496" i="4"/>
  <c r="E496" i="4"/>
  <c r="H496" i="4"/>
  <c r="F496" i="4"/>
  <c r="D496" i="4"/>
  <c r="A497" i="4"/>
  <c r="B497" i="4" l="1"/>
  <c r="J497" i="4"/>
  <c r="H497" i="4"/>
  <c r="F497" i="4"/>
  <c r="I497" i="4"/>
  <c r="G497" i="4"/>
  <c r="E497" i="4"/>
  <c r="D497" i="4"/>
  <c r="A498" i="4"/>
  <c r="B498" i="4" l="1"/>
  <c r="J498" i="4"/>
  <c r="I498" i="4"/>
  <c r="G498" i="4"/>
  <c r="E498" i="4"/>
  <c r="H498" i="4"/>
  <c r="F498" i="4"/>
  <c r="D498" i="4"/>
  <c r="A499" i="4"/>
  <c r="B499" i="4" l="1"/>
  <c r="J499" i="4"/>
  <c r="H499" i="4"/>
  <c r="F499" i="4"/>
  <c r="I499" i="4"/>
  <c r="G499" i="4"/>
  <c r="E499" i="4"/>
  <c r="D499" i="4"/>
  <c r="A500" i="4"/>
  <c r="B500" i="4" l="1"/>
  <c r="J500" i="4"/>
  <c r="I500" i="4"/>
  <c r="G500" i="4"/>
  <c r="E500" i="4"/>
  <c r="H500" i="4"/>
  <c r="F500" i="4"/>
  <c r="D500" i="4"/>
  <c r="A501" i="4"/>
  <c r="B501" i="4" l="1"/>
  <c r="J501" i="4"/>
  <c r="H501" i="4"/>
  <c r="F501" i="4"/>
  <c r="I501" i="4"/>
  <c r="G501" i="4"/>
  <c r="E501" i="4"/>
  <c r="D501" i="4"/>
  <c r="A502" i="4"/>
  <c r="B502" i="4" l="1"/>
  <c r="J502" i="4"/>
  <c r="I502" i="4"/>
  <c r="G502" i="4"/>
  <c r="E502" i="4"/>
  <c r="H502" i="4"/>
  <c r="F502" i="4"/>
  <c r="D502" i="4"/>
  <c r="A503" i="4"/>
  <c r="B503" i="4" l="1"/>
  <c r="J503" i="4"/>
  <c r="H503" i="4"/>
  <c r="F503" i="4"/>
  <c r="I503" i="4"/>
  <c r="G503" i="4"/>
  <c r="E503" i="4"/>
  <c r="D503" i="4"/>
  <c r="A504" i="4"/>
  <c r="B504" i="4" l="1"/>
  <c r="J504" i="4"/>
  <c r="I504" i="4"/>
  <c r="G504" i="4"/>
  <c r="E504" i="4"/>
  <c r="H504" i="4"/>
  <c r="F504" i="4"/>
  <c r="D504" i="4"/>
  <c r="A505" i="4"/>
  <c r="B505" i="4" l="1"/>
  <c r="J505" i="4"/>
  <c r="H505" i="4"/>
  <c r="F505" i="4"/>
  <c r="I505" i="4"/>
  <c r="G505" i="4"/>
  <c r="E505" i="4"/>
  <c r="D505" i="4"/>
  <c r="A506" i="4"/>
  <c r="B506" i="4" l="1"/>
  <c r="J506" i="4"/>
  <c r="I506" i="4"/>
  <c r="G506" i="4"/>
  <c r="E506" i="4"/>
  <c r="H506" i="4"/>
  <c r="F506" i="4"/>
  <c r="D506" i="4"/>
  <c r="A507" i="4"/>
  <c r="B507" i="4" l="1"/>
  <c r="J507" i="4"/>
  <c r="H507" i="4"/>
  <c r="F507" i="4"/>
  <c r="I507" i="4"/>
  <c r="G507" i="4"/>
  <c r="E507" i="4"/>
  <c r="D507" i="4"/>
  <c r="A508" i="4"/>
  <c r="B508" i="4" l="1"/>
  <c r="J508" i="4"/>
  <c r="I508" i="4"/>
  <c r="G508" i="4"/>
  <c r="E508" i="4"/>
  <c r="H508" i="4"/>
  <c r="F508" i="4"/>
  <c r="D508" i="4"/>
  <c r="A509" i="4"/>
  <c r="B509" i="4" l="1"/>
  <c r="J509" i="4"/>
  <c r="H509" i="4"/>
  <c r="F509" i="4"/>
  <c r="I509" i="4"/>
  <c r="G509" i="4"/>
  <c r="E509" i="4"/>
  <c r="D509" i="4"/>
  <c r="A510" i="4"/>
  <c r="B510" i="4" l="1"/>
  <c r="J510" i="4"/>
  <c r="I510" i="4"/>
  <c r="G510" i="4"/>
  <c r="E510" i="4"/>
  <c r="H510" i="4"/>
  <c r="F510" i="4"/>
  <c r="D510" i="4"/>
  <c r="A511" i="4"/>
  <c r="B511" i="4" l="1"/>
  <c r="J511" i="4"/>
  <c r="H511" i="4"/>
  <c r="F511" i="4"/>
  <c r="I511" i="4"/>
  <c r="G511" i="4"/>
  <c r="E511" i="4"/>
  <c r="D511" i="4"/>
  <c r="A512" i="4"/>
  <c r="B512" i="4" l="1"/>
  <c r="J512" i="4"/>
  <c r="I512" i="4"/>
  <c r="G512" i="4"/>
  <c r="E512" i="4"/>
  <c r="H512" i="4"/>
  <c r="F512" i="4"/>
  <c r="D512" i="4"/>
  <c r="A513" i="4"/>
  <c r="B513" i="4" l="1"/>
  <c r="J513" i="4"/>
  <c r="H513" i="4"/>
  <c r="F513" i="4"/>
  <c r="I513" i="4"/>
  <c r="G513" i="4"/>
  <c r="E513" i="4"/>
  <c r="D513" i="4"/>
  <c r="A514" i="4"/>
  <c r="B514" i="4" l="1"/>
  <c r="J514" i="4"/>
  <c r="I514" i="4"/>
  <c r="G514" i="4"/>
  <c r="E514" i="4"/>
  <c r="H514" i="4"/>
  <c r="F514" i="4"/>
  <c r="D514" i="4"/>
  <c r="A515" i="4"/>
  <c r="B515" i="4" l="1"/>
  <c r="J515" i="4"/>
  <c r="H515" i="4"/>
  <c r="F515" i="4"/>
  <c r="I515" i="4"/>
  <c r="G515" i="4"/>
  <c r="E515" i="4"/>
  <c r="D515" i="4"/>
  <c r="A516" i="4"/>
  <c r="B516" i="4" l="1"/>
  <c r="J516" i="4"/>
  <c r="I516" i="4"/>
  <c r="G516" i="4"/>
  <c r="E516" i="4"/>
  <c r="H516" i="4"/>
  <c r="F516" i="4"/>
  <c r="D516" i="4"/>
  <c r="A517" i="4"/>
  <c r="B517" i="4" l="1"/>
  <c r="J517" i="4"/>
  <c r="H517" i="4"/>
  <c r="F517" i="4"/>
  <c r="I517" i="4"/>
  <c r="G517" i="4"/>
  <c r="E517" i="4"/>
  <c r="D517" i="4"/>
  <c r="A518" i="4"/>
  <c r="B518" i="4" l="1"/>
  <c r="J518" i="4"/>
  <c r="I518" i="4"/>
  <c r="G518" i="4"/>
  <c r="E518" i="4"/>
  <c r="H518" i="4"/>
  <c r="F518" i="4"/>
  <c r="D518" i="4"/>
  <c r="A519" i="4"/>
  <c r="B519" i="4" l="1"/>
  <c r="J519" i="4"/>
  <c r="H519" i="4"/>
  <c r="F519" i="4"/>
  <c r="I519" i="4"/>
  <c r="G519" i="4"/>
  <c r="E519" i="4"/>
  <c r="D519" i="4"/>
  <c r="A520" i="4"/>
  <c r="B520" i="4" l="1"/>
  <c r="J520" i="4"/>
  <c r="I520" i="4"/>
  <c r="G520" i="4"/>
  <c r="E520" i="4"/>
  <c r="H520" i="4"/>
  <c r="F520" i="4"/>
  <c r="D520" i="4"/>
  <c r="A521" i="4"/>
  <c r="B521" i="4" l="1"/>
  <c r="J521" i="4"/>
  <c r="H521" i="4"/>
  <c r="F521" i="4"/>
  <c r="I521" i="4"/>
  <c r="G521" i="4"/>
  <c r="E521" i="4"/>
  <c r="D521" i="4"/>
  <c r="A522" i="4"/>
  <c r="B522" i="4" l="1"/>
  <c r="J522" i="4"/>
  <c r="I522" i="4"/>
  <c r="G522" i="4"/>
  <c r="E522" i="4"/>
  <c r="H522" i="4"/>
  <c r="F522" i="4"/>
  <c r="D522" i="4"/>
  <c r="A523" i="4"/>
  <c r="B523" i="4" l="1"/>
  <c r="J523" i="4"/>
  <c r="H523" i="4"/>
  <c r="F523" i="4"/>
  <c r="I523" i="4"/>
  <c r="G523" i="4"/>
  <c r="E523" i="4"/>
  <c r="D523" i="4"/>
  <c r="A524" i="4"/>
  <c r="B524" i="4" l="1"/>
  <c r="J524" i="4"/>
  <c r="I524" i="4"/>
  <c r="G524" i="4"/>
  <c r="E524" i="4"/>
  <c r="H524" i="4"/>
  <c r="F524" i="4"/>
  <c r="D524" i="4"/>
  <c r="A525" i="4"/>
  <c r="B525" i="4" l="1"/>
  <c r="J525" i="4"/>
  <c r="H525" i="4"/>
  <c r="F525" i="4"/>
  <c r="I525" i="4"/>
  <c r="G525" i="4"/>
  <c r="E525" i="4"/>
  <c r="D525" i="4"/>
  <c r="A526" i="4"/>
  <c r="B526" i="4" l="1"/>
  <c r="J526" i="4"/>
  <c r="I526" i="4"/>
  <c r="G526" i="4"/>
  <c r="E526" i="4"/>
  <c r="H526" i="4"/>
  <c r="F526" i="4"/>
  <c r="D526" i="4"/>
  <c r="A527" i="4"/>
  <c r="B527" i="4" l="1"/>
  <c r="J527" i="4"/>
  <c r="H527" i="4"/>
  <c r="F527" i="4"/>
  <c r="I527" i="4"/>
  <c r="G527" i="4"/>
  <c r="E527" i="4"/>
  <c r="D527" i="4"/>
  <c r="A528" i="4"/>
  <c r="B528" i="4" l="1"/>
  <c r="J528" i="4"/>
  <c r="I528" i="4"/>
  <c r="G528" i="4"/>
  <c r="E528" i="4"/>
  <c r="H528" i="4"/>
  <c r="F528" i="4"/>
  <c r="D528" i="4"/>
  <c r="A529" i="4"/>
  <c r="B529" i="4" l="1"/>
  <c r="J529" i="4"/>
  <c r="H529" i="4"/>
  <c r="F529" i="4"/>
  <c r="I529" i="4"/>
  <c r="G529" i="4"/>
  <c r="E529" i="4"/>
  <c r="D529" i="4"/>
  <c r="A530" i="4"/>
  <c r="B530" i="4" l="1"/>
  <c r="J530" i="4"/>
  <c r="I530" i="4"/>
  <c r="G530" i="4"/>
  <c r="E530" i="4"/>
  <c r="H530" i="4"/>
  <c r="F530" i="4"/>
  <c r="D530" i="4"/>
  <c r="A531" i="4"/>
  <c r="B531" i="4" l="1"/>
  <c r="J531" i="4"/>
  <c r="H531" i="4"/>
  <c r="I531" i="4"/>
  <c r="F531" i="4"/>
  <c r="G531" i="4"/>
  <c r="E531" i="4"/>
  <c r="D531" i="4"/>
  <c r="A532" i="4"/>
  <c r="B532" i="4" l="1"/>
  <c r="J532" i="4"/>
  <c r="I532" i="4"/>
  <c r="G532" i="4"/>
  <c r="E532" i="4"/>
  <c r="H532" i="4"/>
  <c r="F532" i="4"/>
  <c r="D532" i="4"/>
  <c r="A533" i="4"/>
  <c r="B533" i="4" l="1"/>
  <c r="J533" i="4"/>
  <c r="H533" i="4"/>
  <c r="F533" i="4"/>
  <c r="G533" i="4"/>
  <c r="I533" i="4"/>
  <c r="E533" i="4"/>
  <c r="D533" i="4"/>
  <c r="A534" i="4"/>
  <c r="B534" i="4" l="1"/>
  <c r="J534" i="4"/>
  <c r="I534" i="4"/>
  <c r="G534" i="4"/>
  <c r="E534" i="4"/>
  <c r="F534" i="4"/>
  <c r="H534" i="4"/>
  <c r="D534" i="4"/>
  <c r="A535" i="4"/>
  <c r="B535" i="4" l="1"/>
  <c r="J535" i="4"/>
  <c r="H535" i="4"/>
  <c r="F535" i="4"/>
  <c r="I535" i="4"/>
  <c r="E535" i="4"/>
  <c r="G535" i="4"/>
  <c r="D535" i="4"/>
  <c r="A536" i="4"/>
  <c r="B536" i="4" l="1"/>
  <c r="J536" i="4"/>
  <c r="I536" i="4"/>
  <c r="G536" i="4"/>
  <c r="E536" i="4"/>
  <c r="H536" i="4"/>
  <c r="F536" i="4"/>
  <c r="D536" i="4"/>
  <c r="A537" i="4"/>
  <c r="B537" i="4" l="1"/>
  <c r="J537" i="4"/>
  <c r="H537" i="4"/>
  <c r="F537" i="4"/>
  <c r="G537" i="4"/>
  <c r="I537" i="4"/>
  <c r="E537" i="4"/>
  <c r="D537" i="4"/>
  <c r="A538" i="4"/>
  <c r="B538" i="4" l="1"/>
  <c r="J538" i="4"/>
  <c r="I538" i="4"/>
  <c r="G538" i="4"/>
  <c r="E538" i="4"/>
  <c r="F538" i="4"/>
  <c r="H538" i="4"/>
  <c r="D538" i="4"/>
  <c r="A539" i="4"/>
  <c r="B539" i="4" l="1"/>
  <c r="J539" i="4"/>
  <c r="H539" i="4"/>
  <c r="F539" i="4"/>
  <c r="I539" i="4"/>
  <c r="E539" i="4"/>
  <c r="G539" i="4"/>
  <c r="D539" i="4"/>
  <c r="A540" i="4"/>
  <c r="B540" i="4" l="1"/>
  <c r="J540" i="4"/>
  <c r="I540" i="4"/>
  <c r="G540" i="4"/>
  <c r="E540" i="4"/>
  <c r="H540" i="4"/>
  <c r="F540" i="4"/>
  <c r="D540" i="4"/>
  <c r="A541" i="4"/>
  <c r="B541" i="4" l="1"/>
  <c r="J541" i="4"/>
  <c r="H541" i="4"/>
  <c r="F541" i="4"/>
  <c r="G541" i="4"/>
  <c r="I541" i="4"/>
  <c r="E541" i="4"/>
  <c r="D541" i="4"/>
  <c r="A542" i="4"/>
  <c r="B542" i="4" l="1"/>
  <c r="J542" i="4"/>
  <c r="I542" i="4"/>
  <c r="G542" i="4"/>
  <c r="E542" i="4"/>
  <c r="F542" i="4"/>
  <c r="H542" i="4"/>
  <c r="D542" i="4"/>
  <c r="A543" i="4"/>
  <c r="B543" i="4" l="1"/>
  <c r="J543" i="4"/>
  <c r="H543" i="4"/>
  <c r="F543" i="4"/>
  <c r="I543" i="4"/>
  <c r="E543" i="4"/>
  <c r="G543" i="4"/>
  <c r="D543" i="4"/>
  <c r="A544" i="4"/>
  <c r="B544" i="4" l="1"/>
  <c r="J544" i="4"/>
  <c r="I544" i="4"/>
  <c r="G544" i="4"/>
  <c r="E544" i="4"/>
  <c r="H544" i="4"/>
  <c r="F544" i="4"/>
  <c r="D544" i="4"/>
  <c r="A545" i="4"/>
  <c r="B545" i="4" l="1"/>
  <c r="J545" i="4"/>
  <c r="H545" i="4"/>
  <c r="F545" i="4"/>
  <c r="G545" i="4"/>
  <c r="I545" i="4"/>
  <c r="E545" i="4"/>
  <c r="D545" i="4"/>
  <c r="A546" i="4"/>
  <c r="B546" i="4" l="1"/>
  <c r="J546" i="4"/>
  <c r="I546" i="4"/>
  <c r="G546" i="4"/>
  <c r="E546" i="4"/>
  <c r="F546" i="4"/>
  <c r="H546" i="4"/>
  <c r="D546" i="4"/>
  <c r="A547" i="4"/>
  <c r="B547" i="4" l="1"/>
  <c r="J547" i="4"/>
  <c r="H547" i="4"/>
  <c r="F547" i="4"/>
  <c r="I547" i="4"/>
  <c r="E547" i="4"/>
  <c r="G547" i="4"/>
  <c r="D547" i="4"/>
  <c r="A548" i="4"/>
  <c r="B548" i="4" l="1"/>
  <c r="J548" i="4"/>
  <c r="I548" i="4"/>
  <c r="G548" i="4"/>
  <c r="E548" i="4"/>
  <c r="H548" i="4"/>
  <c r="F548" i="4"/>
  <c r="D548" i="4"/>
  <c r="A549" i="4"/>
  <c r="B549" i="4" l="1"/>
  <c r="J549" i="4"/>
  <c r="H549" i="4"/>
  <c r="F549" i="4"/>
  <c r="G549" i="4"/>
  <c r="I549" i="4"/>
  <c r="E549" i="4"/>
  <c r="D549" i="4"/>
  <c r="A550" i="4"/>
  <c r="B550" i="4" l="1"/>
  <c r="J550" i="4"/>
  <c r="I550" i="4"/>
  <c r="G550" i="4"/>
  <c r="E550" i="4"/>
  <c r="F550" i="4"/>
  <c r="H550" i="4"/>
  <c r="D550" i="4"/>
  <c r="A551" i="4"/>
  <c r="B551" i="4" l="1"/>
  <c r="J551" i="4"/>
  <c r="H551" i="4"/>
  <c r="F551" i="4"/>
  <c r="I551" i="4"/>
  <c r="E551" i="4"/>
  <c r="G551" i="4"/>
  <c r="D551" i="4"/>
  <c r="A552" i="4"/>
  <c r="B552" i="4" l="1"/>
  <c r="J552" i="4"/>
  <c r="I552" i="4"/>
  <c r="G552" i="4"/>
  <c r="E552" i="4"/>
  <c r="H552" i="4"/>
  <c r="F552" i="4"/>
  <c r="D552" i="4"/>
  <c r="A553" i="4"/>
  <c r="B553" i="4" l="1"/>
  <c r="J553" i="4"/>
  <c r="H553" i="4"/>
  <c r="F553" i="4"/>
  <c r="G553" i="4"/>
  <c r="I553" i="4"/>
  <c r="E553" i="4"/>
  <c r="D553" i="4"/>
  <c r="A554" i="4"/>
  <c r="B554" i="4" l="1"/>
  <c r="J554" i="4"/>
  <c r="I554" i="4"/>
  <c r="G554" i="4"/>
  <c r="E554" i="4"/>
  <c r="H554" i="4"/>
  <c r="F554" i="4"/>
  <c r="D554" i="4"/>
  <c r="A555" i="4"/>
  <c r="B555" i="4" l="1"/>
  <c r="J555" i="4"/>
  <c r="H555" i="4"/>
  <c r="F555" i="4"/>
  <c r="I555" i="4"/>
  <c r="G555" i="4"/>
  <c r="E555" i="4"/>
  <c r="D555" i="4"/>
  <c r="A556" i="4"/>
  <c r="B556" i="4" l="1"/>
  <c r="J556" i="4"/>
  <c r="I556" i="4"/>
  <c r="G556" i="4"/>
  <c r="E556" i="4"/>
  <c r="H556" i="4"/>
  <c r="F556" i="4"/>
  <c r="D556" i="4"/>
  <c r="A557" i="4"/>
  <c r="B557" i="4" l="1"/>
  <c r="J557" i="4"/>
  <c r="H557" i="4"/>
  <c r="F557" i="4"/>
  <c r="I557" i="4"/>
  <c r="G557" i="4"/>
  <c r="E557" i="4"/>
  <c r="D557" i="4"/>
  <c r="A558" i="4"/>
  <c r="B558" i="4" l="1"/>
  <c r="J558" i="4"/>
  <c r="I558" i="4"/>
  <c r="G558" i="4"/>
  <c r="E558" i="4"/>
  <c r="H558" i="4"/>
  <c r="F558" i="4"/>
  <c r="D558" i="4"/>
  <c r="A559" i="4"/>
  <c r="B559" i="4" l="1"/>
  <c r="J559" i="4"/>
  <c r="H559" i="4"/>
  <c r="F559" i="4"/>
  <c r="I559" i="4"/>
  <c r="G559" i="4"/>
  <c r="E559" i="4"/>
  <c r="D559" i="4"/>
  <c r="A560" i="4"/>
  <c r="B560" i="4" l="1"/>
  <c r="J560" i="4"/>
  <c r="I560" i="4"/>
  <c r="G560" i="4"/>
  <c r="E560" i="4"/>
  <c r="H560" i="4"/>
  <c r="F560" i="4"/>
  <c r="D560" i="4"/>
  <c r="A561" i="4"/>
  <c r="B561" i="4" l="1"/>
  <c r="J561" i="4"/>
  <c r="H561" i="4"/>
  <c r="F561" i="4"/>
  <c r="I561" i="4"/>
  <c r="G561" i="4"/>
  <c r="E561" i="4"/>
  <c r="D561" i="4"/>
  <c r="A562" i="4"/>
  <c r="B562" i="4" l="1"/>
  <c r="J562" i="4"/>
  <c r="I562" i="4"/>
  <c r="G562" i="4"/>
  <c r="E562" i="4"/>
  <c r="H562" i="4"/>
  <c r="F562" i="4"/>
  <c r="D562" i="4"/>
  <c r="A563" i="4"/>
  <c r="B563" i="4" l="1"/>
  <c r="J563" i="4"/>
  <c r="H563" i="4"/>
  <c r="F563" i="4"/>
  <c r="I563" i="4"/>
  <c r="G563" i="4"/>
  <c r="E563" i="4"/>
  <c r="D563" i="4"/>
  <c r="A564" i="4"/>
  <c r="B564" i="4" l="1"/>
  <c r="J564" i="4"/>
  <c r="I564" i="4"/>
  <c r="G564" i="4"/>
  <c r="E564" i="4"/>
  <c r="H564" i="4"/>
  <c r="F564" i="4"/>
  <c r="D564" i="4"/>
  <c r="A565" i="4"/>
  <c r="B565" i="4" l="1"/>
  <c r="J565" i="4"/>
  <c r="H565" i="4"/>
  <c r="F565" i="4"/>
  <c r="I565" i="4"/>
  <c r="G565" i="4"/>
  <c r="E565" i="4"/>
  <c r="D565" i="4"/>
  <c r="A566" i="4"/>
  <c r="B566" i="4" l="1"/>
  <c r="J566" i="4"/>
  <c r="I566" i="4"/>
  <c r="G566" i="4"/>
  <c r="E566" i="4"/>
  <c r="H566" i="4"/>
  <c r="F566" i="4"/>
  <c r="D566" i="4"/>
  <c r="A567" i="4"/>
  <c r="B567" i="4" l="1"/>
  <c r="J567" i="4"/>
  <c r="H567" i="4"/>
  <c r="F567" i="4"/>
  <c r="I567" i="4"/>
  <c r="G567" i="4"/>
  <c r="E567" i="4"/>
  <c r="D567" i="4"/>
  <c r="A568" i="4"/>
  <c r="B568" i="4" l="1"/>
  <c r="J568" i="4"/>
  <c r="I568" i="4"/>
  <c r="G568" i="4"/>
  <c r="E568" i="4"/>
  <c r="H568" i="4"/>
  <c r="F568" i="4"/>
  <c r="D568" i="4"/>
  <c r="A569" i="4"/>
  <c r="B569" i="4" l="1"/>
  <c r="J569" i="4"/>
  <c r="H569" i="4"/>
  <c r="F569" i="4"/>
  <c r="I569" i="4"/>
  <c r="G569" i="4"/>
  <c r="E569" i="4"/>
  <c r="D569" i="4"/>
  <c r="A570" i="4"/>
  <c r="B570" i="4" l="1"/>
  <c r="J570" i="4"/>
  <c r="I570" i="4"/>
  <c r="G570" i="4"/>
  <c r="E570" i="4"/>
  <c r="H570" i="4"/>
  <c r="F570" i="4"/>
  <c r="D570" i="4"/>
  <c r="A571" i="4"/>
  <c r="B571" i="4" l="1"/>
  <c r="J571" i="4"/>
  <c r="H571" i="4"/>
  <c r="F571" i="4"/>
  <c r="I571" i="4"/>
  <c r="G571" i="4"/>
  <c r="E571" i="4"/>
  <c r="D571" i="4"/>
  <c r="A572" i="4"/>
  <c r="B572" i="4" l="1"/>
  <c r="J572" i="4"/>
  <c r="I572" i="4"/>
  <c r="G572" i="4"/>
  <c r="E572" i="4"/>
  <c r="H572" i="4"/>
  <c r="F572" i="4"/>
  <c r="D572" i="4"/>
  <c r="A573" i="4"/>
  <c r="B573" i="4" l="1"/>
  <c r="J573" i="4"/>
  <c r="H573" i="4"/>
  <c r="F573" i="4"/>
  <c r="I573" i="4"/>
  <c r="G573" i="4"/>
  <c r="E573" i="4"/>
  <c r="D573" i="4"/>
  <c r="A574" i="4"/>
  <c r="B574" i="4" l="1"/>
  <c r="J574" i="4"/>
  <c r="I574" i="4"/>
  <c r="G574" i="4"/>
  <c r="E574" i="4"/>
  <c r="H574" i="4"/>
  <c r="F574" i="4"/>
  <c r="D574" i="4"/>
  <c r="A575" i="4"/>
  <c r="B575" i="4" l="1"/>
  <c r="J575" i="4"/>
  <c r="H575" i="4"/>
  <c r="F575" i="4"/>
  <c r="I575" i="4"/>
  <c r="G575" i="4"/>
  <c r="E575" i="4"/>
  <c r="D575" i="4"/>
  <c r="A576" i="4"/>
  <c r="B576" i="4" l="1"/>
  <c r="J576" i="4"/>
  <c r="I576" i="4"/>
  <c r="G576" i="4"/>
  <c r="E576" i="4"/>
  <c r="H576" i="4"/>
  <c r="F576" i="4"/>
  <c r="D576" i="4"/>
  <c r="A577" i="4"/>
  <c r="B577" i="4" l="1"/>
  <c r="J577" i="4"/>
  <c r="H577" i="4"/>
  <c r="F577" i="4"/>
  <c r="I577" i="4"/>
  <c r="G577" i="4"/>
  <c r="E577" i="4"/>
  <c r="D577" i="4"/>
  <c r="A578" i="4"/>
  <c r="B578" i="4" l="1"/>
  <c r="J578" i="4"/>
  <c r="I578" i="4"/>
  <c r="G578" i="4"/>
  <c r="E578" i="4"/>
  <c r="H578" i="4"/>
  <c r="F578" i="4"/>
  <c r="D578" i="4"/>
  <c r="A579" i="4"/>
  <c r="B579" i="4" l="1"/>
  <c r="J579" i="4"/>
  <c r="H579" i="4"/>
  <c r="F579" i="4"/>
  <c r="I579" i="4"/>
  <c r="G579" i="4"/>
  <c r="E579" i="4"/>
  <c r="D579" i="4"/>
  <c r="A580" i="4"/>
  <c r="B580" i="4" l="1"/>
  <c r="J580" i="4"/>
  <c r="I580" i="4"/>
  <c r="G580" i="4"/>
  <c r="E580" i="4"/>
  <c r="H580" i="4"/>
  <c r="F580" i="4"/>
  <c r="D580" i="4"/>
  <c r="A581" i="4"/>
  <c r="B581" i="4" l="1"/>
  <c r="J581" i="4"/>
  <c r="H581" i="4"/>
  <c r="F581" i="4"/>
  <c r="I581" i="4"/>
  <c r="G581" i="4"/>
  <c r="E581" i="4"/>
  <c r="D581" i="4"/>
  <c r="A582" i="4"/>
  <c r="B582" i="4" l="1"/>
  <c r="J582" i="4"/>
  <c r="I582" i="4"/>
  <c r="G582" i="4"/>
  <c r="E582" i="4"/>
  <c r="H582" i="4"/>
  <c r="F582" i="4"/>
  <c r="D582" i="4"/>
  <c r="A583" i="4"/>
  <c r="B583" i="4" l="1"/>
  <c r="J583" i="4"/>
  <c r="H583" i="4"/>
  <c r="F583" i="4"/>
  <c r="I583" i="4"/>
  <c r="G583" i="4"/>
  <c r="E583" i="4"/>
  <c r="D583" i="4"/>
  <c r="A584" i="4"/>
  <c r="B584" i="4" l="1"/>
  <c r="J584" i="4"/>
  <c r="I584" i="4"/>
  <c r="G584" i="4"/>
  <c r="E584" i="4"/>
  <c r="H584" i="4"/>
  <c r="F584" i="4"/>
  <c r="D584" i="4"/>
  <c r="A585" i="4"/>
  <c r="B585" i="4" l="1"/>
  <c r="J585" i="4"/>
  <c r="H585" i="4"/>
  <c r="F585" i="4"/>
  <c r="I585" i="4"/>
  <c r="G585" i="4"/>
  <c r="E585" i="4"/>
  <c r="D585" i="4"/>
  <c r="A586" i="4"/>
  <c r="B586" i="4" l="1"/>
  <c r="J586" i="4"/>
  <c r="I586" i="4"/>
  <c r="G586" i="4"/>
  <c r="E586" i="4"/>
  <c r="H586" i="4"/>
  <c r="F586" i="4"/>
  <c r="D586" i="4"/>
  <c r="A587" i="4"/>
  <c r="B587" i="4" l="1"/>
  <c r="J587" i="4"/>
  <c r="H587" i="4"/>
  <c r="F587" i="4"/>
  <c r="I587" i="4"/>
  <c r="G587" i="4"/>
  <c r="E587" i="4"/>
  <c r="D587" i="4"/>
  <c r="A588" i="4"/>
  <c r="B588" i="4" l="1"/>
  <c r="J588" i="4"/>
  <c r="I588" i="4"/>
  <c r="G588" i="4"/>
  <c r="E588" i="4"/>
  <c r="H588" i="4"/>
  <c r="F588" i="4"/>
  <c r="D588" i="4"/>
  <c r="A589" i="4"/>
  <c r="B589" i="4" l="1"/>
  <c r="J589" i="4"/>
  <c r="H589" i="4"/>
  <c r="F589" i="4"/>
  <c r="I589" i="4"/>
  <c r="G589" i="4"/>
  <c r="E589" i="4"/>
  <c r="D589" i="4"/>
  <c r="A590" i="4"/>
  <c r="B590" i="4" l="1"/>
  <c r="J590" i="4"/>
  <c r="I590" i="4"/>
  <c r="G590" i="4"/>
  <c r="E590" i="4"/>
  <c r="H590" i="4"/>
  <c r="F590" i="4"/>
  <c r="D590" i="4"/>
  <c r="A591" i="4"/>
  <c r="B591" i="4" l="1"/>
  <c r="J591" i="4"/>
  <c r="H591" i="4"/>
  <c r="F591" i="4"/>
  <c r="I591" i="4"/>
  <c r="G591" i="4"/>
  <c r="E591" i="4"/>
  <c r="D591" i="4"/>
  <c r="A592" i="4"/>
  <c r="B592" i="4" l="1"/>
  <c r="J592" i="4"/>
  <c r="I592" i="4"/>
  <c r="G592" i="4"/>
  <c r="E592" i="4"/>
  <c r="H592" i="4"/>
  <c r="F592" i="4"/>
  <c r="D592" i="4"/>
  <c r="A593" i="4"/>
  <c r="B593" i="4" l="1"/>
  <c r="J593" i="4"/>
  <c r="H593" i="4"/>
  <c r="F593" i="4"/>
  <c r="I593" i="4"/>
  <c r="G593" i="4"/>
  <c r="E593" i="4"/>
  <c r="D593" i="4"/>
  <c r="A594" i="4"/>
  <c r="B594" i="4" l="1"/>
  <c r="J594" i="4"/>
  <c r="I594" i="4"/>
  <c r="G594" i="4"/>
  <c r="E594" i="4"/>
  <c r="H594" i="4"/>
  <c r="F594" i="4"/>
  <c r="D594" i="4"/>
  <c r="A595" i="4"/>
  <c r="B595" i="4" l="1"/>
  <c r="J595" i="4"/>
  <c r="H595" i="4"/>
  <c r="F595" i="4"/>
  <c r="I595" i="4"/>
  <c r="G595" i="4"/>
  <c r="E595" i="4"/>
  <c r="D595" i="4"/>
  <c r="A596" i="4"/>
  <c r="B596" i="4" l="1"/>
  <c r="J596" i="4"/>
  <c r="I596" i="4"/>
  <c r="G596" i="4"/>
  <c r="E596" i="4"/>
  <c r="H596" i="4"/>
  <c r="F596" i="4"/>
  <c r="D596" i="4"/>
  <c r="A597" i="4"/>
  <c r="B597" i="4" l="1"/>
  <c r="J597" i="4"/>
  <c r="H597" i="4"/>
  <c r="F597" i="4"/>
  <c r="I597" i="4"/>
  <c r="G597" i="4"/>
  <c r="E597" i="4"/>
  <c r="D597" i="4"/>
  <c r="A598" i="4"/>
  <c r="B598" i="4" l="1"/>
  <c r="J598" i="4"/>
  <c r="I598" i="4"/>
  <c r="G598" i="4"/>
  <c r="E598" i="4"/>
  <c r="H598" i="4"/>
  <c r="F598" i="4"/>
  <c r="D598" i="4"/>
  <c r="A599" i="4"/>
  <c r="B599" i="4" l="1"/>
  <c r="J599" i="4"/>
  <c r="H599" i="4"/>
  <c r="F599" i="4"/>
  <c r="I599" i="4"/>
  <c r="G599" i="4"/>
  <c r="E599" i="4"/>
  <c r="D599" i="4"/>
  <c r="A600" i="4"/>
  <c r="B600" i="4" l="1"/>
  <c r="J600" i="4"/>
  <c r="I600" i="4"/>
  <c r="G600" i="4"/>
  <c r="E600" i="4"/>
  <c r="H600" i="4"/>
  <c r="F600" i="4"/>
  <c r="D600" i="4"/>
  <c r="A601" i="4"/>
  <c r="B601" i="4" l="1"/>
  <c r="J601" i="4"/>
  <c r="H601" i="4"/>
  <c r="F601" i="4"/>
  <c r="I601" i="4"/>
  <c r="G601" i="4"/>
  <c r="E601" i="4"/>
  <c r="D601" i="4"/>
  <c r="A602" i="4"/>
  <c r="B602" i="4" l="1"/>
  <c r="J602" i="4"/>
  <c r="I602" i="4"/>
  <c r="G602" i="4"/>
  <c r="E602" i="4"/>
  <c r="H602" i="4"/>
  <c r="F602" i="4"/>
  <c r="D602" i="4"/>
  <c r="A603" i="4"/>
  <c r="B603" i="4" l="1"/>
  <c r="J603" i="4"/>
  <c r="H603" i="4"/>
  <c r="F603" i="4"/>
  <c r="I603" i="4"/>
  <c r="G603" i="4"/>
  <c r="E603" i="4"/>
  <c r="D603" i="4"/>
  <c r="A604" i="4"/>
  <c r="B604" i="4" l="1"/>
  <c r="J604" i="4"/>
  <c r="I604" i="4"/>
  <c r="G604" i="4"/>
  <c r="E604" i="4"/>
  <c r="H604" i="4"/>
  <c r="F604" i="4"/>
  <c r="D604" i="4"/>
  <c r="A605" i="4"/>
  <c r="B605" i="4" l="1"/>
  <c r="J605" i="4"/>
  <c r="H605" i="4"/>
  <c r="F605" i="4"/>
  <c r="I605" i="4"/>
  <c r="G605" i="4"/>
  <c r="E605" i="4"/>
  <c r="D605" i="4"/>
  <c r="A606" i="4"/>
  <c r="B606" i="4" l="1"/>
  <c r="J606" i="4"/>
  <c r="I606" i="4"/>
  <c r="G606" i="4"/>
  <c r="E606" i="4"/>
  <c r="H606" i="4"/>
  <c r="F606" i="4"/>
  <c r="D606" i="4"/>
  <c r="A607" i="4"/>
  <c r="B607" i="4" l="1"/>
  <c r="J607" i="4"/>
  <c r="H607" i="4"/>
  <c r="F607" i="4"/>
  <c r="I607" i="4"/>
  <c r="G607" i="4"/>
  <c r="E607" i="4"/>
  <c r="D607" i="4"/>
  <c r="A608" i="4"/>
  <c r="B608" i="4" l="1"/>
  <c r="J608" i="4"/>
  <c r="I608" i="4"/>
  <c r="G608" i="4"/>
  <c r="E608" i="4"/>
  <c r="H608" i="4"/>
  <c r="F608" i="4"/>
  <c r="D608" i="4"/>
  <c r="A609" i="4"/>
  <c r="B609" i="4" l="1"/>
  <c r="J609" i="4"/>
  <c r="H609" i="4"/>
  <c r="F609" i="4"/>
  <c r="I609" i="4"/>
  <c r="G609" i="4"/>
  <c r="E609" i="4"/>
  <c r="D609" i="4"/>
  <c r="A610" i="4"/>
  <c r="B610" i="4" l="1"/>
  <c r="J610" i="4"/>
  <c r="I610" i="4"/>
  <c r="G610" i="4"/>
  <c r="E610" i="4"/>
  <c r="H610" i="4"/>
  <c r="F610" i="4"/>
  <c r="D610" i="4"/>
  <c r="A611" i="4"/>
  <c r="B611" i="4" l="1"/>
  <c r="J611" i="4"/>
  <c r="H611" i="4"/>
  <c r="F611" i="4"/>
  <c r="I611" i="4"/>
  <c r="G611" i="4"/>
  <c r="E611" i="4"/>
  <c r="D611" i="4"/>
  <c r="A612" i="4"/>
  <c r="B612" i="4" l="1"/>
  <c r="J612" i="4"/>
  <c r="I612" i="4"/>
  <c r="G612" i="4"/>
  <c r="E612" i="4"/>
  <c r="H612" i="4"/>
  <c r="F612" i="4"/>
  <c r="D612" i="4"/>
  <c r="A613" i="4"/>
  <c r="B613" i="4" l="1"/>
  <c r="J613" i="4"/>
  <c r="H613" i="4"/>
  <c r="F613" i="4"/>
  <c r="I613" i="4"/>
  <c r="G613" i="4"/>
  <c r="E613" i="4"/>
  <c r="D613" i="4"/>
  <c r="A614" i="4"/>
  <c r="B614" i="4" l="1"/>
  <c r="J614" i="4"/>
  <c r="I614" i="4"/>
  <c r="G614" i="4"/>
  <c r="E614" i="4"/>
  <c r="H614" i="4"/>
  <c r="F614" i="4"/>
  <c r="D614" i="4"/>
  <c r="A615" i="4"/>
  <c r="B615" i="4" l="1"/>
  <c r="J615" i="4"/>
  <c r="H615" i="4"/>
  <c r="F615" i="4"/>
  <c r="I615" i="4"/>
  <c r="G615" i="4"/>
  <c r="E615" i="4"/>
  <c r="D615" i="4"/>
  <c r="A616" i="4"/>
  <c r="B616" i="4" l="1"/>
  <c r="J616" i="4"/>
  <c r="I616" i="4"/>
  <c r="G616" i="4"/>
  <c r="E616" i="4"/>
  <c r="H616" i="4"/>
  <c r="F616" i="4"/>
  <c r="D616" i="4"/>
  <c r="A617" i="4"/>
  <c r="B617" i="4" l="1"/>
  <c r="J617" i="4"/>
  <c r="H617" i="4"/>
  <c r="F617" i="4"/>
  <c r="I617" i="4"/>
  <c r="G617" i="4"/>
  <c r="E617" i="4"/>
  <c r="D617" i="4"/>
  <c r="A618" i="4"/>
  <c r="B618" i="4" l="1"/>
  <c r="J618" i="4"/>
  <c r="I618" i="4"/>
  <c r="G618" i="4"/>
  <c r="E618" i="4"/>
  <c r="H618" i="4"/>
  <c r="F618" i="4"/>
  <c r="D618" i="4"/>
  <c r="A619" i="4"/>
  <c r="B619" i="4" l="1"/>
  <c r="J619" i="4"/>
  <c r="H619" i="4"/>
  <c r="F619" i="4"/>
  <c r="I619" i="4"/>
  <c r="G619" i="4"/>
  <c r="E619" i="4"/>
  <c r="D619" i="4"/>
  <c r="A620" i="4"/>
  <c r="B620" i="4" l="1"/>
  <c r="J620" i="4"/>
  <c r="I620" i="4"/>
  <c r="G620" i="4"/>
  <c r="E620" i="4"/>
  <c r="H620" i="4"/>
  <c r="F620" i="4"/>
  <c r="D620" i="4"/>
  <c r="A621" i="4"/>
  <c r="B621" i="4" l="1"/>
  <c r="J621" i="4"/>
  <c r="H621" i="4"/>
  <c r="F621" i="4"/>
  <c r="I621" i="4"/>
  <c r="G621" i="4"/>
  <c r="E621" i="4"/>
  <c r="D621" i="4"/>
  <c r="A622" i="4"/>
  <c r="B622" i="4" l="1"/>
  <c r="J622" i="4"/>
  <c r="I622" i="4"/>
  <c r="G622" i="4"/>
  <c r="E622" i="4"/>
  <c r="H622" i="4"/>
  <c r="F622" i="4"/>
  <c r="D622" i="4"/>
  <c r="A623" i="4"/>
  <c r="B623" i="4" l="1"/>
  <c r="J623" i="4"/>
  <c r="H623" i="4"/>
  <c r="F623" i="4"/>
  <c r="I623" i="4"/>
  <c r="G623" i="4"/>
  <c r="E623" i="4"/>
  <c r="D623" i="4"/>
  <c r="A624" i="4"/>
  <c r="B624" i="4" l="1"/>
  <c r="J624" i="4"/>
  <c r="I624" i="4"/>
  <c r="G624" i="4"/>
  <c r="E624" i="4"/>
  <c r="H624" i="4"/>
  <c r="F624" i="4"/>
  <c r="D624" i="4"/>
  <c r="A625" i="4"/>
  <c r="B625" i="4" l="1"/>
  <c r="J625" i="4"/>
  <c r="H625" i="4"/>
  <c r="F625" i="4"/>
  <c r="I625" i="4"/>
  <c r="G625" i="4"/>
  <c r="E625" i="4"/>
  <c r="D625" i="4"/>
  <c r="A626" i="4"/>
  <c r="B626" i="4" l="1"/>
  <c r="J626" i="4"/>
  <c r="I626" i="4"/>
  <c r="G626" i="4"/>
  <c r="E626" i="4"/>
  <c r="H626" i="4"/>
  <c r="F626" i="4"/>
  <c r="D626" i="4"/>
  <c r="A627" i="4"/>
  <c r="B627" i="4" l="1"/>
  <c r="J627" i="4"/>
  <c r="H627" i="4"/>
  <c r="F627" i="4"/>
  <c r="I627" i="4"/>
  <c r="G627" i="4"/>
  <c r="E627" i="4"/>
  <c r="D627" i="4"/>
  <c r="A628" i="4"/>
  <c r="B628" i="4" l="1"/>
  <c r="J628" i="4"/>
  <c r="I628" i="4"/>
  <c r="G628" i="4"/>
  <c r="E628" i="4"/>
  <c r="H628" i="4"/>
  <c r="F628" i="4"/>
  <c r="D628" i="4"/>
  <c r="A629" i="4"/>
  <c r="B629" i="4" l="1"/>
  <c r="J629" i="4"/>
  <c r="H629" i="4"/>
  <c r="F629" i="4"/>
  <c r="I629" i="4"/>
  <c r="G629" i="4"/>
  <c r="E629" i="4"/>
  <c r="D629" i="4"/>
  <c r="A630" i="4"/>
  <c r="B630" i="4" l="1"/>
  <c r="J630" i="4"/>
  <c r="I630" i="4"/>
  <c r="G630" i="4"/>
  <c r="E630" i="4"/>
  <c r="H630" i="4"/>
  <c r="F630" i="4"/>
  <c r="D630" i="4"/>
  <c r="A631" i="4"/>
  <c r="B631" i="4" l="1"/>
  <c r="J631" i="4"/>
  <c r="H631" i="4"/>
  <c r="F631" i="4"/>
  <c r="I631" i="4"/>
  <c r="G631" i="4"/>
  <c r="E631" i="4"/>
  <c r="D631" i="4"/>
  <c r="A632" i="4"/>
  <c r="B632" i="4" l="1"/>
  <c r="J632" i="4"/>
  <c r="I632" i="4"/>
  <c r="G632" i="4"/>
  <c r="E632" i="4"/>
  <c r="H632" i="4"/>
  <c r="F632" i="4"/>
  <c r="D632" i="4"/>
  <c r="A633" i="4"/>
  <c r="B633" i="4" l="1"/>
  <c r="J633" i="4"/>
  <c r="H633" i="4"/>
  <c r="F633" i="4"/>
  <c r="I633" i="4"/>
  <c r="G633" i="4"/>
  <c r="E633" i="4"/>
  <c r="D633" i="4"/>
  <c r="A634" i="4"/>
  <c r="B634" i="4" l="1"/>
  <c r="J634" i="4"/>
  <c r="I634" i="4"/>
  <c r="G634" i="4"/>
  <c r="E634" i="4"/>
  <c r="H634" i="4"/>
  <c r="F634" i="4"/>
  <c r="D634" i="4"/>
  <c r="A635" i="4"/>
  <c r="B635" i="4" l="1"/>
  <c r="J635" i="4"/>
  <c r="H635" i="4"/>
  <c r="F635" i="4"/>
  <c r="I635" i="4"/>
  <c r="G635" i="4"/>
  <c r="E635" i="4"/>
  <c r="D635" i="4"/>
  <c r="A636" i="4"/>
  <c r="B636" i="4" l="1"/>
  <c r="J636" i="4"/>
  <c r="I636" i="4"/>
  <c r="G636" i="4"/>
  <c r="E636" i="4"/>
  <c r="H636" i="4"/>
  <c r="F636" i="4"/>
  <c r="D636" i="4"/>
  <c r="A637" i="4"/>
  <c r="B637" i="4" l="1"/>
  <c r="J637" i="4"/>
  <c r="H637" i="4"/>
  <c r="F637" i="4"/>
  <c r="I637" i="4"/>
  <c r="G637" i="4"/>
  <c r="E637" i="4"/>
  <c r="D637" i="4"/>
  <c r="A638" i="4"/>
  <c r="B638" i="4" l="1"/>
  <c r="J638" i="4"/>
  <c r="I638" i="4"/>
  <c r="G638" i="4"/>
  <c r="E638" i="4"/>
  <c r="H638" i="4"/>
  <c r="F638" i="4"/>
  <c r="D638" i="4"/>
  <c r="A639" i="4"/>
  <c r="B639" i="4" l="1"/>
  <c r="J639" i="4"/>
  <c r="H639" i="4"/>
  <c r="F639" i="4"/>
  <c r="I639" i="4"/>
  <c r="G639" i="4"/>
  <c r="E639" i="4"/>
  <c r="D639" i="4"/>
  <c r="A640" i="4"/>
  <c r="B640" i="4" l="1"/>
  <c r="J640" i="4"/>
  <c r="I640" i="4"/>
  <c r="G640" i="4"/>
  <c r="E640" i="4"/>
  <c r="H640" i="4"/>
  <c r="F640" i="4"/>
  <c r="D640" i="4"/>
  <c r="A641" i="4"/>
  <c r="B641" i="4" l="1"/>
  <c r="J641" i="4"/>
  <c r="H641" i="4"/>
  <c r="F641" i="4"/>
  <c r="I641" i="4"/>
  <c r="G641" i="4"/>
  <c r="E641" i="4"/>
  <c r="D641" i="4"/>
  <c r="A642" i="4"/>
  <c r="B642" i="4" l="1"/>
  <c r="J642" i="4"/>
  <c r="I642" i="4"/>
  <c r="G642" i="4"/>
  <c r="E642" i="4"/>
  <c r="H642" i="4"/>
  <c r="F642" i="4"/>
  <c r="D642" i="4"/>
  <c r="A643" i="4"/>
  <c r="B643" i="4" l="1"/>
  <c r="J643" i="4"/>
  <c r="H643" i="4"/>
  <c r="F643" i="4"/>
  <c r="I643" i="4"/>
  <c r="G643" i="4"/>
  <c r="E643" i="4"/>
  <c r="D643" i="4"/>
  <c r="A644" i="4"/>
  <c r="B644" i="4" l="1"/>
  <c r="J644" i="4"/>
  <c r="I644" i="4"/>
  <c r="G644" i="4"/>
  <c r="E644" i="4"/>
  <c r="H644" i="4"/>
  <c r="F644" i="4"/>
  <c r="D644" i="4"/>
  <c r="A645" i="4"/>
  <c r="B645" i="4" l="1"/>
  <c r="J645" i="4"/>
  <c r="H645" i="4"/>
  <c r="F645" i="4"/>
  <c r="I645" i="4"/>
  <c r="G645" i="4"/>
  <c r="E645" i="4"/>
  <c r="D645" i="4"/>
  <c r="A646" i="4"/>
  <c r="B646" i="4" l="1"/>
  <c r="J646" i="4"/>
  <c r="I646" i="4"/>
  <c r="G646" i="4"/>
  <c r="E646" i="4"/>
  <c r="H646" i="4"/>
  <c r="F646" i="4"/>
  <c r="D646" i="4"/>
  <c r="A647" i="4"/>
  <c r="B647" i="4" l="1"/>
  <c r="J647" i="4"/>
  <c r="H647" i="4"/>
  <c r="F647" i="4"/>
  <c r="I647" i="4"/>
  <c r="G647" i="4"/>
  <c r="E647" i="4"/>
  <c r="D647" i="4"/>
  <c r="A648" i="4"/>
  <c r="B648" i="4" l="1"/>
  <c r="J648" i="4"/>
  <c r="I648" i="4"/>
  <c r="G648" i="4"/>
  <c r="E648" i="4"/>
  <c r="H648" i="4"/>
  <c r="F648" i="4"/>
  <c r="D648" i="4"/>
  <c r="A649" i="4"/>
  <c r="B649" i="4" l="1"/>
  <c r="J649" i="4"/>
  <c r="H649" i="4"/>
  <c r="F649" i="4"/>
  <c r="I649" i="4"/>
  <c r="G649" i="4"/>
  <c r="E649" i="4"/>
  <c r="D649" i="4"/>
  <c r="A650" i="4"/>
  <c r="B650" i="4" l="1"/>
  <c r="J650" i="4"/>
  <c r="I650" i="4"/>
  <c r="G650" i="4"/>
  <c r="E650" i="4"/>
  <c r="H650" i="4"/>
  <c r="F650" i="4"/>
  <c r="D650" i="4"/>
  <c r="A651" i="4"/>
  <c r="B651" i="4" l="1"/>
  <c r="J651" i="4"/>
  <c r="H651" i="4"/>
  <c r="F651" i="4"/>
  <c r="I651" i="4"/>
  <c r="G651" i="4"/>
  <c r="E651" i="4"/>
  <c r="D651" i="4"/>
  <c r="A652" i="4"/>
  <c r="B652" i="4" l="1"/>
  <c r="J652" i="4"/>
  <c r="I652" i="4"/>
  <c r="G652" i="4"/>
  <c r="E652" i="4"/>
  <c r="H652" i="4"/>
  <c r="F652" i="4"/>
  <c r="D652" i="4"/>
  <c r="A653" i="4"/>
  <c r="B653" i="4" l="1"/>
  <c r="J653" i="4"/>
  <c r="H653" i="4"/>
  <c r="F653" i="4"/>
  <c r="I653" i="4"/>
  <c r="G653" i="4"/>
  <c r="E653" i="4"/>
  <c r="D653" i="4"/>
  <c r="A654" i="4"/>
  <c r="B654" i="4" l="1"/>
  <c r="J654" i="4"/>
  <c r="I654" i="4"/>
  <c r="G654" i="4"/>
  <c r="E654" i="4"/>
  <c r="H654" i="4"/>
  <c r="F654" i="4"/>
  <c r="D654" i="4"/>
  <c r="A655" i="4"/>
  <c r="B655" i="4" l="1"/>
  <c r="J655" i="4"/>
  <c r="H655" i="4"/>
  <c r="F655" i="4"/>
  <c r="I655" i="4"/>
  <c r="G655" i="4"/>
  <c r="E655" i="4"/>
  <c r="D655" i="4"/>
  <c r="A656" i="4"/>
  <c r="B656" i="4" l="1"/>
  <c r="J656" i="4"/>
  <c r="I656" i="4"/>
  <c r="G656" i="4"/>
  <c r="E656" i="4"/>
  <c r="H656" i="4"/>
  <c r="F656" i="4"/>
  <c r="D656" i="4"/>
  <c r="A657" i="4"/>
  <c r="B657" i="4" l="1"/>
  <c r="J657" i="4"/>
  <c r="H657" i="4"/>
  <c r="F657" i="4"/>
  <c r="I657" i="4"/>
  <c r="G657" i="4"/>
  <c r="E657" i="4"/>
  <c r="D657" i="4"/>
  <c r="A658" i="4"/>
  <c r="B658" i="4" l="1"/>
  <c r="J658" i="4"/>
  <c r="I658" i="4"/>
  <c r="G658" i="4"/>
  <c r="E658" i="4"/>
  <c r="H658" i="4"/>
  <c r="F658" i="4"/>
  <c r="D658" i="4"/>
  <c r="A659" i="4"/>
  <c r="B659" i="4" l="1"/>
  <c r="J659" i="4"/>
  <c r="H659" i="4"/>
  <c r="F659" i="4"/>
  <c r="I659" i="4"/>
  <c r="G659" i="4"/>
  <c r="E659" i="4"/>
  <c r="D659" i="4"/>
  <c r="A660" i="4"/>
  <c r="B660" i="4" l="1"/>
  <c r="J660" i="4"/>
  <c r="I660" i="4"/>
  <c r="G660" i="4"/>
  <c r="E660" i="4"/>
  <c r="H660" i="4"/>
  <c r="F660" i="4"/>
  <c r="D660" i="4"/>
  <c r="A661" i="4"/>
  <c r="B661" i="4" l="1"/>
  <c r="J661" i="4"/>
  <c r="H661" i="4"/>
  <c r="F661" i="4"/>
  <c r="I661" i="4"/>
  <c r="G661" i="4"/>
  <c r="E661" i="4"/>
  <c r="D661" i="4"/>
  <c r="A662" i="4"/>
  <c r="B662" i="4" l="1"/>
  <c r="J662" i="4"/>
  <c r="I662" i="4"/>
  <c r="G662" i="4"/>
  <c r="E662" i="4"/>
  <c r="H662" i="4"/>
  <c r="F662" i="4"/>
  <c r="D662" i="4"/>
  <c r="A663" i="4"/>
  <c r="B663" i="4" l="1"/>
  <c r="J663" i="4"/>
  <c r="H663" i="4"/>
  <c r="F663" i="4"/>
  <c r="I663" i="4"/>
  <c r="G663" i="4"/>
  <c r="E663" i="4"/>
  <c r="D663" i="4"/>
  <c r="A664" i="4"/>
  <c r="B664" i="4" l="1"/>
  <c r="J664" i="4"/>
  <c r="I664" i="4"/>
  <c r="G664" i="4"/>
  <c r="E664" i="4"/>
  <c r="H664" i="4"/>
  <c r="F664" i="4"/>
  <c r="D664" i="4"/>
  <c r="A665" i="4"/>
  <c r="B665" i="4" l="1"/>
  <c r="J665" i="4"/>
  <c r="H665" i="4"/>
  <c r="F665" i="4"/>
  <c r="I665" i="4"/>
  <c r="G665" i="4"/>
  <c r="E665" i="4"/>
  <c r="D665" i="4"/>
  <c r="A666" i="4"/>
  <c r="B666" i="4" l="1"/>
  <c r="J666" i="4"/>
  <c r="I666" i="4"/>
  <c r="G666" i="4"/>
  <c r="E666" i="4"/>
  <c r="H666" i="4"/>
  <c r="F666" i="4"/>
  <c r="D666" i="4"/>
  <c r="A667" i="4"/>
  <c r="B667" i="4" l="1"/>
  <c r="J667" i="4"/>
  <c r="H667" i="4"/>
  <c r="F667" i="4"/>
  <c r="I667" i="4"/>
  <c r="G667" i="4"/>
  <c r="E667" i="4"/>
  <c r="D667" i="4"/>
  <c r="A668" i="4"/>
  <c r="B668" i="4" l="1"/>
  <c r="J668" i="4"/>
  <c r="I668" i="4"/>
  <c r="G668" i="4"/>
  <c r="E668" i="4"/>
  <c r="H668" i="4"/>
  <c r="F668" i="4"/>
  <c r="D668" i="4"/>
  <c r="A669" i="4"/>
  <c r="B669" i="4" l="1"/>
  <c r="J669" i="4"/>
  <c r="H669" i="4"/>
  <c r="F669" i="4"/>
  <c r="I669" i="4"/>
  <c r="G669" i="4"/>
  <c r="E669" i="4"/>
  <c r="D669" i="4"/>
  <c r="A670" i="4"/>
  <c r="B670" i="4" l="1"/>
  <c r="J670" i="4"/>
  <c r="I670" i="4"/>
  <c r="G670" i="4"/>
  <c r="E670" i="4"/>
  <c r="H670" i="4"/>
  <c r="F670" i="4"/>
  <c r="D670" i="4"/>
  <c r="A671" i="4"/>
  <c r="B671" i="4" l="1"/>
  <c r="J671" i="4"/>
  <c r="H671" i="4"/>
  <c r="F671" i="4"/>
  <c r="I671" i="4"/>
  <c r="G671" i="4"/>
  <c r="E671" i="4"/>
  <c r="D671" i="4"/>
  <c r="A672" i="4"/>
  <c r="B672" i="4" l="1"/>
  <c r="J672" i="4"/>
  <c r="I672" i="4"/>
  <c r="G672" i="4"/>
  <c r="E672" i="4"/>
  <c r="H672" i="4"/>
  <c r="F672" i="4"/>
  <c r="D672" i="4"/>
  <c r="A673" i="4"/>
  <c r="B673" i="4" l="1"/>
  <c r="J673" i="4"/>
  <c r="H673" i="4"/>
  <c r="F673" i="4"/>
  <c r="I673" i="4"/>
  <c r="G673" i="4"/>
  <c r="E673" i="4"/>
  <c r="D673" i="4"/>
  <c r="A674" i="4"/>
  <c r="B674" i="4" l="1"/>
  <c r="J674" i="4"/>
  <c r="I674" i="4"/>
  <c r="G674" i="4"/>
  <c r="E674" i="4"/>
  <c r="H674" i="4"/>
  <c r="F674" i="4"/>
  <c r="D674" i="4"/>
  <c r="A675" i="4"/>
  <c r="B675" i="4" l="1"/>
  <c r="J675" i="4"/>
  <c r="H675" i="4"/>
  <c r="F675" i="4"/>
  <c r="I675" i="4"/>
  <c r="G675" i="4"/>
  <c r="E675" i="4"/>
  <c r="D675" i="4"/>
  <c r="A676" i="4"/>
  <c r="B676" i="4" l="1"/>
  <c r="J676" i="4"/>
  <c r="I676" i="4"/>
  <c r="G676" i="4"/>
  <c r="E676" i="4"/>
  <c r="H676" i="4"/>
  <c r="F676" i="4"/>
  <c r="D676" i="4"/>
  <c r="A677" i="4"/>
  <c r="B677" i="4" l="1"/>
  <c r="J677" i="4"/>
  <c r="H677" i="4"/>
  <c r="F677" i="4"/>
  <c r="I677" i="4"/>
  <c r="G677" i="4"/>
  <c r="E677" i="4"/>
  <c r="D677" i="4"/>
  <c r="A678" i="4"/>
  <c r="B678" i="4" l="1"/>
  <c r="J678" i="4"/>
  <c r="I678" i="4"/>
  <c r="G678" i="4"/>
  <c r="E678" i="4"/>
  <c r="H678" i="4"/>
  <c r="F678" i="4"/>
  <c r="D678" i="4"/>
  <c r="A679" i="4"/>
  <c r="B679" i="4" l="1"/>
  <c r="J679" i="4"/>
  <c r="H679" i="4"/>
  <c r="F679" i="4"/>
  <c r="I679" i="4"/>
  <c r="G679" i="4"/>
  <c r="E679" i="4"/>
  <c r="D679" i="4"/>
  <c r="A680" i="4"/>
  <c r="B680" i="4" l="1"/>
  <c r="J680" i="4"/>
  <c r="I680" i="4"/>
  <c r="G680" i="4"/>
  <c r="E680" i="4"/>
  <c r="H680" i="4"/>
  <c r="F680" i="4"/>
  <c r="D680" i="4"/>
  <c r="A681" i="4"/>
  <c r="B681" i="4" l="1"/>
  <c r="J681" i="4"/>
  <c r="H681" i="4"/>
  <c r="F681" i="4"/>
  <c r="I681" i="4"/>
  <c r="G681" i="4"/>
  <c r="E681" i="4"/>
  <c r="D681" i="4"/>
  <c r="A682" i="4"/>
  <c r="B682" i="4" l="1"/>
  <c r="J682" i="4"/>
  <c r="I682" i="4"/>
  <c r="G682" i="4"/>
  <c r="E682" i="4"/>
  <c r="H682" i="4"/>
  <c r="F682" i="4"/>
  <c r="D682" i="4"/>
  <c r="A683" i="4"/>
  <c r="B683" i="4" l="1"/>
  <c r="J683" i="4"/>
  <c r="H683" i="4"/>
  <c r="F683" i="4"/>
  <c r="I683" i="4"/>
  <c r="G683" i="4"/>
  <c r="E683" i="4"/>
  <c r="D683" i="4"/>
  <c r="A684" i="4"/>
  <c r="B684" i="4" l="1"/>
  <c r="J684" i="4"/>
  <c r="I684" i="4"/>
  <c r="G684" i="4"/>
  <c r="E684" i="4"/>
  <c r="H684" i="4"/>
  <c r="F684" i="4"/>
  <c r="D684" i="4"/>
  <c r="A685" i="4"/>
  <c r="B685" i="4" l="1"/>
  <c r="J685" i="4"/>
  <c r="H685" i="4"/>
  <c r="F685" i="4"/>
  <c r="I685" i="4"/>
  <c r="G685" i="4"/>
  <c r="E685" i="4"/>
  <c r="D685" i="4"/>
  <c r="A686" i="4"/>
  <c r="B686" i="4" l="1"/>
  <c r="J686" i="4"/>
  <c r="I686" i="4"/>
  <c r="G686" i="4"/>
  <c r="E686" i="4"/>
  <c r="H686" i="4"/>
  <c r="F686" i="4"/>
  <c r="D686" i="4"/>
  <c r="A687" i="4"/>
  <c r="B687" i="4" l="1"/>
  <c r="J687" i="4"/>
  <c r="H687" i="4"/>
  <c r="F687" i="4"/>
  <c r="I687" i="4"/>
  <c r="G687" i="4"/>
  <c r="E687" i="4"/>
  <c r="D687" i="4"/>
  <c r="A688" i="4"/>
  <c r="B688" i="4" l="1"/>
  <c r="J688" i="4"/>
  <c r="I688" i="4"/>
  <c r="G688" i="4"/>
  <c r="E688" i="4"/>
  <c r="H688" i="4"/>
  <c r="F688" i="4"/>
  <c r="D688" i="4"/>
  <c r="A689" i="4"/>
  <c r="B689" i="4" l="1"/>
  <c r="J689" i="4"/>
  <c r="H689" i="4"/>
  <c r="F689" i="4"/>
  <c r="I689" i="4"/>
  <c r="G689" i="4"/>
  <c r="E689" i="4"/>
  <c r="D689" i="4"/>
  <c r="A690" i="4"/>
  <c r="B690" i="4" l="1"/>
  <c r="J690" i="4"/>
  <c r="I690" i="4"/>
  <c r="G690" i="4"/>
  <c r="E690" i="4"/>
  <c r="H690" i="4"/>
  <c r="F690" i="4"/>
  <c r="D690" i="4"/>
  <c r="A691" i="4"/>
  <c r="B691" i="4" l="1"/>
  <c r="J691" i="4"/>
  <c r="H691" i="4"/>
  <c r="F691" i="4"/>
  <c r="I691" i="4"/>
  <c r="G691" i="4"/>
  <c r="E691" i="4"/>
  <c r="D691" i="4"/>
  <c r="A692" i="4"/>
  <c r="B692" i="4" l="1"/>
  <c r="J692" i="4"/>
  <c r="I692" i="4"/>
  <c r="G692" i="4"/>
  <c r="E692" i="4"/>
  <c r="H692" i="4"/>
  <c r="F692" i="4"/>
  <c r="D692" i="4"/>
  <c r="A693" i="4"/>
  <c r="B693" i="4" l="1"/>
  <c r="J693" i="4"/>
  <c r="H693" i="4"/>
  <c r="F693" i="4"/>
  <c r="I693" i="4"/>
  <c r="G693" i="4"/>
  <c r="E693" i="4"/>
  <c r="D693" i="4"/>
  <c r="A694" i="4"/>
  <c r="B694" i="4" l="1"/>
  <c r="J694" i="4"/>
  <c r="I694" i="4"/>
  <c r="G694" i="4"/>
  <c r="E694" i="4"/>
  <c r="H694" i="4"/>
  <c r="F694" i="4"/>
  <c r="D694" i="4"/>
  <c r="A695" i="4"/>
  <c r="B695" i="4" l="1"/>
  <c r="J695" i="4"/>
  <c r="H695" i="4"/>
  <c r="F695" i="4"/>
  <c r="I695" i="4"/>
  <c r="G695" i="4"/>
  <c r="E695" i="4"/>
  <c r="D695" i="4"/>
  <c r="A696" i="4"/>
  <c r="B696" i="4" l="1"/>
  <c r="J696" i="4"/>
  <c r="I696" i="4"/>
  <c r="G696" i="4"/>
  <c r="E696" i="4"/>
  <c r="H696" i="4"/>
  <c r="F696" i="4"/>
  <c r="D696" i="4"/>
  <c r="A697" i="4"/>
  <c r="B697" i="4" l="1"/>
  <c r="J697" i="4"/>
  <c r="H697" i="4"/>
  <c r="F697" i="4"/>
  <c r="I697" i="4"/>
  <c r="G697" i="4"/>
  <c r="E697" i="4"/>
  <c r="D697" i="4"/>
  <c r="A698" i="4"/>
  <c r="B698" i="4" l="1"/>
  <c r="J698" i="4"/>
  <c r="I698" i="4"/>
  <c r="G698" i="4"/>
  <c r="E698" i="4"/>
  <c r="H698" i="4"/>
  <c r="F698" i="4"/>
  <c r="D698" i="4"/>
  <c r="A699" i="4"/>
  <c r="B699" i="4" l="1"/>
  <c r="J699" i="4"/>
  <c r="H699" i="4"/>
  <c r="F699" i="4"/>
  <c r="I699" i="4"/>
  <c r="G699" i="4"/>
  <c r="E699" i="4"/>
  <c r="D699" i="4"/>
  <c r="A700" i="4"/>
  <c r="B700" i="4" l="1"/>
  <c r="J700" i="4"/>
  <c r="I700" i="4"/>
  <c r="G700" i="4"/>
  <c r="E700" i="4"/>
  <c r="H700" i="4"/>
  <c r="F700" i="4"/>
  <c r="D700" i="4"/>
  <c r="A701" i="4"/>
  <c r="B701" i="4" l="1"/>
  <c r="J701" i="4"/>
  <c r="H701" i="4"/>
  <c r="F701" i="4"/>
  <c r="I701" i="4"/>
  <c r="G701" i="4"/>
  <c r="E701" i="4"/>
  <c r="D701" i="4"/>
  <c r="A702" i="4"/>
  <c r="B702" i="4" l="1"/>
  <c r="J702" i="4"/>
  <c r="I702" i="4"/>
  <c r="G702" i="4"/>
  <c r="E702" i="4"/>
  <c r="H702" i="4"/>
  <c r="F702" i="4"/>
  <c r="D702" i="4"/>
  <c r="A703" i="4"/>
  <c r="B703" i="4" l="1"/>
  <c r="J703" i="4"/>
  <c r="H703" i="4"/>
  <c r="F703" i="4"/>
  <c r="I703" i="4"/>
  <c r="G703" i="4"/>
  <c r="E703" i="4"/>
  <c r="D703" i="4"/>
  <c r="A704" i="4"/>
  <c r="B704" i="4" l="1"/>
  <c r="J704" i="4"/>
  <c r="I704" i="4"/>
  <c r="G704" i="4"/>
  <c r="E704" i="4"/>
  <c r="H704" i="4"/>
  <c r="F704" i="4"/>
  <c r="D704" i="4"/>
  <c r="A705" i="4"/>
  <c r="B705" i="4" l="1"/>
  <c r="J705" i="4"/>
  <c r="H705" i="4"/>
  <c r="F705" i="4"/>
  <c r="I705" i="4"/>
  <c r="G705" i="4"/>
  <c r="E705" i="4"/>
  <c r="D705" i="4"/>
  <c r="A706" i="4"/>
  <c r="B706" i="4" l="1"/>
  <c r="J706" i="4"/>
  <c r="I706" i="4"/>
  <c r="G706" i="4"/>
  <c r="E706" i="4"/>
  <c r="H706" i="4"/>
  <c r="F706" i="4"/>
  <c r="D706" i="4"/>
  <c r="A707" i="4"/>
  <c r="B707" i="4" l="1"/>
  <c r="J707" i="4"/>
  <c r="H707" i="4"/>
  <c r="F707" i="4"/>
  <c r="I707" i="4"/>
  <c r="G707" i="4"/>
  <c r="E707" i="4"/>
  <c r="D707" i="4"/>
  <c r="A708" i="4"/>
  <c r="B708" i="4" l="1"/>
  <c r="J708" i="4"/>
  <c r="I708" i="4"/>
  <c r="G708" i="4"/>
  <c r="E708" i="4"/>
  <c r="H708" i="4"/>
  <c r="F708" i="4"/>
  <c r="D708" i="4"/>
  <c r="A709" i="4"/>
  <c r="B709" i="4" l="1"/>
  <c r="J709" i="4"/>
  <c r="H709" i="4"/>
  <c r="F709" i="4"/>
  <c r="I709" i="4"/>
  <c r="G709" i="4"/>
  <c r="E709" i="4"/>
  <c r="D709" i="4"/>
  <c r="A710" i="4"/>
  <c r="B710" i="4" l="1"/>
  <c r="J710" i="4"/>
  <c r="I710" i="4"/>
  <c r="G710" i="4"/>
  <c r="E710" i="4"/>
  <c r="H710" i="4"/>
  <c r="F710" i="4"/>
  <c r="D710" i="4"/>
  <c r="A711" i="4"/>
  <c r="B711" i="4" l="1"/>
  <c r="J711" i="4"/>
  <c r="H711" i="4"/>
  <c r="F711" i="4"/>
  <c r="I711" i="4"/>
  <c r="G711" i="4"/>
  <c r="E711" i="4"/>
  <c r="D711" i="4"/>
  <c r="A712" i="4"/>
  <c r="B712" i="4" l="1"/>
  <c r="J712" i="4"/>
  <c r="I712" i="4"/>
  <c r="G712" i="4"/>
  <c r="E712" i="4"/>
  <c r="H712" i="4"/>
  <c r="F712" i="4"/>
  <c r="D712" i="4"/>
  <c r="A713" i="4"/>
  <c r="B713" i="4" l="1"/>
  <c r="J713" i="4"/>
  <c r="H713" i="4"/>
  <c r="F713" i="4"/>
  <c r="I713" i="4"/>
  <c r="G713" i="4"/>
  <c r="E713" i="4"/>
  <c r="D713" i="4"/>
  <c r="A714" i="4"/>
  <c r="B714" i="4" l="1"/>
  <c r="J714" i="4"/>
  <c r="I714" i="4"/>
  <c r="G714" i="4"/>
  <c r="E714" i="4"/>
  <c r="H714" i="4"/>
  <c r="F714" i="4"/>
  <c r="D714" i="4"/>
  <c r="A715" i="4"/>
  <c r="B715" i="4" l="1"/>
  <c r="J715" i="4"/>
  <c r="H715" i="4"/>
  <c r="F715" i="4"/>
  <c r="I715" i="4"/>
  <c r="G715" i="4"/>
  <c r="E715" i="4"/>
  <c r="D715" i="4"/>
  <c r="A716" i="4"/>
  <c r="B716" i="4" l="1"/>
  <c r="J716" i="4"/>
  <c r="I716" i="4"/>
  <c r="G716" i="4"/>
  <c r="E716" i="4"/>
  <c r="H716" i="4"/>
  <c r="F716" i="4"/>
  <c r="D716" i="4"/>
  <c r="A717" i="4"/>
  <c r="B717" i="4" l="1"/>
  <c r="J717" i="4"/>
  <c r="H717" i="4"/>
  <c r="F717" i="4"/>
  <c r="I717" i="4"/>
  <c r="G717" i="4"/>
  <c r="E717" i="4"/>
  <c r="D717" i="4"/>
  <c r="A718" i="4"/>
  <c r="B718" i="4" l="1"/>
  <c r="J718" i="4"/>
  <c r="I718" i="4"/>
  <c r="G718" i="4"/>
  <c r="E718" i="4"/>
  <c r="H718" i="4"/>
  <c r="F718" i="4"/>
  <c r="D718" i="4"/>
  <c r="A719" i="4"/>
  <c r="B719" i="4" l="1"/>
  <c r="J719" i="4"/>
  <c r="H719" i="4"/>
  <c r="F719" i="4"/>
  <c r="I719" i="4"/>
  <c r="G719" i="4"/>
  <c r="E719" i="4"/>
  <c r="D719" i="4"/>
  <c r="A720" i="4"/>
  <c r="B720" i="4" l="1"/>
  <c r="J720" i="4"/>
  <c r="I720" i="4"/>
  <c r="G720" i="4"/>
  <c r="E720" i="4"/>
  <c r="H720" i="4"/>
  <c r="F720" i="4"/>
  <c r="D720" i="4"/>
  <c r="A721" i="4"/>
  <c r="B721" i="4" l="1"/>
  <c r="J721" i="4"/>
  <c r="H721" i="4"/>
  <c r="F721" i="4"/>
  <c r="I721" i="4"/>
  <c r="G721" i="4"/>
  <c r="E721" i="4"/>
  <c r="D721" i="4"/>
  <c r="A722" i="4"/>
  <c r="B722" i="4" l="1"/>
  <c r="J722" i="4"/>
  <c r="I722" i="4"/>
  <c r="G722" i="4"/>
  <c r="E722" i="4"/>
  <c r="H722" i="4"/>
  <c r="F722" i="4"/>
  <c r="D722" i="4"/>
  <c r="A723" i="4"/>
  <c r="B723" i="4" l="1"/>
  <c r="J723" i="4"/>
  <c r="H723" i="4"/>
  <c r="F723" i="4"/>
  <c r="I723" i="4"/>
  <c r="G723" i="4"/>
  <c r="E723" i="4"/>
  <c r="D723" i="4"/>
  <c r="A724" i="4"/>
  <c r="B724" i="4" l="1"/>
  <c r="J724" i="4"/>
  <c r="I724" i="4"/>
  <c r="G724" i="4"/>
  <c r="E724" i="4"/>
  <c r="H724" i="4"/>
  <c r="F724" i="4"/>
  <c r="D724" i="4"/>
  <c r="A725" i="4"/>
  <c r="B725" i="4" l="1"/>
  <c r="J725" i="4"/>
  <c r="H725" i="4"/>
  <c r="F725" i="4"/>
  <c r="I725" i="4"/>
  <c r="G725" i="4"/>
  <c r="E725" i="4"/>
  <c r="D725" i="4"/>
  <c r="A726" i="4"/>
  <c r="B726" i="4" l="1"/>
  <c r="J726" i="4"/>
  <c r="I726" i="4"/>
  <c r="G726" i="4"/>
  <c r="E726" i="4"/>
  <c r="H726" i="4"/>
  <c r="F726" i="4"/>
  <c r="D726" i="4"/>
  <c r="A727" i="4"/>
  <c r="B727" i="4" l="1"/>
  <c r="J727" i="4"/>
  <c r="H727" i="4"/>
  <c r="F727" i="4"/>
  <c r="I727" i="4"/>
  <c r="G727" i="4"/>
  <c r="E727" i="4"/>
  <c r="D727" i="4"/>
  <c r="A728" i="4"/>
  <c r="B728" i="4" l="1"/>
  <c r="J728" i="4"/>
  <c r="I728" i="4"/>
  <c r="G728" i="4"/>
  <c r="E728" i="4"/>
  <c r="H728" i="4"/>
  <c r="F728" i="4"/>
  <c r="D728" i="4"/>
  <c r="A729" i="4"/>
  <c r="B729" i="4" l="1"/>
  <c r="J729" i="4"/>
  <c r="H729" i="4"/>
  <c r="F729" i="4"/>
  <c r="I729" i="4"/>
  <c r="G729" i="4"/>
  <c r="E729" i="4"/>
  <c r="D729" i="4"/>
  <c r="A730" i="4"/>
  <c r="B730" i="4" l="1"/>
  <c r="J730" i="4"/>
  <c r="I730" i="4"/>
  <c r="G730" i="4"/>
  <c r="E730" i="4"/>
  <c r="H730" i="4"/>
  <c r="F730" i="4"/>
  <c r="D730" i="4"/>
  <c r="A731" i="4"/>
  <c r="B731" i="4" l="1"/>
  <c r="J731" i="4"/>
  <c r="H731" i="4"/>
  <c r="F731" i="4"/>
  <c r="I731" i="4"/>
  <c r="G731" i="4"/>
  <c r="E731" i="4"/>
  <c r="D731" i="4"/>
  <c r="A732" i="4"/>
  <c r="B732" i="4" l="1"/>
  <c r="J732" i="4"/>
  <c r="I732" i="4"/>
  <c r="G732" i="4"/>
  <c r="E732" i="4"/>
  <c r="H732" i="4"/>
  <c r="F732" i="4"/>
  <c r="D732" i="4"/>
  <c r="A733" i="4"/>
  <c r="B733" i="4" l="1"/>
  <c r="J733" i="4"/>
  <c r="H733" i="4"/>
  <c r="F733" i="4"/>
  <c r="I733" i="4"/>
  <c r="G733" i="4"/>
  <c r="E733" i="4"/>
  <c r="D733" i="4"/>
  <c r="A734" i="4"/>
  <c r="B734" i="4" l="1"/>
  <c r="J734" i="4"/>
  <c r="I734" i="4"/>
  <c r="G734" i="4"/>
  <c r="E734" i="4"/>
  <c r="H734" i="4"/>
  <c r="F734" i="4"/>
  <c r="D734" i="4"/>
  <c r="A735" i="4"/>
  <c r="B735" i="4" l="1"/>
  <c r="J735" i="4"/>
  <c r="H735" i="4"/>
  <c r="F735" i="4"/>
  <c r="I735" i="4"/>
  <c r="G735" i="4"/>
  <c r="E735" i="4"/>
  <c r="D735" i="4"/>
  <c r="A736" i="4"/>
  <c r="B736" i="4" l="1"/>
  <c r="J736" i="4"/>
  <c r="I736" i="4"/>
  <c r="G736" i="4"/>
  <c r="E736" i="4"/>
  <c r="H736" i="4"/>
  <c r="F736" i="4"/>
  <c r="D736" i="4"/>
  <c r="A737" i="4"/>
  <c r="B737" i="4" l="1"/>
  <c r="J737" i="4"/>
  <c r="H737" i="4"/>
  <c r="F737" i="4"/>
  <c r="I737" i="4"/>
  <c r="G737" i="4"/>
  <c r="E737" i="4"/>
  <c r="D737" i="4"/>
  <c r="A738" i="4"/>
  <c r="B738" i="4" l="1"/>
  <c r="J738" i="4"/>
  <c r="I738" i="4"/>
  <c r="G738" i="4"/>
  <c r="E738" i="4"/>
  <c r="H738" i="4"/>
  <c r="F738" i="4"/>
  <c r="D738" i="4"/>
  <c r="A739" i="4"/>
  <c r="B739" i="4" l="1"/>
  <c r="J739" i="4"/>
  <c r="H739" i="4"/>
  <c r="F739" i="4"/>
  <c r="I739" i="4"/>
  <c r="G739" i="4"/>
  <c r="E739" i="4"/>
  <c r="D739" i="4"/>
  <c r="A740" i="4"/>
  <c r="B740" i="4" l="1"/>
  <c r="J740" i="4"/>
  <c r="I740" i="4"/>
  <c r="G740" i="4"/>
  <c r="E740" i="4"/>
  <c r="H740" i="4"/>
  <c r="F740" i="4"/>
  <c r="D740" i="4"/>
  <c r="A741" i="4"/>
  <c r="B741" i="4" l="1"/>
  <c r="J741" i="4"/>
  <c r="H741" i="4"/>
  <c r="F741" i="4"/>
  <c r="I741" i="4"/>
  <c r="G741" i="4"/>
  <c r="E741" i="4"/>
  <c r="D741" i="4"/>
  <c r="A742" i="4"/>
  <c r="B742" i="4" l="1"/>
  <c r="J742" i="4"/>
  <c r="I742" i="4"/>
  <c r="G742" i="4"/>
  <c r="E742" i="4"/>
  <c r="H742" i="4"/>
  <c r="F742" i="4"/>
  <c r="D742" i="4"/>
  <c r="A743" i="4"/>
  <c r="B743" i="4" l="1"/>
  <c r="J743" i="4"/>
  <c r="H743" i="4"/>
  <c r="F743" i="4"/>
  <c r="I743" i="4"/>
  <c r="G743" i="4"/>
  <c r="E743" i="4"/>
  <c r="D743" i="4"/>
  <c r="A744" i="4"/>
  <c r="B744" i="4" l="1"/>
  <c r="J744" i="4"/>
  <c r="I744" i="4"/>
  <c r="G744" i="4"/>
  <c r="E744" i="4"/>
  <c r="H744" i="4"/>
  <c r="F744" i="4"/>
  <c r="D744" i="4"/>
  <c r="A745" i="4"/>
  <c r="B745" i="4" l="1"/>
  <c r="J745" i="4"/>
  <c r="H745" i="4"/>
  <c r="F745" i="4"/>
  <c r="I745" i="4"/>
  <c r="G745" i="4"/>
  <c r="E745" i="4"/>
  <c r="D745" i="4"/>
  <c r="A746" i="4"/>
  <c r="B746" i="4" l="1"/>
  <c r="J746" i="4"/>
  <c r="I746" i="4"/>
  <c r="G746" i="4"/>
  <c r="E746" i="4"/>
  <c r="H746" i="4"/>
  <c r="F746" i="4"/>
  <c r="D746" i="4"/>
  <c r="A747" i="4"/>
  <c r="B747" i="4" l="1"/>
  <c r="J747" i="4"/>
  <c r="H747" i="4"/>
  <c r="F747" i="4"/>
  <c r="I747" i="4"/>
  <c r="G747" i="4"/>
  <c r="E747" i="4"/>
  <c r="D747" i="4"/>
  <c r="A748" i="4"/>
  <c r="B748" i="4" l="1"/>
  <c r="J748" i="4"/>
  <c r="I748" i="4"/>
  <c r="G748" i="4"/>
  <c r="E748" i="4"/>
  <c r="H748" i="4"/>
  <c r="F748" i="4"/>
  <c r="D748" i="4"/>
  <c r="A749" i="4"/>
  <c r="B749" i="4" l="1"/>
  <c r="J749" i="4"/>
  <c r="H749" i="4"/>
  <c r="F749" i="4"/>
  <c r="I749" i="4"/>
  <c r="G749" i="4"/>
  <c r="E749" i="4"/>
  <c r="D749" i="4"/>
  <c r="A750" i="4"/>
  <c r="B750" i="4" l="1"/>
  <c r="J750" i="4"/>
  <c r="I750" i="4"/>
  <c r="G750" i="4"/>
  <c r="E750" i="4"/>
  <c r="H750" i="4"/>
  <c r="F750" i="4"/>
  <c r="D750" i="4"/>
  <c r="A751" i="4"/>
  <c r="B751" i="4" l="1"/>
  <c r="J751" i="4"/>
  <c r="H751" i="4"/>
  <c r="F751" i="4"/>
  <c r="I751" i="4"/>
  <c r="G751" i="4"/>
  <c r="E751" i="4"/>
  <c r="D751" i="4"/>
  <c r="A752" i="4"/>
  <c r="B752" i="4" l="1"/>
  <c r="J752" i="4"/>
  <c r="I752" i="4"/>
  <c r="G752" i="4"/>
  <c r="E752" i="4"/>
  <c r="H752" i="4"/>
  <c r="F752" i="4"/>
  <c r="D752" i="4"/>
  <c r="A753" i="4"/>
  <c r="B753" i="4" l="1"/>
  <c r="J753" i="4"/>
  <c r="H753" i="4"/>
  <c r="F753" i="4"/>
  <c r="I753" i="4"/>
  <c r="G753" i="4"/>
  <c r="E753" i="4"/>
  <c r="D753" i="4"/>
  <c r="A754" i="4"/>
  <c r="B754" i="4" l="1"/>
  <c r="J754" i="4"/>
  <c r="I754" i="4"/>
  <c r="G754" i="4"/>
  <c r="E754" i="4"/>
  <c r="H754" i="4"/>
  <c r="F754" i="4"/>
  <c r="D754" i="4"/>
  <c r="A755" i="4"/>
  <c r="B755" i="4" l="1"/>
  <c r="J755" i="4"/>
  <c r="H755" i="4"/>
  <c r="F755" i="4"/>
  <c r="I755" i="4"/>
  <c r="G755" i="4"/>
  <c r="E755" i="4"/>
  <c r="D755" i="4"/>
  <c r="A756" i="4"/>
  <c r="B756" i="4" l="1"/>
  <c r="J756" i="4"/>
  <c r="I756" i="4"/>
  <c r="G756" i="4"/>
  <c r="E756" i="4"/>
  <c r="H756" i="4"/>
  <c r="F756" i="4"/>
  <c r="D756" i="4"/>
  <c r="A757" i="4"/>
  <c r="B757" i="4" l="1"/>
  <c r="J757" i="4"/>
  <c r="H757" i="4"/>
  <c r="F757" i="4"/>
  <c r="I757" i="4"/>
  <c r="G757" i="4"/>
  <c r="E757" i="4"/>
  <c r="D757" i="4"/>
  <c r="A758" i="4"/>
  <c r="B758" i="4" l="1"/>
  <c r="J758" i="4"/>
  <c r="I758" i="4"/>
  <c r="G758" i="4"/>
  <c r="E758" i="4"/>
  <c r="H758" i="4"/>
  <c r="F758" i="4"/>
  <c r="D758" i="4"/>
  <c r="A759" i="4"/>
  <c r="B759" i="4" l="1"/>
  <c r="J759" i="4"/>
  <c r="H759" i="4"/>
  <c r="F759" i="4"/>
  <c r="I759" i="4"/>
  <c r="G759" i="4"/>
  <c r="E759" i="4"/>
  <c r="D759" i="4"/>
  <c r="A760" i="4"/>
  <c r="B760" i="4" l="1"/>
  <c r="J760" i="4"/>
  <c r="I760" i="4"/>
  <c r="G760" i="4"/>
  <c r="E760" i="4"/>
  <c r="H760" i="4"/>
  <c r="F760" i="4"/>
  <c r="D760" i="4"/>
  <c r="A761" i="4"/>
  <c r="B761" i="4" l="1"/>
  <c r="J761" i="4"/>
  <c r="H761" i="4"/>
  <c r="F761" i="4"/>
  <c r="I761" i="4"/>
  <c r="G761" i="4"/>
  <c r="E761" i="4"/>
  <c r="D761" i="4"/>
  <c r="A762" i="4"/>
  <c r="B762" i="4" l="1"/>
  <c r="J762" i="4"/>
  <c r="I762" i="4"/>
  <c r="G762" i="4"/>
  <c r="E762" i="4"/>
  <c r="H762" i="4"/>
  <c r="F762" i="4"/>
  <c r="D762" i="4"/>
  <c r="A763" i="4"/>
  <c r="B763" i="4" l="1"/>
  <c r="J763" i="4"/>
  <c r="H763" i="4"/>
  <c r="F763" i="4"/>
  <c r="I763" i="4"/>
  <c r="G763" i="4"/>
  <c r="E763" i="4"/>
  <c r="D763" i="4"/>
  <c r="A764" i="4"/>
  <c r="B764" i="4" l="1"/>
  <c r="J764" i="4"/>
  <c r="I764" i="4"/>
  <c r="G764" i="4"/>
  <c r="E764" i="4"/>
  <c r="H764" i="4"/>
  <c r="F764" i="4"/>
  <c r="D764" i="4"/>
  <c r="A765" i="4"/>
  <c r="B765" i="4" l="1"/>
  <c r="J765" i="4"/>
  <c r="H765" i="4"/>
  <c r="F765" i="4"/>
  <c r="I765" i="4"/>
  <c r="G765" i="4"/>
  <c r="E765" i="4"/>
  <c r="D765" i="4"/>
  <c r="A766" i="4"/>
  <c r="B766" i="4" l="1"/>
  <c r="J766" i="4"/>
  <c r="I766" i="4"/>
  <c r="G766" i="4"/>
  <c r="E766" i="4"/>
  <c r="H766" i="4"/>
  <c r="F766" i="4"/>
  <c r="D766" i="4"/>
  <c r="A767" i="4"/>
  <c r="B767" i="4" l="1"/>
  <c r="J767" i="4"/>
  <c r="H767" i="4"/>
  <c r="F767" i="4"/>
  <c r="I767" i="4"/>
  <c r="G767" i="4"/>
  <c r="E767" i="4"/>
  <c r="D767" i="4"/>
  <c r="A768" i="4"/>
  <c r="B768" i="4" l="1"/>
  <c r="J768" i="4"/>
  <c r="I768" i="4"/>
  <c r="G768" i="4"/>
  <c r="E768" i="4"/>
  <c r="H768" i="4"/>
  <c r="F768" i="4"/>
  <c r="D768" i="4"/>
  <c r="A769" i="4"/>
  <c r="B769" i="4" l="1"/>
  <c r="J769" i="4"/>
  <c r="H769" i="4"/>
  <c r="F769" i="4"/>
  <c r="I769" i="4"/>
  <c r="G769" i="4"/>
  <c r="E769" i="4"/>
  <c r="D769" i="4"/>
  <c r="A770" i="4"/>
  <c r="B770" i="4" l="1"/>
  <c r="J770" i="4"/>
  <c r="I770" i="4"/>
  <c r="G770" i="4"/>
  <c r="E770" i="4"/>
  <c r="H770" i="4"/>
  <c r="F770" i="4"/>
  <c r="D770" i="4"/>
  <c r="A771" i="4"/>
  <c r="B771" i="4" l="1"/>
  <c r="J771" i="4"/>
  <c r="H771" i="4"/>
  <c r="F771" i="4"/>
  <c r="I771" i="4"/>
  <c r="G771" i="4"/>
  <c r="E771" i="4"/>
  <c r="D771" i="4"/>
  <c r="A772" i="4"/>
  <c r="B772" i="4" l="1"/>
  <c r="J772" i="4"/>
  <c r="I772" i="4"/>
  <c r="G772" i="4"/>
  <c r="E772" i="4"/>
  <c r="H772" i="4"/>
  <c r="F772" i="4"/>
  <c r="D772" i="4"/>
  <c r="A773" i="4"/>
  <c r="B773" i="4" l="1"/>
  <c r="J773" i="4"/>
  <c r="H773" i="4"/>
  <c r="F773" i="4"/>
  <c r="I773" i="4"/>
  <c r="G773" i="4"/>
  <c r="E773" i="4"/>
  <c r="D773" i="4"/>
  <c r="A774" i="4"/>
  <c r="B774" i="4" l="1"/>
  <c r="J774" i="4"/>
  <c r="I774" i="4"/>
  <c r="G774" i="4"/>
  <c r="E774" i="4"/>
  <c r="H774" i="4"/>
  <c r="F774" i="4"/>
  <c r="D774" i="4"/>
  <c r="A775" i="4"/>
  <c r="B775" i="4" l="1"/>
  <c r="J775" i="4"/>
  <c r="H775" i="4"/>
  <c r="F775" i="4"/>
  <c r="I775" i="4"/>
  <c r="G775" i="4"/>
  <c r="E775" i="4"/>
  <c r="D775" i="4"/>
  <c r="A776" i="4"/>
  <c r="B776" i="4" l="1"/>
  <c r="J776" i="4"/>
  <c r="I776" i="4"/>
  <c r="G776" i="4"/>
  <c r="E776" i="4"/>
  <c r="H776" i="4"/>
  <c r="F776" i="4"/>
  <c r="D776" i="4"/>
  <c r="A777" i="4"/>
  <c r="B777" i="4" l="1"/>
  <c r="J777" i="4"/>
  <c r="H777" i="4"/>
  <c r="F777" i="4"/>
  <c r="I777" i="4"/>
  <c r="G777" i="4"/>
  <c r="E777" i="4"/>
  <c r="D777" i="4"/>
  <c r="A778" i="4"/>
  <c r="B778" i="4" l="1"/>
  <c r="J778" i="4"/>
  <c r="I778" i="4"/>
  <c r="G778" i="4"/>
  <c r="E778" i="4"/>
  <c r="H778" i="4"/>
  <c r="F778" i="4"/>
  <c r="D778" i="4"/>
  <c r="A779" i="4"/>
  <c r="B779" i="4" l="1"/>
  <c r="J779" i="4"/>
  <c r="H779" i="4"/>
  <c r="F779" i="4"/>
  <c r="I779" i="4"/>
  <c r="G779" i="4"/>
  <c r="E779" i="4"/>
  <c r="D779" i="4"/>
  <c r="A780" i="4"/>
  <c r="B780" i="4" l="1"/>
  <c r="J780" i="4"/>
  <c r="I780" i="4"/>
  <c r="G780" i="4"/>
  <c r="E780" i="4"/>
  <c r="H780" i="4"/>
  <c r="F780" i="4"/>
  <c r="D780" i="4"/>
  <c r="A781" i="4"/>
  <c r="B781" i="4" l="1"/>
  <c r="J781" i="4"/>
  <c r="H781" i="4"/>
  <c r="F781" i="4"/>
  <c r="I781" i="4"/>
  <c r="G781" i="4"/>
  <c r="E781" i="4"/>
  <c r="D781" i="4"/>
  <c r="A782" i="4"/>
  <c r="B782" i="4" l="1"/>
  <c r="J782" i="4"/>
  <c r="I782" i="4"/>
  <c r="G782" i="4"/>
  <c r="E782" i="4"/>
  <c r="H782" i="4"/>
  <c r="F782" i="4"/>
  <c r="D782" i="4"/>
  <c r="A783" i="4"/>
  <c r="B783" i="4" l="1"/>
  <c r="J783" i="4"/>
  <c r="H783" i="4"/>
  <c r="F783" i="4"/>
  <c r="I783" i="4"/>
  <c r="G783" i="4"/>
  <c r="E783" i="4"/>
  <c r="D783" i="4"/>
  <c r="A784" i="4"/>
  <c r="B784" i="4" l="1"/>
  <c r="J784" i="4"/>
  <c r="I784" i="4"/>
  <c r="G784" i="4"/>
  <c r="E784" i="4"/>
  <c r="H784" i="4"/>
  <c r="F784" i="4"/>
  <c r="D784" i="4"/>
  <c r="A785" i="4"/>
  <c r="B785" i="4" l="1"/>
  <c r="J785" i="4"/>
  <c r="H785" i="4"/>
  <c r="F785" i="4"/>
  <c r="I785" i="4"/>
  <c r="G785" i="4"/>
  <c r="E785" i="4"/>
  <c r="D785" i="4"/>
  <c r="A786" i="4"/>
  <c r="B786" i="4" l="1"/>
  <c r="J786" i="4"/>
  <c r="I786" i="4"/>
  <c r="G786" i="4"/>
  <c r="E786" i="4"/>
  <c r="H786" i="4"/>
  <c r="F786" i="4"/>
  <c r="D786" i="4"/>
  <c r="A787" i="4"/>
  <c r="B787" i="4" l="1"/>
  <c r="J787" i="4"/>
  <c r="H787" i="4"/>
  <c r="F787" i="4"/>
  <c r="I787" i="4"/>
  <c r="G787" i="4"/>
  <c r="E787" i="4"/>
  <c r="D787" i="4"/>
  <c r="A788" i="4"/>
  <c r="B788" i="4" l="1"/>
  <c r="J788" i="4"/>
  <c r="I788" i="4"/>
  <c r="G788" i="4"/>
  <c r="E788" i="4"/>
  <c r="H788" i="4"/>
  <c r="F788" i="4"/>
  <c r="D788" i="4"/>
  <c r="A789" i="4"/>
  <c r="B789" i="4" l="1"/>
  <c r="J789" i="4"/>
  <c r="H789" i="4"/>
  <c r="F789" i="4"/>
  <c r="I789" i="4"/>
  <c r="G789" i="4"/>
  <c r="E789" i="4"/>
  <c r="D789" i="4"/>
  <c r="A790" i="4"/>
  <c r="B790" i="4" l="1"/>
  <c r="J790" i="4"/>
  <c r="I790" i="4"/>
  <c r="G790" i="4"/>
  <c r="E790" i="4"/>
  <c r="H790" i="4"/>
  <c r="F790" i="4"/>
  <c r="D790" i="4"/>
  <c r="A791" i="4"/>
  <c r="B791" i="4" l="1"/>
  <c r="J791" i="4"/>
  <c r="H791" i="4"/>
  <c r="F791" i="4"/>
  <c r="I791" i="4"/>
  <c r="G791" i="4"/>
  <c r="E791" i="4"/>
  <c r="D791" i="4"/>
  <c r="A792" i="4"/>
  <c r="B792" i="4" l="1"/>
  <c r="J792" i="4"/>
  <c r="I792" i="4"/>
  <c r="G792" i="4"/>
  <c r="E792" i="4"/>
  <c r="H792" i="4"/>
  <c r="F792" i="4"/>
  <c r="D792" i="4"/>
  <c r="A793" i="4"/>
  <c r="B793" i="4" l="1"/>
  <c r="J793" i="4"/>
  <c r="H793" i="4"/>
  <c r="I793" i="4"/>
  <c r="F793" i="4"/>
  <c r="G793" i="4"/>
  <c r="E793" i="4"/>
  <c r="D793" i="4"/>
  <c r="A794" i="4"/>
  <c r="B794" i="4" l="1"/>
  <c r="J794" i="4"/>
  <c r="I794" i="4"/>
  <c r="G794" i="4"/>
  <c r="E794" i="4"/>
  <c r="H794" i="4"/>
  <c r="F794" i="4"/>
  <c r="D794" i="4"/>
  <c r="A795" i="4"/>
  <c r="B795" i="4" l="1"/>
  <c r="J795" i="4"/>
  <c r="H795" i="4"/>
  <c r="F795" i="4"/>
  <c r="G795" i="4"/>
  <c r="I795" i="4"/>
  <c r="E795" i="4"/>
  <c r="D795" i="4"/>
  <c r="A796" i="4"/>
  <c r="B796" i="4" l="1"/>
  <c r="J796" i="4"/>
  <c r="I796" i="4"/>
  <c r="G796" i="4"/>
  <c r="E796" i="4"/>
  <c r="F796" i="4"/>
  <c r="H796" i="4"/>
  <c r="D796" i="4"/>
  <c r="A797" i="4"/>
  <c r="B797" i="4" l="1"/>
  <c r="J797" i="4"/>
  <c r="H797" i="4"/>
  <c r="F797" i="4"/>
  <c r="I797" i="4"/>
  <c r="E797" i="4"/>
  <c r="G797" i="4"/>
  <c r="D797" i="4"/>
  <c r="A798" i="4"/>
  <c r="B798" i="4" l="1"/>
  <c r="J798" i="4"/>
  <c r="I798" i="4"/>
  <c r="G798" i="4"/>
  <c r="E798" i="4"/>
  <c r="H798" i="4"/>
  <c r="F798" i="4"/>
  <c r="D798" i="4"/>
  <c r="A799" i="4"/>
  <c r="B799" i="4" l="1"/>
  <c r="J799" i="4"/>
  <c r="H799" i="4"/>
  <c r="F799" i="4"/>
  <c r="G799" i="4"/>
  <c r="I799" i="4"/>
  <c r="E799" i="4"/>
  <c r="D799" i="4"/>
  <c r="A800" i="4"/>
  <c r="B800" i="4" l="1"/>
  <c r="J800" i="4"/>
  <c r="I800" i="4"/>
  <c r="G800" i="4"/>
  <c r="E800" i="4"/>
  <c r="F800" i="4"/>
  <c r="H800" i="4"/>
  <c r="D800" i="4"/>
  <c r="A801" i="4"/>
  <c r="B801" i="4" l="1"/>
  <c r="J801" i="4"/>
  <c r="H801" i="4"/>
  <c r="F801" i="4"/>
  <c r="I801" i="4"/>
  <c r="E801" i="4"/>
  <c r="G801" i="4"/>
  <c r="D801" i="4"/>
  <c r="A802" i="4"/>
  <c r="B802" i="4" l="1"/>
  <c r="J802" i="4"/>
  <c r="I802" i="4"/>
  <c r="G802" i="4"/>
  <c r="E802" i="4"/>
  <c r="H802" i="4"/>
  <c r="F802" i="4"/>
  <c r="D802" i="4"/>
  <c r="A803" i="4"/>
  <c r="B803" i="4" l="1"/>
  <c r="J803" i="4"/>
  <c r="H803" i="4"/>
  <c r="F803" i="4"/>
  <c r="G803" i="4"/>
  <c r="I803" i="4"/>
  <c r="E803" i="4"/>
  <c r="D803" i="4"/>
  <c r="A804" i="4"/>
  <c r="B804" i="4" l="1"/>
  <c r="J804" i="4"/>
  <c r="I804" i="4"/>
  <c r="G804" i="4"/>
  <c r="E804" i="4"/>
  <c r="F804" i="4"/>
  <c r="H804" i="4"/>
  <c r="D804" i="4"/>
  <c r="A805" i="4"/>
  <c r="B805" i="4" l="1"/>
  <c r="J805" i="4"/>
  <c r="H805" i="4"/>
  <c r="F805" i="4"/>
  <c r="I805" i="4"/>
  <c r="E805" i="4"/>
  <c r="G805" i="4"/>
  <c r="D805" i="4"/>
  <c r="A806" i="4"/>
  <c r="B806" i="4" l="1"/>
  <c r="J806" i="4"/>
  <c r="I806" i="4"/>
  <c r="G806" i="4"/>
  <c r="E806" i="4"/>
  <c r="H806" i="4"/>
  <c r="F806" i="4"/>
  <c r="D806" i="4"/>
  <c r="A807" i="4"/>
  <c r="B807" i="4" l="1"/>
  <c r="J807" i="4"/>
  <c r="H807" i="4"/>
  <c r="F807" i="4"/>
  <c r="G807" i="4"/>
  <c r="I807" i="4"/>
  <c r="E807" i="4"/>
  <c r="D807" i="4"/>
  <c r="A808" i="4"/>
  <c r="B808" i="4" l="1"/>
  <c r="J808" i="4"/>
  <c r="I808" i="4"/>
  <c r="G808" i="4"/>
  <c r="E808" i="4"/>
  <c r="F808" i="4"/>
  <c r="H808" i="4"/>
  <c r="D808" i="4"/>
  <c r="A809" i="4"/>
  <c r="B809" i="4" l="1"/>
  <c r="J809" i="4"/>
  <c r="H809" i="4"/>
  <c r="F809" i="4"/>
  <c r="I809" i="4"/>
  <c r="E809" i="4"/>
  <c r="G809" i="4"/>
  <c r="D809" i="4"/>
  <c r="A810" i="4"/>
  <c r="B810" i="4" l="1"/>
  <c r="J810" i="4"/>
  <c r="I810" i="4"/>
  <c r="G810" i="4"/>
  <c r="E810" i="4"/>
  <c r="H810" i="4"/>
  <c r="F810" i="4"/>
  <c r="D810" i="4"/>
  <c r="A811" i="4"/>
  <c r="B811" i="4" l="1"/>
  <c r="J811" i="4"/>
  <c r="H811" i="4"/>
  <c r="F811" i="4"/>
  <c r="G811" i="4"/>
  <c r="I811" i="4"/>
  <c r="E811" i="4"/>
  <c r="D811" i="4"/>
  <c r="A812" i="4"/>
  <c r="B812" i="4" l="1"/>
  <c r="J812" i="4"/>
  <c r="I812" i="4"/>
  <c r="G812" i="4"/>
  <c r="E812" i="4"/>
  <c r="F812" i="4"/>
  <c r="H812" i="4"/>
  <c r="D812" i="4"/>
  <c r="A813" i="4"/>
  <c r="B813" i="4" l="1"/>
  <c r="J813" i="4"/>
  <c r="H813" i="4"/>
  <c r="F813" i="4"/>
  <c r="I813" i="4"/>
  <c r="E813" i="4"/>
  <c r="G813" i="4"/>
  <c r="D813" i="4"/>
  <c r="A814" i="4"/>
  <c r="B814" i="4" l="1"/>
  <c r="J814" i="4"/>
  <c r="I814" i="4"/>
  <c r="G814" i="4"/>
  <c r="E814" i="4"/>
  <c r="H814" i="4"/>
  <c r="F814" i="4"/>
  <c r="D814" i="4"/>
  <c r="A815" i="4"/>
  <c r="B815" i="4" l="1"/>
  <c r="J815" i="4"/>
  <c r="H815" i="4"/>
  <c r="F815" i="4"/>
  <c r="I815" i="4"/>
  <c r="G815" i="4"/>
  <c r="E815" i="4"/>
  <c r="D815" i="4"/>
  <c r="A816" i="4"/>
  <c r="B816" i="4" l="1"/>
  <c r="J816" i="4"/>
  <c r="I816" i="4"/>
  <c r="G816" i="4"/>
  <c r="E816" i="4"/>
  <c r="H816" i="4"/>
  <c r="F816" i="4"/>
  <c r="D816" i="4"/>
  <c r="A817" i="4"/>
  <c r="B817" i="4" l="1"/>
  <c r="J817" i="4"/>
  <c r="H817" i="4"/>
  <c r="F817" i="4"/>
  <c r="I817" i="4"/>
  <c r="G817" i="4"/>
  <c r="E817" i="4"/>
  <c r="D817" i="4"/>
  <c r="A818" i="4"/>
  <c r="B818" i="4" l="1"/>
  <c r="J818" i="4"/>
  <c r="I818" i="4"/>
  <c r="G818" i="4"/>
  <c r="E818" i="4"/>
  <c r="H818" i="4"/>
  <c r="F818" i="4"/>
  <c r="D818" i="4"/>
  <c r="A819" i="4"/>
  <c r="B819" i="4" l="1"/>
  <c r="J819" i="4"/>
  <c r="H819" i="4"/>
  <c r="F819" i="4"/>
  <c r="I819" i="4"/>
  <c r="G819" i="4"/>
  <c r="E819" i="4"/>
  <c r="D819" i="4"/>
  <c r="A820" i="4"/>
  <c r="B820" i="4" l="1"/>
  <c r="J820" i="4"/>
  <c r="I820" i="4"/>
  <c r="G820" i="4"/>
  <c r="E820" i="4"/>
  <c r="H820" i="4"/>
  <c r="F820" i="4"/>
  <c r="D820" i="4"/>
  <c r="A821" i="4"/>
  <c r="B821" i="4" l="1"/>
  <c r="J821" i="4"/>
  <c r="H821" i="4"/>
  <c r="F821" i="4"/>
  <c r="I821" i="4"/>
  <c r="G821" i="4"/>
  <c r="E821" i="4"/>
  <c r="D821" i="4"/>
  <c r="A822" i="4"/>
  <c r="B822" i="4" l="1"/>
  <c r="J822" i="4"/>
  <c r="I822" i="4"/>
  <c r="G822" i="4"/>
  <c r="E822" i="4"/>
  <c r="H822" i="4"/>
  <c r="F822" i="4"/>
  <c r="D822" i="4"/>
  <c r="A823" i="4"/>
  <c r="B823" i="4" l="1"/>
  <c r="J823" i="4"/>
  <c r="H823" i="4"/>
  <c r="F823" i="4"/>
  <c r="I823" i="4"/>
  <c r="G823" i="4"/>
  <c r="E823" i="4"/>
  <c r="D823" i="4"/>
  <c r="A824" i="4"/>
  <c r="B824" i="4" l="1"/>
  <c r="J824" i="4"/>
  <c r="I824" i="4"/>
  <c r="G824" i="4"/>
  <c r="E824" i="4"/>
  <c r="H824" i="4"/>
  <c r="F824" i="4"/>
  <c r="D824" i="4"/>
  <c r="A825" i="4"/>
  <c r="B825" i="4" l="1"/>
  <c r="J825" i="4"/>
  <c r="H825" i="4"/>
  <c r="F825" i="4"/>
  <c r="I825" i="4"/>
  <c r="G825" i="4"/>
  <c r="E825" i="4"/>
  <c r="D825" i="4"/>
  <c r="A826" i="4"/>
  <c r="B826" i="4" l="1"/>
  <c r="J826" i="4"/>
  <c r="I826" i="4"/>
  <c r="G826" i="4"/>
  <c r="E826" i="4"/>
  <c r="H826" i="4"/>
  <c r="F826" i="4"/>
  <c r="D826" i="4"/>
  <c r="A827" i="4"/>
  <c r="B827" i="4" l="1"/>
  <c r="J827" i="4"/>
  <c r="H827" i="4"/>
  <c r="F827" i="4"/>
  <c r="I827" i="4"/>
  <c r="G827" i="4"/>
  <c r="E827" i="4"/>
  <c r="D827" i="4"/>
  <c r="A828" i="4"/>
  <c r="B828" i="4" l="1"/>
  <c r="J828" i="4"/>
  <c r="I828" i="4"/>
  <c r="G828" i="4"/>
  <c r="E828" i="4"/>
  <c r="H828" i="4"/>
  <c r="F828" i="4"/>
  <c r="D828" i="4"/>
  <c r="A829" i="4"/>
  <c r="B829" i="4" l="1"/>
  <c r="J829" i="4"/>
  <c r="H829" i="4"/>
  <c r="F829" i="4"/>
  <c r="I829" i="4"/>
  <c r="G829" i="4"/>
  <c r="E829" i="4"/>
  <c r="D829" i="4"/>
  <c r="A830" i="4"/>
  <c r="B830" i="4" l="1"/>
  <c r="J830" i="4"/>
  <c r="I830" i="4"/>
  <c r="G830" i="4"/>
  <c r="E830" i="4"/>
  <c r="H830" i="4"/>
  <c r="F830" i="4"/>
  <c r="D830" i="4"/>
  <c r="A831" i="4"/>
  <c r="B831" i="4" l="1"/>
  <c r="J831" i="4"/>
  <c r="H831" i="4"/>
  <c r="F831" i="4"/>
  <c r="I831" i="4"/>
  <c r="G831" i="4"/>
  <c r="E831" i="4"/>
  <c r="D831" i="4"/>
  <c r="A832" i="4"/>
  <c r="B832" i="4" l="1"/>
  <c r="J832" i="4"/>
  <c r="I832" i="4"/>
  <c r="G832" i="4"/>
  <c r="E832" i="4"/>
  <c r="H832" i="4"/>
  <c r="F832" i="4"/>
  <c r="D832" i="4"/>
  <c r="A833" i="4"/>
  <c r="B833" i="4" l="1"/>
  <c r="J833" i="4"/>
  <c r="H833" i="4"/>
  <c r="F833" i="4"/>
  <c r="I833" i="4"/>
  <c r="G833" i="4"/>
  <c r="E833" i="4"/>
  <c r="D833" i="4"/>
  <c r="A834" i="4"/>
  <c r="B834" i="4" l="1"/>
  <c r="J834" i="4"/>
  <c r="I834" i="4"/>
  <c r="G834" i="4"/>
  <c r="E834" i="4"/>
  <c r="H834" i="4"/>
  <c r="F834" i="4"/>
  <c r="D834" i="4"/>
  <c r="A835" i="4"/>
  <c r="B835" i="4" l="1"/>
  <c r="J835" i="4"/>
  <c r="H835" i="4"/>
  <c r="F835" i="4"/>
  <c r="I835" i="4"/>
  <c r="G835" i="4"/>
  <c r="E835" i="4"/>
  <c r="D835" i="4"/>
  <c r="A836" i="4"/>
  <c r="B836" i="4" l="1"/>
  <c r="J836" i="4"/>
  <c r="I836" i="4"/>
  <c r="G836" i="4"/>
  <c r="E836" i="4"/>
  <c r="H836" i="4"/>
  <c r="F836" i="4"/>
  <c r="D836" i="4"/>
  <c r="A837" i="4"/>
  <c r="B837" i="4" l="1"/>
  <c r="J837" i="4"/>
  <c r="H837" i="4"/>
  <c r="F837" i="4"/>
  <c r="I837" i="4"/>
  <c r="G837" i="4"/>
  <c r="E837" i="4"/>
  <c r="D837" i="4"/>
  <c r="A838" i="4"/>
  <c r="B838" i="4" l="1"/>
  <c r="J838" i="4"/>
  <c r="I838" i="4"/>
  <c r="G838" i="4"/>
  <c r="E838" i="4"/>
  <c r="H838" i="4"/>
  <c r="F838" i="4"/>
  <c r="D838" i="4"/>
  <c r="A839" i="4"/>
  <c r="B839" i="4" l="1"/>
  <c r="J839" i="4"/>
  <c r="H839" i="4"/>
  <c r="F839" i="4"/>
  <c r="I839" i="4"/>
  <c r="G839" i="4"/>
  <c r="E839" i="4"/>
  <c r="D839" i="4"/>
  <c r="A840" i="4"/>
  <c r="B840" i="4" l="1"/>
  <c r="J840" i="4"/>
  <c r="I840" i="4"/>
  <c r="G840" i="4"/>
  <c r="E840" i="4"/>
  <c r="H840" i="4"/>
  <c r="F840" i="4"/>
  <c r="D840" i="4"/>
  <c r="A841" i="4"/>
  <c r="B841" i="4" l="1"/>
  <c r="J841" i="4"/>
  <c r="H841" i="4"/>
  <c r="F841" i="4"/>
  <c r="I841" i="4"/>
  <c r="G841" i="4"/>
  <c r="E841" i="4"/>
  <c r="D841" i="4"/>
  <c r="A842" i="4"/>
  <c r="B842" i="4" l="1"/>
  <c r="J842" i="4"/>
  <c r="I842" i="4"/>
  <c r="G842" i="4"/>
  <c r="E842" i="4"/>
  <c r="H842" i="4"/>
  <c r="F842" i="4"/>
  <c r="D842" i="4"/>
  <c r="A843" i="4"/>
  <c r="B843" i="4" l="1"/>
  <c r="J843" i="4"/>
  <c r="H843" i="4"/>
  <c r="F843" i="4"/>
  <c r="I843" i="4"/>
  <c r="G843" i="4"/>
  <c r="E843" i="4"/>
  <c r="D843" i="4"/>
  <c r="A844" i="4"/>
  <c r="B844" i="4" l="1"/>
  <c r="J844" i="4"/>
  <c r="I844" i="4"/>
  <c r="G844" i="4"/>
  <c r="E844" i="4"/>
  <c r="H844" i="4"/>
  <c r="F844" i="4"/>
  <c r="D844" i="4"/>
  <c r="A845" i="4"/>
  <c r="B845" i="4" l="1"/>
  <c r="J845" i="4"/>
  <c r="H845" i="4"/>
  <c r="F845" i="4"/>
  <c r="I845" i="4"/>
  <c r="G845" i="4"/>
  <c r="E845" i="4"/>
  <c r="D845" i="4"/>
  <c r="A846" i="4"/>
  <c r="B846" i="4" l="1"/>
  <c r="J846" i="4"/>
  <c r="I846" i="4"/>
  <c r="G846" i="4"/>
  <c r="E846" i="4"/>
  <c r="H846" i="4"/>
  <c r="F846" i="4"/>
  <c r="D846" i="4"/>
  <c r="A847" i="4"/>
  <c r="B847" i="4" l="1"/>
  <c r="J847" i="4"/>
  <c r="H847" i="4"/>
  <c r="F847" i="4"/>
  <c r="I847" i="4"/>
  <c r="G847" i="4"/>
  <c r="E847" i="4"/>
  <c r="D847" i="4"/>
  <c r="A848" i="4"/>
  <c r="B848" i="4" l="1"/>
  <c r="J848" i="4"/>
  <c r="I848" i="4"/>
  <c r="G848" i="4"/>
  <c r="E848" i="4"/>
  <c r="H848" i="4"/>
  <c r="F848" i="4"/>
  <c r="D848" i="4"/>
  <c r="A849" i="4"/>
  <c r="B849" i="4" l="1"/>
  <c r="J849" i="4"/>
  <c r="H849" i="4"/>
  <c r="F849" i="4"/>
  <c r="I849" i="4"/>
  <c r="G849" i="4"/>
  <c r="E849" i="4"/>
  <c r="D849" i="4"/>
  <c r="A850" i="4"/>
  <c r="B850" i="4" l="1"/>
  <c r="J850" i="4"/>
  <c r="I850" i="4"/>
  <c r="G850" i="4"/>
  <c r="E850" i="4"/>
  <c r="H850" i="4"/>
  <c r="F850" i="4"/>
  <c r="D850" i="4"/>
  <c r="A851" i="4"/>
  <c r="B851" i="4" l="1"/>
  <c r="J851" i="4"/>
  <c r="H851" i="4"/>
  <c r="F851" i="4"/>
  <c r="I851" i="4"/>
  <c r="G851" i="4"/>
  <c r="E851" i="4"/>
  <c r="D851" i="4"/>
  <c r="A852" i="4"/>
  <c r="B852" i="4" l="1"/>
  <c r="J852" i="4"/>
  <c r="I852" i="4"/>
  <c r="G852" i="4"/>
  <c r="E852" i="4"/>
  <c r="H852" i="4"/>
  <c r="F852" i="4"/>
  <c r="D852" i="4"/>
  <c r="A853" i="4"/>
  <c r="B853" i="4" l="1"/>
  <c r="J853" i="4"/>
  <c r="H853" i="4"/>
  <c r="F853" i="4"/>
  <c r="I853" i="4"/>
  <c r="G853" i="4"/>
  <c r="E853" i="4"/>
  <c r="D853" i="4"/>
  <c r="A854" i="4"/>
  <c r="B854" i="4" l="1"/>
  <c r="J854" i="4"/>
  <c r="I854" i="4"/>
  <c r="G854" i="4"/>
  <c r="E854" i="4"/>
  <c r="H854" i="4"/>
  <c r="F854" i="4"/>
  <c r="D854" i="4"/>
  <c r="A855" i="4"/>
  <c r="B855" i="4" l="1"/>
  <c r="J855" i="4"/>
  <c r="H855" i="4"/>
  <c r="F855" i="4"/>
  <c r="I855" i="4"/>
  <c r="G855" i="4"/>
  <c r="E855" i="4"/>
  <c r="D855" i="4"/>
  <c r="A856" i="4"/>
  <c r="B856" i="4" l="1"/>
  <c r="J856" i="4"/>
  <c r="I856" i="4"/>
  <c r="G856" i="4"/>
  <c r="E856" i="4"/>
  <c r="H856" i="4"/>
  <c r="F856" i="4"/>
  <c r="D856" i="4"/>
  <c r="A857" i="4"/>
  <c r="B857" i="4" l="1"/>
  <c r="J857" i="4"/>
  <c r="H857" i="4"/>
  <c r="F857" i="4"/>
  <c r="I857" i="4"/>
  <c r="G857" i="4"/>
  <c r="E857" i="4"/>
  <c r="D857" i="4"/>
  <c r="A858" i="4"/>
  <c r="B858" i="4" l="1"/>
  <c r="J858" i="4"/>
  <c r="I858" i="4"/>
  <c r="G858" i="4"/>
  <c r="E858" i="4"/>
  <c r="H858" i="4"/>
  <c r="F858" i="4"/>
  <c r="D858" i="4"/>
  <c r="A859" i="4"/>
  <c r="B859" i="4" l="1"/>
  <c r="J859" i="4"/>
  <c r="H859" i="4"/>
  <c r="F859" i="4"/>
  <c r="I859" i="4"/>
  <c r="G859" i="4"/>
  <c r="E859" i="4"/>
  <c r="D859" i="4"/>
  <c r="A860" i="4"/>
  <c r="B860" i="4" l="1"/>
  <c r="J860" i="4"/>
  <c r="I860" i="4"/>
  <c r="G860" i="4"/>
  <c r="E860" i="4"/>
  <c r="H860" i="4"/>
  <c r="F860" i="4"/>
  <c r="D860" i="4"/>
  <c r="A861" i="4"/>
  <c r="B861" i="4" l="1"/>
  <c r="J861" i="4"/>
  <c r="H861" i="4"/>
  <c r="F861" i="4"/>
  <c r="I861" i="4"/>
  <c r="G861" i="4"/>
  <c r="E861" i="4"/>
  <c r="D861" i="4"/>
  <c r="A862" i="4"/>
  <c r="B862" i="4" l="1"/>
  <c r="J862" i="4"/>
  <c r="I862" i="4"/>
  <c r="G862" i="4"/>
  <c r="E862" i="4"/>
  <c r="H862" i="4"/>
  <c r="F862" i="4"/>
  <c r="D862" i="4"/>
  <c r="A863" i="4"/>
  <c r="B863" i="4" l="1"/>
  <c r="J863" i="4"/>
  <c r="H863" i="4"/>
  <c r="F863" i="4"/>
  <c r="I863" i="4"/>
  <c r="G863" i="4"/>
  <c r="E863" i="4"/>
  <c r="D863" i="4"/>
  <c r="A864" i="4"/>
  <c r="B864" i="4" l="1"/>
  <c r="J864" i="4"/>
  <c r="I864" i="4"/>
  <c r="G864" i="4"/>
  <c r="E864" i="4"/>
  <c r="H864" i="4"/>
  <c r="F864" i="4"/>
  <c r="D864" i="4"/>
  <c r="A865" i="4"/>
  <c r="B865" i="4" l="1"/>
  <c r="J865" i="4"/>
  <c r="H865" i="4"/>
  <c r="F865" i="4"/>
  <c r="I865" i="4"/>
  <c r="G865" i="4"/>
  <c r="E865" i="4"/>
  <c r="D865" i="4"/>
  <c r="A866" i="4"/>
  <c r="B866" i="4" l="1"/>
  <c r="J866" i="4"/>
  <c r="I866" i="4"/>
  <c r="G866" i="4"/>
  <c r="E866" i="4"/>
  <c r="H866" i="4"/>
  <c r="F866" i="4"/>
  <c r="D866" i="4"/>
  <c r="A867" i="4"/>
  <c r="B867" i="4" l="1"/>
  <c r="J867" i="4"/>
  <c r="H867" i="4"/>
  <c r="F867" i="4"/>
  <c r="I867" i="4"/>
  <c r="G867" i="4"/>
  <c r="E867" i="4"/>
  <c r="D867" i="4"/>
  <c r="A868" i="4"/>
  <c r="B868" i="4" l="1"/>
  <c r="J868" i="4"/>
  <c r="I868" i="4"/>
  <c r="G868" i="4"/>
  <c r="E868" i="4"/>
  <c r="H868" i="4"/>
  <c r="F868" i="4"/>
  <c r="D868" i="4"/>
  <c r="A869" i="4"/>
  <c r="B869" i="4" l="1"/>
  <c r="J869" i="4"/>
  <c r="H869" i="4"/>
  <c r="F869" i="4"/>
  <c r="I869" i="4"/>
  <c r="G869" i="4"/>
  <c r="E869" i="4"/>
  <c r="D869" i="4"/>
  <c r="A870" i="4"/>
  <c r="B870" i="4" l="1"/>
  <c r="J870" i="4"/>
  <c r="I870" i="4"/>
  <c r="G870" i="4"/>
  <c r="E870" i="4"/>
  <c r="H870" i="4"/>
  <c r="F870" i="4"/>
  <c r="D870" i="4"/>
  <c r="A871" i="4"/>
  <c r="B871" i="4" l="1"/>
  <c r="J871" i="4"/>
  <c r="H871" i="4"/>
  <c r="F871" i="4"/>
  <c r="I871" i="4"/>
  <c r="G871" i="4"/>
  <c r="E871" i="4"/>
  <c r="D871" i="4"/>
  <c r="A872" i="4"/>
  <c r="B872" i="4" l="1"/>
  <c r="J872" i="4"/>
  <c r="I872" i="4"/>
  <c r="G872" i="4"/>
  <c r="E872" i="4"/>
  <c r="H872" i="4"/>
  <c r="F872" i="4"/>
  <c r="D872" i="4"/>
  <c r="A873" i="4"/>
  <c r="B873" i="4" l="1"/>
  <c r="J873" i="4"/>
  <c r="H873" i="4"/>
  <c r="F873" i="4"/>
  <c r="I873" i="4"/>
  <c r="G873" i="4"/>
  <c r="E873" i="4"/>
  <c r="D873" i="4"/>
  <c r="A874" i="4"/>
  <c r="B874" i="4" l="1"/>
  <c r="J874" i="4"/>
  <c r="I874" i="4"/>
  <c r="G874" i="4"/>
  <c r="E874" i="4"/>
  <c r="H874" i="4"/>
  <c r="F874" i="4"/>
  <c r="D874" i="4"/>
  <c r="A875" i="4"/>
  <c r="B875" i="4" l="1"/>
  <c r="J875" i="4"/>
  <c r="H875" i="4"/>
  <c r="F875" i="4"/>
  <c r="I875" i="4"/>
  <c r="G875" i="4"/>
  <c r="E875" i="4"/>
  <c r="D875" i="4"/>
  <c r="A876" i="4"/>
  <c r="B876" i="4" l="1"/>
  <c r="J876" i="4"/>
  <c r="I876" i="4"/>
  <c r="G876" i="4"/>
  <c r="E876" i="4"/>
  <c r="H876" i="4"/>
  <c r="F876" i="4"/>
  <c r="D876" i="4"/>
  <c r="A877" i="4"/>
  <c r="B877" i="4" l="1"/>
  <c r="J877" i="4"/>
  <c r="H877" i="4"/>
  <c r="F877" i="4"/>
  <c r="I877" i="4"/>
  <c r="G877" i="4"/>
  <c r="E877" i="4"/>
  <c r="D877" i="4"/>
  <c r="A878" i="4"/>
  <c r="B878" i="4" l="1"/>
  <c r="J878" i="4"/>
  <c r="I878" i="4"/>
  <c r="G878" i="4"/>
  <c r="E878" i="4"/>
  <c r="H878" i="4"/>
  <c r="F878" i="4"/>
  <c r="D878" i="4"/>
  <c r="A879" i="4"/>
  <c r="B879" i="4" l="1"/>
  <c r="J879" i="4"/>
  <c r="H879" i="4"/>
  <c r="F879" i="4"/>
  <c r="I879" i="4"/>
  <c r="G879" i="4"/>
  <c r="E879" i="4"/>
  <c r="D879" i="4"/>
  <c r="A880" i="4"/>
  <c r="B880" i="4" l="1"/>
  <c r="J880" i="4"/>
  <c r="I880" i="4"/>
  <c r="G880" i="4"/>
  <c r="E880" i="4"/>
  <c r="H880" i="4"/>
  <c r="F880" i="4"/>
  <c r="D880" i="4"/>
  <c r="A881" i="4"/>
  <c r="B881" i="4" l="1"/>
  <c r="J881" i="4"/>
  <c r="H881" i="4"/>
  <c r="F881" i="4"/>
  <c r="I881" i="4"/>
  <c r="G881" i="4"/>
  <c r="E881" i="4"/>
  <c r="D881" i="4"/>
  <c r="A882" i="4"/>
  <c r="B882" i="4" l="1"/>
  <c r="J882" i="4"/>
  <c r="I882" i="4"/>
  <c r="G882" i="4"/>
  <c r="E882" i="4"/>
  <c r="H882" i="4"/>
  <c r="F882" i="4"/>
  <c r="D882" i="4"/>
  <c r="A883" i="4"/>
  <c r="B883" i="4" l="1"/>
  <c r="J883" i="4"/>
  <c r="H883" i="4"/>
  <c r="F883" i="4"/>
  <c r="I883" i="4"/>
  <c r="G883" i="4"/>
  <c r="E883" i="4"/>
  <c r="D883" i="4"/>
  <c r="A884" i="4"/>
  <c r="B884" i="4" l="1"/>
  <c r="J884" i="4"/>
  <c r="I884" i="4"/>
  <c r="G884" i="4"/>
  <c r="E884" i="4"/>
  <c r="H884" i="4"/>
  <c r="F884" i="4"/>
  <c r="D884" i="4"/>
  <c r="A885" i="4"/>
  <c r="B885" i="4" l="1"/>
  <c r="J885" i="4"/>
  <c r="H885" i="4"/>
  <c r="F885" i="4"/>
  <c r="I885" i="4"/>
  <c r="G885" i="4"/>
  <c r="E885" i="4"/>
  <c r="D885" i="4"/>
  <c r="A886" i="4"/>
  <c r="B886" i="4" l="1"/>
  <c r="J886" i="4"/>
  <c r="I886" i="4"/>
  <c r="G886" i="4"/>
  <c r="E886" i="4"/>
  <c r="H886" i="4"/>
  <c r="F886" i="4"/>
  <c r="D886" i="4"/>
  <c r="A887" i="4"/>
  <c r="B887" i="4" l="1"/>
  <c r="J887" i="4"/>
  <c r="H887" i="4"/>
  <c r="F887" i="4"/>
  <c r="I887" i="4"/>
  <c r="G887" i="4"/>
  <c r="E887" i="4"/>
  <c r="D887" i="4"/>
  <c r="A888" i="4"/>
  <c r="B888" i="4" l="1"/>
  <c r="J888" i="4"/>
  <c r="I888" i="4"/>
  <c r="G888" i="4"/>
  <c r="E888" i="4"/>
  <c r="H888" i="4"/>
  <c r="F888" i="4"/>
  <c r="D888" i="4"/>
  <c r="A889" i="4"/>
  <c r="B889" i="4" l="1"/>
  <c r="J889" i="4"/>
  <c r="H889" i="4"/>
  <c r="F889" i="4"/>
  <c r="I889" i="4"/>
  <c r="G889" i="4"/>
  <c r="E889" i="4"/>
  <c r="D889" i="4"/>
  <c r="A890" i="4"/>
  <c r="B890" i="4" l="1"/>
  <c r="J890" i="4"/>
  <c r="I890" i="4"/>
  <c r="G890" i="4"/>
  <c r="E890" i="4"/>
  <c r="H890" i="4"/>
  <c r="F890" i="4"/>
  <c r="D890" i="4"/>
  <c r="A891" i="4"/>
  <c r="B891" i="4" l="1"/>
  <c r="J891" i="4"/>
  <c r="H891" i="4"/>
  <c r="F891" i="4"/>
  <c r="I891" i="4"/>
  <c r="G891" i="4"/>
  <c r="E891" i="4"/>
  <c r="D891" i="4"/>
  <c r="A892" i="4"/>
  <c r="B892" i="4" l="1"/>
  <c r="J892" i="4"/>
  <c r="I892" i="4"/>
  <c r="G892" i="4"/>
  <c r="E892" i="4"/>
  <c r="H892" i="4"/>
  <c r="F892" i="4"/>
  <c r="D892" i="4"/>
  <c r="A893" i="4"/>
  <c r="B893" i="4" l="1"/>
  <c r="J893" i="4"/>
  <c r="H893" i="4"/>
  <c r="F893" i="4"/>
  <c r="I893" i="4"/>
  <c r="G893" i="4"/>
  <c r="E893" i="4"/>
  <c r="D893" i="4"/>
  <c r="A894" i="4"/>
  <c r="B894" i="4" l="1"/>
  <c r="J894" i="4"/>
  <c r="I894" i="4"/>
  <c r="G894" i="4"/>
  <c r="E894" i="4"/>
  <c r="H894" i="4"/>
  <c r="F894" i="4"/>
  <c r="D894" i="4"/>
  <c r="A895" i="4"/>
  <c r="B895" i="4" l="1"/>
  <c r="J895" i="4"/>
  <c r="H895" i="4"/>
  <c r="F895" i="4"/>
  <c r="I895" i="4"/>
  <c r="G895" i="4"/>
  <c r="E895" i="4"/>
  <c r="D895" i="4"/>
  <c r="A896" i="4"/>
  <c r="B896" i="4" l="1"/>
  <c r="J896" i="4"/>
  <c r="I896" i="4"/>
  <c r="G896" i="4"/>
  <c r="E896" i="4"/>
  <c r="H896" i="4"/>
  <c r="F896" i="4"/>
  <c r="D896" i="4"/>
  <c r="A897" i="4"/>
  <c r="B897" i="4" l="1"/>
  <c r="J897" i="4"/>
  <c r="H897" i="4"/>
  <c r="F897" i="4"/>
  <c r="I897" i="4"/>
  <c r="G897" i="4"/>
  <c r="E897" i="4"/>
  <c r="D897" i="4"/>
  <c r="A898" i="4"/>
  <c r="B898" i="4" l="1"/>
  <c r="J898" i="4"/>
  <c r="I898" i="4"/>
  <c r="G898" i="4"/>
  <c r="E898" i="4"/>
  <c r="H898" i="4"/>
  <c r="F898" i="4"/>
  <c r="D898" i="4"/>
  <c r="A899" i="4"/>
  <c r="B899" i="4" l="1"/>
  <c r="J899" i="4"/>
  <c r="H899" i="4"/>
  <c r="F899" i="4"/>
  <c r="I899" i="4"/>
  <c r="G899" i="4"/>
  <c r="E899" i="4"/>
  <c r="D899" i="4"/>
  <c r="A900" i="4"/>
  <c r="B900" i="4" l="1"/>
  <c r="J900" i="4"/>
  <c r="I900" i="4"/>
  <c r="G900" i="4"/>
  <c r="E900" i="4"/>
  <c r="H900" i="4"/>
  <c r="F900" i="4"/>
  <c r="D900" i="4"/>
  <c r="A901" i="4"/>
  <c r="B901" i="4" l="1"/>
  <c r="J901" i="4"/>
  <c r="H901" i="4"/>
  <c r="F901" i="4"/>
  <c r="I901" i="4"/>
  <c r="G901" i="4"/>
  <c r="E901" i="4"/>
  <c r="D901" i="4"/>
  <c r="A902" i="4"/>
  <c r="B902" i="4" l="1"/>
  <c r="J902" i="4"/>
  <c r="I902" i="4"/>
  <c r="G902" i="4"/>
  <c r="E902" i="4"/>
  <c r="H902" i="4"/>
  <c r="F902" i="4"/>
  <c r="D902" i="4"/>
  <c r="A903" i="4"/>
  <c r="B903" i="4" l="1"/>
  <c r="J903" i="4"/>
  <c r="H903" i="4"/>
  <c r="F903" i="4"/>
  <c r="I903" i="4"/>
  <c r="G903" i="4"/>
  <c r="E903" i="4"/>
  <c r="D903" i="4"/>
  <c r="A904" i="4"/>
  <c r="B904" i="4" l="1"/>
  <c r="J904" i="4"/>
  <c r="I904" i="4"/>
  <c r="G904" i="4"/>
  <c r="E904" i="4"/>
  <c r="H904" i="4"/>
  <c r="F904" i="4"/>
  <c r="D904" i="4"/>
  <c r="A905" i="4"/>
  <c r="B905" i="4" l="1"/>
  <c r="J905" i="4"/>
  <c r="H905" i="4"/>
  <c r="F905" i="4"/>
  <c r="I905" i="4"/>
  <c r="G905" i="4"/>
  <c r="E905" i="4"/>
  <c r="D905" i="4"/>
  <c r="A906" i="4"/>
  <c r="B906" i="4" l="1"/>
  <c r="J906" i="4"/>
  <c r="I906" i="4"/>
  <c r="G906" i="4"/>
  <c r="E906" i="4"/>
  <c r="H906" i="4"/>
  <c r="F906" i="4"/>
  <c r="D906" i="4"/>
  <c r="A907" i="4"/>
  <c r="B907" i="4" l="1"/>
  <c r="J907" i="4"/>
  <c r="H907" i="4"/>
  <c r="F907" i="4"/>
  <c r="I907" i="4"/>
  <c r="G907" i="4"/>
  <c r="E907" i="4"/>
  <c r="D907" i="4"/>
  <c r="A908" i="4"/>
  <c r="B908" i="4" l="1"/>
  <c r="J908" i="4"/>
  <c r="I908" i="4"/>
  <c r="G908" i="4"/>
  <c r="E908" i="4"/>
  <c r="H908" i="4"/>
  <c r="F908" i="4"/>
  <c r="D908" i="4"/>
  <c r="A909" i="4"/>
  <c r="B909" i="4" l="1"/>
  <c r="J909" i="4"/>
  <c r="H909" i="4"/>
  <c r="F909" i="4"/>
  <c r="I909" i="4"/>
  <c r="G909" i="4"/>
  <c r="E909" i="4"/>
  <c r="D909" i="4"/>
  <c r="A910" i="4"/>
  <c r="B910" i="4" l="1"/>
  <c r="J910" i="4"/>
  <c r="I910" i="4"/>
  <c r="G910" i="4"/>
  <c r="E910" i="4"/>
  <c r="H910" i="4"/>
  <c r="F910" i="4"/>
  <c r="D910" i="4"/>
  <c r="A911" i="4"/>
  <c r="B911" i="4" l="1"/>
  <c r="J911" i="4"/>
  <c r="H911" i="4"/>
  <c r="F911" i="4"/>
  <c r="I911" i="4"/>
  <c r="G911" i="4"/>
  <c r="E911" i="4"/>
  <c r="D911" i="4"/>
  <c r="A912" i="4"/>
  <c r="B912" i="4" l="1"/>
  <c r="J912" i="4"/>
  <c r="I912" i="4"/>
  <c r="G912" i="4"/>
  <c r="E912" i="4"/>
  <c r="H912" i="4"/>
  <c r="F912" i="4"/>
  <c r="D912" i="4"/>
  <c r="A913" i="4"/>
  <c r="B913" i="4" l="1"/>
  <c r="J913" i="4"/>
  <c r="H913" i="4"/>
  <c r="F913" i="4"/>
  <c r="I913" i="4"/>
  <c r="G913" i="4"/>
  <c r="E913" i="4"/>
  <c r="D913" i="4"/>
  <c r="A914" i="4"/>
  <c r="B914" i="4" l="1"/>
  <c r="J914" i="4"/>
  <c r="I914" i="4"/>
  <c r="G914" i="4"/>
  <c r="E914" i="4"/>
  <c r="H914" i="4"/>
  <c r="F914" i="4"/>
  <c r="D914" i="4"/>
  <c r="A915" i="4"/>
  <c r="B915" i="4" l="1"/>
  <c r="J915" i="4"/>
  <c r="H915" i="4"/>
  <c r="F915" i="4"/>
  <c r="I915" i="4"/>
  <c r="G915" i="4"/>
  <c r="E915" i="4"/>
  <c r="D915" i="4"/>
  <c r="A916" i="4"/>
  <c r="B916" i="4" l="1"/>
  <c r="J916" i="4"/>
  <c r="I916" i="4"/>
  <c r="G916" i="4"/>
  <c r="E916" i="4"/>
  <c r="H916" i="4"/>
  <c r="F916" i="4"/>
  <c r="D916" i="4"/>
  <c r="A917" i="4"/>
  <c r="B917" i="4" l="1"/>
  <c r="J917" i="4"/>
  <c r="H917" i="4"/>
  <c r="F917" i="4"/>
  <c r="I917" i="4"/>
  <c r="G917" i="4"/>
  <c r="E917" i="4"/>
  <c r="D917" i="4"/>
  <c r="A918" i="4"/>
  <c r="B918" i="4" l="1"/>
  <c r="J918" i="4"/>
  <c r="I918" i="4"/>
  <c r="G918" i="4"/>
  <c r="E918" i="4"/>
  <c r="H918" i="4"/>
  <c r="F918" i="4"/>
  <c r="D918" i="4"/>
  <c r="A919" i="4"/>
  <c r="B919" i="4" l="1"/>
  <c r="J919" i="4"/>
  <c r="H919" i="4"/>
  <c r="F919" i="4"/>
  <c r="I919" i="4"/>
  <c r="G919" i="4"/>
  <c r="E919" i="4"/>
  <c r="D919" i="4"/>
  <c r="A920" i="4"/>
  <c r="B920" i="4" l="1"/>
  <c r="J920" i="4"/>
  <c r="I920" i="4"/>
  <c r="G920" i="4"/>
  <c r="E920" i="4"/>
  <c r="H920" i="4"/>
  <c r="F920" i="4"/>
  <c r="D920" i="4"/>
  <c r="A921" i="4"/>
  <c r="B921" i="4" l="1"/>
  <c r="J921" i="4"/>
  <c r="H921" i="4"/>
  <c r="F921" i="4"/>
  <c r="I921" i="4"/>
  <c r="G921" i="4"/>
  <c r="E921" i="4"/>
  <c r="D921" i="4"/>
  <c r="A922" i="4"/>
  <c r="B922" i="4" l="1"/>
  <c r="J922" i="4"/>
  <c r="I922" i="4"/>
  <c r="G922" i="4"/>
  <c r="E922" i="4"/>
  <c r="H922" i="4"/>
  <c r="F922" i="4"/>
  <c r="D922" i="4"/>
  <c r="A923" i="4"/>
  <c r="B923" i="4" l="1"/>
  <c r="J923" i="4"/>
  <c r="H923" i="4"/>
  <c r="F923" i="4"/>
  <c r="I923" i="4"/>
  <c r="G923" i="4"/>
  <c r="E923" i="4"/>
  <c r="D923" i="4"/>
  <c r="A924" i="4"/>
  <c r="B924" i="4" l="1"/>
  <c r="J924" i="4"/>
  <c r="I924" i="4"/>
  <c r="G924" i="4"/>
  <c r="E924" i="4"/>
  <c r="H924" i="4"/>
  <c r="F924" i="4"/>
  <c r="D924" i="4"/>
  <c r="A925" i="4"/>
  <c r="B925" i="4" l="1"/>
  <c r="J925" i="4"/>
  <c r="H925" i="4"/>
  <c r="F925" i="4"/>
  <c r="I925" i="4"/>
  <c r="G925" i="4"/>
  <c r="E925" i="4"/>
  <c r="D925" i="4"/>
  <c r="A926" i="4"/>
  <c r="B926" i="4" l="1"/>
  <c r="J926" i="4"/>
  <c r="I926" i="4"/>
  <c r="G926" i="4"/>
  <c r="E926" i="4"/>
  <c r="H926" i="4"/>
  <c r="F926" i="4"/>
  <c r="D926" i="4"/>
  <c r="A927" i="4"/>
  <c r="B927" i="4" l="1"/>
  <c r="J927" i="4"/>
  <c r="H927" i="4"/>
  <c r="F927" i="4"/>
  <c r="I927" i="4"/>
  <c r="G927" i="4"/>
  <c r="E927" i="4"/>
  <c r="D927" i="4"/>
  <c r="A928" i="4"/>
  <c r="B928" i="4" l="1"/>
  <c r="J928" i="4"/>
  <c r="I928" i="4"/>
  <c r="G928" i="4"/>
  <c r="E928" i="4"/>
  <c r="H928" i="4"/>
  <c r="F928" i="4"/>
  <c r="D928" i="4"/>
  <c r="A929" i="4"/>
  <c r="B929" i="4" l="1"/>
  <c r="J929" i="4"/>
  <c r="H929" i="4"/>
  <c r="F929" i="4"/>
  <c r="I929" i="4"/>
  <c r="G929" i="4"/>
  <c r="E929" i="4"/>
  <c r="D929" i="4"/>
  <c r="A930" i="4"/>
  <c r="B930" i="4" l="1"/>
  <c r="J930" i="4"/>
  <c r="I930" i="4"/>
  <c r="G930" i="4"/>
  <c r="E930" i="4"/>
  <c r="H930" i="4"/>
  <c r="F930" i="4"/>
  <c r="D930" i="4"/>
  <c r="A931" i="4"/>
  <c r="B931" i="4" l="1"/>
  <c r="J931" i="4"/>
  <c r="H931" i="4"/>
  <c r="F931" i="4"/>
  <c r="I931" i="4"/>
  <c r="G931" i="4"/>
  <c r="E931" i="4"/>
  <c r="D931" i="4"/>
  <c r="A932" i="4"/>
  <c r="B932" i="4" l="1"/>
  <c r="J932" i="4"/>
  <c r="I932" i="4"/>
  <c r="G932" i="4"/>
  <c r="E932" i="4"/>
  <c r="H932" i="4"/>
  <c r="F932" i="4"/>
  <c r="D932" i="4"/>
  <c r="A933" i="4"/>
  <c r="B933" i="4" l="1"/>
  <c r="J933" i="4"/>
  <c r="H933" i="4"/>
  <c r="F933" i="4"/>
  <c r="I933" i="4"/>
  <c r="G933" i="4"/>
  <c r="E933" i="4"/>
  <c r="D933" i="4"/>
  <c r="A934" i="4"/>
  <c r="B934" i="4" l="1"/>
  <c r="J934" i="4"/>
  <c r="I934" i="4"/>
  <c r="G934" i="4"/>
  <c r="E934" i="4"/>
  <c r="H934" i="4"/>
  <c r="F934" i="4"/>
  <c r="D934" i="4"/>
  <c r="A935" i="4"/>
  <c r="B935" i="4" l="1"/>
  <c r="J935" i="4"/>
  <c r="H935" i="4"/>
  <c r="F935" i="4"/>
  <c r="I935" i="4"/>
  <c r="G935" i="4"/>
  <c r="E935" i="4"/>
  <c r="D935" i="4"/>
  <c r="A936" i="4"/>
  <c r="B936" i="4" l="1"/>
  <c r="J936" i="4"/>
  <c r="I936" i="4"/>
  <c r="G936" i="4"/>
  <c r="E936" i="4"/>
  <c r="H936" i="4"/>
  <c r="F936" i="4"/>
  <c r="D936" i="4"/>
  <c r="A937" i="4"/>
  <c r="B937" i="4" l="1"/>
  <c r="J937" i="4"/>
  <c r="H937" i="4"/>
  <c r="F937" i="4"/>
  <c r="I937" i="4"/>
  <c r="G937" i="4"/>
  <c r="E937" i="4"/>
  <c r="D937" i="4"/>
  <c r="A938" i="4"/>
  <c r="B938" i="4" l="1"/>
  <c r="J938" i="4"/>
  <c r="I938" i="4"/>
  <c r="G938" i="4"/>
  <c r="E938" i="4"/>
  <c r="H938" i="4"/>
  <c r="F938" i="4"/>
  <c r="D938" i="4"/>
  <c r="A939" i="4"/>
  <c r="B939" i="4" l="1"/>
  <c r="J939" i="4"/>
  <c r="H939" i="4"/>
  <c r="F939" i="4"/>
  <c r="I939" i="4"/>
  <c r="G939" i="4"/>
  <c r="E939" i="4"/>
  <c r="D939" i="4"/>
  <c r="A940" i="4"/>
  <c r="B940" i="4" l="1"/>
  <c r="J940" i="4"/>
  <c r="I940" i="4"/>
  <c r="G940" i="4"/>
  <c r="E940" i="4"/>
  <c r="H940" i="4"/>
  <c r="F940" i="4"/>
  <c r="D940" i="4"/>
  <c r="A941" i="4"/>
  <c r="B941" i="4" l="1"/>
  <c r="J941" i="4"/>
  <c r="H941" i="4"/>
  <c r="F941" i="4"/>
  <c r="I941" i="4"/>
  <c r="G941" i="4"/>
  <c r="E941" i="4"/>
  <c r="D941" i="4"/>
  <c r="A942" i="4"/>
  <c r="B942" i="4" l="1"/>
  <c r="J942" i="4"/>
  <c r="H942" i="4"/>
  <c r="F942" i="4"/>
  <c r="I942" i="4"/>
  <c r="E942" i="4"/>
  <c r="G942" i="4"/>
  <c r="D942" i="4"/>
  <c r="A943" i="4"/>
  <c r="B943" i="4" l="1"/>
  <c r="J943" i="4"/>
  <c r="I943" i="4"/>
  <c r="G943" i="4"/>
  <c r="E943" i="4"/>
  <c r="H943" i="4"/>
  <c r="F943" i="4"/>
  <c r="D943" i="4"/>
  <c r="A944" i="4"/>
  <c r="B944" i="4" l="1"/>
  <c r="J944" i="4"/>
  <c r="H944" i="4"/>
  <c r="F944" i="4"/>
  <c r="G944" i="4"/>
  <c r="I944" i="4"/>
  <c r="E944" i="4"/>
  <c r="D944" i="4"/>
  <c r="A945" i="4"/>
  <c r="B945" i="4" l="1"/>
  <c r="J945" i="4"/>
  <c r="I945" i="4"/>
  <c r="G945" i="4"/>
  <c r="E945" i="4"/>
  <c r="F945" i="4"/>
  <c r="H945" i="4"/>
  <c r="D945" i="4"/>
  <c r="A946" i="4"/>
  <c r="B946" i="4" l="1"/>
  <c r="J946" i="4"/>
  <c r="H946" i="4"/>
  <c r="F946" i="4"/>
  <c r="I946" i="4"/>
  <c r="E946" i="4"/>
  <c r="G946" i="4"/>
  <c r="D946" i="4"/>
  <c r="A947" i="4"/>
  <c r="B947" i="4" l="1"/>
  <c r="J947" i="4"/>
  <c r="I947" i="4"/>
  <c r="G947" i="4"/>
  <c r="E947" i="4"/>
  <c r="H947" i="4"/>
  <c r="F947" i="4"/>
  <c r="D947" i="4"/>
  <c r="A948" i="4"/>
  <c r="B948" i="4" l="1"/>
  <c r="J948" i="4"/>
  <c r="H948" i="4"/>
  <c r="F948" i="4"/>
  <c r="G948" i="4"/>
  <c r="I948" i="4"/>
  <c r="E948" i="4"/>
  <c r="D948" i="4"/>
  <c r="A949" i="4"/>
  <c r="B949" i="4" l="1"/>
  <c r="J949" i="4"/>
  <c r="I949" i="4"/>
  <c r="G949" i="4"/>
  <c r="E949" i="4"/>
  <c r="F949" i="4"/>
  <c r="H949" i="4"/>
  <c r="D949" i="4"/>
  <c r="A950" i="4"/>
  <c r="B950" i="4" l="1"/>
  <c r="J950" i="4"/>
  <c r="H950" i="4"/>
  <c r="F950" i="4"/>
  <c r="I950" i="4"/>
  <c r="E950" i="4"/>
  <c r="G950" i="4"/>
  <c r="D950" i="4"/>
  <c r="A951" i="4"/>
  <c r="B951" i="4" l="1"/>
  <c r="J951" i="4"/>
  <c r="I951" i="4"/>
  <c r="G951" i="4"/>
  <c r="E951" i="4"/>
  <c r="H951" i="4"/>
  <c r="F951" i="4"/>
  <c r="D951" i="4"/>
  <c r="A952" i="4"/>
  <c r="B952" i="4" l="1"/>
  <c r="J952" i="4"/>
  <c r="H952" i="4"/>
  <c r="F952" i="4"/>
  <c r="G952" i="4"/>
  <c r="I952" i="4"/>
  <c r="E952" i="4"/>
  <c r="D952" i="4"/>
  <c r="A953" i="4"/>
  <c r="B953" i="4" l="1"/>
  <c r="J953" i="4"/>
  <c r="I953" i="4"/>
  <c r="G953" i="4"/>
  <c r="E953" i="4"/>
  <c r="F953" i="4"/>
  <c r="H953" i="4"/>
  <c r="D953" i="4"/>
  <c r="A954" i="4"/>
  <c r="B954" i="4" l="1"/>
  <c r="J954" i="4"/>
  <c r="H954" i="4"/>
  <c r="F954" i="4"/>
  <c r="I954" i="4"/>
  <c r="E954" i="4"/>
  <c r="G954" i="4"/>
  <c r="D954" i="4"/>
  <c r="A955" i="4"/>
  <c r="B955" i="4" l="1"/>
  <c r="J955" i="4"/>
  <c r="I955" i="4"/>
  <c r="G955" i="4"/>
  <c r="E955" i="4"/>
  <c r="H955" i="4"/>
  <c r="F955" i="4"/>
  <c r="D955" i="4"/>
  <c r="A956" i="4"/>
  <c r="B956" i="4" l="1"/>
  <c r="J956" i="4"/>
  <c r="H956" i="4"/>
  <c r="F956" i="4"/>
  <c r="G956" i="4"/>
  <c r="I956" i="4"/>
  <c r="E956" i="4"/>
  <c r="D956" i="4"/>
  <c r="A957" i="4"/>
  <c r="B957" i="4" l="1"/>
  <c r="J957" i="4"/>
  <c r="I957" i="4"/>
  <c r="G957" i="4"/>
  <c r="E957" i="4"/>
  <c r="F957" i="4"/>
  <c r="H957" i="4"/>
  <c r="D957" i="4"/>
  <c r="A958" i="4"/>
  <c r="B958" i="4" l="1"/>
  <c r="J958" i="4"/>
  <c r="H958" i="4"/>
  <c r="F958" i="4"/>
  <c r="I958" i="4"/>
  <c r="E958" i="4"/>
  <c r="G958" i="4"/>
  <c r="D958" i="4"/>
  <c r="A959" i="4"/>
  <c r="B959" i="4" l="1"/>
  <c r="J959" i="4"/>
  <c r="I959" i="4"/>
  <c r="G959" i="4"/>
  <c r="E959" i="4"/>
  <c r="H959" i="4"/>
  <c r="F959" i="4"/>
  <c r="D959" i="4"/>
  <c r="A960" i="4"/>
  <c r="B960" i="4" l="1"/>
  <c r="J960" i="4"/>
  <c r="H960" i="4"/>
  <c r="F960" i="4"/>
  <c r="G960" i="4"/>
  <c r="I960" i="4"/>
  <c r="E960" i="4"/>
  <c r="D960" i="4"/>
  <c r="A961" i="4"/>
  <c r="B961" i="4" l="1"/>
  <c r="J961" i="4"/>
  <c r="I961" i="4"/>
  <c r="G961" i="4"/>
  <c r="E961" i="4"/>
  <c r="H961" i="4"/>
  <c r="F961" i="4"/>
  <c r="D961" i="4"/>
  <c r="A962" i="4"/>
  <c r="B962" i="4" l="1"/>
  <c r="J962" i="4"/>
  <c r="H962" i="4"/>
  <c r="F962" i="4"/>
  <c r="I962" i="4"/>
  <c r="G962" i="4"/>
  <c r="E962" i="4"/>
  <c r="D962" i="4"/>
  <c r="A963" i="4"/>
  <c r="B963" i="4" l="1"/>
  <c r="J963" i="4"/>
  <c r="I963" i="4"/>
  <c r="G963" i="4"/>
  <c r="E963" i="4"/>
  <c r="H963" i="4"/>
  <c r="F963" i="4"/>
  <c r="D963" i="4"/>
  <c r="A964" i="4"/>
  <c r="B964" i="4" l="1"/>
  <c r="J964" i="4"/>
  <c r="H964" i="4"/>
  <c r="F964" i="4"/>
  <c r="I964" i="4"/>
  <c r="G964" i="4"/>
  <c r="E964" i="4"/>
  <c r="D964" i="4"/>
  <c r="A965" i="4"/>
  <c r="B965" i="4" l="1"/>
  <c r="J965" i="4"/>
  <c r="I965" i="4"/>
  <c r="G965" i="4"/>
  <c r="E965" i="4"/>
  <c r="H965" i="4"/>
  <c r="F965" i="4"/>
  <c r="D965" i="4"/>
  <c r="A966" i="4"/>
  <c r="B966" i="4" l="1"/>
  <c r="J966" i="4"/>
  <c r="H966" i="4"/>
  <c r="F966" i="4"/>
  <c r="I966" i="4"/>
  <c r="G966" i="4"/>
  <c r="E966" i="4"/>
  <c r="D966" i="4"/>
  <c r="A967" i="4"/>
  <c r="B967" i="4" l="1"/>
  <c r="J967" i="4"/>
  <c r="I967" i="4"/>
  <c r="G967" i="4"/>
  <c r="E967" i="4"/>
  <c r="H967" i="4"/>
  <c r="F967" i="4"/>
  <c r="D967" i="4"/>
  <c r="A968" i="4"/>
  <c r="B968" i="4" l="1"/>
  <c r="J968" i="4"/>
  <c r="H968" i="4"/>
  <c r="F968" i="4"/>
  <c r="I968" i="4"/>
  <c r="G968" i="4"/>
  <c r="E968" i="4"/>
  <c r="D968" i="4"/>
  <c r="A969" i="4"/>
  <c r="B969" i="4" l="1"/>
  <c r="J969" i="4"/>
  <c r="I969" i="4"/>
  <c r="G969" i="4"/>
  <c r="E969" i="4"/>
  <c r="H969" i="4"/>
  <c r="F969" i="4"/>
  <c r="D969" i="4"/>
  <c r="A970" i="4"/>
  <c r="B970" i="4" l="1"/>
  <c r="J970" i="4"/>
  <c r="H970" i="4"/>
  <c r="F970" i="4"/>
  <c r="I970" i="4"/>
  <c r="G970" i="4"/>
  <c r="E970" i="4"/>
  <c r="D970" i="4"/>
  <c r="A971" i="4"/>
  <c r="B971" i="4" l="1"/>
  <c r="J971" i="4"/>
  <c r="I971" i="4"/>
  <c r="G971" i="4"/>
  <c r="E971" i="4"/>
  <c r="H971" i="4"/>
  <c r="F971" i="4"/>
  <c r="D971" i="4"/>
  <c r="A972" i="4"/>
  <c r="B972" i="4" l="1"/>
  <c r="J972" i="4"/>
  <c r="H972" i="4"/>
  <c r="F972" i="4"/>
  <c r="I972" i="4"/>
  <c r="G972" i="4"/>
  <c r="E972" i="4"/>
  <c r="D972" i="4"/>
  <c r="A973" i="4"/>
  <c r="B973" i="4" l="1"/>
  <c r="J973" i="4"/>
  <c r="I973" i="4"/>
  <c r="G973" i="4"/>
  <c r="E973" i="4"/>
  <c r="H973" i="4"/>
  <c r="F973" i="4"/>
  <c r="D973" i="4"/>
  <c r="A974" i="4"/>
  <c r="B974" i="4" l="1"/>
  <c r="J974" i="4"/>
  <c r="H974" i="4"/>
  <c r="F974" i="4"/>
  <c r="I974" i="4"/>
  <c r="G974" i="4"/>
  <c r="E974" i="4"/>
  <c r="D974" i="4"/>
  <c r="A975" i="4"/>
  <c r="B975" i="4" l="1"/>
  <c r="J975" i="4"/>
  <c r="I975" i="4"/>
  <c r="G975" i="4"/>
  <c r="E975" i="4"/>
  <c r="H975" i="4"/>
  <c r="F975" i="4"/>
  <c r="D975" i="4"/>
  <c r="A976" i="4"/>
  <c r="B976" i="4" l="1"/>
  <c r="J976" i="4"/>
  <c r="H976" i="4"/>
  <c r="F976" i="4"/>
  <c r="I976" i="4"/>
  <c r="G976" i="4"/>
  <c r="E976" i="4"/>
  <c r="D976" i="4"/>
  <c r="A977" i="4"/>
  <c r="B977" i="4" l="1"/>
  <c r="J977" i="4"/>
  <c r="I977" i="4"/>
  <c r="G977" i="4"/>
  <c r="E977" i="4"/>
  <c r="H977" i="4"/>
  <c r="F977" i="4"/>
  <c r="D977" i="4"/>
  <c r="A978" i="4"/>
  <c r="B978" i="4" l="1"/>
  <c r="J978" i="4"/>
  <c r="H978" i="4"/>
  <c r="F978" i="4"/>
  <c r="I978" i="4"/>
  <c r="G978" i="4"/>
  <c r="E978" i="4"/>
  <c r="D978" i="4"/>
  <c r="A979" i="4"/>
  <c r="B979" i="4" l="1"/>
  <c r="J979" i="4"/>
  <c r="I979" i="4"/>
  <c r="G979" i="4"/>
  <c r="E979" i="4"/>
  <c r="H979" i="4"/>
  <c r="F979" i="4"/>
  <c r="D979" i="4"/>
  <c r="A980" i="4"/>
  <c r="B980" i="4" l="1"/>
  <c r="J980" i="4"/>
  <c r="H980" i="4"/>
  <c r="F980" i="4"/>
  <c r="I980" i="4"/>
  <c r="G980" i="4"/>
  <c r="E980" i="4"/>
  <c r="D980" i="4"/>
  <c r="A981" i="4"/>
  <c r="B981" i="4" l="1"/>
  <c r="J981" i="4"/>
  <c r="I981" i="4"/>
  <c r="G981" i="4"/>
  <c r="E981" i="4"/>
  <c r="H981" i="4"/>
  <c r="F981" i="4"/>
  <c r="D981" i="4"/>
  <c r="A982" i="4"/>
  <c r="B982" i="4" l="1"/>
  <c r="J982" i="4"/>
  <c r="H982" i="4"/>
  <c r="F982" i="4"/>
  <c r="I982" i="4"/>
  <c r="G982" i="4"/>
  <c r="E982" i="4"/>
  <c r="D982" i="4"/>
  <c r="A983" i="4"/>
  <c r="B983" i="4" l="1"/>
  <c r="J983" i="4"/>
  <c r="I983" i="4"/>
  <c r="G983" i="4"/>
  <c r="E983" i="4"/>
  <c r="H983" i="4"/>
  <c r="F983" i="4"/>
  <c r="D983" i="4"/>
  <c r="A984" i="4"/>
  <c r="B984" i="4" l="1"/>
  <c r="J984" i="4"/>
  <c r="H984" i="4"/>
  <c r="F984" i="4"/>
  <c r="I984" i="4"/>
  <c r="G984" i="4"/>
  <c r="E984" i="4"/>
  <c r="D984" i="4"/>
  <c r="A985" i="4"/>
  <c r="B985" i="4" l="1"/>
  <c r="J985" i="4"/>
  <c r="I985" i="4"/>
  <c r="G985" i="4"/>
  <c r="E985" i="4"/>
  <c r="H985" i="4"/>
  <c r="F985" i="4"/>
  <c r="D985" i="4"/>
  <c r="A986" i="4"/>
  <c r="B986" i="4" l="1"/>
  <c r="J986" i="4"/>
  <c r="H986" i="4"/>
  <c r="F986" i="4"/>
  <c r="I986" i="4"/>
  <c r="G986" i="4"/>
  <c r="E986" i="4"/>
  <c r="D986" i="4"/>
  <c r="A987" i="4"/>
  <c r="B987" i="4" l="1"/>
  <c r="J987" i="4"/>
  <c r="I987" i="4"/>
  <c r="G987" i="4"/>
  <c r="E987" i="4"/>
  <c r="H987" i="4"/>
  <c r="F987" i="4"/>
  <c r="D987" i="4"/>
  <c r="A988" i="4"/>
  <c r="B988" i="4" l="1"/>
  <c r="J988" i="4"/>
  <c r="H988" i="4"/>
  <c r="F988" i="4"/>
  <c r="I988" i="4"/>
  <c r="G988" i="4"/>
  <c r="E988" i="4"/>
  <c r="D988" i="4"/>
  <c r="A989" i="4"/>
  <c r="B989" i="4" l="1"/>
  <c r="J989" i="4"/>
  <c r="I989" i="4"/>
  <c r="G989" i="4"/>
  <c r="E989" i="4"/>
  <c r="H989" i="4"/>
  <c r="F989" i="4"/>
  <c r="D989" i="4"/>
  <c r="A990" i="4"/>
  <c r="B990" i="4" l="1"/>
  <c r="J990" i="4"/>
  <c r="H990" i="4"/>
  <c r="F990" i="4"/>
  <c r="I990" i="4"/>
  <c r="G990" i="4"/>
  <c r="E990" i="4"/>
  <c r="D990" i="4"/>
  <c r="A991" i="4"/>
  <c r="B991" i="4" l="1"/>
  <c r="J991" i="4"/>
  <c r="I991" i="4"/>
  <c r="G991" i="4"/>
  <c r="E991" i="4"/>
  <c r="H991" i="4"/>
  <c r="F991" i="4"/>
  <c r="D991" i="4"/>
  <c r="A992" i="4"/>
  <c r="B992" i="4" l="1"/>
  <c r="J992" i="4"/>
  <c r="H992" i="4"/>
  <c r="F992" i="4"/>
  <c r="I992" i="4"/>
  <c r="G992" i="4"/>
  <c r="E992" i="4"/>
  <c r="D992" i="4"/>
  <c r="A993" i="4"/>
  <c r="B993" i="4" l="1"/>
  <c r="J993" i="4"/>
  <c r="I993" i="4"/>
  <c r="G993" i="4"/>
  <c r="E993" i="4"/>
  <c r="H993" i="4"/>
  <c r="F993" i="4"/>
  <c r="D993" i="4"/>
  <c r="A994" i="4"/>
  <c r="B994" i="4" l="1"/>
  <c r="J994" i="4"/>
  <c r="H994" i="4"/>
  <c r="F994" i="4"/>
  <c r="I994" i="4"/>
  <c r="G994" i="4"/>
  <c r="E994" i="4"/>
  <c r="D994" i="4"/>
  <c r="A995" i="4"/>
  <c r="B995" i="4" l="1"/>
  <c r="J995" i="4"/>
  <c r="I995" i="4"/>
  <c r="G995" i="4"/>
  <c r="E995" i="4"/>
  <c r="H995" i="4"/>
  <c r="F995" i="4"/>
  <c r="D995" i="4"/>
  <c r="A996" i="4"/>
  <c r="B996" i="4" l="1"/>
  <c r="J996" i="4"/>
  <c r="H996" i="4"/>
  <c r="F996" i="4"/>
  <c r="I996" i="4"/>
  <c r="G996" i="4"/>
  <c r="E996" i="4"/>
  <c r="D996" i="4"/>
  <c r="A997" i="4"/>
  <c r="B997" i="4" l="1"/>
  <c r="J997" i="4"/>
  <c r="I997" i="4"/>
  <c r="G997" i="4"/>
  <c r="E997" i="4"/>
  <c r="H997" i="4"/>
  <c r="F997" i="4"/>
  <c r="D997" i="4"/>
  <c r="A998" i="4"/>
  <c r="B998" i="4" l="1"/>
  <c r="J998" i="4"/>
  <c r="H998" i="4"/>
  <c r="F998" i="4"/>
  <c r="I998" i="4"/>
  <c r="G998" i="4"/>
  <c r="E998" i="4"/>
  <c r="D998" i="4"/>
  <c r="A999" i="4"/>
  <c r="B999" i="4" l="1"/>
  <c r="J999" i="4"/>
  <c r="I999" i="4"/>
  <c r="G999" i="4"/>
  <c r="E999" i="4"/>
  <c r="H999" i="4"/>
  <c r="F999" i="4"/>
  <c r="D999" i="4"/>
  <c r="A1000" i="4"/>
  <c r="B1000" i="4" l="1"/>
  <c r="J1000" i="4"/>
  <c r="H1000" i="4"/>
  <c r="F1000" i="4"/>
  <c r="I1000" i="4"/>
  <c r="G1000" i="4"/>
  <c r="E1000" i="4"/>
  <c r="D1000" i="4"/>
  <c r="A1001" i="4"/>
  <c r="B1001" i="4" l="1"/>
  <c r="J1001" i="4"/>
  <c r="I1001" i="4"/>
  <c r="G1001" i="4"/>
  <c r="E1001" i="4"/>
  <c r="H1001" i="4"/>
  <c r="F1001" i="4"/>
  <c r="D1001" i="4"/>
  <c r="A1002" i="4"/>
  <c r="B1002" i="4" l="1"/>
  <c r="J1002" i="4"/>
  <c r="H1002" i="4"/>
  <c r="F1002" i="4"/>
  <c r="I1002" i="4"/>
  <c r="G1002" i="4"/>
  <c r="E1002" i="4"/>
  <c r="D1002" i="4"/>
  <c r="A1003" i="4"/>
  <c r="B1003" i="4" l="1"/>
  <c r="J1003" i="4"/>
  <c r="I1003" i="4"/>
  <c r="G1003" i="4"/>
  <c r="E1003" i="4"/>
  <c r="H1003" i="4"/>
  <c r="F1003" i="4"/>
  <c r="D1003" i="4"/>
  <c r="A1004" i="4"/>
  <c r="B1004" i="4" l="1"/>
  <c r="J1004" i="4"/>
  <c r="H1004" i="4"/>
  <c r="F1004" i="4"/>
  <c r="I1004" i="4"/>
  <c r="G1004" i="4"/>
  <c r="E1004" i="4"/>
  <c r="D1004" i="4"/>
  <c r="A1005" i="4"/>
  <c r="B1005" i="4" l="1"/>
  <c r="J1005" i="4"/>
  <c r="I1005" i="4"/>
  <c r="G1005" i="4"/>
  <c r="E1005" i="4"/>
  <c r="H1005" i="4"/>
  <c r="F1005" i="4"/>
  <c r="D1005" i="4"/>
  <c r="A1006" i="4"/>
  <c r="B1006" i="4" l="1"/>
  <c r="J1006" i="4"/>
  <c r="H1006" i="4"/>
  <c r="F1006" i="4"/>
  <c r="I1006" i="4"/>
  <c r="G1006" i="4"/>
  <c r="E1006" i="4"/>
  <c r="D1006" i="4"/>
  <c r="A1007" i="4"/>
  <c r="B1007" i="4" l="1"/>
  <c r="J1007" i="4"/>
  <c r="I1007" i="4"/>
  <c r="G1007" i="4"/>
  <c r="E1007" i="4"/>
  <c r="H1007" i="4"/>
  <c r="F1007" i="4"/>
  <c r="D1007" i="4"/>
  <c r="A1008" i="4"/>
  <c r="B1008" i="4" l="1"/>
  <c r="J1008" i="4"/>
  <c r="H1008" i="4"/>
  <c r="F1008" i="4"/>
  <c r="I1008" i="4"/>
  <c r="G1008" i="4"/>
  <c r="E1008" i="4"/>
  <c r="D1008" i="4"/>
  <c r="A1009" i="4"/>
  <c r="B1009" i="4" l="1"/>
  <c r="J1009" i="4"/>
  <c r="I1009" i="4"/>
  <c r="G1009" i="4"/>
  <c r="E1009" i="4"/>
  <c r="H1009" i="4"/>
  <c r="F1009" i="4"/>
  <c r="D1009" i="4"/>
  <c r="A1010" i="4"/>
  <c r="B1010" i="4" l="1"/>
  <c r="J1010" i="4"/>
  <c r="H1010" i="4"/>
  <c r="F1010" i="4"/>
  <c r="I1010" i="4"/>
  <c r="G1010" i="4"/>
  <c r="E1010" i="4"/>
  <c r="D1010" i="4"/>
  <c r="A1011" i="4"/>
  <c r="B1011" i="4" l="1"/>
  <c r="J1011" i="4"/>
  <c r="I1011" i="4"/>
  <c r="G1011" i="4"/>
  <c r="E1011" i="4"/>
  <c r="H1011" i="4"/>
  <c r="F1011" i="4"/>
  <c r="D1011" i="4"/>
  <c r="A1012" i="4"/>
  <c r="B1012" i="4" l="1"/>
  <c r="J1012" i="4"/>
  <c r="H1012" i="4"/>
  <c r="F1012" i="4"/>
  <c r="I1012" i="4"/>
  <c r="G1012" i="4"/>
  <c r="E1012" i="4"/>
  <c r="D1012" i="4"/>
  <c r="A1013" i="4"/>
  <c r="B1013" i="4" l="1"/>
  <c r="J1013" i="4"/>
  <c r="I1013" i="4"/>
  <c r="G1013" i="4"/>
  <c r="E1013" i="4"/>
  <c r="H1013" i="4"/>
  <c r="F1013" i="4"/>
  <c r="D1013" i="4"/>
  <c r="A1014" i="4"/>
  <c r="B1014" i="4" l="1"/>
  <c r="J1014" i="4"/>
  <c r="H1014" i="4"/>
  <c r="F1014" i="4"/>
  <c r="I1014" i="4"/>
  <c r="G1014" i="4"/>
  <c r="E1014" i="4"/>
  <c r="D1014" i="4"/>
  <c r="A1015" i="4"/>
  <c r="B1015" i="4" l="1"/>
  <c r="J1015" i="4"/>
  <c r="I1015" i="4"/>
  <c r="G1015" i="4"/>
  <c r="E1015" i="4"/>
  <c r="H1015" i="4"/>
  <c r="F1015" i="4"/>
  <c r="D1015" i="4"/>
  <c r="A1016" i="4"/>
  <c r="B1016" i="4" l="1"/>
  <c r="J1016" i="4"/>
  <c r="H1016" i="4"/>
  <c r="F1016" i="4"/>
  <c r="I1016" i="4"/>
  <c r="G1016" i="4"/>
  <c r="E1016" i="4"/>
  <c r="D1016" i="4"/>
  <c r="A1017" i="4"/>
  <c r="B1017" i="4" l="1"/>
  <c r="J1017" i="4"/>
  <c r="I1017" i="4"/>
  <c r="G1017" i="4"/>
  <c r="E1017" i="4"/>
  <c r="H1017" i="4"/>
  <c r="F1017" i="4"/>
  <c r="D1017" i="4"/>
  <c r="A1018" i="4"/>
  <c r="B1018" i="4" l="1"/>
  <c r="J1018" i="4"/>
  <c r="H1018" i="4"/>
  <c r="F1018" i="4"/>
  <c r="I1018" i="4"/>
  <c r="G1018" i="4"/>
  <c r="E1018" i="4"/>
  <c r="D1018" i="4"/>
  <c r="A1019" i="4"/>
  <c r="B1019" i="4" l="1"/>
  <c r="J1019" i="4"/>
  <c r="I1019" i="4"/>
  <c r="G1019" i="4"/>
  <c r="E1019" i="4"/>
  <c r="H1019" i="4"/>
  <c r="F1019" i="4"/>
  <c r="D1019" i="4"/>
  <c r="A1020" i="4"/>
  <c r="B1020" i="4" l="1"/>
  <c r="J1020" i="4"/>
  <c r="H1020" i="4"/>
  <c r="F1020" i="4"/>
  <c r="I1020" i="4"/>
  <c r="G1020" i="4"/>
  <c r="E1020" i="4"/>
  <c r="D1020" i="4"/>
  <c r="A1021" i="4"/>
  <c r="B1021" i="4" l="1"/>
  <c r="J1021" i="4"/>
  <c r="I1021" i="4"/>
  <c r="G1021" i="4"/>
  <c r="E1021" i="4"/>
  <c r="H1021" i="4"/>
  <c r="F1021" i="4"/>
  <c r="D1021" i="4"/>
  <c r="A1022" i="4"/>
  <c r="B1022" i="4" l="1"/>
  <c r="J1022" i="4"/>
  <c r="H1022" i="4"/>
  <c r="F1022" i="4"/>
  <c r="I1022" i="4"/>
  <c r="G1022" i="4"/>
  <c r="E1022" i="4"/>
  <c r="D1022" i="4"/>
  <c r="A1023" i="4"/>
  <c r="B1023" i="4" l="1"/>
  <c r="J1023" i="4"/>
  <c r="I1023" i="4"/>
  <c r="G1023" i="4"/>
  <c r="E1023" i="4"/>
  <c r="H1023" i="4"/>
  <c r="F1023" i="4"/>
  <c r="D1023" i="4"/>
  <c r="A1024" i="4"/>
  <c r="B1024" i="4" l="1"/>
  <c r="J1024" i="4"/>
  <c r="H1024" i="4"/>
  <c r="F1024" i="4"/>
  <c r="I1024" i="4"/>
  <c r="G1024" i="4"/>
  <c r="E1024" i="4"/>
  <c r="D1024" i="4"/>
  <c r="A1025" i="4"/>
  <c r="B1025" i="4" l="1"/>
  <c r="J1025" i="4"/>
  <c r="I1025" i="4"/>
  <c r="G1025" i="4"/>
  <c r="E1025" i="4"/>
  <c r="H1025" i="4"/>
  <c r="F1025" i="4"/>
  <c r="D1025" i="4"/>
  <c r="A1026" i="4"/>
  <c r="B1026" i="4" l="1"/>
  <c r="J1026" i="4"/>
  <c r="H1026" i="4"/>
  <c r="F1026" i="4"/>
  <c r="I1026" i="4"/>
  <c r="G1026" i="4"/>
  <c r="E1026" i="4"/>
  <c r="D1026" i="4"/>
  <c r="A1027" i="4"/>
  <c r="B1027" i="4" l="1"/>
  <c r="J1027" i="4"/>
  <c r="I1027" i="4"/>
  <c r="G1027" i="4"/>
  <c r="E1027" i="4"/>
  <c r="H1027" i="4"/>
  <c r="F1027" i="4"/>
  <c r="D1027" i="4"/>
  <c r="A1028" i="4"/>
  <c r="B1028" i="4" l="1"/>
  <c r="J1028" i="4"/>
  <c r="H1028" i="4"/>
  <c r="F1028" i="4"/>
  <c r="I1028" i="4"/>
  <c r="G1028" i="4"/>
  <c r="E1028" i="4"/>
  <c r="D1028" i="4"/>
  <c r="A1029" i="4"/>
  <c r="B1029" i="4" l="1"/>
  <c r="J1029" i="4"/>
  <c r="I1029" i="4"/>
  <c r="G1029" i="4"/>
  <c r="E1029" i="4"/>
  <c r="H1029" i="4"/>
  <c r="F1029" i="4"/>
  <c r="D1029" i="4"/>
  <c r="A1030" i="4"/>
  <c r="B1030" i="4" l="1"/>
  <c r="J1030" i="4"/>
  <c r="H1030" i="4"/>
  <c r="F1030" i="4"/>
  <c r="I1030" i="4"/>
  <c r="G1030" i="4"/>
  <c r="E1030" i="4"/>
  <c r="D1030" i="4"/>
  <c r="A1031" i="4"/>
  <c r="B1031" i="4" l="1"/>
  <c r="J1031" i="4"/>
  <c r="I1031" i="4"/>
  <c r="G1031" i="4"/>
  <c r="E1031" i="4"/>
  <c r="H1031" i="4"/>
  <c r="F1031" i="4"/>
  <c r="D1031" i="4"/>
  <c r="A1032" i="4"/>
  <c r="B1032" i="4" l="1"/>
  <c r="J1032" i="4"/>
  <c r="H1032" i="4"/>
  <c r="F1032" i="4"/>
  <c r="I1032" i="4"/>
  <c r="G1032" i="4"/>
  <c r="E1032" i="4"/>
  <c r="D1032" i="4"/>
  <c r="A1033" i="4"/>
  <c r="B1033" i="4" l="1"/>
  <c r="J1033" i="4"/>
  <c r="I1033" i="4"/>
  <c r="G1033" i="4"/>
  <c r="E1033" i="4"/>
  <c r="H1033" i="4"/>
  <c r="F1033" i="4"/>
  <c r="D1033" i="4"/>
  <c r="A1034" i="4"/>
  <c r="B1034" i="4" l="1"/>
  <c r="J1034" i="4"/>
  <c r="H1034" i="4"/>
  <c r="F1034" i="4"/>
  <c r="I1034" i="4"/>
  <c r="G1034" i="4"/>
  <c r="E1034" i="4"/>
  <c r="D1034" i="4"/>
  <c r="A1035" i="4"/>
  <c r="B1035" i="4" l="1"/>
  <c r="J1035" i="4"/>
  <c r="I1035" i="4"/>
  <c r="G1035" i="4"/>
  <c r="E1035" i="4"/>
  <c r="H1035" i="4"/>
  <c r="F1035" i="4"/>
  <c r="D1035" i="4"/>
  <c r="A1036" i="4"/>
  <c r="B1036" i="4" l="1"/>
  <c r="J1036" i="4"/>
  <c r="H1036" i="4"/>
  <c r="F1036" i="4"/>
  <c r="I1036" i="4"/>
  <c r="G1036" i="4"/>
  <c r="E1036" i="4"/>
  <c r="D1036" i="4"/>
  <c r="A1037" i="4"/>
  <c r="B1037" i="4" l="1"/>
  <c r="J1037" i="4"/>
  <c r="I1037" i="4"/>
  <c r="G1037" i="4"/>
  <c r="E1037" i="4"/>
  <c r="H1037" i="4"/>
  <c r="F1037" i="4"/>
  <c r="D1037" i="4"/>
  <c r="A1038" i="4"/>
  <c r="B1038" i="4" l="1"/>
  <c r="J1038" i="4"/>
  <c r="H1038" i="4"/>
  <c r="F1038" i="4"/>
  <c r="I1038" i="4"/>
  <c r="G1038" i="4"/>
  <c r="E1038" i="4"/>
  <c r="D1038" i="4"/>
  <c r="A1039" i="4"/>
  <c r="B1039" i="4" l="1"/>
  <c r="J1039" i="4"/>
  <c r="I1039" i="4"/>
  <c r="G1039" i="4"/>
  <c r="E1039" i="4"/>
  <c r="H1039" i="4"/>
  <c r="F1039" i="4"/>
  <c r="D1039" i="4"/>
</calcChain>
</file>

<file path=xl/sharedStrings.xml><?xml version="1.0" encoding="utf-8"?>
<sst xmlns="http://schemas.openxmlformats.org/spreadsheetml/2006/main" count="2975" uniqueCount="2063">
  <si>
    <t>Código</t>
  </si>
  <si>
    <t>Descripción</t>
  </si>
  <si>
    <t>Código Servicio</t>
  </si>
  <si>
    <t>Rut</t>
  </si>
  <si>
    <t>Nombres</t>
  </si>
  <si>
    <t>Apellidos</t>
  </si>
  <si>
    <t>Lavado de Alfombras Muro a Muro</t>
  </si>
  <si>
    <t>Servicio</t>
  </si>
  <si>
    <t>Lavado de Alfombras Sueltas</t>
  </si>
  <si>
    <t>Dirección</t>
  </si>
  <si>
    <t>Detalle Servicio</t>
  </si>
  <si>
    <t>Fecha</t>
  </si>
  <si>
    <t>Comuna</t>
  </si>
  <si>
    <t>Limpieza de Piso Flotante</t>
  </si>
  <si>
    <t>Correo</t>
  </si>
  <si>
    <t>Teléfono</t>
  </si>
  <si>
    <t>Limpieza de Tapices de Muebles</t>
  </si>
  <si>
    <t>Fecha Ingreso</t>
  </si>
  <si>
    <t>Limpieza de Tapices de Automóviles</t>
  </si>
  <si>
    <t>Monto  [$]</t>
  </si>
  <si>
    <t>Consuelo</t>
  </si>
  <si>
    <t>Cruz</t>
  </si>
  <si>
    <t>2 Poniente 648/503</t>
  </si>
  <si>
    <t>Katherine</t>
  </si>
  <si>
    <t>Baeza</t>
  </si>
  <si>
    <t>Los Pinos</t>
  </si>
  <si>
    <t>Quilpué</t>
  </si>
  <si>
    <t>Octavio</t>
  </si>
  <si>
    <t>Lomas de Lontué 2844</t>
  </si>
  <si>
    <t>Susana</t>
  </si>
  <si>
    <t>Estay</t>
  </si>
  <si>
    <t>De Castilla</t>
  </si>
  <si>
    <t>C903</t>
  </si>
  <si>
    <t>Héctor</t>
  </si>
  <si>
    <t>Cid</t>
  </si>
  <si>
    <t>Castilla C 1002</t>
  </si>
  <si>
    <t>Rosales</t>
  </si>
  <si>
    <t>Patricia</t>
  </si>
  <si>
    <t>De la Barrera</t>
  </si>
  <si>
    <t>Marta</t>
  </si>
  <si>
    <t>Rocamar</t>
  </si>
  <si>
    <t>Maersk</t>
  </si>
  <si>
    <t>Soledad</t>
  </si>
  <si>
    <t>Atlántico</t>
  </si>
  <si>
    <t>Cinthya</t>
  </si>
  <si>
    <t>Agua Santa</t>
  </si>
  <si>
    <t>Lily</t>
  </si>
  <si>
    <t>5 Oriente</t>
  </si>
  <si>
    <t>Oriana</t>
  </si>
  <si>
    <t>Vega</t>
  </si>
  <si>
    <t>9 Norte</t>
  </si>
  <si>
    <t>Luis Alejandro</t>
  </si>
  <si>
    <t>Achupallas</t>
  </si>
  <si>
    <t>Juan</t>
  </si>
  <si>
    <t>Milles</t>
  </si>
  <si>
    <t>Curauma</t>
  </si>
  <si>
    <t>Eduardo</t>
  </si>
  <si>
    <t>Pérez</t>
  </si>
  <si>
    <t>Doris</t>
  </si>
  <si>
    <t>Lee</t>
  </si>
  <si>
    <t>Cerro Castillo</t>
  </si>
  <si>
    <t>Maxiel</t>
  </si>
  <si>
    <t>Doñicke</t>
  </si>
  <si>
    <t>Paulina</t>
  </si>
  <si>
    <t>Ricardo</t>
  </si>
  <si>
    <t>Retamal</t>
  </si>
  <si>
    <t>Fernanda</t>
  </si>
  <si>
    <t>Arriagada</t>
  </si>
  <si>
    <t>Mesa de Aragón</t>
  </si>
  <si>
    <t>Fernando</t>
  </si>
  <si>
    <t>Fuenzalida</t>
  </si>
  <si>
    <t>8 Norte #380</t>
  </si>
  <si>
    <t>Leopoldo</t>
  </si>
  <si>
    <t>Pizarro</t>
  </si>
  <si>
    <t>Atlántico 4015 C</t>
  </si>
  <si>
    <t>Teresa</t>
  </si>
  <si>
    <t>Castro</t>
  </si>
  <si>
    <t>Parque Barrio T1-65</t>
  </si>
  <si>
    <t>Carolina</t>
  </si>
  <si>
    <t>Muñoz</t>
  </si>
  <si>
    <t>Paulonia C 72</t>
  </si>
  <si>
    <t>Katerina</t>
  </si>
  <si>
    <t>Foriano</t>
  </si>
  <si>
    <t>5 Norte 1390/1601</t>
  </si>
  <si>
    <t>Rodolfo</t>
  </si>
  <si>
    <t>Echardt</t>
  </si>
  <si>
    <t>F 701 Mesa de Aragón</t>
  </si>
  <si>
    <t>Boris</t>
  </si>
  <si>
    <t>195 Mar Adriático</t>
  </si>
  <si>
    <t>Edith</t>
  </si>
  <si>
    <t>Cortés</t>
  </si>
  <si>
    <t>Elizabeth</t>
  </si>
  <si>
    <t>Zegarra</t>
  </si>
  <si>
    <t>544 Rotonda Glorias Navales</t>
  </si>
  <si>
    <t>Limpieza de 6 Sillas</t>
  </si>
  <si>
    <t>Danitza</t>
  </si>
  <si>
    <t>Navarro</t>
  </si>
  <si>
    <t>Pje 7 Casa 2</t>
  </si>
  <si>
    <t>Rafael</t>
  </si>
  <si>
    <t>Letelier</t>
  </si>
  <si>
    <t>Liagora 470</t>
  </si>
  <si>
    <t>José Luis</t>
  </si>
  <si>
    <t>Molina</t>
  </si>
  <si>
    <t>Manuel Guerrero 296 (Achupallas)</t>
  </si>
  <si>
    <t>Sandra</t>
  </si>
  <si>
    <t>Contreras</t>
  </si>
  <si>
    <t>Mesa de Aragón A-504</t>
  </si>
  <si>
    <t>Arias Rubiño</t>
  </si>
  <si>
    <t>Soraya</t>
  </si>
  <si>
    <t>Limonares 399/1</t>
  </si>
  <si>
    <t>Mónica</t>
  </si>
  <si>
    <t>Valdés</t>
  </si>
  <si>
    <t>Paulonia B-73</t>
  </si>
  <si>
    <t>María Cecilia</t>
  </si>
  <si>
    <t>Los pinos 4/103</t>
  </si>
  <si>
    <t>Arizmendi</t>
  </si>
  <si>
    <t>General Prieto 450/ I-402</t>
  </si>
  <si>
    <t>Claudio</t>
  </si>
  <si>
    <t>Sergio</t>
  </si>
  <si>
    <t>Mesa de Aragón A-401</t>
  </si>
  <si>
    <t>Fanny</t>
  </si>
  <si>
    <t>Lemus</t>
  </si>
  <si>
    <t>Castilla 124 A-702</t>
  </si>
  <si>
    <t>Díaz</t>
  </si>
  <si>
    <t>Castilla 124 1004 B</t>
  </si>
  <si>
    <t>Manfred</t>
  </si>
  <si>
    <t>Marvell</t>
  </si>
  <si>
    <t>Barrio Parque 1/ 159</t>
  </si>
  <si>
    <t>RVC CONSTRUCTORA LTDA</t>
  </si>
  <si>
    <t>Pablo Vargas</t>
  </si>
  <si>
    <t>1 Norte 3600</t>
  </si>
  <si>
    <t>Inostroza</t>
  </si>
  <si>
    <t>4 Norte 4357 2º Sector</t>
  </si>
  <si>
    <t>Alejandra</t>
  </si>
  <si>
    <t>Las Mercedes 340 Agua Santa</t>
  </si>
  <si>
    <t>Gema</t>
  </si>
  <si>
    <t>Godoy</t>
  </si>
  <si>
    <t>San Miguel 210</t>
  </si>
  <si>
    <t>Mercedes</t>
  </si>
  <si>
    <t>Carvajal</t>
  </si>
  <si>
    <t>Halimeda 433 D1801</t>
  </si>
  <si>
    <t>Arancibia</t>
  </si>
  <si>
    <t>Castilla T/A D 103</t>
  </si>
  <si>
    <t>Helen</t>
  </si>
  <si>
    <t>Pontio</t>
  </si>
  <si>
    <t>Las Tablas 150/53</t>
  </si>
  <si>
    <t>Valenzuela</t>
  </si>
  <si>
    <t>Gran Océano A 1101</t>
  </si>
  <si>
    <t>Braulio</t>
  </si>
  <si>
    <t>Campo</t>
  </si>
  <si>
    <t>Marquez</t>
  </si>
  <si>
    <t>6 Norte 720    41</t>
  </si>
  <si>
    <t>Velazquez</t>
  </si>
  <si>
    <t>12 Poniente 5739 - 3º</t>
  </si>
  <si>
    <t>De los Reyes</t>
  </si>
  <si>
    <t>Gastón Hamel 579/301</t>
  </si>
  <si>
    <t>Constanza</t>
  </si>
  <si>
    <t>Parada</t>
  </si>
  <si>
    <t>Cruz del Sur Población Naval-Salinas</t>
  </si>
  <si>
    <t>Daniela</t>
  </si>
  <si>
    <t>Antártico 5721</t>
  </si>
  <si>
    <t>Lorena</t>
  </si>
  <si>
    <t>Soto</t>
  </si>
  <si>
    <t>Guacolda 190 Cº Barón</t>
  </si>
  <si>
    <t>Aurelio</t>
  </si>
  <si>
    <t>10 Norte 1570 Santa Inés</t>
  </si>
  <si>
    <t>Elsa</t>
  </si>
  <si>
    <t>Gonzalez</t>
  </si>
  <si>
    <t>Unión 1401 E-21 Quilpué</t>
  </si>
  <si>
    <t>Priscilla</t>
  </si>
  <si>
    <t>Erber</t>
  </si>
  <si>
    <t>Pasaje La Grieta 1186/31</t>
  </si>
  <si>
    <t>Silvia</t>
  </si>
  <si>
    <t>Torres</t>
  </si>
  <si>
    <t>Domingo Ortiz 590</t>
  </si>
  <si>
    <t>Claudia</t>
  </si>
  <si>
    <t>Pastenes</t>
  </si>
  <si>
    <t>Torrealba 51/41 Agua Santa</t>
  </si>
  <si>
    <t>Ávalos</t>
  </si>
  <si>
    <t>Los Olmos 11/29</t>
  </si>
  <si>
    <t>Hugo</t>
  </si>
  <si>
    <t>Osses</t>
  </si>
  <si>
    <t>Castilla A 1606</t>
  </si>
  <si>
    <t>Ingreso</t>
  </si>
  <si>
    <t>Rojas</t>
  </si>
  <si>
    <t>Jardín del Mar 1476</t>
  </si>
  <si>
    <t>Paula</t>
  </si>
  <si>
    <t>Caro</t>
  </si>
  <si>
    <t>Santa Margarita 643/201 A</t>
  </si>
  <si>
    <t>Cordero</t>
  </si>
  <si>
    <t>Los Sargazos 285 Dpto. 301 B</t>
  </si>
  <si>
    <t>Loreto</t>
  </si>
  <si>
    <t>Vidal</t>
  </si>
  <si>
    <t>Jenny</t>
  </si>
  <si>
    <t>Orellana</t>
  </si>
  <si>
    <t>Vicente Padin 631 San Juan De Dios</t>
  </si>
  <si>
    <t>Lur</t>
  </si>
  <si>
    <t>Ugarte</t>
  </si>
  <si>
    <t>Jardínes de Reñaca H-35 Depto 2191</t>
  </si>
  <si>
    <t>Marcela</t>
  </si>
  <si>
    <t>Aceituno</t>
  </si>
  <si>
    <t>Paulonia B 102</t>
  </si>
  <si>
    <t>José Ignacio 3448</t>
  </si>
  <si>
    <t>César</t>
  </si>
  <si>
    <t>Madrid 330 Recreo</t>
  </si>
  <si>
    <t>Nicole</t>
  </si>
  <si>
    <t>Gahona</t>
  </si>
  <si>
    <t>Barrio Parque 1 / 46</t>
  </si>
  <si>
    <t>Isabel</t>
  </si>
  <si>
    <t>Quinteros</t>
  </si>
  <si>
    <t>Amalia Paz 333 Placeres</t>
  </si>
  <si>
    <t>Luz</t>
  </si>
  <si>
    <t>Ramos</t>
  </si>
  <si>
    <t>Caribe 4756</t>
  </si>
  <si>
    <t>Cindy</t>
  </si>
  <si>
    <t>Vasquez</t>
  </si>
  <si>
    <t>Altos de Castilla A 1002</t>
  </si>
  <si>
    <t>Beatriz</t>
  </si>
  <si>
    <t>Ortiz</t>
  </si>
  <si>
    <t>Mauricio</t>
  </si>
  <si>
    <t>Flores</t>
  </si>
  <si>
    <t>Paulonia 62-C</t>
  </si>
  <si>
    <t>Liliana</t>
  </si>
  <si>
    <t>Alto Castilla B-1004</t>
  </si>
  <si>
    <t>María Eugenia</t>
  </si>
  <si>
    <t>Greco III Depto 31</t>
  </si>
  <si>
    <t>Jaqueline</t>
  </si>
  <si>
    <t>Soto Cifuentes</t>
  </si>
  <si>
    <t>5 Poniente 6506-205</t>
  </si>
  <si>
    <t>Decorativas en el Local</t>
  </si>
  <si>
    <t>Vilches</t>
  </si>
  <si>
    <t>Camino Cintura 692</t>
  </si>
  <si>
    <t>Valparaíso</t>
  </si>
  <si>
    <t>Mitchel</t>
  </si>
  <si>
    <t>Urrutia</t>
  </si>
  <si>
    <t>Los Navegantes 306</t>
  </si>
  <si>
    <t>Francisco</t>
  </si>
  <si>
    <t>Rodríguez</t>
  </si>
  <si>
    <t>Mesa de Aragón E-902</t>
  </si>
  <si>
    <t>Javiera</t>
  </si>
  <si>
    <t>Matus</t>
  </si>
  <si>
    <t>Laura Barros 120 12 Poniente C. 103</t>
  </si>
  <si>
    <t>Diagonal Sur F2 G.Carreño</t>
  </si>
  <si>
    <t>Morris 776 DEPTO 608 A</t>
  </si>
  <si>
    <t>Lomas de Lotue 2844 Los Pinos</t>
  </si>
  <si>
    <t>Alexis</t>
  </si>
  <si>
    <t>Veas</t>
  </si>
  <si>
    <t>Valdés Vergara 632 Casa 5</t>
  </si>
  <si>
    <t>Alexandra</t>
  </si>
  <si>
    <t>Olguín</t>
  </si>
  <si>
    <t>Av. Primera 50 B/3 D/14 R.Alto</t>
  </si>
  <si>
    <t>Carlota</t>
  </si>
  <si>
    <t>Cancino</t>
  </si>
  <si>
    <t>Bustamante</t>
  </si>
  <si>
    <t>Los Álamos 921 D-32</t>
  </si>
  <si>
    <t>Conjunto Paul Harris Casa 15</t>
  </si>
  <si>
    <t>Villa Alemana</t>
  </si>
  <si>
    <t>Lucía</t>
  </si>
  <si>
    <t>Ávila</t>
  </si>
  <si>
    <t>Norma</t>
  </si>
  <si>
    <t>Aravena</t>
  </si>
  <si>
    <t>Ampliación 4340 Block 9/32</t>
  </si>
  <si>
    <t>Francisca</t>
  </si>
  <si>
    <t>Hernándes</t>
  </si>
  <si>
    <t>Las Euromarina II 804 Sur</t>
  </si>
  <si>
    <t>Jannette</t>
  </si>
  <si>
    <t>Fernández</t>
  </si>
  <si>
    <t>Atlántico 3390/14</t>
  </si>
  <si>
    <t>Natalia</t>
  </si>
  <si>
    <t>Aguilera</t>
  </si>
  <si>
    <t>Paulonia B-31</t>
  </si>
  <si>
    <t>Alcayaga</t>
  </si>
  <si>
    <t>Catherine</t>
  </si>
  <si>
    <t>Dupooy</t>
  </si>
  <si>
    <t>Mallén, Cuillay 403</t>
  </si>
  <si>
    <t>Clarck</t>
  </si>
  <si>
    <t>Salazar</t>
  </si>
  <si>
    <t>José Orrego 65/302</t>
  </si>
  <si>
    <t>Jhony</t>
  </si>
  <si>
    <t>Zárate</t>
  </si>
  <si>
    <t>Castilla C-1405</t>
  </si>
  <si>
    <t>Ángela</t>
  </si>
  <si>
    <t>Amunategui 1606</t>
  </si>
  <si>
    <t>Lepe</t>
  </si>
  <si>
    <t>Cerro Manantiales 1876</t>
  </si>
  <si>
    <t>Del Conda 2168 Villa Alemana</t>
  </si>
  <si>
    <t>Elba</t>
  </si>
  <si>
    <t>Figueroa</t>
  </si>
  <si>
    <t>Caleta Clarencia 903 Canal Beagle</t>
  </si>
  <si>
    <t>Evelyn</t>
  </si>
  <si>
    <t>Pje 1 Casa 23 Santa Julia</t>
  </si>
  <si>
    <t>Fabiola</t>
  </si>
  <si>
    <t>Peralta</t>
  </si>
  <si>
    <t>1 Norte/ 3 Poniente 41</t>
  </si>
  <si>
    <t>Diego</t>
  </si>
  <si>
    <t>Av. El Bosque 1297/403</t>
  </si>
  <si>
    <t>Karen</t>
  </si>
  <si>
    <t>Guerra</t>
  </si>
  <si>
    <t>Grandi</t>
  </si>
  <si>
    <t>Gran Océano E-103</t>
  </si>
  <si>
    <t>Marcia</t>
  </si>
  <si>
    <t>Zambra</t>
  </si>
  <si>
    <t>Gran Océano B-1904</t>
  </si>
  <si>
    <t>Angélica</t>
  </si>
  <si>
    <t>Macaya</t>
  </si>
  <si>
    <t>Gladys</t>
  </si>
  <si>
    <t>Rocha</t>
  </si>
  <si>
    <t>Limache 1280 D 301</t>
  </si>
  <si>
    <t>Maritza</t>
  </si>
  <si>
    <t>Noé</t>
  </si>
  <si>
    <t>Gabriel García Huidobro</t>
  </si>
  <si>
    <t>María</t>
  </si>
  <si>
    <t>Castillo</t>
  </si>
  <si>
    <t>Puerto Paraíso A-803</t>
  </si>
  <si>
    <t>Briones</t>
  </si>
  <si>
    <t>Paulonia A-44</t>
  </si>
  <si>
    <t>Araceli</t>
  </si>
  <si>
    <t>Atlántico D 146 T-B</t>
  </si>
  <si>
    <t>2 Norte 5809</t>
  </si>
  <si>
    <t>Eugenia</t>
  </si>
  <si>
    <t>Canales</t>
  </si>
  <si>
    <t>Jorge Orrego 65/403</t>
  </si>
  <si>
    <t>Diana</t>
  </si>
  <si>
    <t>Viña Plaza 2 / 1805</t>
  </si>
  <si>
    <t>Oñate</t>
  </si>
  <si>
    <t>Ivania</t>
  </si>
  <si>
    <t>Salinas</t>
  </si>
  <si>
    <t>Quinta Cloude W-503</t>
  </si>
  <si>
    <t>Alejandro</t>
  </si>
  <si>
    <t>Robles</t>
  </si>
  <si>
    <t>Oyarzún</t>
  </si>
  <si>
    <t>León</t>
  </si>
  <si>
    <t>Av. Rio Aconcagua 140 D/503 A</t>
  </si>
  <si>
    <t>Pablo</t>
  </si>
  <si>
    <t>Araya</t>
  </si>
  <si>
    <t>Santa Inés 920 B4 D31</t>
  </si>
  <si>
    <t>Granadilla Block 4 D/23</t>
  </si>
  <si>
    <t>Dayana</t>
  </si>
  <si>
    <t>Jardines del Valle D/406</t>
  </si>
  <si>
    <t>Nicolas</t>
  </si>
  <si>
    <t>Maroto</t>
  </si>
  <si>
    <t>Egido</t>
  </si>
  <si>
    <t>Trinares del Alba Cardenal Samore 1451/174</t>
  </si>
  <si>
    <t>Arena</t>
  </si>
  <si>
    <t>Kusz</t>
  </si>
  <si>
    <t>Las Plumillas 30 Costa Brava</t>
  </si>
  <si>
    <t>Mazamala</t>
  </si>
  <si>
    <t>Castilla C-702</t>
  </si>
  <si>
    <t>Julieta</t>
  </si>
  <si>
    <t>Arias</t>
  </si>
  <si>
    <t>Castilla C-903</t>
  </si>
  <si>
    <t>Calti 2636 Los Pinos</t>
  </si>
  <si>
    <t>Luisa</t>
  </si>
  <si>
    <t>Valencia</t>
  </si>
  <si>
    <t>Los Tulipanes 920 -3/34</t>
  </si>
  <si>
    <t>Carla</t>
  </si>
  <si>
    <t>Calvo</t>
  </si>
  <si>
    <t>Howard Casa 1</t>
  </si>
  <si>
    <t>Vania</t>
  </si>
  <si>
    <t>Ivanicovic</t>
  </si>
  <si>
    <t>Amunategui 1799/13</t>
  </si>
  <si>
    <t>Lars</t>
  </si>
  <si>
    <t>Igglund</t>
  </si>
  <si>
    <t>Pasaje 45 / H1-C4</t>
  </si>
  <si>
    <t>Andrés</t>
  </si>
  <si>
    <t>Oxaix 180</t>
  </si>
  <si>
    <t>Hilda</t>
  </si>
  <si>
    <t>Zamora</t>
  </si>
  <si>
    <t>Padre Hurtado 650 H-61</t>
  </si>
  <si>
    <t>Luis</t>
  </si>
  <si>
    <t>Jardín de Mar 785 D 203</t>
  </si>
  <si>
    <t>Alcalde Barrios 158</t>
  </si>
  <si>
    <t>Marcelo</t>
  </si>
  <si>
    <t>Mella</t>
  </si>
  <si>
    <t>Montesol 2</t>
  </si>
  <si>
    <t>Berrocal</t>
  </si>
  <si>
    <t>24 Norte 1985 B/9 D-131</t>
  </si>
  <si>
    <t>Los Maitenes 622 C.Alto El Belloto</t>
  </si>
  <si>
    <t>Duarte</t>
  </si>
  <si>
    <t>23 Poniente 3347/ 5º Sector</t>
  </si>
  <si>
    <t>Rodrigo</t>
  </si>
  <si>
    <t>Reyes</t>
  </si>
  <si>
    <t>Laura Barros 205 / 504</t>
  </si>
  <si>
    <t>Roxanna</t>
  </si>
  <si>
    <t>B-204 Mesa de Aragón</t>
  </si>
  <si>
    <t>Mey</t>
  </si>
  <si>
    <t>Salgado</t>
  </si>
  <si>
    <t>Sendero Norte 55 D-76 B</t>
  </si>
  <si>
    <t>Rocío</t>
  </si>
  <si>
    <t>Adrián</t>
  </si>
  <si>
    <t>Paillipi 119 D/405 A Portales</t>
  </si>
  <si>
    <t>Edmundo Eluchans 2575/ 71 N Reñaca</t>
  </si>
  <si>
    <t>Manuel</t>
  </si>
  <si>
    <t>Besnicor</t>
  </si>
  <si>
    <t>Luciana</t>
  </si>
  <si>
    <t>Soledad - atlántico</t>
  </si>
  <si>
    <t>Pereira</t>
  </si>
  <si>
    <t>Mesa de Aragón E-401</t>
  </si>
  <si>
    <t>Carlos</t>
  </si>
  <si>
    <t>Eloi Galdamez</t>
  </si>
  <si>
    <t>Los Aromos 1151/48 Peñablanca</t>
  </si>
  <si>
    <t>Mesa de Aragón A-402</t>
  </si>
  <si>
    <t>Sepúlveda</t>
  </si>
  <si>
    <t>7 Norte 1620/ D-1302</t>
  </si>
  <si>
    <t>Pamela</t>
  </si>
  <si>
    <t>Guerrero</t>
  </si>
  <si>
    <t>2 Norte 444 / D-1105</t>
  </si>
  <si>
    <t>Allende</t>
  </si>
  <si>
    <t>Frez</t>
  </si>
  <si>
    <t>Cardenal Samore 1451/ Casa i-10</t>
  </si>
  <si>
    <t>Baier</t>
  </si>
  <si>
    <t>Mesa de Aragón B-801</t>
  </si>
  <si>
    <t>Lobos</t>
  </si>
  <si>
    <t>Isla Tenglo 843</t>
  </si>
  <si>
    <t>Camila</t>
  </si>
  <si>
    <t>Rodriguez</t>
  </si>
  <si>
    <t>Inglaterra 633 V. Hermosa</t>
  </si>
  <si>
    <t>Valeska</t>
  </si>
  <si>
    <t>Ximena</t>
  </si>
  <si>
    <t>Los Sargazos 1515 T/A D/116</t>
  </si>
  <si>
    <t>Silva</t>
  </si>
  <si>
    <t>Cardenal Caro 155/ El Sol</t>
  </si>
  <si>
    <t>María Luisa</t>
  </si>
  <si>
    <t>Galvez</t>
  </si>
  <si>
    <t>18 Poniente 5862 - 4º Sector</t>
  </si>
  <si>
    <t>Vera</t>
  </si>
  <si>
    <t>Los Alelíes 555 (Negocio Caribe) Santa Julia</t>
  </si>
  <si>
    <t>Torreones de Aragón</t>
  </si>
  <si>
    <t>Nelly</t>
  </si>
  <si>
    <t>Gutierrez</t>
  </si>
  <si>
    <t>Av. Universidad 892 C/53</t>
  </si>
  <si>
    <t>Fica</t>
  </si>
  <si>
    <t>Monte Azul G. Hamel 585</t>
  </si>
  <si>
    <t>Camino El Sol 2300 C/1</t>
  </si>
  <si>
    <t>Plazuela Remador 584/4B</t>
  </si>
  <si>
    <t>Orrego</t>
  </si>
  <si>
    <t>11 Norte Depto. 52 B</t>
  </si>
  <si>
    <t>Juan Bosco 057- La Reserva Peñablanca</t>
  </si>
  <si>
    <t>Sierra</t>
  </si>
  <si>
    <t>Caja Los Andes 15 Norte</t>
  </si>
  <si>
    <t>Sol Y Mar 210/61 A</t>
  </si>
  <si>
    <t>Mirta</t>
  </si>
  <si>
    <t>Anakena 2333 /207</t>
  </si>
  <si>
    <t>5 Oriente 260 D/203</t>
  </si>
  <si>
    <t>Jorge</t>
  </si>
  <si>
    <t>García</t>
  </si>
  <si>
    <t>Torreones B-11</t>
  </si>
  <si>
    <t>Acosta</t>
  </si>
  <si>
    <t>Huelen/ Stanislavo Loayza 179</t>
  </si>
  <si>
    <t>Alicia</t>
  </si>
  <si>
    <t>6 Sur 4143- 3º Sector G.C.</t>
  </si>
  <si>
    <t>Perez</t>
  </si>
  <si>
    <t>Fuerte Aguayo Parcela</t>
  </si>
  <si>
    <t>Miranda</t>
  </si>
  <si>
    <t>Atlántico 83 B</t>
  </si>
  <si>
    <t>María Isabel</t>
  </si>
  <si>
    <t>Poblete</t>
  </si>
  <si>
    <t>Edificio Couve 305</t>
  </si>
  <si>
    <t>Victor</t>
  </si>
  <si>
    <t>Valdebenito</t>
  </si>
  <si>
    <t>Ether</t>
  </si>
  <si>
    <t>Louse</t>
  </si>
  <si>
    <t>Gastón Hamel 355 D-503</t>
  </si>
  <si>
    <t>Verónica</t>
  </si>
  <si>
    <t>Suazo Valle</t>
  </si>
  <si>
    <t>Castilla B-1107</t>
  </si>
  <si>
    <t>Paola</t>
  </si>
  <si>
    <t>Índico 4558 D-23</t>
  </si>
  <si>
    <t>Novoa</t>
  </si>
  <si>
    <t>Jardines del Valle D-207</t>
  </si>
  <si>
    <t>Sanchez</t>
  </si>
  <si>
    <t>15 Norte</t>
  </si>
  <si>
    <t>Costa Horizonte</t>
  </si>
  <si>
    <t>Talasia 430 D-804</t>
  </si>
  <si>
    <t>Villanueva</t>
  </si>
  <si>
    <t>Pje. Ternandez 63/21</t>
  </si>
  <si>
    <t>Olga</t>
  </si>
  <si>
    <t>Tabilo</t>
  </si>
  <si>
    <t>Lago Copaisa 658 Mirador</t>
  </si>
  <si>
    <t>Gomez</t>
  </si>
  <si>
    <t>Reñaca Norte 145/154</t>
  </si>
  <si>
    <t>Polonia</t>
  </si>
  <si>
    <t>Sienkiewicz</t>
  </si>
  <si>
    <t>De los Ángeles</t>
  </si>
  <si>
    <t>I. de Paso Hondo 2330-113</t>
  </si>
  <si>
    <t>Leonor</t>
  </si>
  <si>
    <t>Cuevas</t>
  </si>
  <si>
    <t>Pje Ibieta 3073 G.Carreño</t>
  </si>
  <si>
    <t>Federico</t>
  </si>
  <si>
    <t>Gamborini</t>
  </si>
  <si>
    <t>6 sillas y 2 sitiales</t>
  </si>
  <si>
    <t>Villagran</t>
  </si>
  <si>
    <t>Mesa de Aragón H-703</t>
  </si>
  <si>
    <t>Rubilar</t>
  </si>
  <si>
    <t>Torreones de Aragón F-31</t>
  </si>
  <si>
    <t>Patricio</t>
  </si>
  <si>
    <t>Edificio Bicentenario 2008-B</t>
  </si>
  <si>
    <t>Calle Mejillones 79 Belloto</t>
  </si>
  <si>
    <t>Lucas</t>
  </si>
  <si>
    <t>Viana 967 D/104</t>
  </si>
  <si>
    <t>Colomer</t>
  </si>
  <si>
    <t>Las Fucsias 387 Bosques de Montemar</t>
  </si>
  <si>
    <t>Elisa</t>
  </si>
  <si>
    <t>Cinthia</t>
  </si>
  <si>
    <t>Toledo</t>
  </si>
  <si>
    <t>Las Brisas, Coleta 33</t>
  </si>
  <si>
    <t>San Miguel 402-Viña</t>
  </si>
  <si>
    <t>Valentina</t>
  </si>
  <si>
    <t>Hernández</t>
  </si>
  <si>
    <t>Liquidambar 755 Bosques de Montemar</t>
  </si>
  <si>
    <t>Solange</t>
  </si>
  <si>
    <t>Bueno</t>
  </si>
  <si>
    <t>Castilla 1307-A</t>
  </si>
  <si>
    <t>Calle Quillén 489</t>
  </si>
  <si>
    <t>Vicente</t>
  </si>
  <si>
    <t>Portunato</t>
  </si>
  <si>
    <t>Limonares 167</t>
  </si>
  <si>
    <t>Jessica</t>
  </si>
  <si>
    <t>Henriquez</t>
  </si>
  <si>
    <t>Austral 5056- 29/22</t>
  </si>
  <si>
    <t>Marilyn</t>
  </si>
  <si>
    <t>Hurtado</t>
  </si>
  <si>
    <t>Paulonia A-124</t>
  </si>
  <si>
    <t>Rantabrigo 4289</t>
  </si>
  <si>
    <t>Lastarria 1091-Viña</t>
  </si>
  <si>
    <t>Antonieta</t>
  </si>
  <si>
    <t>5 Norte 937 /403-Viña</t>
  </si>
  <si>
    <t>María José</t>
  </si>
  <si>
    <t>Medina</t>
  </si>
  <si>
    <t>2 Norte 5716</t>
  </si>
  <si>
    <t>Raúl</t>
  </si>
  <si>
    <t>Ramirez</t>
  </si>
  <si>
    <t>Las Mercedes 422/6</t>
  </si>
  <si>
    <t>Herrera</t>
  </si>
  <si>
    <t>Geo Park 2402, Morris 776</t>
  </si>
  <si>
    <t>Lambert</t>
  </si>
  <si>
    <t>Paulonia B-101</t>
  </si>
  <si>
    <t>Arnaldo</t>
  </si>
  <si>
    <t>Austral 4650/45/41</t>
  </si>
  <si>
    <t>Alvarez</t>
  </si>
  <si>
    <t>Ampliación 9/32 Gomez Carreño</t>
  </si>
  <si>
    <t>Calle escuela, Casa Amarilla/Ferretería</t>
  </si>
  <si>
    <t>Geo Park 1008</t>
  </si>
  <si>
    <t>Solis</t>
  </si>
  <si>
    <t>José Tomás Ramos 550 Valparaíso</t>
  </si>
  <si>
    <t>7 Oriente 304 / D-42</t>
  </si>
  <si>
    <t>Magdalena</t>
  </si>
  <si>
    <t>6 Poniente 5529</t>
  </si>
  <si>
    <t>Gabriela Mistral 65 (Esperanza)</t>
  </si>
  <si>
    <t>Coraceros 50, Alto Libertad 1103</t>
  </si>
  <si>
    <t>Tabera</t>
  </si>
  <si>
    <t>Gran Océano E-1502</t>
  </si>
  <si>
    <t>Alvaro</t>
  </si>
  <si>
    <t>Pino</t>
  </si>
  <si>
    <t>Sebastián</t>
  </si>
  <si>
    <t>Toro</t>
  </si>
  <si>
    <t>Paulonia B-43</t>
  </si>
  <si>
    <t>Belén</t>
  </si>
  <si>
    <t>Sonia</t>
  </si>
  <si>
    <t>Souther 325/31 Chorrillos</t>
  </si>
  <si>
    <t>Danella</t>
  </si>
  <si>
    <t>Delgado</t>
  </si>
  <si>
    <t>Atlántico 3877</t>
  </si>
  <si>
    <t>Saavedra</t>
  </si>
  <si>
    <t>Alto Pacífico 4510/ 3N /44</t>
  </si>
  <si>
    <t>Gajardo</t>
  </si>
  <si>
    <t>Nueva Granadilla Block 3/16</t>
  </si>
  <si>
    <t>Atlántico II / 131</t>
  </si>
  <si>
    <t>Jonathan</t>
  </si>
  <si>
    <t>1 Norte 194</t>
  </si>
  <si>
    <t>Ina</t>
  </si>
  <si>
    <t>Hidalgo</t>
  </si>
  <si>
    <t>Eleutelio Ramirez</t>
  </si>
  <si>
    <t>Guillermo</t>
  </si>
  <si>
    <t>El Refugio 897-Villa Alemana</t>
  </si>
  <si>
    <t>Jaime</t>
  </si>
  <si>
    <t>Vizcarra</t>
  </si>
  <si>
    <t>Lomas de Montemar 341</t>
  </si>
  <si>
    <t>María Cristina</t>
  </si>
  <si>
    <t>Ferrari</t>
  </si>
  <si>
    <t>Los Zargazos 270/32</t>
  </si>
  <si>
    <t>Max</t>
  </si>
  <si>
    <t>Sothers</t>
  </si>
  <si>
    <t>Joice Montt 12425 Salinas</t>
  </si>
  <si>
    <t>Rodelillo</t>
  </si>
  <si>
    <t>Leighton</t>
  </si>
  <si>
    <t>Los Zargazos 1508</t>
  </si>
  <si>
    <t>Yorka</t>
  </si>
  <si>
    <t>Marchant</t>
  </si>
  <si>
    <t>Castilla A-104</t>
  </si>
  <si>
    <t>Barrio Parque 1/153</t>
  </si>
  <si>
    <t>Moraga</t>
  </si>
  <si>
    <t>5 Poniente 5588</t>
  </si>
  <si>
    <t>Jimenez</t>
  </si>
  <si>
    <t>Jardines Peñabanca II / 44</t>
  </si>
  <si>
    <t>Agatha</t>
  </si>
  <si>
    <t>Romero</t>
  </si>
  <si>
    <t>María Alicia</t>
  </si>
  <si>
    <t>Barrio Parque Torre 3/ D-406</t>
  </si>
  <si>
    <t>José Parrasia 25</t>
  </si>
  <si>
    <t>Roberto</t>
  </si>
  <si>
    <t>Teradasas 40 Torre Norte 1206</t>
  </si>
  <si>
    <t>Priscila</t>
  </si>
  <si>
    <t>Grondona</t>
  </si>
  <si>
    <t>Las Maravillas 201 T/11 D-02</t>
  </si>
  <si>
    <t>Miguel</t>
  </si>
  <si>
    <t>Valdés Vergara 615 B</t>
  </si>
  <si>
    <t>Gustavo</t>
  </si>
  <si>
    <t>Donoso</t>
  </si>
  <si>
    <t>Lago Zenteño 1211 D-1105</t>
  </si>
  <si>
    <t>Osorio</t>
  </si>
  <si>
    <t>Población Escuela Naval 3/5</t>
  </si>
  <si>
    <t>Altina</t>
  </si>
  <si>
    <t>Paulonia C-102</t>
  </si>
  <si>
    <t>Walter</t>
  </si>
  <si>
    <t>Ruíz Henriquez</t>
  </si>
  <si>
    <t>Jardín del Valle 705</t>
  </si>
  <si>
    <t>Sara</t>
  </si>
  <si>
    <t>Trujillo</t>
  </si>
  <si>
    <t>Castilla B-1002</t>
  </si>
  <si>
    <t>Araos</t>
  </si>
  <si>
    <t>Jose Orrego65/1101</t>
  </si>
  <si>
    <t>Marisol</t>
  </si>
  <si>
    <t>Índico 4800 / 113 Valparaíso</t>
  </si>
  <si>
    <t>Annie</t>
  </si>
  <si>
    <t>McAndrew</t>
  </si>
  <si>
    <t>Las Cinerarias 460 D-43</t>
  </si>
  <si>
    <t>Angela</t>
  </si>
  <si>
    <t>Castaño</t>
  </si>
  <si>
    <t xml:space="preserve">Lomas de Montemar 800 C-31 </t>
  </si>
  <si>
    <t>Ivonne</t>
  </si>
  <si>
    <t>Gomez Carreño Block 8 4619/B</t>
  </si>
  <si>
    <t>Paredes Eyzaguirre</t>
  </si>
  <si>
    <t>Gomez Carreño Block 8 4619/A</t>
  </si>
  <si>
    <t>Begouia</t>
  </si>
  <si>
    <t>Cabrera</t>
  </si>
  <si>
    <t>Camino Real 2080/24</t>
  </si>
  <si>
    <t>Ulises Poiteir 52 Achupallas</t>
  </si>
  <si>
    <t>Lauria</t>
  </si>
  <si>
    <t>Anelida 259 I. Del Mar</t>
  </si>
  <si>
    <t>Vilma</t>
  </si>
  <si>
    <t>Fernandez</t>
  </si>
  <si>
    <t>Pje Claudio Arrau 347</t>
  </si>
  <si>
    <t>Pimpinelas 765 D/77</t>
  </si>
  <si>
    <t>Torreones D/11</t>
  </si>
  <si>
    <t>Aguirre</t>
  </si>
  <si>
    <t>Av Brasil 2564 D 106</t>
  </si>
  <si>
    <t>Mesa de Aragón E-303</t>
  </si>
  <si>
    <t>Lisbeth</t>
  </si>
  <si>
    <t>Av Gomez Carreño 4689 D/A</t>
  </si>
  <si>
    <t>7 Poniente 5591 G Carreño</t>
  </si>
  <si>
    <t>Martinez</t>
  </si>
  <si>
    <t>Blanca Estela 60/84</t>
  </si>
  <si>
    <t>Kareen</t>
  </si>
  <si>
    <t>Serrano</t>
  </si>
  <si>
    <t>Los Abedules 1498</t>
  </si>
  <si>
    <t>Margarita</t>
  </si>
  <si>
    <t>Ibieta</t>
  </si>
  <si>
    <t>Pelargonias 956 Bosques de Montemar</t>
  </si>
  <si>
    <t>J.M. Escriba de Balaber 720/103</t>
  </si>
  <si>
    <t>Barrio Parque Bloque 2/1203</t>
  </si>
  <si>
    <t>Montenegro</t>
  </si>
  <si>
    <t>Jardines de Reñaca H-2191</t>
  </si>
  <si>
    <t>Daniel</t>
  </si>
  <si>
    <t>Green</t>
  </si>
  <si>
    <t>Andrés Bello 137 Reñaca</t>
  </si>
  <si>
    <t>Blanca Estela 1355 C/57</t>
  </si>
  <si>
    <t>Río Imperial 155 D/901</t>
  </si>
  <si>
    <t>Crisian</t>
  </si>
  <si>
    <t>Blanca Estela 1355 C 77</t>
  </si>
  <si>
    <t>Oyarzo</t>
  </si>
  <si>
    <t>24 Poniente 3204 (5º Sector)</t>
  </si>
  <si>
    <t>Jardín del Valle 408</t>
  </si>
  <si>
    <t>J. Henricia 800/1101</t>
  </si>
  <si>
    <t>Cristobal</t>
  </si>
  <si>
    <t>Leon</t>
  </si>
  <si>
    <t>Castilla 121/1306</t>
  </si>
  <si>
    <t>Cárcamo</t>
  </si>
  <si>
    <t>Castilla A-407</t>
  </si>
  <si>
    <t>Lesonia 463/101 Jardín del Mar</t>
  </si>
  <si>
    <t>María Teresa</t>
  </si>
  <si>
    <t>Enerio Pozo 60</t>
  </si>
  <si>
    <t>Stephanie</t>
  </si>
  <si>
    <t>Alvarez 402 D/608</t>
  </si>
  <si>
    <t>José</t>
  </si>
  <si>
    <t>Las Pataguas 1403 Mallén</t>
  </si>
  <si>
    <t>Rosa</t>
  </si>
  <si>
    <t>Salcedo</t>
  </si>
  <si>
    <t>Rodelillo 4034/E-12</t>
  </si>
  <si>
    <t>Lazo</t>
  </si>
  <si>
    <t>Lido Depto. 42</t>
  </si>
  <si>
    <t>Arleti</t>
  </si>
  <si>
    <t>Cerda</t>
  </si>
  <si>
    <t>Gregorio Marañon 1452</t>
  </si>
  <si>
    <t>Leticia</t>
  </si>
  <si>
    <t>Catalán</t>
  </si>
  <si>
    <t>General Mackenna 687</t>
  </si>
  <si>
    <t>Fuentes</t>
  </si>
  <si>
    <t>José Orrego E-22 Torreones</t>
  </si>
  <si>
    <t>Correa</t>
  </si>
  <si>
    <t>Vicuña Mackenna 1840 203 D</t>
  </si>
  <si>
    <t>Rivera</t>
  </si>
  <si>
    <t>4 Poniente 204</t>
  </si>
  <si>
    <t>Alan</t>
  </si>
  <si>
    <t>Davis</t>
  </si>
  <si>
    <t>Calle Escuela Casa 21</t>
  </si>
  <si>
    <t>Escobar</t>
  </si>
  <si>
    <t>Jardínes de Paso Hondo II/G2</t>
  </si>
  <si>
    <t>Aspee</t>
  </si>
  <si>
    <t>2 Oriente 1126</t>
  </si>
  <si>
    <t>Nataly</t>
  </si>
  <si>
    <t>Ponce</t>
  </si>
  <si>
    <t>Castilla C-602</t>
  </si>
  <si>
    <t>Oxalix 180 Jardín del Mar</t>
  </si>
  <si>
    <t>Gallo</t>
  </si>
  <si>
    <t>ISN Salinas del Mar</t>
  </si>
  <si>
    <t>Jocelyn</t>
  </si>
  <si>
    <t>JOCELYN</t>
  </si>
  <si>
    <t>Castilla C-604</t>
  </si>
  <si>
    <t>DIEGO</t>
  </si>
  <si>
    <t>Resumen Mensual Por Tipo de Servicio</t>
  </si>
  <si>
    <t>Año</t>
  </si>
  <si>
    <t>Mes</t>
  </si>
  <si>
    <t>Total</t>
  </si>
  <si>
    <t>2 Shaggy Frieze + DIB Touch Alfombra Roja con Circulos + DIB Touch más pequeña</t>
  </si>
  <si>
    <t>5 Alfombras</t>
  </si>
  <si>
    <t>1 Cobertor Naranjo/Beige a Rayas</t>
  </si>
  <si>
    <t>Octubre</t>
  </si>
  <si>
    <t>Shaggy Blanca 1,3 X 1,9</t>
  </si>
  <si>
    <t>Shaggy Verde 2 X 2,9</t>
  </si>
  <si>
    <t>Alfombra Shaggy Gris 1,3 X 1,9</t>
  </si>
  <si>
    <t>2 Alfombras Café 2 X 3</t>
  </si>
  <si>
    <t>Alfombra 4 X 3</t>
  </si>
  <si>
    <t>2 de Plaza y media + 1 de 2 Plazas Café Beige</t>
  </si>
  <si>
    <t>2 Shaggy 1,6 X 2,3 + 2 Pasilleras</t>
  </si>
  <si>
    <t>1 Frazada</t>
  </si>
  <si>
    <t>Laura Ashley Ruc</t>
  </si>
  <si>
    <t>3 Cobertores</t>
  </si>
  <si>
    <t>1 Cubrecama +  Cobertores</t>
  </si>
  <si>
    <t>2 Bajadas Café + 1 Pasillera Café Oscuro</t>
  </si>
  <si>
    <t>Suelta Decorativa</t>
  </si>
  <si>
    <t>Noviembre</t>
  </si>
  <si>
    <t>10 Paños de Cocina + 2 Delantales + 1 Mantel Blanco + 4 Paños de Mesa</t>
  </si>
  <si>
    <t>2 Bolsas Carga Ropa</t>
  </si>
  <si>
    <t>Shaggy Beige 1,7 X 2,3 + 2 Bajadas 0,6 X 1,0</t>
  </si>
  <si>
    <t>2 Cobertores Sintéticos Crema Floreado Cannon, Crema Plano Rosen</t>
  </si>
  <si>
    <t>DIB (1,7 X 2,3)+ 1 Bajada Chica</t>
  </si>
  <si>
    <t>DIB 1,63 X 2,3</t>
  </si>
  <si>
    <t>Cobertor Rosen Crudo</t>
  </si>
  <si>
    <t>Plumón Blanco</t>
  </si>
  <si>
    <t>1 Shaggy Roja + 1 Shaggy Crudo</t>
  </si>
  <si>
    <t>Cobertor Blanco Lila</t>
  </si>
  <si>
    <t>Diciembre</t>
  </si>
  <si>
    <t>Alfombra Roja 2,8 X 2,5 + Alfombra Roja 2,9 X 2,0 + Alfombra Roja 2,9 X 1,9</t>
  </si>
  <si>
    <t>Alfombra Roja c/Diseños</t>
  </si>
  <si>
    <t>Alfombra Beige c/Diseños Café/Naranjo</t>
  </si>
  <si>
    <t>Cobertor Azul c/Diseños Blancos</t>
  </si>
  <si>
    <t>Alfombra Roja c/Diseño Blanco/Beige</t>
  </si>
  <si>
    <t>3 Alfombras</t>
  </si>
  <si>
    <t>Alfombra Roja, Naranjo Multicolor</t>
  </si>
  <si>
    <t>Alfombra Pelo Medio Color Hueso 1,6 X 2,0</t>
  </si>
  <si>
    <t>Cobertor Rojo Floreado</t>
  </si>
  <si>
    <t>1 Pasillera Blanca + Alfombra Verde c/Diseño Beige y Rojo</t>
  </si>
  <si>
    <t>Alfombra c/Diseño</t>
  </si>
  <si>
    <t>6,010 Kilos de Ropa</t>
  </si>
  <si>
    <t>2 Bajadas Crudo + 1 Shaggy Crudo Fino 1,6 X 2,3</t>
  </si>
  <si>
    <t>Cobertor Coral/Flores + Cobertor Morado/Flores</t>
  </si>
  <si>
    <t>Alfombra Café Pelo Grueso + Cuadro Colores Plana 1,6 X 2,3 (Brillado Descocido)</t>
  </si>
  <si>
    <t>2 Alfombras</t>
  </si>
  <si>
    <t>Enero</t>
  </si>
  <si>
    <t>2 Cubrecamas Tigre-Mar + Cobertor Morado Floreado</t>
  </si>
  <si>
    <t>Home Collection Café/Pastel</t>
  </si>
  <si>
    <t>2 Alfombras 1,16 X 1,75 + 1 Alfombra 1,55 X 2,25 + 1 Alfombra 2,0 X 2,9</t>
  </si>
  <si>
    <t>2 Alfombras Decorativas</t>
  </si>
  <si>
    <t>Melody Shaggy Roja</t>
  </si>
  <si>
    <t>Alfombra SHaggy Crema-Rina</t>
  </si>
  <si>
    <t>Alfombra Roja a Cuadros + 1 Pasillera Crudo</t>
  </si>
  <si>
    <t>1  Cobertor</t>
  </si>
  <si>
    <t>Alfombra 1,6 X 2,2 Rosada + Alfombra 1,4 X 2,0 Azul + 2 Bajadas Chicas + 1 Pasillera + 1 Alfombra Artesanal</t>
  </si>
  <si>
    <t>3 Alfombras Chicas 1,3 X 1,8 + Alfombra Naranja/Amarillo (Ocre)</t>
  </si>
  <si>
    <t>2 Alfombras Blancas Crudo</t>
  </si>
  <si>
    <t>Alfombra Blanca/Negro</t>
  </si>
  <si>
    <t>2,0 X 2,9 Epingle Plana + 1,9 X 2,9 Café Pelo Largo</t>
  </si>
  <si>
    <t>Alfombra Café 2,0 X 2,9</t>
  </si>
  <si>
    <t>Marzo</t>
  </si>
  <si>
    <t>Cobertor Blanco c/Diseños + Cobertor Verde c/Diseño Blanco</t>
  </si>
  <si>
    <t>Abril</t>
  </si>
  <si>
    <t>Cobertor Azul c/Diseños Gris Blanco y Negro</t>
  </si>
  <si>
    <t>Mayo</t>
  </si>
  <si>
    <t>Junio</t>
  </si>
  <si>
    <t>Verde DIB Casino</t>
  </si>
  <si>
    <t>DIB Gaudi</t>
  </si>
  <si>
    <t>3 Bajadas + 3 Sueltas 1,7 X 0,7</t>
  </si>
  <si>
    <t>Cobertor c/Chiporro Amarillo</t>
  </si>
  <si>
    <t>1 Frazada 2 Plazas + 1 Cobertor 2 Plazas + 1 Cobertor c/Chiporro</t>
  </si>
  <si>
    <t>Cobertor Beige c/Forro</t>
  </si>
  <si>
    <t>Cobertor Blanco Marquis</t>
  </si>
  <si>
    <t>Alfombra Roja/Beige/Gris</t>
  </si>
  <si>
    <t>Alfombra Blanca c/Diseño Rombo + Alfombra Blanca c/Copos + Alfombra DIB Beige c/Diseño + Alfombra Roja c/Líneas Negras</t>
  </si>
  <si>
    <t>Cobertor c/Chiporro</t>
  </si>
  <si>
    <t>DIB Café Pelo Largo 1,6 X 2,3</t>
  </si>
  <si>
    <t>Attimo Crema</t>
  </si>
  <si>
    <t>Khamir 2X3 c/Diseño + Nerahbad 1,7 X 2,3 Flecos Rosada c/Diseño</t>
  </si>
  <si>
    <t>Alfombra 1,6 X 2,2 + 2 Bajadas Redondas Rosadas</t>
  </si>
  <si>
    <t>2 Cobertores c/Chiporro</t>
  </si>
  <si>
    <t>Alfombra SHaggy Café/Café Claro/Beige</t>
  </si>
  <si>
    <t>Afombra Shaggy Blanca</t>
  </si>
  <si>
    <t>Alfombra Shaggy Verde</t>
  </si>
  <si>
    <t>Alfombra Shaggy Burdeo</t>
  </si>
  <si>
    <t>2 Alfombras 1,6 X 2,2 c/Sanitizado</t>
  </si>
  <si>
    <t>Stone 1,6 X 2,3 Colores Pasteles + Home Colecction 1,6 X 2,3</t>
  </si>
  <si>
    <t>Alfombra 1,6 X 2,2 Crema/Verde Olivo</t>
  </si>
  <si>
    <t>2 Cortinas Bajadas Beige</t>
  </si>
  <si>
    <t>Cobertor Queen Cannon Azul Rayado + Cobertor Crudo Rosen</t>
  </si>
  <si>
    <t>Cobertor Floreado/Rayado</t>
  </si>
  <si>
    <t>2 Frazadas + Cobertor Chiporro Cannon + Cobertor Verde Pistacho</t>
  </si>
  <si>
    <t>3 Cobertores Sintéticos</t>
  </si>
  <si>
    <t>2 Frazadas</t>
  </si>
  <si>
    <t>DIB Casino Crudo 1,5 X 2,2</t>
  </si>
  <si>
    <t>Sin Detalle</t>
  </si>
  <si>
    <t>Karina</t>
  </si>
  <si>
    <t>DIB Oasis 2,0 X 2,9</t>
  </si>
  <si>
    <t>Sala Estar</t>
  </si>
  <si>
    <t>Sillón Ocre</t>
  </si>
  <si>
    <t>Cobertor c/Chiporro Casa Ideas 2 PLazas</t>
  </si>
  <si>
    <t>DIB 1,5 X 2</t>
  </si>
  <si>
    <t>Plumón King Blanco</t>
  </si>
  <si>
    <t>Shaggy Gris + Shaggy Beige c/Café + Shaggy Terracota</t>
  </si>
  <si>
    <t>Roja c/Diseño + 1 Pasillera Roja + 1 Roja Mediana + 2 Beiges c/Diseño</t>
  </si>
  <si>
    <t>Living/Comedor + Pasillo</t>
  </si>
  <si>
    <t>Alfombra Blanca 1,6 X 2,3</t>
  </si>
  <si>
    <t>Cobertor Rosen 2 Plazas Crudo Crema c/Diseños</t>
  </si>
  <si>
    <t>1,33 X 1,9 DIB Clásica + 2,0 X 2,7 Sintética</t>
  </si>
  <si>
    <t>4 Cobertores de Pluma + 2 Cobertores Sintéticos</t>
  </si>
  <si>
    <t>Shaggy Blanca</t>
  </si>
  <si>
    <t>DIB Shaggy Rauly</t>
  </si>
  <si>
    <t>Alfombra Blanca</t>
  </si>
  <si>
    <t>1X3 Curepos + 2 Sitiales</t>
  </si>
  <si>
    <t>6 Pasilleras + Alf Comedor + Alf Living + Alf Dormitorio</t>
  </si>
  <si>
    <t>Luxus Crudo + DIB Chronos + 3 Pasilleras</t>
  </si>
  <si>
    <t>63,4 m2</t>
  </si>
  <si>
    <t>3 Alfombras Sueltas + Pasillera Negra</t>
  </si>
  <si>
    <t>1 Carga con 2 MiniCobertores</t>
  </si>
  <si>
    <t>3 Dormitorios Área Tráfico + Pasillo + Living Comedor</t>
  </si>
  <si>
    <t>1 Alfombra</t>
  </si>
  <si>
    <t>Área de Tráfico 3 Dormitorios (Living, Comedor, Pasillos)</t>
  </si>
  <si>
    <t>Cobertor Blanco 2 Plazas + Cobertor con Forro Gris</t>
  </si>
  <si>
    <t>Cobertor Con Forro Rojo</t>
  </si>
  <si>
    <t>1X2 + 2X1</t>
  </si>
  <si>
    <t>1,3 X 1,9 Roja + 1,6 X 2,2 Negra Rayada</t>
  </si>
  <si>
    <t>2 Alfombras Blancas Lana</t>
  </si>
  <si>
    <t>Cobertor Crudo Ripley</t>
  </si>
  <si>
    <t>Café Pelo Largo</t>
  </si>
  <si>
    <t>Umbria</t>
  </si>
  <si>
    <t>Cobertor 1 1/2 Plaza + Cobertor 2 Plazas</t>
  </si>
  <si>
    <t>Shaggy Terracota</t>
  </si>
  <si>
    <t>Cobertor Blanco + Cobertor Púrpura</t>
  </si>
  <si>
    <t>Alfombra Lana Blanca</t>
  </si>
  <si>
    <t>Shaggy Roja</t>
  </si>
  <si>
    <t>Ropa X Kilo</t>
  </si>
  <si>
    <t>3 Chiporro + 1 Sintético</t>
  </si>
  <si>
    <t>Bazhar</t>
  </si>
  <si>
    <t>2 Alfombras 1,6 X 2,2</t>
  </si>
  <si>
    <t>Beige Pelo Largo</t>
  </si>
  <si>
    <t>Alfombra Roja</t>
  </si>
  <si>
    <t>3 Cubrecamas</t>
  </si>
  <si>
    <t>2 Alfombras + 1 Pasillera</t>
  </si>
  <si>
    <t>Alfombra Café Pelo Largo</t>
  </si>
  <si>
    <t>Shaggy Beige c/Diseño</t>
  </si>
  <si>
    <t>Alfombra Roja c/Diseño + Shaggy Roja + 2 Pasilleras Shaggys Rojas + 1 Pasillera Café + 1 Pasillera Shaggy Verde</t>
  </si>
  <si>
    <t>Shaggy Beige</t>
  </si>
  <si>
    <t>2 Alfombras Beige c/Café</t>
  </si>
  <si>
    <t>Cobertor Blanco King + Cobertor Azul King</t>
  </si>
  <si>
    <t>Blana Crudo</t>
  </si>
  <si>
    <t>Cobertor Chiporro + Blanco SIntético</t>
  </si>
  <si>
    <t>Alfombra Café c/Diseño + Alfombra Blanca c/Diseño</t>
  </si>
  <si>
    <t>2 Cobertores + 2 Frazadas</t>
  </si>
  <si>
    <t>Alfombra Crudo Floreado Palo Rosa 2,0 X 3,0</t>
  </si>
  <si>
    <t>Cobertor 2 PLazas Color Conchevino + Cobertor 2 PLazas Color Azul c/Diseño</t>
  </si>
  <si>
    <t>Alfombra Home Collection</t>
  </si>
  <si>
    <t>Cobertor Marquis</t>
  </si>
  <si>
    <t>Alfombra Blanca/Crudo</t>
  </si>
  <si>
    <t>2 Alfombras Café c/Degrade + Alfombra Roja c/Puzle + Alfombra Art. Café/Verde</t>
  </si>
  <si>
    <t>Alfombra Rosa + Shaggy Roja + Alfombra Blanca c/Celeste + 2 Bajadas Blancas</t>
  </si>
  <si>
    <t>Alfombra Burdeo c/Diseños</t>
  </si>
  <si>
    <t>Alfombra Roja c/Café</t>
  </si>
  <si>
    <t>Plana Palo Rosa 2,0 X 2,8</t>
  </si>
  <si>
    <t>2 Cobertores Rosen</t>
  </si>
  <si>
    <t>Blanco Bello. Cobertor Patagónico</t>
  </si>
  <si>
    <t>Cobertor Tuang-Zhou</t>
  </si>
  <si>
    <t>Alfombra Café c/Diseño</t>
  </si>
  <si>
    <t>1 Café "Tazi" Imitación Persa c/Diseños</t>
  </si>
  <si>
    <t>Alfombra Shaggy Beige c/Café</t>
  </si>
  <si>
    <t>Roja Pelo Largo</t>
  </si>
  <si>
    <t>Cobertor Café/Crema/Naranja</t>
  </si>
  <si>
    <t>2 Alfombras Shaggy Beige</t>
  </si>
  <si>
    <t>Alfombra Artesanal Beige c/Celeste</t>
  </si>
  <si>
    <t>1,3 X 1,9 + 1,6 X 2,3 (DIB 2AHR)</t>
  </si>
  <si>
    <t>1 Cubrecamas</t>
  </si>
  <si>
    <t>Home Collection 1,6 X 2,3 + Roja 1,3 X 1,8</t>
  </si>
  <si>
    <t>Alfombra Roja 1,6 X 2,3 + Alfombra 1,3 X 1,8</t>
  </si>
  <si>
    <t>Persa s/Etiqueta 1,8 X 2,6</t>
  </si>
  <si>
    <t>2 Alfombras  Shaggy Beige</t>
  </si>
  <si>
    <t>2 Alfombras 1,6 X 2,35 Rojas c/Diseños</t>
  </si>
  <si>
    <t>1 Alfombra Shaggy Morada</t>
  </si>
  <si>
    <t>1 Alfombra Shaggy Beige</t>
  </si>
  <si>
    <t>2 Plumones Blancos 2 PLazas</t>
  </si>
  <si>
    <t>Alfombra Shaggy Crema c/Diseño</t>
  </si>
  <si>
    <t>2 Alfombras 1,85 X 2,7</t>
  </si>
  <si>
    <t>2 Blancas Crudo</t>
  </si>
  <si>
    <t>Cannon 1,7 X 2,3 + Negra 1,6 X 2,2 + Doral H/C 1,5 X 2,2</t>
  </si>
  <si>
    <t>Alfombra 1,6 X 2,3 Home Colecction</t>
  </si>
  <si>
    <t>Ropa X Kilo (Secado)</t>
  </si>
  <si>
    <t>Blanca 2,0 X 2,9</t>
  </si>
  <si>
    <t>2 Shaggys Rojas</t>
  </si>
  <si>
    <t>2 Alfombras de lana Blancas</t>
  </si>
  <si>
    <t>1 Alfombra DIB Crema</t>
  </si>
  <si>
    <t>1 Alfombra Café/Beige</t>
  </si>
  <si>
    <t>1 Alfombra Shaggy Blanca/Naranjo/Rojo 1,6 X 2,3</t>
  </si>
  <si>
    <t>1 Alfombra de lana Blanco/Negro</t>
  </si>
  <si>
    <t>2 Alfombras de Lana Blanca</t>
  </si>
  <si>
    <t>1 Alf Café c/Diseño + 1 Alf Roja c/Diseños y Flecos + 1 Alf Beige c/Rombo</t>
  </si>
  <si>
    <t>Café Attimo 1,6 X 2,3</t>
  </si>
  <si>
    <t>Café 2,0 X 3,0 Pelo Largo</t>
  </si>
  <si>
    <t>2 Bajadas de Cama 0,8 X 1,2</t>
  </si>
  <si>
    <t>1,6 X 2,2 + Pasillera</t>
  </si>
  <si>
    <t>Verde 1,33 X 1,8</t>
  </si>
  <si>
    <t>Blanca Crudo</t>
  </si>
  <si>
    <t>Mica 1,6 X 2,3 Domino</t>
  </si>
  <si>
    <t>H/C 1,33 X 1,8 + 2 Pasilleras</t>
  </si>
  <si>
    <t>Color Hueso (1,33 X 1,8)</t>
  </si>
  <si>
    <t>Alfombra Roja c/Diseño Mostaza</t>
  </si>
  <si>
    <t>Cobertor Azul c/Diseño</t>
  </si>
  <si>
    <t>1 Quilt Blanco c/Beige</t>
  </si>
  <si>
    <t>Shaggy Beige + Pasillera Beige c/Diseño + Pasillera Roja de Yute + 1 Entrada. Sanitizado y Antihongos por Humedad</t>
  </si>
  <si>
    <t>2 Shaggy Rojas</t>
  </si>
  <si>
    <t>Cobertor 2 Plazas Café c/Diseño Animal + Cobertor 2 Plazas Rosa c/Celeste</t>
  </si>
  <si>
    <t>Alfombra Café c/Diseño Blanco</t>
  </si>
  <si>
    <t>Cobertor AZul/Blanco</t>
  </si>
  <si>
    <t>1,6 X 2,6 + 1,63 X 1,1 + 3,45 X 3,34</t>
  </si>
  <si>
    <t>Naranja 1,6 X 2,3</t>
  </si>
  <si>
    <t>Verde Pelo Largo</t>
  </si>
  <si>
    <t>1 Frazada Cobertor con Chiporro + Rosen Crudo</t>
  </si>
  <si>
    <t>Rombo Naranja (Café 1,0 X 1,2) + Rayada Multicolor (1,0 X 1,2)</t>
  </si>
  <si>
    <t>Doral 1,33 X 1,80</t>
  </si>
  <si>
    <t>Rosado Casa Joven 1 1/2 + Cubrecama 2 Plazas + Cobertor King Rosen</t>
  </si>
  <si>
    <t>1 Terracota/Naranja + 1 DIB Animal Prin Negro Crudo Mónaco</t>
  </si>
  <si>
    <t>2 Cobertores</t>
  </si>
  <si>
    <t>1 Quilt con 2 Fundas + 1 Plumón Crudo</t>
  </si>
  <si>
    <t>2 Plumones Crudo (1 y 1/2)</t>
  </si>
  <si>
    <t>Mezcla Pasteles (2 X 2,9)</t>
  </si>
  <si>
    <t>DIB Sofía Gris Shaggy</t>
  </si>
  <si>
    <t>1 de Nylon + 1 Pasillera</t>
  </si>
  <si>
    <t>Café 1,6 X 2,3 + Pasillera</t>
  </si>
  <si>
    <t>Alfombra 1,6 X 2,3</t>
  </si>
  <si>
    <t>Cobertor Rosen Lila</t>
  </si>
  <si>
    <t>1 Cobertor Verde</t>
  </si>
  <si>
    <t>2 Alfombras Verdes (1,6 X 2,3 + 2,0 X 2,9)</t>
  </si>
  <si>
    <t>Alfombra Beige/Naranjo</t>
  </si>
  <si>
    <t>1 Cobertor Sintético Azul + 1 Chiporro Rojo</t>
  </si>
  <si>
    <t>Alfombra 1,5 X 2,0</t>
  </si>
  <si>
    <t>Alfombra 1,6 X 2,35 (Blanca Crudo/Café) Pelo Largo</t>
  </si>
  <si>
    <t>1 Shaggy Crudo + 1 Shaggy Café</t>
  </si>
  <si>
    <t>1 Cobertor Floreado + 2 Quilt. Colores c/Diseño</t>
  </si>
  <si>
    <t>Alfombra Blanca/Beige/Café</t>
  </si>
  <si>
    <t>Alfombra 1,4 X 2,0</t>
  </si>
  <si>
    <t>Alfombra Colores Pastel c/Diseño</t>
  </si>
  <si>
    <t>1,6 X 2,35 Blanca</t>
  </si>
  <si>
    <t>Cobertor Cannon</t>
  </si>
  <si>
    <t>2 Alfombras DIB</t>
  </si>
  <si>
    <t>Sillón Café + Futón</t>
  </si>
  <si>
    <t>2 Plumones + 1 Cobertor</t>
  </si>
  <si>
    <t>DIB 1,3 X 1,8 Roja</t>
  </si>
  <si>
    <t>4 kilos de Ropa</t>
  </si>
  <si>
    <t>Home Collection 1,6 X 2,3 + Crudo 1,3 X 1,9</t>
  </si>
  <si>
    <t>Alfombra 1,6 X 2,3 Blanca</t>
  </si>
  <si>
    <t>Alfombra c/Diseño 3,4 X 2,4</t>
  </si>
  <si>
    <t>Colores Pastel c/Diseño</t>
  </si>
  <si>
    <t>2- 1,6 X 2,3 + 1- 2,0 X 2,9</t>
  </si>
  <si>
    <t>8 Alfombras</t>
  </si>
  <si>
    <t>Alfombra Redonda Azul/Celeste 2,5</t>
  </si>
  <si>
    <t>Crudo 1,33 X 1,9 App + Café 1,6 X 2,2 App</t>
  </si>
  <si>
    <t>1,6 X 2,2 Crudo + 4 Bajadas</t>
  </si>
  <si>
    <t>1 Plumón Crudo + 1 Cobertor Crudo + 1 Cubre Patagónico</t>
  </si>
  <si>
    <t>1 Cobertor Crudo + 1 Cobertor Floreado</t>
  </si>
  <si>
    <t>1 Alf + 2 Bajadas Roja c/Diseño</t>
  </si>
  <si>
    <t>2 X 3 + 2 Pasilleras</t>
  </si>
  <si>
    <t>1 Rosa c/ Diseño + 1 Blanca</t>
  </si>
  <si>
    <t>1 Ocre c/Diseño</t>
  </si>
  <si>
    <t>1 Shaggy Roja</t>
  </si>
  <si>
    <t>2 Cobertor + 1 Chiporro</t>
  </si>
  <si>
    <t>2 X 3 Azul/Beige</t>
  </si>
  <si>
    <t>2- 1,16 X 1,7 + 2- 1,33 X 1,9</t>
  </si>
  <si>
    <t>2 Bajadas Estonia + 1 Bajada Rosada Crudo + Crudo Lana (1,6 X 2,2)</t>
  </si>
  <si>
    <t>Pasillera Roja (1,6 X 2,2) + Roja c/Diseño y Flecos (1,6 X 2,4)</t>
  </si>
  <si>
    <t>2- 1,6 X 2,3</t>
  </si>
  <si>
    <t>Negra 1,6 X 2,3</t>
  </si>
  <si>
    <t>2 - 1,6 X 2,2 + 1 - 1,33 X 1,8</t>
  </si>
  <si>
    <t>2,0 X 2,9 Crudo</t>
  </si>
  <si>
    <t>Dib Azhar 1,6 X 2,2</t>
  </si>
  <si>
    <t>6 Alfombras</t>
  </si>
  <si>
    <t>1 Shaggy 1,6 X 2,4 + 1 Ptusa 1,6 X 2,2</t>
  </si>
  <si>
    <t>Sillón en "L" c/Cama</t>
  </si>
  <si>
    <t>70,2 m2 + 28 Peldaños</t>
  </si>
  <si>
    <t>1 Cobertor Crudo + 1 Cobertor Rojo c/Diseño</t>
  </si>
  <si>
    <t>2 Cobertores Uno y medio</t>
  </si>
  <si>
    <t>2 Cobertores 2 P</t>
  </si>
  <si>
    <t>2 de 1,60 X 2,20</t>
  </si>
  <si>
    <t>2 Cobertores King</t>
  </si>
  <si>
    <t>2 Alfombras 2,0 X 2,9 + 1,6 X 2,3</t>
  </si>
  <si>
    <t>4 Alfombras</t>
  </si>
  <si>
    <t>1 Alfombra 2,5 X 2,5</t>
  </si>
  <si>
    <t>1 Blanca + 1 Amarilla</t>
  </si>
  <si>
    <t>Cobertor con Chiporro</t>
  </si>
  <si>
    <t>Cobertor King Rosen</t>
  </si>
  <si>
    <t>7 Sillones</t>
  </si>
  <si>
    <t>Hamadan - Louis Dportere Con diseños</t>
  </si>
  <si>
    <t>Alfombra Blanca DIB Borneo</t>
  </si>
  <si>
    <t>2 Cobertores Sintéticos</t>
  </si>
  <si>
    <t>Cobertor Patagónico</t>
  </si>
  <si>
    <t>37,3 m2</t>
  </si>
  <si>
    <t>2,0 X 2,9 + 2,4 X 3,2</t>
  </si>
  <si>
    <t>25 Escalones</t>
  </si>
  <si>
    <t>Shaggy Crudo</t>
  </si>
  <si>
    <t>2 Camas</t>
  </si>
  <si>
    <t>2 Alfombras Planas con Flecos</t>
  </si>
  <si>
    <t>Shaggy Café</t>
  </si>
  <si>
    <t>Roja</t>
  </si>
  <si>
    <t>DIB Glow Morada 1,6 X 2,2</t>
  </si>
  <si>
    <t>1,6 X 2,3</t>
  </si>
  <si>
    <t>Crudo 1,3 X 1,8</t>
  </si>
  <si>
    <t>Crudo de Lana 1,3 X 1,8</t>
  </si>
  <si>
    <t>Negra con Blanco</t>
  </si>
  <si>
    <t>Frazadas</t>
  </si>
  <si>
    <t>25,7 m2</t>
  </si>
  <si>
    <t>DIB Acces 1,3 X 1,9 + 2 Bajadas</t>
  </si>
  <si>
    <t>DIB Bruselas Pastel 1,6 X 2,3</t>
  </si>
  <si>
    <t>Crema con Diseño con Flecos</t>
  </si>
  <si>
    <t>Con flecos/diseño + Sanitizado</t>
  </si>
  <si>
    <t>2 Shaggy Crudo + 2 Shaggy Roja</t>
  </si>
  <si>
    <t>Alfombra Roja con Diseño (Beige/Negro)</t>
  </si>
  <si>
    <t>Alfombra Tejida Gris con Blanco</t>
  </si>
  <si>
    <t>1 Plumón Blanco + 1 Cobertor Chiporro + 1 Funda Borde</t>
  </si>
  <si>
    <t>3 Pasilleras Rojas c/Diseños y Flecos + 1 Alfombra 148 X 200 Roja c/Beige</t>
  </si>
  <si>
    <t>Blanca c/Negro</t>
  </si>
  <si>
    <t>Cobertor Blanco C/Diseños</t>
  </si>
  <si>
    <t>Pasillera Artesanal + Shaggy Beige</t>
  </si>
  <si>
    <t>2 Sueltas + 3 Bajadas</t>
  </si>
  <si>
    <t>Crudo Pelo Largo Rlocayti</t>
  </si>
  <si>
    <t>Cobertor Rosen 2 Plazas</t>
  </si>
  <si>
    <t>Plumón Dream Rosado</t>
  </si>
  <si>
    <t>2 Sueltas Tejidas Krea</t>
  </si>
  <si>
    <t>1 Cobertor + 1 Plumón Negro/Gris</t>
  </si>
  <si>
    <t>Chal Crudo</t>
  </si>
  <si>
    <t>1 Rorro Cuerpo + 7 Rorros Cojines + 2 Rorros Asientos</t>
  </si>
  <si>
    <t>4 Rorro con 4 Fundas 1 Plaza + 1 Rorro 2 Plazas + Ouilt Blanco/Azul</t>
  </si>
  <si>
    <t>Cobertor Morado c/Flores + Cobertor Blanco</t>
  </si>
  <si>
    <t>Lavandería Con Retiro a Domicilio</t>
  </si>
  <si>
    <t>Febrero</t>
  </si>
  <si>
    <t>Julio</t>
  </si>
  <si>
    <t>Agosto</t>
  </si>
  <si>
    <t>Septiembre</t>
  </si>
  <si>
    <t>Roxana</t>
  </si>
  <si>
    <t>Procyon Block 16 D/1612 Población Naval</t>
  </si>
  <si>
    <t>Av Alessandri C. Anakena 2333 D/04</t>
  </si>
  <si>
    <t>Resumen Anual Por Tipo de Servicio</t>
  </si>
  <si>
    <t>EDIF LYNCH AVDA BRASIL 1538 DEPT 502</t>
  </si>
  <si>
    <t>NATALY</t>
  </si>
  <si>
    <t>PEDRO MONT 281 DEPT 91 RECREO COSTA GRAND</t>
  </si>
  <si>
    <t>LAGO VILLARRI 450 TORRE 1 DEPT 142  CIPRESES</t>
  </si>
  <si>
    <t>JARDIN DEL MAR CRREDORA NELLY AUGUSTO</t>
  </si>
  <si>
    <t>SOL Y MAR 360 BLOCK 2 DEPT 209 STA JULIA</t>
  </si>
  <si>
    <t>VICUÑA MAQUENA 270 DEPT 110</t>
  </si>
  <si>
    <t>VIVIANA</t>
  </si>
  <si>
    <t>CAROLINA</t>
  </si>
  <si>
    <t>MARISOL</t>
  </si>
  <si>
    <t>MARIA SOLE</t>
  </si>
  <si>
    <t>GUZMAN</t>
  </si>
  <si>
    <t>SPINDOLA</t>
  </si>
  <si>
    <t>VARGAS</t>
  </si>
  <si>
    <t>URETA</t>
  </si>
  <si>
    <t>MARTINEZ</t>
  </si>
  <si>
    <t>Columna1</t>
  </si>
  <si>
    <t>Columna2</t>
  </si>
  <si>
    <t>Columna4</t>
  </si>
  <si>
    <t>Columna5</t>
  </si>
  <si>
    <t>Columna6</t>
  </si>
  <si>
    <t>rut</t>
  </si>
  <si>
    <t>bueno</t>
  </si>
  <si>
    <t>bello</t>
  </si>
  <si>
    <t>nnn</t>
  </si>
  <si>
    <t>vvvv</t>
  </si>
  <si>
    <t>zzzzz</t>
  </si>
  <si>
    <t>Fila</t>
  </si>
  <si>
    <t>ID Cliente</t>
  </si>
  <si>
    <t>Ingresar el nro de fila correspondiente al cliente que se quiere buscar</t>
  </si>
  <si>
    <t>Ingresar los nombres y apellidos a buscar en Clientes</t>
  </si>
  <si>
    <t>SOFA CAMA</t>
  </si>
  <si>
    <t>TRES PIEZAS</t>
  </si>
  <si>
    <t>DOS ALFOMBRAS</t>
  </si>
  <si>
    <t>LAVADO COLCHON</t>
  </si>
  <si>
    <t>DEJO LOCAL</t>
  </si>
  <si>
    <t>CARITO</t>
  </si>
  <si>
    <t>PORRAS</t>
  </si>
  <si>
    <t>AMANSIA 1490 JARDIN DEL MAR REÑACA</t>
  </si>
  <si>
    <t>MATILDA</t>
  </si>
  <si>
    <t>ARAYA</t>
  </si>
  <si>
    <t>MARCELA</t>
  </si>
  <si>
    <t>GALLARDO</t>
  </si>
  <si>
    <t>MESA ARAGON PACIFICO 4401 DEPT 402 TORRE H</t>
  </si>
  <si>
    <t>BARRIO PARKE TORRE 2 DEPT 407 GOMEZ CARREÑO</t>
  </si>
  <si>
    <t>IGNACIO</t>
  </si>
  <si>
    <t>RENO DUCKER TAPIZ - CAMIONETA</t>
  </si>
  <si>
    <t>DIAZ</t>
  </si>
  <si>
    <t>PAOLA</t>
  </si>
  <si>
    <t>EDIF JARDIN DEL VALLE CASTILLA 121 DEPT 704</t>
  </si>
  <si>
    <t>MATIAS</t>
  </si>
  <si>
    <t>RIVERA</t>
  </si>
  <si>
    <t>PLUMON</t>
  </si>
  <si>
    <t>JARDINES DE PASO HONDO 800 CASA C18</t>
  </si>
  <si>
    <t>INES</t>
  </si>
  <si>
    <t>Subida Castillo 530.  Cerro Cordillera</t>
  </si>
  <si>
    <t>MANUEL</t>
  </si>
  <si>
    <t>SALINAS</t>
  </si>
  <si>
    <t>BORGOÑA 1538 DEPT Nro 2 REÑACA</t>
  </si>
  <si>
    <t>OSES</t>
  </si>
  <si>
    <t>CASTILLA 124 DEPT 1606 TORRE A G.CARREÑO</t>
  </si>
  <si>
    <t>JASNA</t>
  </si>
  <si>
    <t>CORBALAN</t>
  </si>
  <si>
    <t>EDITH</t>
  </si>
  <si>
    <t>ALMONAZAR</t>
  </si>
  <si>
    <t>3 ALFOMBRAS</t>
  </si>
  <si>
    <t>UNION 895 MATEO TORO Y ZAMBRANO</t>
  </si>
  <si>
    <t>CANAL CHACAO</t>
  </si>
  <si>
    <t>QUILPUE</t>
  </si>
  <si>
    <t>CAMINO SOL 800 DEPT A62 MONTE SOL2 PASO HONDO</t>
  </si>
  <si>
    <t>PADRE HURTADO 660 DEPT 13 TORRE 1 AGUA SANTA</t>
  </si>
  <si>
    <t>1 ALFOMBRA</t>
  </si>
  <si>
    <t>CARLOS</t>
  </si>
  <si>
    <t>LOPEZ</t>
  </si>
  <si>
    <t>LOS CIPRESES MIRADOR DE REÑACA</t>
  </si>
  <si>
    <t>BAJA CAMAS 3</t>
  </si>
  <si>
    <t>MENDOZA</t>
  </si>
  <si>
    <t>CINTHYA</t>
  </si>
  <si>
    <t>BARRIO PARQUE/103</t>
  </si>
  <si>
    <t>2 SUELTAS</t>
  </si>
  <si>
    <t>9 NORTE 461B D/402</t>
  </si>
  <si>
    <t>FRANCISCO/CONSUELO</t>
  </si>
  <si>
    <t>MERIC</t>
  </si>
  <si>
    <t>2 PASILLERA +SHAGGY</t>
  </si>
  <si>
    <t>LILIANA</t>
  </si>
  <si>
    <t>SENDERO NORTE 55 D /162A</t>
  </si>
  <si>
    <t xml:space="preserve"> SHAGGY BLANCA</t>
  </si>
  <si>
    <t>FIGUEROA</t>
  </si>
  <si>
    <t>PATRICIA</t>
  </si>
  <si>
    <t>ALFOM 3X4</t>
  </si>
  <si>
    <t>CLAUDIO</t>
  </si>
  <si>
    <t>CARLOS ROGERS 143,MONJAS INGLESAS</t>
  </si>
  <si>
    <t>LANA CHICA</t>
  </si>
  <si>
    <t>SUSANA</t>
  </si>
  <si>
    <t>MOLINA</t>
  </si>
  <si>
    <t>JOSE ORREGO,BLOCK 6/204</t>
  </si>
  <si>
    <t>SHAGGY</t>
  </si>
  <si>
    <t>CARVAJAL</t>
  </si>
  <si>
    <t>VERDE C/DISEÑO</t>
  </si>
  <si>
    <t>PATAGONIA AZUL/BLANCO</t>
  </si>
  <si>
    <t>PEÑA</t>
  </si>
  <si>
    <t>MOLLES QUILLAY D/403</t>
  </si>
  <si>
    <t>SHAGGY CAFE/BEIGE</t>
  </si>
  <si>
    <t>JAIME</t>
  </si>
  <si>
    <t>MUNDACA</t>
  </si>
  <si>
    <t>GASTON HAMEL 585 A -1104</t>
  </si>
  <si>
    <t xml:space="preserve"> DOS COLOR 2.0X3.0 1.6X2.3</t>
  </si>
  <si>
    <t>GRONDONA</t>
  </si>
  <si>
    <t>LA COLINA 488 OJOS DE AGUA VILLA ALEMANA</t>
  </si>
  <si>
    <t>SHAGGY MULTICOLOR</t>
  </si>
  <si>
    <t>CABEZAS</t>
  </si>
  <si>
    <t>5 NORTE 1176 D/101</t>
  </si>
  <si>
    <t>SHAGGY BLANCA</t>
  </si>
  <si>
    <t>JENNY</t>
  </si>
  <si>
    <t>MARZAN</t>
  </si>
  <si>
    <t>LAS ENCINAS 1231 /600 CONCON</t>
  </si>
  <si>
    <t>1 DIB 1.6X2.35 CRUDO
1 DORAL 1.3X1.80 CAFÉ</t>
  </si>
  <si>
    <t>LUCIANO</t>
  </si>
  <si>
    <t>5 NORTE 867/803</t>
  </si>
  <si>
    <t>DOS DORMITORIOS</t>
  </si>
  <si>
    <t>ALARCON</t>
  </si>
  <si>
    <t>SERGIO</t>
  </si>
  <si>
    <t>LOS TULIPANES920/1-24</t>
  </si>
  <si>
    <t>DIB PLOMO- NEGRO MORADO
DIB TERRA-ROJA</t>
  </si>
  <si>
    <t>MARIA ELENA</t>
  </si>
  <si>
    <t>CALLE PRAT 827 OFIC 702 B</t>
  </si>
  <si>
    <t>ISABEL</t>
  </si>
  <si>
    <t>REBOLLEDO</t>
  </si>
  <si>
    <t>RIVEROS CRUZ 676 MIRAFLORES BAJO</t>
  </si>
  <si>
    <t>ROXANA</t>
  </si>
  <si>
    <t>1 ORIENTE 386 DEPT 142</t>
  </si>
  <si>
    <t>MONTUPIN</t>
  </si>
  <si>
    <t>Mesa de Aragón Torre H. Depto 404</t>
  </si>
  <si>
    <t>ISLA SAN AMBROSIO 846 CANAL BEAGLE</t>
  </si>
  <si>
    <t>MARINA</t>
  </si>
  <si>
    <t>BUSTOS</t>
  </si>
  <si>
    <t>2 ALFOMBRAS</t>
  </si>
  <si>
    <t>JOSE</t>
  </si>
  <si>
    <t>CONDOMINIO BARRIO PARKE TORRE 2 DEPT 1204 GOMEZ CARE</t>
  </si>
  <si>
    <t>ELENA</t>
  </si>
  <si>
    <t>JOSE ORREGO 199 TORRE G DEPT 33</t>
  </si>
  <si>
    <t>EMILIANO FIGUEROA 254 REÑACA BAJO</t>
  </si>
  <si>
    <t>JAVIER</t>
  </si>
  <si>
    <t>ABARCA</t>
  </si>
  <si>
    <t>Leyton</t>
  </si>
  <si>
    <t>Pacífico 4401. Mesa de Aragón Torre E. Depto 1001</t>
  </si>
  <si>
    <t>TAPIZ SILLAS</t>
  </si>
  <si>
    <t>javier o jaime ????</t>
  </si>
  <si>
    <t>MARIA TERESA</t>
  </si>
  <si>
    <t>JORGE MONT 1680 4C TORRE CABO HORNO</t>
  </si>
  <si>
    <t>8 SILLAS</t>
  </si>
  <si>
    <t>PJE TINEO3056 BLOCK16 DEPT23 MIRAFLORES ALT</t>
  </si>
  <si>
    <t>MONICA</t>
  </si>
  <si>
    <t>LUHRS</t>
  </si>
  <si>
    <t>1 ALFOMBRA BAJA CAMAS</t>
  </si>
  <si>
    <t>Observación</t>
  </si>
  <si>
    <t xml:space="preserve">DIAGONAL SUR CASA F-2  </t>
  </si>
  <si>
    <t>CLAUDIA</t>
  </si>
  <si>
    <t>MARIA LUISA</t>
  </si>
  <si>
    <t>DONOSO</t>
  </si>
  <si>
    <t>LAS ENCINAS 1231/404 CONCON</t>
  </si>
  <si>
    <t>BOLONIA 225 DEPT 62 A JARDIN DEL MAR</t>
  </si>
  <si>
    <t>LUCIA</t>
  </si>
  <si>
    <t>CADIZ</t>
  </si>
  <si>
    <t>RAUL</t>
  </si>
  <si>
    <t>ACEVEDO</t>
  </si>
  <si>
    <t>LAS CINERARIAS 460/193 BOSQUE MONTEMAR</t>
  </si>
  <si>
    <t>GLADIS</t>
  </si>
  <si>
    <t>ARENA</t>
  </si>
  <si>
    <t>TAPIZ FUTON</t>
  </si>
  <si>
    <t>ALEJANDRO</t>
  </si>
  <si>
    <t>MATUS</t>
  </si>
  <si>
    <t>GOMEZ CARREÑO BARRIO PARQUE 1  4 SECTOR</t>
  </si>
  <si>
    <t>SOLEDAD</t>
  </si>
  <si>
    <t>URIBE</t>
  </si>
  <si>
    <t>JARDINES PASO HONDO 2330 DEPT 64 TORRE A</t>
  </si>
  <si>
    <t>DOS HABITACIONES</t>
  </si>
  <si>
    <t>LUZ</t>
  </si>
  <si>
    <t>BOLADOS</t>
  </si>
  <si>
    <t xml:space="preserve">ELOCAS0 812 BLOCK 14 DEPT 41BELLOTO SUR </t>
  </si>
  <si>
    <t>CECILIA</t>
  </si>
  <si>
    <t>CALLE EL LINGUE PJE TEPU 3171 PINOS QUILPUE</t>
  </si>
  <si>
    <t>PAULINA</t>
  </si>
  <si>
    <t>CARVALLO</t>
  </si>
  <si>
    <t>PIZARRO</t>
  </si>
  <si>
    <t>GRAN OCEANO B1304. AMUNATEGUI 1946 TORRE B 1304 RECREO</t>
  </si>
  <si>
    <t>VILLANELO ALTO 641 DEPT 41 CUMBRE DEL ALBA</t>
  </si>
  <si>
    <t>ALICIA</t>
  </si>
  <si>
    <t>EDNA</t>
  </si>
  <si>
    <t>CASTILLA 124 TORRE B DEPT 1107</t>
  </si>
  <si>
    <t>VIANA 1233 DEPT 1307</t>
  </si>
  <si>
    <t>CARO</t>
  </si>
  <si>
    <t>GARRIDO</t>
  </si>
  <si>
    <t>FRANCISCO SOZA COUSIÑO 610 DEPT 2004</t>
  </si>
  <si>
    <t>2 ALFOMBRAS 2 BAJADA CAMA</t>
  </si>
  <si>
    <t>CONAZ</t>
  </si>
  <si>
    <t>JOSE MARIA ESCRIVA 720 DEPT 103 CONCON</t>
  </si>
  <si>
    <t>VITALIA</t>
  </si>
  <si>
    <t xml:space="preserve">ELOCASO 812 DEPT 23 </t>
  </si>
  <si>
    <t>FRANCISCA</t>
  </si>
  <si>
    <t>ROSENKRANZ</t>
  </si>
  <si>
    <t>PROLONGACION 5 ORIENTE 0225 DEPT 901</t>
  </si>
  <si>
    <t>GUGLER O GUBLER ????</t>
  </si>
  <si>
    <t>GUBLER</t>
  </si>
  <si>
    <t>16MTRS CUADRADO</t>
  </si>
  <si>
    <t>EDIF PIEDRAS BLANCA 1 LOS PEUMOS 560 DEPT 404 LOS ROMEROS</t>
  </si>
  <si>
    <t>ANTONIETA</t>
  </si>
  <si>
    <t>CERRO MANANTIALES 1820 QUILPUE CONJ CUMBRE</t>
  </si>
  <si>
    <t>SILVIA</t>
  </si>
  <si>
    <t>IGOR</t>
  </si>
  <si>
    <t>CORACEROS 50 EDIF MIRADOR PISO63</t>
  </si>
  <si>
    <t>3 PASILLERAS 1 ALFOMBRA</t>
  </si>
  <si>
    <t>ELIZABETH</t>
  </si>
  <si>
    <t>3 ORIENTE 640 ENTRE 7Y8 NORTE VIÑA</t>
  </si>
  <si>
    <t>NURY ESPOSO</t>
  </si>
  <si>
    <t>25 PONIENTE</t>
  </si>
  <si>
    <t>ESPOSO apellido, nombre o nota ????</t>
  </si>
  <si>
    <t>XIMENA</t>
  </si>
  <si>
    <t>COLLADO</t>
  </si>
  <si>
    <t>CARMEN GLORIA</t>
  </si>
  <si>
    <t>SAN GUILLERMO 852 DEPT 703 CONDO COSTA PARAISO PLACERES</t>
  </si>
  <si>
    <t>VALENTINA</t>
  </si>
  <si>
    <t>VON SCHOEDER 433 DEPT 504 VIÑA</t>
  </si>
  <si>
    <t xml:space="preserve"> CERRO BARON VALPOMITRE 747</t>
  </si>
  <si>
    <t>2 SHAGGY</t>
  </si>
  <si>
    <t>BERNARDO</t>
  </si>
  <si>
    <t>PARROQUIA GOMEZ CARREÑO</t>
  </si>
  <si>
    <t>31.1 MTRS cuadrado (más IVA)</t>
  </si>
  <si>
    <t>MARCO</t>
  </si>
  <si>
    <t>MERCADO</t>
  </si>
  <si>
    <t>LAGO VILLARRICA 450 T/4 DEPT182</t>
  </si>
  <si>
    <t>1 SHAGGY ROJA (más IVA)</t>
  </si>
  <si>
    <t>EDUARDO JENNER 255 CERRO LARRAIN</t>
  </si>
  <si>
    <t>Nuñez</t>
  </si>
  <si>
    <t>STELA</t>
  </si>
  <si>
    <t>CALLE CARCEL 620 DEPT 102</t>
  </si>
  <si>
    <t>JARDIN SUIZO 4 TORRE F DEPTO 145</t>
  </si>
  <si>
    <t>COLLAO</t>
  </si>
  <si>
    <t>SE DEBE 17000 1 ALFOMBRA
3 ALFOMBRAS</t>
  </si>
  <si>
    <t>JORGE</t>
  </si>
  <si>
    <t>CASTILLO</t>
  </si>
  <si>
    <t>4 NORTE 232 3E</t>
  </si>
  <si>
    <t>2 ALFOMBRAS 2 PASILLERA</t>
  </si>
  <si>
    <t>ERICK</t>
  </si>
  <si>
    <t>VILLALOBOS</t>
  </si>
  <si>
    <t>CAMINO SOL 800 TORRE D DEPT 32</t>
  </si>
  <si>
    <t>NATALIA</t>
  </si>
  <si>
    <t>2 NORTE 444 D/203 2Y3 ORIENTE</t>
  </si>
  <si>
    <t>VALENZUELA</t>
  </si>
  <si>
    <t>CURAUMA SUR 1826 CASA328 COND.ALTO CURAUMA</t>
  </si>
  <si>
    <t>JUDITH</t>
  </si>
  <si>
    <t>BUSTAMANTE</t>
  </si>
  <si>
    <t>LAS AGATAS 489 DEPT 1005 REÑACA</t>
  </si>
  <si>
    <t>2 DORMITORIO LIVING</t>
  </si>
  <si>
    <t>ALEXIS</t>
  </si>
  <si>
    <t>MERINO</t>
  </si>
  <si>
    <t>PEIRONET 552 CASA3</t>
  </si>
  <si>
    <t>8 SILLAS  1 SILLON</t>
  </si>
  <si>
    <t>RIO</t>
  </si>
  <si>
    <t>VILLANELO ALTO 541</t>
  </si>
  <si>
    <t>ESCALERA</t>
  </si>
  <si>
    <t>CAMILA</t>
  </si>
  <si>
    <t>CIFUENTES</t>
  </si>
  <si>
    <t>ALTO DEL SOL 800 E/13 MONTE SOL2</t>
  </si>
  <si>
    <t>Ingresar apellidos</t>
  </si>
  <si>
    <t>rio</t>
  </si>
  <si>
    <t>Alfombra Roja Lisa (+ IVA)</t>
  </si>
  <si>
    <t>2 Sofás de 2 Cuerpos (+ IVA)</t>
  </si>
  <si>
    <t>2 Sitiales (+ IVA)</t>
  </si>
  <si>
    <t>4 Bajadas de Cortinas + 2 Ceneras (+ IVA)</t>
  </si>
  <si>
    <t>Shaggy Roja c/Diseño Café/Beige/Blanco (+ IVA)</t>
  </si>
  <si>
    <t>Alfombra Shaggy Café (+ IVA)</t>
  </si>
  <si>
    <t>Sin Detalle (+ IVA)</t>
  </si>
  <si>
    <t>Alfombra Café Pelo Largo (+ IVA)</t>
  </si>
  <si>
    <t>9 Capas + 8 Toallas (+ IVA)</t>
  </si>
  <si>
    <t>Shaggy Beige (1,6 X 2,4) + Shaggy Blanca (2, (+ IVA)0 X 2,9)</t>
  </si>
  <si>
    <t>Shaggy Roja c/Diseño Café, Beige y Blanco (+ IVA)</t>
  </si>
  <si>
    <t>4 Bajadas + 4 Visillos Estar + 6 Bajadas Forradas (+ IVA)</t>
  </si>
  <si>
    <t>Redonda Café (+ IVA)</t>
  </si>
  <si>
    <t>66,7 M2 + 25 Escalones (+ IVA)</t>
  </si>
  <si>
    <t>8 Alfombras (+ IVA)</t>
  </si>
  <si>
    <t>4 AlfOmbras (+ IVA)</t>
  </si>
  <si>
    <t>4 Bolsas de Ropa (13.000 APP)</t>
  </si>
  <si>
    <t>Monto</t>
  </si>
  <si>
    <t>PENDIENTE   !!!!</t>
  </si>
  <si>
    <t>Resumen Diario Por Tipo de Servicio</t>
  </si>
  <si>
    <t>Búsqueda por ID Cliente (celda A1) a partir del teléfono ingresado en la hoja "Buscar Por Teléfono"</t>
  </si>
  <si>
    <t>Búsqueda por ID Cliente (celda A1) a partir del teléfono ingresado en la hoja "Buscar Por Nombre"</t>
  </si>
  <si>
    <t>Juana</t>
  </si>
  <si>
    <t>Sussy</t>
  </si>
  <si>
    <t>Eliana</t>
  </si>
  <si>
    <t>Javier</t>
  </si>
  <si>
    <t>Oscar</t>
  </si>
  <si>
    <t>Matías</t>
  </si>
  <si>
    <t>MIRIAM</t>
  </si>
  <si>
    <t>HUGO</t>
  </si>
  <si>
    <t>GRACIELA</t>
  </si>
  <si>
    <t>MARCOS</t>
  </si>
  <si>
    <t>ANDREA</t>
  </si>
  <si>
    <t>EDUARDO</t>
  </si>
  <si>
    <t>Búsqueda por ID Cliente (celda A1) a partir del ID Cliente ingresado en la hoja "Busqueda Por ID Cliente"</t>
  </si>
  <si>
    <t>JOSÉ LUIS</t>
  </si>
  <si>
    <t>OJEDA</t>
  </si>
  <si>
    <t>AGUA SANTA 521. DEPTO 621</t>
  </si>
  <si>
    <t>VIÑA DEL MAR</t>
  </si>
  <si>
    <t>ALFOMBRAS DECORATIVAS
1 X 2,0 X 3,6 CON DISEÑO
1 REDONDA SHAG-X ROJA</t>
  </si>
  <si>
    <t>1 Cobertor Nto Rayado + 1 Cobertor Rosen Crudo + 1 Cobertor Cannon Rayado</t>
  </si>
  <si>
    <t>2 COBERTORES 2 PLUMONES</t>
  </si>
  <si>
    <t>MARÍA MAGDALENA</t>
  </si>
  <si>
    <t>SALVATIERRA</t>
  </si>
  <si>
    <t>HALIMEDA 1135</t>
  </si>
  <si>
    <t>ALFOMBRAS CON DISEÑO
CON FLECOS 3,4 X 2,4</t>
  </si>
  <si>
    <t>ORIÓN 280</t>
  </si>
  <si>
    <t>CON CON</t>
  </si>
  <si>
    <t>COSTA</t>
  </si>
  <si>
    <t>3 SUELTAS. 2 ??? + 1 ROJA</t>
  </si>
  <si>
    <t>INGRID</t>
  </si>
  <si>
    <t>BADEM POWELL / ALBATROS D-41</t>
  </si>
  <si>
    <t>ESPINOZA</t>
  </si>
  <si>
    <t>FRANCISCO SORIA 610 / 405</t>
  </si>
  <si>
    <t>ALFOMBRA MULTICOLOR</t>
  </si>
  <si>
    <t>MAXIMILIANO</t>
  </si>
  <si>
    <t>SOTO</t>
  </si>
  <si>
    <t>CALLE 10 2575. SANTA INES</t>
  </si>
  <si>
    <t>ALFOMBRAS CON DISEÑO 2,0 X 2,90</t>
  </si>
  <si>
    <t>ENRIQUE</t>
  </si>
  <si>
    <t>MARÍN</t>
  </si>
  <si>
    <t>BAHÍA OCEANO 403</t>
  </si>
  <si>
    <t>2 ESCALAS + 3 DORMITORIOS
HALL DORMITORIO + MANZARDA
+ IVA</t>
  </si>
  <si>
    <t>CESAR</t>
  </si>
  <si>
    <t>RADIC</t>
  </si>
  <si>
    <t>QUINCHO ARRIB 0 $ 110.000
QUINCHO ABAJO $ 85.000
COMEDOD D / DIARIO 8 SILLAS $ 40.000
COMEDOR PRINCIPAL 14 SILLAS $ 70.000
2 SITIALES + ROSADOS $ 65.000
SITIAL ESCALA $ 25.000
SOFAS CREMA LIVING (2) $ 130.000
2 SITIALES 2° PISO $ 40.000
2 CPJINES DORMITORIO 1 $ 10.000
4 SITIALES D/A ? 24.000
IGUAL COMEDOR</t>
  </si>
  <si>
    <t>Av. Gomez Carreño 3701/1203(2)
Celular anterior 993053464 (vigente ???)</t>
  </si>
  <si>
    <t>2 PATAGÓNICOS</t>
  </si>
  <si>
    <t>SEBASTIÁN</t>
  </si>
  <si>
    <t>S. VERGARA 355. E2 - 514. REÑACA</t>
  </si>
  <si>
    <t>DIB 1,60 X 2,30</t>
  </si>
  <si>
    <t>LIQUIDAMBAR</t>
  </si>
  <si>
    <t>LOS PINOS 486 / 2301</t>
  </si>
  <si>
    <t>ALFOMBRA NEGRA CON BLANCO 1,5 X 2,0</t>
  </si>
  <si>
    <t>SANDRA</t>
  </si>
  <si>
    <t>GAMBOA</t>
  </si>
  <si>
    <t>MESA DE ARAGÓN. E 202</t>
  </si>
  <si>
    <t>DIB CAFÉ CON DISEÑOS PELO CORTO</t>
  </si>
  <si>
    <t>KNOP LABORATORIOS S.A.</t>
  </si>
  <si>
    <t>AV. INDUSTRIAL1198</t>
  </si>
  <si>
    <t>COLMOS e_knop.cl</t>
  </si>
  <si>
    <t>50 SILLAS DE CASINO. BASE + RESPALDO
+ IVA</t>
  </si>
  <si>
    <t>NINOSKA</t>
  </si>
  <si>
    <t>LA GREDA 1805 / LA CUMBRE</t>
  </si>
  <si>
    <t>DIB ROJO ITALIANO 2,0 X 2,90 PELO LARGO CON ORINA</t>
  </si>
  <si>
    <t>JEANETTE</t>
  </si>
  <si>
    <t>MARZÁN</t>
  </si>
  <si>
    <t>GRAN OCÉANO. B 602</t>
  </si>
  <si>
    <t>DIB HOUSTON 2,0 X 2,9</t>
  </si>
  <si>
    <t>CAROLA</t>
  </si>
  <si>
    <t>MENDEZ</t>
  </si>
  <si>
    <t>2 ORIENTE 610 / 101</t>
  </si>
  <si>
    <t>1 X 2,05 X 2,80. 3 BAJADA</t>
  </si>
  <si>
    <t>KARLA</t>
  </si>
  <si>
    <t>RADE</t>
  </si>
  <si>
    <t>LOS SARGAZOS 1545 / 5</t>
  </si>
  <si>
    <t>ALFOMBRA PLANA 2,0 X 2,90</t>
  </si>
  <si>
    <t>ALBERTO</t>
  </si>
  <si>
    <t>GRECOMAR II / 144</t>
  </si>
  <si>
    <t>3 BAJADA DE 0,60
1 BAJADA DE 0,80
1 BAJADA DE 1,00</t>
  </si>
  <si>
    <t>RICARDO</t>
  </si>
  <si>
    <t>SALAZAR</t>
  </si>
  <si>
    <t>SAN MARTÍN 800 / 205</t>
  </si>
  <si>
    <t>DIB HAWAI 1,5 X 2,20
2 X 1,6 X 1,30</t>
  </si>
  <si>
    <t>BEATRIZ</t>
  </si>
  <si>
    <t>LIMACHE 1150 / 705</t>
  </si>
  <si>
    <t>3 DORMITORIOS</t>
  </si>
  <si>
    <t>2 SUELTAS PLANAS 1,5 X 2,0</t>
  </si>
  <si>
    <t>GEOMAR II / DEPTO 25</t>
  </si>
  <si>
    <t>2 X 3 BLANCO / NEGRO</t>
  </si>
  <si>
    <t>DIB ESSEX</t>
  </si>
  <si>
    <t>MYRIAN ANTONIETA</t>
  </si>
  <si>
    <t>OYARZÚN</t>
  </si>
  <si>
    <t>CALLE 11 #480 / 601</t>
  </si>
  <si>
    <t>BLANCA PELO LARGO $ 28.000
PASILLERA 3,10 m $ 15.000
ALFOMBRA CHICA BURDEO 1,4 X 2 $ 18.000</t>
  </si>
  <si>
    <t>JOSE MARIA ESCRIVA DE BALAGUER 720 BOSQUE D/1905</t>
  </si>
  <si>
    <t>1 ALFOMBRA BLANCA CON DISEÑOS
1 ALFOMBRA SHAGGY GRIS / BLANCA</t>
  </si>
  <si>
    <t>EVELYN</t>
  </si>
  <si>
    <t>LAGOS</t>
  </si>
  <si>
    <t>LOS PEUMOS 595 D / 144</t>
  </si>
  <si>
    <t>1 ALFOMBRA 160 X 230 AZUL CON DISEÑOS</t>
  </si>
  <si>
    <t>ANA</t>
  </si>
  <si>
    <t>MOYA</t>
  </si>
  <si>
    <t>ALFOMBRA</t>
  </si>
  <si>
    <t>COBERTORES</t>
  </si>
  <si>
    <t>CAMPOS</t>
  </si>
  <si>
    <t>CALLE SEGUNDA # 95</t>
  </si>
  <si>
    <t>4 ALFOMBRAS</t>
  </si>
  <si>
    <t>VIVIAN</t>
  </si>
  <si>
    <t>LEIVA</t>
  </si>
  <si>
    <t>2,00 X 2,00</t>
  </si>
  <si>
    <t>CONDOMINIO 7 MARES</t>
  </si>
  <si>
    <t>4 PLUMONES DE 2 PLAZAS Y 2 PLUMONES DE PLAZA Y MEDIO</t>
  </si>
  <si>
    <t>DE MIGUEL</t>
  </si>
  <si>
    <t>1 ALFOMBRE 1,3 X 1,9</t>
  </si>
  <si>
    <t>MOLDENHAUER</t>
  </si>
  <si>
    <t>MERCEDES 425 / 1302. PLACERES</t>
  </si>
  <si>
    <t>LAS GOLONDRINAS 1731 DEPTO 240. REÑACA</t>
  </si>
  <si>
    <t>PAMELA</t>
  </si>
  <si>
    <t>CORREA</t>
  </si>
  <si>
    <t>ANABAGNA 343 CASA 4. JARDÍN DEL MAR</t>
  </si>
  <si>
    <t>1 ALFOMBRA 160 X 230 COLOR PLOMO / CAFÉ
1 ALFOMBRA 160 X 230 COLOR CREMA
1 PASILLERA COLOR HUESO / CAFÉ</t>
  </si>
  <si>
    <t>CAMILO HERIQUEZ 081</t>
  </si>
  <si>
    <t>Altura del paradero 28</t>
  </si>
  <si>
    <t>ALESANDRA</t>
  </si>
  <si>
    <t>MARBELLA SECTOR K CASA 30</t>
  </si>
  <si>
    <t>1 ALFOMBRA ARTESANAL 370 X 310</t>
  </si>
  <si>
    <t>TORRES</t>
  </si>
  <si>
    <t>Gregorio Marañon 2350. DEPTO 905. VIÑA DEL MAR ALTO</t>
  </si>
  <si>
    <t>UNA PIEZA</t>
  </si>
  <si>
    <t>RÍO IMPERIAL 150. DEPTO 106</t>
  </si>
  <si>
    <t>3 .... ???
1 JUEGO DE SÁBANAS
1 CHOAPINO ( ????)
3 TOALLAS</t>
  </si>
  <si>
    <t>CORNEJO</t>
  </si>
  <si>
    <t>SIN TERRAZA 34 m2 $ 66.000
CON TERRAZA 53 m2 $ 84.000</t>
  </si>
  <si>
    <t>5 NORTE 1011 DEPTO 94</t>
  </si>
  <si>
    <t>CONTRERAS</t>
  </si>
  <si>
    <t>Libertad 80 con 2 norte depto 54</t>
  </si>
  <si>
    <t>19 mtr</t>
  </si>
  <si>
    <t>HERRERA</t>
  </si>
  <si>
    <t>6 ORIENTE 230 DEPTO 224</t>
  </si>
  <si>
    <t>1 ALFOMBRA 160 X 230</t>
  </si>
  <si>
    <t>ZUÑIGA</t>
  </si>
  <si>
    <t>GASTÓN HAMEL 250 / 72</t>
  </si>
  <si>
    <t>ALFOMBRAS CON DISEÑO
2 X 2,0 X 3,0
1 BAJADA (DE COCINA) DIB CLEVELAND 0,8 X 1,5</t>
  </si>
  <si>
    <t>PAULA</t>
  </si>
  <si>
    <t>PÉREZ</t>
  </si>
  <si>
    <t>JARDÍNES DE REÑACA 50 / COSTA VISTA 118</t>
  </si>
  <si>
    <t>2 BAJADAS VERDES ATTIMO 67 X 140
1 ALFOMBRA NEGRA/BLANCA 1,6 X 2,30</t>
  </si>
  <si>
    <t>PLUMÓN CRUDO</t>
  </si>
  <si>
    <t>DOLORES</t>
  </si>
  <si>
    <t>MEZA</t>
  </si>
  <si>
    <t>5 SUR 4162. TERCER SECTOR. GÓMEZ CARREÑO</t>
  </si>
  <si>
    <t>MARÍA</t>
  </si>
  <si>
    <t>PIÑONES</t>
  </si>
  <si>
    <t>PASAJE IRENE 412. AMPLIACIÓN ????</t>
  </si>
  <si>
    <t>SUSSY</t>
  </si>
  <si>
    <t>ZAMORA</t>
  </si>
  <si>
    <t>CALLE ULISES PORRIER 31. PARADERO ??? ACHUPALLAS</t>
  </si>
  <si>
    <t>2 COBERTORES. PRECIOS POR CONFIRMAR</t>
  </si>
  <si>
    <t>CALLE TORREALBA 20. DEPTO 602. AGUA SANTA</t>
  </si>
  <si>
    <t>2 ALFOMBRAS DE 3 X 2  $ 60.000
1 PASILLERA  $ 12.000</t>
  </si>
  <si>
    <t>MÓNICA</t>
  </si>
  <si>
    <t>QUIROZ</t>
  </si>
  <si>
    <t>2 ALFOMBRAS AZULES CON DISEÑO DE 140 X 200</t>
  </si>
  <si>
    <t>JOSÉ ORREGO 65 / 602. GÓMEZ CARREÑO</t>
  </si>
  <si>
    <t>CISTERNAS</t>
  </si>
  <si>
    <t>ALFOMBRA CRUDO
ALFOMBRA CON DISEÑO
1 BAJADA CAFÉ + 1 BAJADA CREMA CON DISEÑO</t>
  </si>
  <si>
    <t>1 ALFOMBRA 180 X 130</t>
  </si>
  <si>
    <t>SEGOVIA</t>
  </si>
  <si>
    <t>237 X 320 $ 35.000
130 X 230 $ 15.000</t>
  </si>
  <si>
    <t>MESA DE ARAGÓN TORRE H 701</t>
  </si>
  <si>
    <t>Capilla 999. Depto 302, Cerro Alegre</t>
  </si>
  <si>
    <t>AV. FEDERICO SANTA MARÍA 3046. POBLACIÓN NAVAL. PLAYA ANCHA</t>
  </si>
  <si>
    <t>VALERIA</t>
  </si>
  <si>
    <t>ROJAS</t>
  </si>
  <si>
    <t>MANUEL RODRIGUEZ 1439. BLOCK K. C10. RECREO</t>
  </si>
  <si>
    <t>AV. GÓMEZ CARREÑO 3935. ETAPA B. DEPTO 22</t>
  </si>
  <si>
    <t>2 COBERTORES</t>
  </si>
  <si>
    <t>322139010 TELPEFONO PARA PAGO DE PROVEEDORES</t>
  </si>
  <si>
    <t>ASIVA</t>
  </si>
  <si>
    <t>LIMACHE 3405. OFICINA 46</t>
  </si>
  <si>
    <t>1 DE 2,2 REDONDA
3 DE 3 X 2
1 DE 2,1 X 3,1
1 DE 3,6</t>
  </si>
  <si>
    <t>Balance Enero del  2019 Por Tipo de Servicio</t>
  </si>
  <si>
    <t>Informe elaborado por</t>
  </si>
  <si>
    <t>Depto. TI Servicio 5 Estrellas</t>
  </si>
  <si>
    <t>Castilla 124 / B-1304. Gómez Carreño</t>
  </si>
  <si>
    <t>DIB HOPE BLANCA 1,6 X 2,3</t>
  </si>
  <si>
    <t>RODRIGUEZ</t>
  </si>
  <si>
    <t>CONDOMINIO ATLÁNTICO TORRE B DEPTO 66</t>
  </si>
  <si>
    <t>COBERTOR SINTÉTICO</t>
  </si>
  <si>
    <t>CATALINA</t>
  </si>
  <si>
    <t>BIBLIOTECA SEVERIN</t>
  </si>
  <si>
    <t>IR RETIRAR PLATA</t>
  </si>
  <si>
    <t>2 alfombra *
ir a buscar plata</t>
  </si>
  <si>
    <t>3452 GOMEZ CARREÑO 5TO SECTOR</t>
  </si>
  <si>
    <t>PROVIDENCIA 135 B DEPT 5 CERRO LARRAIN</t>
  </si>
  <si>
    <t>2 PIEZAS</t>
  </si>
  <si>
    <t>1 alfombra</t>
  </si>
  <si>
    <t>POBLETE</t>
  </si>
  <si>
    <t>AVENIDA MARINA 66 DEPTO 402 B</t>
  </si>
  <si>
    <t>MURIEL</t>
  </si>
  <si>
    <t>AVENIDA NORUEGA 1050 DEPTO 403 TORRE B</t>
  </si>
  <si>
    <t>3 PIEZAS  33MTRS</t>
  </si>
  <si>
    <t>Las Loicas 55  la foresta costa reñaca</t>
  </si>
  <si>
    <t>SALA ESTAR</t>
  </si>
  <si>
    <t>ROLANDO</t>
  </si>
  <si>
    <t>HOFFMAN</t>
  </si>
  <si>
    <t>RETAMO 518</t>
  </si>
  <si>
    <t>1 ALFOMBRA 3X2</t>
  </si>
  <si>
    <t xml:space="preserve"> ANA MARIA</t>
  </si>
  <si>
    <t>EDMUNDO LUCHAN 2808 DEPT 1702 EDIF MACRO VISTA</t>
  </si>
  <si>
    <t>BARBARA</t>
  </si>
  <si>
    <t>ALEJANDRA</t>
  </si>
  <si>
    <t>CENTRO DE VIÑA</t>
  </si>
  <si>
    <t>LEPEZ</t>
  </si>
  <si>
    <t>BARRIO PARQUE INGLES CALLE NAVIO DEPT 1907 TORRE A</t>
  </si>
  <si>
    <t>LIVING PASILLO</t>
  </si>
  <si>
    <t xml:space="preserve">XIMENA </t>
  </si>
  <si>
    <t>VECINA Ramonini concon laura barros</t>
  </si>
  <si>
    <t>LIVING PIEZAS 46.5 MTRS SALIO 75000</t>
  </si>
  <si>
    <t>PATRICIO</t>
  </si>
  <si>
    <t>O´BRIEN</t>
  </si>
  <si>
    <t>PELLE 80 DEPT 1603A EDIF PORTAL PACIFICO</t>
  </si>
  <si>
    <t>2 1/2 Y 1 de2 PLAZAS</t>
  </si>
  <si>
    <t>KATHERINE</t>
  </si>
  <si>
    <t>NAVIO SAN MARTIN 101 DEPT 1808 A</t>
  </si>
  <si>
    <t>ARRIAGADA</t>
  </si>
  <si>
    <t>JARAQUEMADA580 DEP405 EDIF MAR PARAISO1 PLACERES</t>
  </si>
  <si>
    <t>2 GRANDES 3 PASILLERAS</t>
  </si>
  <si>
    <t>SEPULVEDA</t>
  </si>
  <si>
    <t>COSTA LOS LILENES B510</t>
  </si>
  <si>
    <t>MURO MURO</t>
  </si>
  <si>
    <t>1 COLCHON 2 PLAZAS</t>
  </si>
  <si>
    <t>ELISA</t>
  </si>
  <si>
    <t>PIEZA LIVING PASILLO</t>
  </si>
  <si>
    <t>JACARANDA DEPT 51 JARDIN SUIZO</t>
  </si>
  <si>
    <t>2 SILLONES</t>
  </si>
  <si>
    <t>VICTORIA</t>
  </si>
  <si>
    <t>EL ENCANTO 455 DEPT 702 EDIF PUERTO PINAR REÑACA</t>
  </si>
  <si>
    <t>2 PASILLERAS 1 200X290 CAFÉ</t>
  </si>
  <si>
    <t>LIDIA</t>
  </si>
  <si>
    <t>LAVIN</t>
  </si>
  <si>
    <t>CALLE NARVAEZ 6949 PARCELA 23 OJOS BUENOS OLMUE</t>
  </si>
  <si>
    <t>PUENTE PELUNQUEN</t>
  </si>
  <si>
    <t>MARIA PAZ</t>
  </si>
  <si>
    <t>1 ALFOMBRA SHAGGY</t>
  </si>
  <si>
    <t>3 SILLONE MAS SITIAL</t>
  </si>
  <si>
    <t>DIEGO PORTALES ALTURA 1200 CALLE COVHRANE 293RECREO</t>
  </si>
  <si>
    <t>ANGELICA</t>
  </si>
  <si>
    <t>3PASILLER SHAGGY 1SHAGGY1 CAFÉ</t>
  </si>
  <si>
    <t>JASMIN</t>
  </si>
  <si>
    <t>GOMEZ</t>
  </si>
  <si>
    <t>ROBSON</t>
  </si>
  <si>
    <t>CONDALTOS DEL MAR POBLNAVAL STA INES 2895 D202 T1</t>
  </si>
  <si>
    <t>ALEXANDRA</t>
  </si>
  <si>
    <t>1 ALFOMBRA SE FUE DEJAR LOCA</t>
  </si>
  <si>
    <t xml:space="preserve">GIANNINA </t>
  </si>
  <si>
    <t>AMARGAS</t>
  </si>
  <si>
    <t>AVENIDA LOS PELLINES EDIF MONTEMAR DEPT 803</t>
  </si>
  <si>
    <t xml:space="preserve">LIMPCOLCHO 2 1/2 dos PLAZAS 1 </t>
  </si>
  <si>
    <t>JOSE MANUEL</t>
  </si>
  <si>
    <t>GAJARDO</t>
  </si>
  <si>
    <t>MAINTENCILLO</t>
  </si>
  <si>
    <t>FERNANDO</t>
  </si>
  <si>
    <t>VERDUGO</t>
  </si>
  <si>
    <t>COND LAS ENCINAS avdEL ABANICO291 DEPT 41</t>
  </si>
  <si>
    <t>CESIA</t>
  </si>
  <si>
    <t>GODOY</t>
  </si>
  <si>
    <t>RIQUELME 1075 DEPT 203 A  QUILPUE 26</t>
  </si>
  <si>
    <t>47 MTRS</t>
  </si>
  <si>
    <t>MARIN</t>
  </si>
  <si>
    <t>POB NAVAL  AVDA PRICIPAL JORGE MONT</t>
  </si>
  <si>
    <t>MARIA ELVIRA</t>
  </si>
  <si>
    <t>1 PONIENTE 924 DEPT 91 EDIF VERONA</t>
  </si>
  <si>
    <t>PILAR</t>
  </si>
  <si>
    <t>BELLAVISTA 1251 REÑACA</t>
  </si>
  <si>
    <t>BARRIO PARKE TORRE 3 DEPT 1203</t>
  </si>
  <si>
    <t>SONIA</t>
  </si>
  <si>
    <t>BOSQUE MONTEMAR 400 DEPT 63</t>
  </si>
  <si>
    <t>MARLEN</t>
  </si>
  <si>
    <t>LOS AVETOS 640</t>
  </si>
  <si>
    <t>1 ALFOMB 2 ALFOMCHICA 2 BAJA</t>
  </si>
  <si>
    <t>lavado de alfombra</t>
  </si>
  <si>
    <t>LEOPOLDO</t>
  </si>
  <si>
    <t>CALLE LAGO PEÑUELA Nro76 MIRADOR REÑACA TORRE6</t>
  </si>
  <si>
    <t>AGUILERA</t>
  </si>
  <si>
    <t>LOS HIBISCUS 885CONCON BOSQUE MONTEMAR</t>
  </si>
  <si>
    <t>61 MTRS 12 ESCALONES</t>
  </si>
  <si>
    <t>AVDA ATLANTICO 4004 DEPT 73A COND ATLANTICO 1</t>
  </si>
  <si>
    <t>GUERRERO</t>
  </si>
  <si>
    <t>INDICO 4800 DEPT 93 TORRE REÑACA</t>
  </si>
  <si>
    <t>1 CHICA</t>
  </si>
  <si>
    <t>LUISINA</t>
  </si>
  <si>
    <t>AVDA MARINA 44 DEPT 301</t>
  </si>
  <si>
    <t>SIETE PASILLERAS 1 ALFOMBRA</t>
  </si>
  <si>
    <t>ORTIZ</t>
  </si>
  <si>
    <t>7 NORTE 829 DEPT 21 VIÑA DEL MAR</t>
  </si>
  <si>
    <t>FLORES</t>
  </si>
  <si>
    <t>CARMEN 446 DEPT 906 CERRO PLACERES</t>
  </si>
  <si>
    <t xml:space="preserve">25 MTRS </t>
  </si>
  <si>
    <t>JARA</t>
  </si>
  <si>
    <t>PACIFICO 4401 TORRE H DEPT 904 GOMEZ CARREÑO</t>
  </si>
  <si>
    <t>VASQUEZ</t>
  </si>
  <si>
    <t>MERCEDES 461 DEPT 2303 CERRO PLACERES</t>
  </si>
  <si>
    <t>DE LA MASA</t>
  </si>
  <si>
    <t>SAN MARTIN DEPT 33 787 CON 8 NORTE</t>
  </si>
  <si>
    <t>ROSANA</t>
  </si>
  <si>
    <t>CASTAÑO</t>
  </si>
  <si>
    <t xml:space="preserve">7 Y 1/2 ORIENTE 476 PJE ESQUIN LOS CASTAÑOS </t>
  </si>
  <si>
    <t>FRANCESCA</t>
  </si>
  <si>
    <t>CASICIA</t>
  </si>
  <si>
    <t>AUSTRAL 4970 BLOCK 32 DEPT 21 GOMEZ CARREÑO</t>
  </si>
  <si>
    <t>1 ALFOMBRA CHICA</t>
  </si>
  <si>
    <t xml:space="preserve">FRANCISCO </t>
  </si>
  <si>
    <t>Limpieza de Colchones</t>
  </si>
  <si>
    <t>Otro Servicio</t>
  </si>
  <si>
    <t>Atlántico 4030. Depto 232. Gómez Carreño</t>
  </si>
  <si>
    <t>AV. PACÍFICO. MESA DE ARAGON TORRE H DEPTO  603</t>
  </si>
  <si>
    <t>1 FRAZADA DE PLAZA 1/2</t>
  </si>
  <si>
    <t>5 Norte 867. Depto 301</t>
  </si>
  <si>
    <t>Maurelia</t>
  </si>
  <si>
    <t>1 ALFOMBRA GRUESA DE 3 m</t>
  </si>
  <si>
    <t>COSTA BRAVA CONCON LAS PINPINELAS 45. DEPTO 434</t>
  </si>
  <si>
    <t>TONISIA 2 DEPTO 85. JARDIN DEL MAR</t>
  </si>
  <si>
    <t>HALIAGADA</t>
  </si>
  <si>
    <t>LOS CASTAÑOS 331 DEPTO 306</t>
  </si>
  <si>
    <t>ALVAREZ 1822. TORRE B. DEPTO 1205</t>
  </si>
  <si>
    <t>GISSELE</t>
  </si>
  <si>
    <t>Balance Febrero del  2019 Por Tipo de Servicio</t>
  </si>
  <si>
    <t>PROPIEDADES MARBELLA</t>
  </si>
  <si>
    <t>ABURT</t>
  </si>
  <si>
    <t>GALDAMEZ</t>
  </si>
  <si>
    <t>EKLONIA 520</t>
  </si>
  <si>
    <t>1 ALFOMBRA 4X3</t>
  </si>
  <si>
    <t>1 pieza</t>
  </si>
  <si>
    <t>pisa pies</t>
  </si>
  <si>
    <t>OYARCE</t>
  </si>
  <si>
    <t>COND.BAHIA OCEANO LOS ALERCES 039 DEPT 901 TORR2</t>
  </si>
  <si>
    <t>TODO EL DEPARTAMENTO</t>
  </si>
  <si>
    <t>GIOVANA</t>
  </si>
  <si>
    <t>10 NORTE 817 DEPT 62 EDIF RENACIMIENTO ESQ 1 ORIENT</t>
  </si>
  <si>
    <t>COMEDOR PIESAS PASILLO</t>
  </si>
  <si>
    <t>KARINA</t>
  </si>
  <si>
    <t>OTAROLA</t>
  </si>
  <si>
    <t>PJE FISCHER 27 CERRO CONCEPCION</t>
  </si>
  <si>
    <t>SILLON</t>
  </si>
  <si>
    <t>JORGE MONT 1598 -DEPT 2C  TORRE 2</t>
  </si>
  <si>
    <t>GONZALO</t>
  </si>
  <si>
    <t>GARAY</t>
  </si>
  <si>
    <t>AVDA PACIFICO 1150 BLOCK 7 DEPT 42 PLAYA ANCHA</t>
  </si>
  <si>
    <t>PACHECO</t>
  </si>
  <si>
    <t>JAVIERA CARRERA 340 PLACERES</t>
  </si>
  <si>
    <t>TODO DEPARTAMENTO</t>
  </si>
  <si>
    <t xml:space="preserve">CLAUDIA </t>
  </si>
  <si>
    <t>CELEDON</t>
  </si>
  <si>
    <t>CONDOMINIO PULONIA CASTILLA 70 DEPT 64 C</t>
  </si>
  <si>
    <t>DANIELA</t>
  </si>
  <si>
    <t>NAVIA</t>
  </si>
  <si>
    <t>SILLON Y SEIS SILLAS</t>
  </si>
  <si>
    <t>TORREALBA 20 DEPT 202 EDIF QUILLAGUA</t>
  </si>
  <si>
    <t>METIS</t>
  </si>
  <si>
    <t>JOSE ORREGO 199 DEPT E 11</t>
  </si>
  <si>
    <t>GISSELA</t>
  </si>
  <si>
    <t>CARRASCO</t>
  </si>
  <si>
    <t xml:space="preserve">VILLANELO 183 EDIF INKAVAS DEPT 202 </t>
  </si>
  <si>
    <t>MORALES</t>
  </si>
  <si>
    <t>TERRAZAS SAUSALITO 7 NORTE 1620 DEPT 902</t>
  </si>
  <si>
    <t>2 ALFOMBRA</t>
  </si>
  <si>
    <t>NORMA</t>
  </si>
  <si>
    <t>MEDINA</t>
  </si>
  <si>
    <t>EDIF DON ROBERTO 3 ER SECTOR GOMEZ CARREÑO</t>
  </si>
  <si>
    <t>LISBOA</t>
  </si>
  <si>
    <t>AVDA ATLANTICO 4004 DEPT 95 TORRE C</t>
  </si>
  <si>
    <t>JESSICA</t>
  </si>
  <si>
    <t>CALLE CASTILLA 121 EDIF JARDIN DEL MAR DEPT 208</t>
  </si>
  <si>
    <t>LOS CASTAÑOS 331 DEPT 1305</t>
  </si>
  <si>
    <t xml:space="preserve">MATIAS </t>
  </si>
  <si>
    <t>MEDIANO</t>
  </si>
  <si>
    <t xml:space="preserve">6 ORIENTE 230 DEPT 71 </t>
  </si>
  <si>
    <t>GRIMILDA</t>
  </si>
  <si>
    <t>ATLANTICO 4004 TORRE B DEPT 55</t>
  </si>
  <si>
    <t>PAULONIA TORRE B DEPT 123</t>
  </si>
  <si>
    <t>MARITZA</t>
  </si>
  <si>
    <t>LOS PINOS BLOCK 5 DEPT 303  GOMEZ CARREÑO</t>
  </si>
  <si>
    <t xml:space="preserve">SONIA </t>
  </si>
  <si>
    <t>HIEDRAS CON CEDROS BOSQUE MONTEMAR</t>
  </si>
  <si>
    <t>SILLON SITIALES</t>
  </si>
  <si>
    <t>DOS PIEZAS</t>
  </si>
  <si>
    <t>ANTONIO</t>
  </si>
  <si>
    <t>BAEZA</t>
  </si>
  <si>
    <t>EDMUNDO ELUCHAND 1615 DEPT 2304 REÑACA</t>
  </si>
  <si>
    <t xml:space="preserve">MURO MURO </t>
  </si>
  <si>
    <t>MARIA ISABEL</t>
  </si>
  <si>
    <t>HARD</t>
  </si>
  <si>
    <t>GREGORIO MARAÑON 2350 DEPT 1003</t>
  </si>
  <si>
    <t>AYALA</t>
  </si>
  <si>
    <t>JE ANETTE</t>
  </si>
  <si>
    <t>CALLE SOL Y MAR TORRE J  DEPT 61</t>
  </si>
  <si>
    <t>JAQUELINE</t>
  </si>
  <si>
    <t>CEBALLOS</t>
  </si>
  <si>
    <t>EDIFICIO ROCAMAR 19300 AVENIDA BORGOÑA</t>
  </si>
  <si>
    <t>MARIA</t>
  </si>
  <si>
    <t>DROPERMAN</t>
  </si>
  <si>
    <t>BOSQUE MONTEMAR 55 EDIFICIO MURANO DEPT 181</t>
  </si>
  <si>
    <t>SAAVEDRA</t>
  </si>
  <si>
    <t>AVENIDA CORACEROS 50 EDIF ATLANTICO DEPT 1806</t>
  </si>
  <si>
    <t>AMIGA</t>
  </si>
  <si>
    <t>MARCE</t>
  </si>
  <si>
    <t>2 SITIALES 6 SILLAS</t>
  </si>
  <si>
    <t>MARIANA</t>
  </si>
  <si>
    <t>CALDERON</t>
  </si>
  <si>
    <t xml:space="preserve">CAROLINA 461 JARDIN DEL MAR </t>
  </si>
  <si>
    <t>3 DORMITORIOS PASILLO LIVING</t>
  </si>
  <si>
    <t xml:space="preserve">MARIANA </t>
  </si>
  <si>
    <t>OLIVAREZ</t>
  </si>
  <si>
    <t>SENDERO DE LOS REYE 553 VILLA FUNDACION CURAUMA</t>
  </si>
  <si>
    <t>CRISTINA</t>
  </si>
  <si>
    <t>VALVERDE</t>
  </si>
  <si>
    <t>POB. NAVAL MANUEL RODRIGUEZ DEPT K A 2</t>
  </si>
  <si>
    <t>HERNANDEZ</t>
  </si>
  <si>
    <t>ALTOS DE VIÑA DEL MAR 210 CASA3</t>
  </si>
  <si>
    <t>ROMINA</t>
  </si>
  <si>
    <t>SUAREZ</t>
  </si>
  <si>
    <t>CALLE WALKER 444 RECREO</t>
  </si>
  <si>
    <t>49 MTRS CUADRADOS</t>
  </si>
  <si>
    <t>TORO</t>
  </si>
  <si>
    <t>JARDIN SUIZO IBSEN 568 TORRE ENCINA DEPT 112</t>
  </si>
  <si>
    <t>DORMITORIO PASILLO</t>
  </si>
  <si>
    <t>EFRAIN</t>
  </si>
  <si>
    <t>PEDRO MONT 1193 CASA B PARADERO 27</t>
  </si>
  <si>
    <t xml:space="preserve">SILLAS SILLONES </t>
  </si>
  <si>
    <t>PABLO</t>
  </si>
  <si>
    <t>CALLE 1 NRO 60 TORRE 2 DEPT 22 COND MIRADOR REÑAIV</t>
  </si>
  <si>
    <t>3 PIEZAS</t>
  </si>
  <si>
    <t>ELIANA</t>
  </si>
  <si>
    <t xml:space="preserve">CONDOMINIO ALTOS CURAUMA CASA349 </t>
  </si>
  <si>
    <t>CYNTIA</t>
  </si>
  <si>
    <t>MUÑOS</t>
  </si>
  <si>
    <t>SOL Y MAR 210 DEPT 61 A AGUA SANTA</t>
  </si>
  <si>
    <t>GEORGINA</t>
  </si>
  <si>
    <t>LLDOS</t>
  </si>
  <si>
    <t>6 ORIENTE 230 DEPT 181 EDIFICIO TERRA…..</t>
  </si>
  <si>
    <t>ALBORNOZ</t>
  </si>
  <si>
    <t>AVDA MATTA 2189 CERRO PLACERES DEPT 1201</t>
  </si>
  <si>
    <t>EDIF EURO MARINA I DEPT 106 TORRE D COCHOA</t>
  </si>
  <si>
    <t xml:space="preserve">VILLANELO 183 DEPT 601 </t>
  </si>
  <si>
    <t>MAGDALENA</t>
  </si>
  <si>
    <t>GARCIA</t>
  </si>
  <si>
    <t>JARDIN DEL VALLE DEPT 202</t>
  </si>
  <si>
    <t>3 BAJADA DE CAMAS</t>
  </si>
  <si>
    <t>MATEMALA</t>
  </si>
  <si>
    <t>CASTILLA 70 TORRE C DEPT 702</t>
  </si>
  <si>
    <t>CLARO</t>
  </si>
  <si>
    <t>BARRIO PARQUE TORRE 3  DEPT 903</t>
  </si>
  <si>
    <t xml:space="preserve">6 NORTE 427 DEPT 92 </t>
  </si>
  <si>
    <t>3 SILLAS Y SILLON BLANCO</t>
  </si>
  <si>
    <t>1ER Y 2DO PISO ESCALERA</t>
  </si>
  <si>
    <t>MARIANELA</t>
  </si>
  <si>
    <t>EDIF MESETA ATLANTICO DEPT 1101</t>
  </si>
  <si>
    <t>MURO MURO 41M2</t>
  </si>
  <si>
    <t>RIO ACONCAGUA 140 DEPT 206 CONCON</t>
  </si>
  <si>
    <t xml:space="preserve">3 DORMITORIO </t>
  </si>
  <si>
    <t>ROSSANA</t>
  </si>
  <si>
    <t>LOS PINOS VOLCAN 2789 QUILPUE</t>
  </si>
  <si>
    <t>ULLOA</t>
  </si>
  <si>
    <t>SAN MARTIN 476 HOLEL ANKARA</t>
  </si>
  <si>
    <t>1 PLAZA</t>
  </si>
  <si>
    <t>NUDO CURAUMA 630 TORRE 4 DEPT 424</t>
  </si>
  <si>
    <t>MARIA ANGELI</t>
  </si>
  <si>
    <t>6 SILLAS</t>
  </si>
  <si>
    <t xml:space="preserve">PAULA </t>
  </si>
  <si>
    <t>2 ORIENTE 133 DEPT 1601 EDIF VIÑA LIBERTAD</t>
  </si>
  <si>
    <t>MAITE</t>
  </si>
  <si>
    <t>MERIDA</t>
  </si>
  <si>
    <t>AVENIDA ECUADOR 300 CASA 1</t>
  </si>
  <si>
    <t>JAVIERA</t>
  </si>
  <si>
    <t>PJE SENDERO NORTE DEPT 176 TORRE B COND ALTO VIÑA</t>
  </si>
  <si>
    <t>MURO MURO 21M2</t>
  </si>
  <si>
    <t>KOHNENKAMP</t>
  </si>
  <si>
    <t>CASTILLA 24 TORRE B DEPT 1002 GOMEZ CARREÑO</t>
  </si>
  <si>
    <t xml:space="preserve">MURO MURO DOS PIEZAS </t>
  </si>
  <si>
    <t>MARDONES</t>
  </si>
  <si>
    <t>COND ENCIMA PADRE HURTADO 660</t>
  </si>
  <si>
    <t xml:space="preserve">ROBERTO </t>
  </si>
  <si>
    <t>SEVERINO</t>
  </si>
  <si>
    <t>VICUÑA MAKENA 815 DEPT 309 COND JARDIN INGLES</t>
  </si>
  <si>
    <t>MURO COMEDOR</t>
  </si>
  <si>
    <t>2 NORTE 1338 DEPT 504 ALTO ORIENTE</t>
  </si>
  <si>
    <t>LUIS</t>
  </si>
  <si>
    <t>Balance Marzo del  2019 Por Tipo de Servicio</t>
  </si>
  <si>
    <t>Balance Abril del  2019 Por Tipo de Servicio</t>
  </si>
  <si>
    <t>PAULONIA CASA 122. GOMEZ CARREÑO</t>
  </si>
  <si>
    <t>CRISTIAN</t>
  </si>
  <si>
    <t>BARROS</t>
  </si>
  <si>
    <t>AVDA ANTOFAGASTA 209 DEPT 402 TORRE B</t>
  </si>
  <si>
    <t>TRES  PIEZAS</t>
  </si>
  <si>
    <t>SENDERO NORTE 55 DEPT 136 B</t>
  </si>
  <si>
    <t>7 ALFOMBRAS</t>
  </si>
  <si>
    <t>FERNANDEZ</t>
  </si>
  <si>
    <t xml:space="preserve"> LOS CORCHOS 3146 MANQUEHUE 9 LOS PINOS QUILPUE</t>
  </si>
  <si>
    <t>PAZ</t>
  </si>
  <si>
    <t xml:space="preserve">MANUEL RODRIGUEZ 1471 BLOCK M DEPT C-6 </t>
  </si>
  <si>
    <t>1 SILLON</t>
  </si>
  <si>
    <t>ALVARO</t>
  </si>
  <si>
    <t xml:space="preserve">2 NORTE 1060 DEPT 73 EDIF ANDALUCIA </t>
  </si>
  <si>
    <t>MARCELO</t>
  </si>
  <si>
    <t>ALVIAL</t>
  </si>
  <si>
    <t xml:space="preserve">BORGOÑA CONCON       </t>
  </si>
  <si>
    <t>2 BAJADAS D CAMA</t>
  </si>
  <si>
    <t>NELLY</t>
  </si>
  <si>
    <t>LOS FUNDADORES SANTA MARIA 792</t>
  </si>
  <si>
    <t>GLORIA</t>
  </si>
  <si>
    <t>VERA</t>
  </si>
  <si>
    <t xml:space="preserve"> LLANQUIGUE B-10 CASA 6 LAS CAÑITAS REÑACA</t>
  </si>
  <si>
    <t>HORMACHEA</t>
  </si>
  <si>
    <t>LAS MARAVILLAS 201  DEPT 03 BLOCK 8 MIRADOR REÑACA</t>
  </si>
  <si>
    <t>COCA</t>
  </si>
  <si>
    <t>SERRANO</t>
  </si>
  <si>
    <t>ANABAENA 345 CASA 5</t>
  </si>
  <si>
    <t>ALFOMBRAS</t>
  </si>
  <si>
    <t>PUGA</t>
  </si>
  <si>
    <t>AZUCENAS CON ESQUINA BELGICA C5 STA JULIA</t>
  </si>
  <si>
    <t>QUINTA VERGARA 969 TORRE E Nro 201 7 HERMANAS</t>
  </si>
  <si>
    <t>VANESSA</t>
  </si>
  <si>
    <t>ANDRADE</t>
  </si>
  <si>
    <t>ETCHEVER ALTO 552 DEPT 41</t>
  </si>
  <si>
    <t>DOMINGO</t>
  </si>
  <si>
    <t>COSTA MONTEMAR 542 DEPT 222 EDIFICIO GEOMAR 2</t>
  </si>
  <si>
    <t>RAMIREZ</t>
  </si>
  <si>
    <t>LOS CASTAÑOS 331 DEPT 1302</t>
  </si>
  <si>
    <t>ALFOMBRA PASILLERA</t>
  </si>
  <si>
    <t>VASTY</t>
  </si>
  <si>
    <t>CERAMIA 425 DEPT 205 JARDIN DEL MAR</t>
  </si>
  <si>
    <t xml:space="preserve">CARMEN </t>
  </si>
  <si>
    <t>MALDONADO</t>
  </si>
  <si>
    <t>3 SUR 5721 5TO SECTOR GOMEZ CARREÑO</t>
  </si>
  <si>
    <t>SARDA</t>
  </si>
  <si>
    <t>ARGALL</t>
  </si>
  <si>
    <t xml:space="preserve">TALASIA 353 DEPT 401 </t>
  </si>
  <si>
    <t>BAQUEDANO</t>
  </si>
  <si>
    <t>22 NORTE 1827 ESQ CALLE 4 DEPT 1204</t>
  </si>
  <si>
    <t>26 PONIENTE 3212</t>
  </si>
  <si>
    <t>VERGARA</t>
  </si>
  <si>
    <t>GENERAL BULNES 530 COND.TERRA VERDE CASA73</t>
  </si>
  <si>
    <t xml:space="preserve">MESA ARAGON TORRE E DEPT 201 </t>
  </si>
  <si>
    <t>OSCAR</t>
  </si>
  <si>
    <t>PAREDES</t>
  </si>
  <si>
    <t>CASTILLA 121 DEPT 308 JARDIN DEL VALLE</t>
  </si>
  <si>
    <t>CARMEN  LUZ</t>
  </si>
  <si>
    <t xml:space="preserve">JORGE ROSS 1070 DEPT 1604 VILLA DULCE </t>
  </si>
  <si>
    <t>SANTANGELO</t>
  </si>
  <si>
    <t>HOSTAL CASA VOLANTE FISCHER 27 VALPO</t>
  </si>
  <si>
    <t>1 PONIENTE 924 DEPT 61 EDIFICIO VERONA ESQ 10 NORT</t>
  </si>
  <si>
    <t>MAYRA</t>
  </si>
  <si>
    <t xml:space="preserve">AVDA VALPARAISO 507 DEPT 603 PORTAL ALAMO </t>
  </si>
  <si>
    <t>SILVANA</t>
  </si>
  <si>
    <t>MADRIAGA</t>
  </si>
  <si>
    <t>COND ATLANTICO 4004 DEPT 34 TORRE B GMEZ CARREÑO</t>
  </si>
  <si>
    <t>ALISON</t>
  </si>
  <si>
    <t xml:space="preserve">INVERSIONES STA LAURA </t>
  </si>
  <si>
    <t>LAURA</t>
  </si>
  <si>
    <t>IQUIQUE C7 N-6 CONCEPCION 605</t>
  </si>
  <si>
    <t>MIRAFLORES ALTO PJE TINEO 3056 BLOCK 843</t>
  </si>
  <si>
    <t>BORGOÑO 14440 COND PLAYA CLUB DEPT 108 REÑACA</t>
  </si>
  <si>
    <t>BEZANILLA</t>
  </si>
  <si>
    <t>COSTA MONTEMAR 50 DEPT 901 REÑACA NORTE</t>
  </si>
  <si>
    <t>4 HABITACIONES</t>
  </si>
  <si>
    <t xml:space="preserve">CASTILLA 124 TORRE B DEPT 502 </t>
  </si>
  <si>
    <t>LEYTON</t>
  </si>
  <si>
    <t>BELLAVISTA 960 DEPT 601 REÑACA</t>
  </si>
  <si>
    <t>TRES PIEZAS PASILLO</t>
  </si>
  <si>
    <t>1 ALFOMBRA 4 BAJA CAMA1PASI</t>
  </si>
  <si>
    <t>1 ALFOMBRA 1 PISAPIES</t>
  </si>
  <si>
    <t xml:space="preserve">LUIS </t>
  </si>
  <si>
    <t>JORGE KENRICK 989 SAN ROQUE CASA 21</t>
  </si>
  <si>
    <t>MAX</t>
  </si>
  <si>
    <t>CUADRA</t>
  </si>
  <si>
    <t>LOS ZARGASOS 1555 REÑACA</t>
  </si>
  <si>
    <t>YOLANDA</t>
  </si>
  <si>
    <t>TREJO</t>
  </si>
  <si>
    <t>3 NORTE 220/2303</t>
  </si>
  <si>
    <t>LUCITANIA 748  MIRAFLORES</t>
  </si>
  <si>
    <t>2PASIL L2 REDON 2 BAJADCAMA</t>
  </si>
  <si>
    <t>PARADA</t>
  </si>
  <si>
    <t>1 ALFOMBRA 2 BAJADA CAMA</t>
  </si>
  <si>
    <t>ORELLANA</t>
  </si>
  <si>
    <t>AVDA ALEMANIA 6731</t>
  </si>
  <si>
    <t>4 ALFOMBRAS 2 BAJAD CAMAS</t>
  </si>
  <si>
    <t>CALLE 19 CASA D-3 CASA 9 GOMEZ CARREÑO</t>
  </si>
  <si>
    <t>WEBER</t>
  </si>
  <si>
    <t>TORRE CORACEROS OFCICINA 1206</t>
  </si>
  <si>
    <t>GABRIEL</t>
  </si>
  <si>
    <t>SAN ROQUE</t>
  </si>
  <si>
    <t>FUE LOCAL LIMPIAR AUTO</t>
  </si>
  <si>
    <t>LIMPIEZA DE AUTO</t>
  </si>
  <si>
    <t>ANALY</t>
  </si>
  <si>
    <t>PEREZ</t>
  </si>
  <si>
    <t>SALVADOR VERGARA 355 DEPT 302 TORRE C-2</t>
  </si>
  <si>
    <t>EUGENIA</t>
  </si>
  <si>
    <t>CENTRO AYELEN CALLE  BYERS 698 PARADERO 27</t>
  </si>
  <si>
    <t>15 ALFOMBRAS</t>
  </si>
  <si>
    <t>JOSE IGNACIO</t>
  </si>
  <si>
    <t>AVDA BORGOÑO 21960 EDIF PLAYA BAHAMAS DEPT 21</t>
  </si>
  <si>
    <t>VALENTINO</t>
  </si>
  <si>
    <t>COMUNIDAD EDIF VIÑA LIBERTAD 2 ORIENTE 133</t>
  </si>
  <si>
    <t xml:space="preserve"> VIANA 1635 DEPT 1311 EDIF SUN CITY 2</t>
  </si>
  <si>
    <t>EDIF CORTEZAS CALLE EVANS DEPT 1505</t>
  </si>
  <si>
    <t>CARMEN LUZ</t>
  </si>
  <si>
    <t>JOSE ORREGO 65 DEPT 1303 GOMEZ CARREÑO</t>
  </si>
  <si>
    <t>DAFNE</t>
  </si>
  <si>
    <t>GUERRA</t>
  </si>
  <si>
    <t xml:space="preserve">4 ORIENTE 1153 CASA 9 </t>
  </si>
  <si>
    <t>CONTANZA</t>
  </si>
  <si>
    <t>TIOZO</t>
  </si>
  <si>
    <t xml:space="preserve">CALLE E1 DEPT 52 JARDIN DE REÑACA </t>
  </si>
  <si>
    <t>MURO muro 2do piso 13 peldaño</t>
  </si>
  <si>
    <t>COND BARRIO PARQUE 2 DEPT 406 TORRE2</t>
  </si>
  <si>
    <t xml:space="preserve">MURO MURO TRES PIEZAS </t>
  </si>
  <si>
    <t>AVDA DIEGO PORTA 1310 COND ESMERALDA DOS DEPT</t>
  </si>
  <si>
    <t>MURO DOS DEPARTAMENTOS</t>
  </si>
  <si>
    <t>OLIVARES</t>
  </si>
  <si>
    <t>CALLE PRADO 65 DEPT 508 CONCON</t>
  </si>
  <si>
    <t>DAGNINO</t>
  </si>
  <si>
    <t>AVDA BRASIL 2564 DEPT 64 TORRE BRASIL</t>
  </si>
  <si>
    <t xml:space="preserve"> PATRICIA</t>
  </si>
  <si>
    <t>NUET</t>
  </si>
  <si>
    <t>CALLE SOL Y MAR 655 DEPT 34 D</t>
  </si>
  <si>
    <t>JOSELY</t>
  </si>
  <si>
    <t>MORELLA</t>
  </si>
  <si>
    <t>COND 7 MARES RENE PIENOVI 1055 EDIF ATLAN DEPT 404</t>
  </si>
  <si>
    <t>2 PASILLERAS</t>
  </si>
  <si>
    <t>AUCAROLA</t>
  </si>
  <si>
    <t>RODIMENIA220 JARDIN DEL MAR</t>
  </si>
  <si>
    <t>ELIZ</t>
  </si>
  <si>
    <t>PADRE HURTADO 735 EDIF MIRADOR DEL PACIFICO N 63</t>
  </si>
  <si>
    <t>REBECA</t>
  </si>
  <si>
    <t>BLANCO</t>
  </si>
  <si>
    <t>LOS TORREONES DEPT 11 TORRE F</t>
  </si>
  <si>
    <t>INSOLINA</t>
  </si>
  <si>
    <t>BLOCK 7 AUSTRAL</t>
  </si>
  <si>
    <t>AMIGA MARCE</t>
  </si>
  <si>
    <t>SOLANGE</t>
  </si>
  <si>
    <t>FACUESE</t>
  </si>
  <si>
    <t>GASTON HAMEL 535 DEPT 504</t>
  </si>
  <si>
    <t>ERWIN</t>
  </si>
  <si>
    <t>CALLE CONO SUR 4980 DEPT 306 GOMEZ CARREÑO</t>
  </si>
  <si>
    <t>VERONICA</t>
  </si>
  <si>
    <t xml:space="preserve">24 NORTE BLOCK 902 DEPT 11 </t>
  </si>
  <si>
    <t>TATIANA</t>
  </si>
  <si>
    <t>8 NORTE 1002 DEPT 1101</t>
  </si>
  <si>
    <t>1 POTRONAS</t>
  </si>
  <si>
    <t>GAETE</t>
  </si>
  <si>
    <t>LOMAS DE MONTEMAR 341 CONCON</t>
  </si>
  <si>
    <t>3SILLONES 2 CUERPOS 1BENGUI</t>
  </si>
  <si>
    <t>KAREN</t>
  </si>
  <si>
    <t>PORVENIR 535 VILLA ALEMANA</t>
  </si>
  <si>
    <t>BRIZICH</t>
  </si>
  <si>
    <t>LUIS UIRIBE 150 CASA 10 SECTOR RETIRO</t>
  </si>
  <si>
    <t>1 SILLON2 CUERPOS 1 INDIVIDU</t>
  </si>
  <si>
    <t>TRINCADO</t>
  </si>
  <si>
    <t>4 NORTE 428 DEPT 419</t>
  </si>
  <si>
    <t>SANCHEZ</t>
  </si>
  <si>
    <t>PJE LO CURRO 3226 ALTO MANQUEHUE LOS PINOS QUIL</t>
  </si>
  <si>
    <t>MARIANN</t>
  </si>
  <si>
    <t>MAQUIARELO</t>
  </si>
  <si>
    <t>QUILLOTA 0249 EDIF SUNCITY 3 DEPT 1301</t>
  </si>
  <si>
    <t>DAVID</t>
  </si>
  <si>
    <t>HUERTA</t>
  </si>
  <si>
    <t>SAN MARTIN 393 A</t>
  </si>
  <si>
    <t>COLCHON 1 PLAZA</t>
  </si>
  <si>
    <t>SAMUEL</t>
  </si>
  <si>
    <t>JIMENEZ</t>
  </si>
  <si>
    <t>CONDELL 1530 DEPT 51</t>
  </si>
  <si>
    <t>FEBRES</t>
  </si>
  <si>
    <t>CASIMIRO PEREIRA 85 GOMEZ CARREÑO</t>
  </si>
  <si>
    <t>ok</t>
  </si>
  <si>
    <t>Alfombra 1,33 X 1,9. Decorativas en el Local</t>
  </si>
  <si>
    <t>Alfombra Afghan Khal Home 2,0 X 2,9. Decorativas en el Local</t>
  </si>
  <si>
    <t>SCHMIDT</t>
  </si>
  <si>
    <t>PJE VERANO, G-41 GOMEZ CARREÑO</t>
  </si>
  <si>
    <t>Parrasia 299. Alto Castilla T/A D/603</t>
  </si>
  <si>
    <t>97185030-976185030   Mónica Fernández</t>
  </si>
  <si>
    <t>GONZALEZ</t>
  </si>
  <si>
    <t>Gastón Hamel 579 depto 1202 A Reñaca</t>
  </si>
  <si>
    <t>Gran Océano Torre B Depto 203 Recreo</t>
  </si>
  <si>
    <t>Av Viña del Mar 2346. Recreo</t>
  </si>
  <si>
    <t>MARIA MAGDALENA</t>
  </si>
  <si>
    <t>Aldo Céspedes</t>
  </si>
  <si>
    <t>Jazmín Bravo</t>
  </si>
  <si>
    <t>Sra Cecilia</t>
  </si>
  <si>
    <t>990857407(HIJA)</t>
  </si>
  <si>
    <t>Precio Incluído en servicio lavandería ???</t>
  </si>
  <si>
    <t>Blanca Estela 1355 C/77.  BOSQUE MONTEMAR</t>
  </si>
  <si>
    <t>MESA DE ARAGON 4399 TORRE A-DEPTO 903</t>
  </si>
  <si>
    <t>Verificar Teléfono</t>
  </si>
  <si>
    <t>Verificar Teléfono - 323289832</t>
  </si>
  <si>
    <t>Mismo teléfono que cliente 185</t>
  </si>
  <si>
    <t>mismo teléfono que cliente 161</t>
  </si>
  <si>
    <t>Mismo teléfono que cliente 605</t>
  </si>
  <si>
    <t>Mismo teléfono que cliente 553</t>
  </si>
  <si>
    <t>Esta planilla es la que se ha usado para la importación inicial de los datos.</t>
  </si>
  <si>
    <t>Cliente comodín para registrar servicios que no tienen asoiciado un cliente</t>
  </si>
  <si>
    <t xml:space="preserve">En esta planilla se ha realizado varias depuraciones tales como formatear los teléfonos, detectar telénos que no cumplen formatos, eliminar clientes duplicados </t>
  </si>
  <si>
    <t>Los servicios con un monto igual a 1 corresponden a servicios registrados pero sin el monto correspondiente</t>
  </si>
  <si>
    <t>Cliente Comodín</t>
  </si>
  <si>
    <t>dir Cliente Comodín</t>
  </si>
  <si>
    <t>99977222778    999222778</t>
  </si>
  <si>
    <t>Mismo teléfono que el cliente 253   -   9888644143</t>
  </si>
  <si>
    <t>Mismo teléfono que el cliente 395</t>
  </si>
  <si>
    <t>QUINCHO ARRIB 0 $ 110.000
QUINCHO ABAJO $ 85.000
COMEDOD D / DIARIO 8 SILLAS $ 40.000
COMEDOR PRINCIPAL 14 SILLAS $ 70.000
2 SITIALES + ROSADOS $ 65.000
SITIAL ESCALA $ 25.000</t>
  </si>
  <si>
    <t>SOFAS CREMA LIVING (2) $ 130.000
2 SITIALES 2° PISO $ 40.000
2 CPJINES DORMITORIO 1 $ 10.000
4 SITIALES D/A ? 24.000
IGUAL COMEDOR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</si>
</sst>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yy"/>
    <numFmt numFmtId="165" formatCode="dd/mm/yyyy;@"/>
    <numFmt numFmtId="166" formatCode="0.0%"/>
  </numFmts>
  <fonts count="14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4"/>
      <color rgb="FF4F81BD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4"/>
      <color rgb="FF2D3E50"/>
      <name val="Courier New"/>
      <family val="3"/>
    </font>
    <font>
      <b/>
      <sz val="11"/>
      <color rgb="FFFF0000"/>
      <name val="Calibri"/>
      <family val="2"/>
    </font>
    <font>
      <b/>
      <sz val="11"/>
      <color rgb="FF000000"/>
      <name val="Calibri"/>
    </font>
    <font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0" fontId="4" fillId="0" borderId="2"/>
    <xf numFmtId="0" fontId="4" fillId="0" borderId="2"/>
    <xf numFmtId="0" fontId="4" fillId="0" borderId="2"/>
  </cellStyleXfs>
  <cellXfs count="7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2" fillId="4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2" xfId="0" applyFont="1" applyBorder="1"/>
    <xf numFmtId="0" fontId="1" fillId="5" borderId="0" xfId="0" applyFont="1" applyFill="1"/>
    <xf numFmtId="164" fontId="1" fillId="5" borderId="0" xfId="0" applyNumberFormat="1" applyFont="1" applyFill="1"/>
    <xf numFmtId="0" fontId="0" fillId="5" borderId="0" xfId="0" applyFill="1"/>
    <xf numFmtId="0" fontId="6" fillId="3" borderId="1" xfId="0" applyFont="1" applyFill="1" applyBorder="1" applyAlignment="1">
      <alignment wrapText="1"/>
    </xf>
    <xf numFmtId="0" fontId="6" fillId="0" borderId="0" xfId="0" applyFont="1"/>
    <xf numFmtId="0" fontId="7" fillId="6" borderId="3" xfId="0" applyFont="1" applyFill="1" applyBorder="1"/>
    <xf numFmtId="0" fontId="7" fillId="6" borderId="4" xfId="0" applyFont="1" applyFill="1" applyBorder="1"/>
    <xf numFmtId="164" fontId="7" fillId="6" borderId="5" xfId="0" applyNumberFormat="1" applyFont="1" applyFill="1" applyBorder="1"/>
    <xf numFmtId="164" fontId="2" fillId="0" borderId="5" xfId="0" applyNumberFormat="1" applyFont="1" applyBorder="1"/>
    <xf numFmtId="0" fontId="0" fillId="0" borderId="0" xfId="0" applyAlignment="1">
      <alignment wrapText="1"/>
    </xf>
    <xf numFmtId="0" fontId="10" fillId="0" borderId="0" xfId="0" applyFont="1"/>
    <xf numFmtId="165" fontId="0" fillId="0" borderId="0" xfId="0" applyNumberFormat="1"/>
    <xf numFmtId="3" fontId="0" fillId="0" borderId="0" xfId="0" applyNumberFormat="1"/>
    <xf numFmtId="3" fontId="1" fillId="5" borderId="0" xfId="0" applyNumberFormat="1" applyFont="1" applyFill="1"/>
    <xf numFmtId="165" fontId="0" fillId="0" borderId="0" xfId="0" applyNumberFormat="1" applyAlignment="1">
      <alignment horizontal="center"/>
    </xf>
    <xf numFmtId="0" fontId="11" fillId="0" borderId="0" xfId="0" applyFont="1"/>
    <xf numFmtId="0" fontId="0" fillId="7" borderId="0" xfId="0" applyFill="1"/>
    <xf numFmtId="0" fontId="0" fillId="8" borderId="0" xfId="0" applyFill="1"/>
    <xf numFmtId="0" fontId="4" fillId="8" borderId="0" xfId="0" applyFont="1" applyFill="1"/>
    <xf numFmtId="0" fontId="4" fillId="7" borderId="0" xfId="0" applyFont="1" applyFill="1"/>
    <xf numFmtId="165" fontId="0" fillId="7" borderId="0" xfId="0" applyNumberFormat="1" applyFill="1"/>
    <xf numFmtId="0" fontId="4" fillId="0" borderId="0" xfId="0" applyFont="1" applyAlignment="1">
      <alignment wrapText="1"/>
    </xf>
    <xf numFmtId="0" fontId="1" fillId="7" borderId="10" xfId="0" applyFont="1" applyFill="1" applyBorder="1"/>
    <xf numFmtId="0" fontId="0" fillId="7" borderId="11" xfId="0" applyFill="1" applyBorder="1"/>
    <xf numFmtId="3" fontId="0" fillId="7" borderId="7" xfId="0" applyNumberFormat="1" applyFill="1" applyBorder="1"/>
    <xf numFmtId="166" fontId="0" fillId="7" borderId="6" xfId="0" applyNumberFormat="1" applyFill="1" applyBorder="1"/>
    <xf numFmtId="0" fontId="1" fillId="9" borderId="10" xfId="0" applyFont="1" applyFill="1" applyBorder="1"/>
    <xf numFmtId="0" fontId="0" fillId="9" borderId="11" xfId="0" applyFill="1" applyBorder="1"/>
    <xf numFmtId="3" fontId="0" fillId="9" borderId="7" xfId="0" applyNumberFormat="1" applyFill="1" applyBorder="1"/>
    <xf numFmtId="0" fontId="0" fillId="9" borderId="8" xfId="0" applyFill="1" applyBorder="1"/>
    <xf numFmtId="0" fontId="1" fillId="9" borderId="12" xfId="0" applyFont="1" applyFill="1" applyBorder="1"/>
    <xf numFmtId="0" fontId="0" fillId="9" borderId="2" xfId="0" applyFill="1" applyBorder="1"/>
    <xf numFmtId="3" fontId="0" fillId="9" borderId="8" xfId="0" applyNumberFormat="1" applyFill="1" applyBorder="1"/>
    <xf numFmtId="166" fontId="0" fillId="9" borderId="8" xfId="0" applyNumberFormat="1" applyFill="1" applyBorder="1"/>
    <xf numFmtId="0" fontId="1" fillId="9" borderId="13" xfId="0" applyFont="1" applyFill="1" applyBorder="1"/>
    <xf numFmtId="0" fontId="0" fillId="9" borderId="14" xfId="0" applyFill="1" applyBorder="1"/>
    <xf numFmtId="3" fontId="0" fillId="9" borderId="9" xfId="0" applyNumberFormat="1" applyFill="1" applyBorder="1"/>
    <xf numFmtId="166" fontId="0" fillId="9" borderId="9" xfId="0" applyNumberFormat="1" applyFill="1" applyBorder="1"/>
    <xf numFmtId="0" fontId="2" fillId="0" borderId="0" xfId="3" applyFont="1" applyBorder="1"/>
    <xf numFmtId="0" fontId="0" fillId="0" borderId="2" xfId="0" applyBorder="1"/>
    <xf numFmtId="164" fontId="2" fillId="0" borderId="2" xfId="0" applyNumberFormat="1" applyFont="1" applyBorder="1"/>
    <xf numFmtId="0" fontId="0" fillId="0" borderId="0" xfId="0" applyBorder="1"/>
    <xf numFmtId="164" fontId="2" fillId="0" borderId="0" xfId="0" applyNumberFormat="1" applyFont="1" applyBorder="1"/>
    <xf numFmtId="0" fontId="2" fillId="0" borderId="0" xfId="0" applyFont="1" applyBorder="1"/>
    <xf numFmtId="0" fontId="12" fillId="0" borderId="0" xfId="0" applyFont="1"/>
    <xf numFmtId="0" fontId="4" fillId="0" borderId="0" xfId="0" applyFont="1" applyBorder="1"/>
    <xf numFmtId="0" fontId="2" fillId="0" borderId="2" xfId="0" applyFont="1" applyBorder="1"/>
    <xf numFmtId="0" fontId="9" fillId="0" borderId="0" xfId="0" applyNumberFormat="1" applyFont="1"/>
    <xf numFmtId="0" fontId="8" fillId="0" borderId="0" xfId="0" applyNumberFormat="1" applyFont="1"/>
    <xf numFmtId="0" fontId="2" fillId="0" borderId="0" xfId="0" applyNumberFormat="1" applyFont="1"/>
    <xf numFmtId="0" fontId="8" fillId="0" borderId="0" xfId="0" applyNumberFormat="1" applyFont="1" applyBorder="1"/>
    <xf numFmtId="0" fontId="2" fillId="0" borderId="0" xfId="0" applyNumberFormat="1" applyFont="1" applyAlignment="1">
      <alignment wrapText="1"/>
    </xf>
    <xf numFmtId="0" fontId="8" fillId="0" borderId="2" xfId="0" applyNumberFormat="1" applyFont="1" applyBorder="1"/>
    <xf numFmtId="0" fontId="0" fillId="0" borderId="0" xfId="0" applyNumberFormat="1"/>
    <xf numFmtId="0" fontId="2" fillId="0" borderId="0" xfId="0" applyNumberFormat="1" applyFont="1" applyBorder="1"/>
    <xf numFmtId="0" fontId="13" fillId="0" borderId="0" xfId="0" applyFont="1" applyAlignment="1"/>
    <xf numFmtId="164" fontId="13" fillId="0" borderId="0" xfId="0" applyNumberFormat="1" applyFont="1"/>
    <xf numFmtId="0" fontId="13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4" fillId="0" borderId="0" xfId="0" applyNumberFormat="1" applyFont="1"/>
  </cellXfs>
  <cellStyles count="4">
    <cellStyle name="Normal" xfId="0" builtinId="0"/>
    <cellStyle name="Normal 2" xfId="1"/>
    <cellStyle name="Normal 3" xfId="2"/>
    <cellStyle name="Normal 4" xfId="3"/>
  </cellStyles>
  <dxfs count="33"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theme/theme1.xml" Type="http://schemas.openxmlformats.org/officeDocument/2006/relationships/theme"/><Relationship Id="rId21" Target="styles.xml" Type="http://schemas.openxmlformats.org/officeDocument/2006/relationships/styles"/><Relationship Id="rId22" Target="sharedStrings.xml" Type="http://schemas.openxmlformats.org/officeDocument/2006/relationships/sharedStrings"/><Relationship Id="rId23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ables/table1.xml><?xml version="1.0" encoding="utf-8"?>
<table xmlns="http://schemas.openxmlformats.org/spreadsheetml/2006/main" id="2" name="Clientes" displayName="Clientes" ref="A1:K623" totalsRowShown="0" headerRowDxfId="11">
  <autoFilter ref="A1:K623"/>
  <tableColumns count="11">
    <tableColumn id="1" name="ID Cliente" dataDxfId="10"/>
    <tableColumn id="2" name="Rut"/>
    <tableColumn id="3" name="Nombres"/>
    <tableColumn id="4" name="Apellidos"/>
    <tableColumn id="5" name="Dirección"/>
    <tableColumn id="6" name="Comuna"/>
    <tableColumn id="7" name="Correo"/>
    <tableColumn id="8" name="Teléfono"/>
    <tableColumn id="9" name="Fecha Ingreso" dataDxfId="9"/>
    <tableColumn id="10" name="Observación" dataDxfId="8"/>
    <tableColumn id="11" name="o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ServiciosRealizados" displayName="ServiciosRealizados" ref="A1:J800" totalsRowShown="0">
  <autoFilter ref="A1:J800"/>
  <tableColumns count="10">
    <tableColumn id="1" name="ID Cliente"/>
    <tableColumn id="2" name="Código Servicio"/>
    <tableColumn id="3" name="Nombres">
      <calculatedColumnFormula>VLOOKUP(A2,Clientes!A$2:H$623,3,FALSE)</calculatedColumnFormula>
    </tableColumn>
    <tableColumn id="4" name="Apellidos">
      <calculatedColumnFormula>VLOOKUP(A2,Clientes!A$2:H$623,4,FALSE)</calculatedColumnFormula>
    </tableColumn>
    <tableColumn id="5" name="Servicio">
      <calculatedColumnFormula>VLOOKUP(B2,Servicios!A$2:B$101,2,FALSE)</calculatedColumnFormula>
    </tableColumn>
    <tableColumn id="6" name="Detalle Servicio"/>
    <tableColumn id="7" name="Fecha" dataDxfId="7"/>
    <tableColumn id="8" name="Monto  [$]" dataDxfId="0"/>
    <tableColumn id="9" name="Columna1">
      <calculatedColumnFormula>MONTH(G2)</calculatedColumnFormula>
    </tableColumn>
    <tableColumn id="10" name="Columna2">
      <calculatedColumnFormula>YEAR(G2)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A1:F4" totalsRowShown="0">
  <autoFilter ref="A1:F4"/>
  <tableColumns count="6">
    <tableColumn id="1" name="Código"/>
    <tableColumn id="2" name="rut"/>
    <tableColumn id="3" name="Teléfono"/>
    <tableColumn id="4" name="Columna4"/>
    <tableColumn id="5" name="Columna5"/>
    <tableColumn id="6" name="Columna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outlinePr summaryBelow="0" summaryRight="0"/>
  </sheetPr>
  <dimension ref="A1:L623"/>
  <sheetViews>
    <sheetView workbookViewId="0">
      <pane ySplit="1" topLeftCell="A2" activePane="bottomLeft" state="frozen"/>
      <selection pane="bottomLeft" activeCell="J404" sqref="J404"/>
    </sheetView>
  </sheetViews>
  <sheetFormatPr baseColWidth="10" defaultColWidth="14.42578125" defaultRowHeight="15" customHeight="1"/>
  <cols>
    <col min="1" max="2" width="10.7109375" customWidth="1"/>
    <col min="3" max="3" width="12.42578125" customWidth="1"/>
    <col min="4" max="4" width="13.5703125" customWidth="1"/>
    <col min="5" max="5" width="49.85546875" customWidth="1"/>
    <col min="6" max="6" width="18" customWidth="1"/>
    <col min="7" max="7" width="10.7109375" customWidth="1"/>
    <col min="8" max="8" width="14.5703125" customWidth="1"/>
    <col min="9" max="9" width="15.28515625" customWidth="1"/>
    <col min="10" max="10" width="29.5703125" style="68" customWidth="1"/>
    <col min="11" max="12" width="10.7109375" customWidth="1"/>
    <col min="13" max="13" width="11.85546875" bestFit="1" customWidth="1"/>
    <col min="14" max="25" width="10.7109375" customWidth="1"/>
  </cols>
  <sheetData>
    <row r="1" spans="1:12">
      <c r="A1" s="1" t="s">
        <v>1094</v>
      </c>
      <c r="B1" s="1" t="s">
        <v>3</v>
      </c>
      <c r="C1" s="1" t="s">
        <v>4</v>
      </c>
      <c r="D1" s="1" t="s">
        <v>5</v>
      </c>
      <c r="E1" s="1" t="s">
        <v>9</v>
      </c>
      <c r="F1" s="1" t="s">
        <v>12</v>
      </c>
      <c r="G1" s="1" t="s">
        <v>14</v>
      </c>
      <c r="H1" s="1" t="s">
        <v>15</v>
      </c>
      <c r="I1" s="2" t="s">
        <v>17</v>
      </c>
      <c r="J1" s="62" t="s">
        <v>1221</v>
      </c>
      <c r="K1" s="59" t="s">
        <v>2027</v>
      </c>
    </row>
    <row r="2" spans="1:12">
      <c r="A2">
        <v>1</v>
      </c>
      <c r="C2" t="s">
        <v>20</v>
      </c>
      <c r="D2" t="s">
        <v>21</v>
      </c>
      <c r="E2" t="s">
        <v>22</v>
      </c>
      <c r="I2" s="3">
        <v>43010</v>
      </c>
      <c r="J2" s="63"/>
      <c r="L2" s="11"/>
    </row>
    <row r="3" spans="1:12">
      <c r="A3">
        <v>2</v>
      </c>
      <c r="C3" t="s">
        <v>23</v>
      </c>
      <c r="D3" s="11" t="s">
        <v>24</v>
      </c>
      <c r="E3" t="s">
        <v>351</v>
      </c>
      <c r="F3" t="s">
        <v>26</v>
      </c>
      <c r="H3">
        <v>987741632</v>
      </c>
      <c r="I3" s="3">
        <v>42910</v>
      </c>
      <c r="J3" s="63"/>
      <c r="K3" t="s">
        <v>2027</v>
      </c>
    </row>
    <row r="4" spans="1:12">
      <c r="A4">
        <v>3</v>
      </c>
      <c r="C4" t="s">
        <v>27</v>
      </c>
      <c r="D4" t="s">
        <v>25</v>
      </c>
      <c r="E4" t="s">
        <v>28</v>
      </c>
      <c r="I4" s="3">
        <v>43010</v>
      </c>
      <c r="J4" s="63"/>
    </row>
    <row r="5" spans="1:12">
      <c r="A5">
        <v>4</v>
      </c>
      <c r="C5" t="s">
        <v>29</v>
      </c>
      <c r="D5" t="s">
        <v>30</v>
      </c>
      <c r="E5" s="5" t="s">
        <v>433</v>
      </c>
      <c r="F5" t="s">
        <v>26</v>
      </c>
      <c r="I5" s="3">
        <v>43010</v>
      </c>
      <c r="J5" s="63"/>
    </row>
    <row r="6" spans="1:12">
      <c r="A6">
        <v>5</v>
      </c>
      <c r="C6" s="11" t="s">
        <v>348</v>
      </c>
      <c r="D6" t="s">
        <v>31</v>
      </c>
      <c r="E6" t="s">
        <v>32</v>
      </c>
      <c r="I6" s="3">
        <v>43010</v>
      </c>
      <c r="J6" s="63"/>
    </row>
    <row r="7" spans="1:12">
      <c r="A7">
        <v>6</v>
      </c>
      <c r="C7" t="s">
        <v>33</v>
      </c>
      <c r="D7" t="s">
        <v>34</v>
      </c>
      <c r="E7" t="s">
        <v>35</v>
      </c>
      <c r="H7" s="5">
        <v>981223760</v>
      </c>
      <c r="I7" s="3">
        <v>43010</v>
      </c>
      <c r="J7" s="63"/>
    </row>
    <row r="8" spans="1:12">
      <c r="A8">
        <v>7</v>
      </c>
      <c r="C8" s="11" t="s">
        <v>219</v>
      </c>
      <c r="D8" t="s">
        <v>36</v>
      </c>
      <c r="E8" s="5" t="s">
        <v>434</v>
      </c>
      <c r="H8" s="5"/>
      <c r="I8" s="3">
        <v>43011</v>
      </c>
      <c r="J8" s="63"/>
      <c r="K8" t="s">
        <v>2027</v>
      </c>
    </row>
    <row r="9" spans="1:12">
      <c r="A9">
        <v>8</v>
      </c>
      <c r="C9" t="s">
        <v>37</v>
      </c>
      <c r="D9" t="s">
        <v>38</v>
      </c>
      <c r="E9" s="5" t="s">
        <v>391</v>
      </c>
      <c r="H9" s="5">
        <v>942074239</v>
      </c>
      <c r="I9" s="3">
        <v>42998</v>
      </c>
      <c r="J9" s="63"/>
    </row>
    <row r="10" spans="1:12">
      <c r="A10">
        <v>9</v>
      </c>
      <c r="C10" t="s">
        <v>39</v>
      </c>
      <c r="D10" t="s">
        <v>40</v>
      </c>
      <c r="I10" s="3">
        <v>43012</v>
      </c>
      <c r="J10" s="63"/>
    </row>
    <row r="11" spans="1:12">
      <c r="A11">
        <v>10</v>
      </c>
      <c r="C11" t="s">
        <v>41</v>
      </c>
      <c r="D11" t="s">
        <v>41</v>
      </c>
      <c r="I11" s="3">
        <v>43013</v>
      </c>
      <c r="J11" s="63"/>
    </row>
    <row r="12" spans="1:12">
      <c r="A12">
        <v>11</v>
      </c>
      <c r="C12" t="s">
        <v>42</v>
      </c>
      <c r="D12" t="s">
        <v>42</v>
      </c>
      <c r="E12" t="s">
        <v>43</v>
      </c>
      <c r="I12" s="3">
        <v>43013</v>
      </c>
      <c r="J12" s="63"/>
    </row>
    <row r="13" spans="1:12">
      <c r="A13">
        <v>13</v>
      </c>
      <c r="C13" t="s">
        <v>44</v>
      </c>
      <c r="D13" t="s">
        <v>44</v>
      </c>
      <c r="E13" t="s">
        <v>45</v>
      </c>
      <c r="I13" s="3">
        <v>43018</v>
      </c>
      <c r="J13" s="63"/>
    </row>
    <row r="14" spans="1:12">
      <c r="A14">
        <v>17</v>
      </c>
      <c r="C14" t="s">
        <v>46</v>
      </c>
      <c r="D14" t="s">
        <v>46</v>
      </c>
      <c r="E14" t="s">
        <v>47</v>
      </c>
      <c r="I14" s="3">
        <v>43019</v>
      </c>
      <c r="J14" s="63"/>
    </row>
    <row r="15" spans="1:12">
      <c r="A15">
        <v>18</v>
      </c>
      <c r="C15" t="s">
        <v>48</v>
      </c>
      <c r="D15" t="s">
        <v>49</v>
      </c>
      <c r="E15" t="s">
        <v>50</v>
      </c>
      <c r="H15" s="5">
        <v>997449486</v>
      </c>
      <c r="I15" s="3">
        <v>43020</v>
      </c>
      <c r="J15" s="63"/>
      <c r="K15" t="s">
        <v>2027</v>
      </c>
    </row>
    <row r="16" spans="1:12">
      <c r="A16">
        <v>19</v>
      </c>
      <c r="C16" t="s">
        <v>51</v>
      </c>
      <c r="D16" t="s">
        <v>51</v>
      </c>
      <c r="E16" t="s">
        <v>52</v>
      </c>
      <c r="I16" s="3">
        <v>43020</v>
      </c>
      <c r="J16" s="63"/>
    </row>
    <row r="17" spans="1:11">
      <c r="A17">
        <v>21</v>
      </c>
      <c r="C17" t="s">
        <v>53</v>
      </c>
      <c r="D17" t="s">
        <v>54</v>
      </c>
      <c r="E17" t="s">
        <v>55</v>
      </c>
      <c r="I17" s="3">
        <v>43021</v>
      </c>
      <c r="J17" s="63"/>
    </row>
    <row r="18" spans="1:11">
      <c r="A18">
        <v>22</v>
      </c>
      <c r="C18" t="s">
        <v>56</v>
      </c>
      <c r="D18" t="s">
        <v>57</v>
      </c>
      <c r="E18" s="5" t="s">
        <v>452</v>
      </c>
      <c r="I18" s="3">
        <v>43021</v>
      </c>
      <c r="J18" s="63"/>
      <c r="K18" t="s">
        <v>2027</v>
      </c>
    </row>
    <row r="19" spans="1:11">
      <c r="A19">
        <v>23</v>
      </c>
      <c r="C19" t="s">
        <v>58</v>
      </c>
      <c r="D19" s="11" t="s">
        <v>59</v>
      </c>
      <c r="E19" t="s">
        <v>60</v>
      </c>
      <c r="I19" s="3">
        <v>43022</v>
      </c>
      <c r="J19" s="63"/>
    </row>
    <row r="20" spans="1:11">
      <c r="A20">
        <v>24</v>
      </c>
      <c r="C20" t="s">
        <v>61</v>
      </c>
      <c r="D20" t="s">
        <v>62</v>
      </c>
      <c r="I20" s="3">
        <v>43022</v>
      </c>
      <c r="J20" s="63"/>
    </row>
    <row r="21" spans="1:11">
      <c r="A21">
        <v>25</v>
      </c>
      <c r="C21" t="s">
        <v>63</v>
      </c>
      <c r="D21" t="s">
        <v>63</v>
      </c>
      <c r="E21" t="s">
        <v>43</v>
      </c>
      <c r="I21" s="3">
        <v>43022</v>
      </c>
      <c r="J21" s="63"/>
    </row>
    <row r="22" spans="1:11">
      <c r="A22">
        <v>26</v>
      </c>
      <c r="C22" s="5" t="s">
        <v>64</v>
      </c>
      <c r="D22" s="5" t="s">
        <v>65</v>
      </c>
      <c r="H22" s="5">
        <v>998449358</v>
      </c>
      <c r="I22" s="3">
        <v>42819</v>
      </c>
      <c r="J22" s="63"/>
    </row>
    <row r="23" spans="1:11">
      <c r="A23">
        <v>27</v>
      </c>
      <c r="C23" s="5" t="s">
        <v>66</v>
      </c>
      <c r="D23" s="5" t="s">
        <v>67</v>
      </c>
      <c r="E23" s="5" t="s">
        <v>68</v>
      </c>
      <c r="F23" s="5" t="s">
        <v>1370</v>
      </c>
      <c r="H23" s="5">
        <v>973379523</v>
      </c>
      <c r="I23" s="3">
        <v>42821</v>
      </c>
      <c r="J23" s="63"/>
      <c r="K23" t="s">
        <v>2027</v>
      </c>
    </row>
    <row r="24" spans="1:11">
      <c r="A24">
        <v>28</v>
      </c>
      <c r="C24" s="5" t="s">
        <v>69</v>
      </c>
      <c r="D24" s="5" t="s">
        <v>70</v>
      </c>
      <c r="E24" s="5" t="s">
        <v>71</v>
      </c>
      <c r="F24" s="5" t="s">
        <v>1370</v>
      </c>
      <c r="H24" s="5"/>
      <c r="I24" s="3">
        <v>42832</v>
      </c>
      <c r="J24" s="63"/>
    </row>
    <row r="25" spans="1:11">
      <c r="A25">
        <v>29</v>
      </c>
      <c r="C25" s="5" t="s">
        <v>72</v>
      </c>
      <c r="D25" s="5" t="s">
        <v>73</v>
      </c>
      <c r="E25" s="5" t="s">
        <v>74</v>
      </c>
      <c r="H25" s="5">
        <v>967757419</v>
      </c>
      <c r="I25" s="3">
        <v>42833</v>
      </c>
      <c r="J25" s="63"/>
      <c r="K25" t="s">
        <v>2027</v>
      </c>
    </row>
    <row r="26" spans="1:11">
      <c r="A26">
        <v>30</v>
      </c>
      <c r="C26" s="5" t="s">
        <v>75</v>
      </c>
      <c r="D26" s="5" t="s">
        <v>76</v>
      </c>
      <c r="E26" s="5" t="s">
        <v>77</v>
      </c>
      <c r="I26" s="3">
        <v>42853</v>
      </c>
      <c r="J26" s="63"/>
    </row>
    <row r="27" spans="1:11">
      <c r="A27">
        <v>31</v>
      </c>
      <c r="C27" s="5" t="s">
        <v>78</v>
      </c>
      <c r="D27" s="5" t="s">
        <v>79</v>
      </c>
      <c r="E27" s="5" t="s">
        <v>80</v>
      </c>
      <c r="H27" s="5">
        <v>990995338</v>
      </c>
      <c r="I27" s="3">
        <v>42853</v>
      </c>
      <c r="J27" s="63"/>
      <c r="K27" t="s">
        <v>2027</v>
      </c>
    </row>
    <row r="28" spans="1:11">
      <c r="A28">
        <v>32</v>
      </c>
      <c r="C28" s="5" t="s">
        <v>81</v>
      </c>
      <c r="D28" s="5" t="s">
        <v>82</v>
      </c>
      <c r="E28" s="5" t="s">
        <v>83</v>
      </c>
      <c r="F28" s="5" t="s">
        <v>1370</v>
      </c>
      <c r="H28" s="5">
        <v>982593322</v>
      </c>
      <c r="I28" s="3">
        <v>42859</v>
      </c>
      <c r="J28" s="63"/>
    </row>
    <row r="29" spans="1:11">
      <c r="A29">
        <v>33</v>
      </c>
      <c r="C29" s="5" t="s">
        <v>84</v>
      </c>
      <c r="D29" s="5" t="s">
        <v>85</v>
      </c>
      <c r="E29" s="5" t="s">
        <v>86</v>
      </c>
      <c r="H29" s="5">
        <v>952088217</v>
      </c>
      <c r="I29" s="3">
        <v>42860</v>
      </c>
      <c r="J29" s="63"/>
    </row>
    <row r="30" spans="1:11">
      <c r="A30">
        <v>34</v>
      </c>
      <c r="C30" s="5" t="s">
        <v>87</v>
      </c>
      <c r="E30" s="5" t="s">
        <v>88</v>
      </c>
      <c r="H30" s="5">
        <v>995111029</v>
      </c>
      <c r="I30" s="3">
        <v>42860</v>
      </c>
      <c r="J30" s="63"/>
    </row>
    <row r="31" spans="1:11">
      <c r="A31">
        <v>35</v>
      </c>
      <c r="C31" s="5" t="s">
        <v>89</v>
      </c>
      <c r="D31" s="5" t="s">
        <v>90</v>
      </c>
      <c r="E31" s="5" t="s">
        <v>1198</v>
      </c>
      <c r="H31" s="5">
        <v>950971050</v>
      </c>
      <c r="I31" s="3">
        <v>42860</v>
      </c>
      <c r="J31" s="63"/>
    </row>
    <row r="32" spans="1:11">
      <c r="A32">
        <v>36</v>
      </c>
      <c r="C32" s="5" t="s">
        <v>91</v>
      </c>
      <c r="D32" s="5" t="s">
        <v>92</v>
      </c>
      <c r="E32" s="5" t="s">
        <v>93</v>
      </c>
      <c r="H32" s="5">
        <v>999332905</v>
      </c>
      <c r="I32" s="3">
        <v>42860</v>
      </c>
      <c r="J32" s="63"/>
    </row>
    <row r="33" spans="1:11">
      <c r="A33">
        <v>37</v>
      </c>
      <c r="C33" s="5" t="s">
        <v>95</v>
      </c>
      <c r="D33" s="5" t="s">
        <v>96</v>
      </c>
      <c r="E33" s="5" t="s">
        <v>97</v>
      </c>
      <c r="H33" s="5">
        <v>998522538</v>
      </c>
      <c r="I33" s="3">
        <v>42863</v>
      </c>
      <c r="J33" s="63"/>
      <c r="K33" t="s">
        <v>2027</v>
      </c>
    </row>
    <row r="34" spans="1:11">
      <c r="A34">
        <v>38</v>
      </c>
      <c r="C34" s="5" t="s">
        <v>98</v>
      </c>
      <c r="D34" s="5" t="s">
        <v>99</v>
      </c>
      <c r="E34" s="5" t="s">
        <v>100</v>
      </c>
      <c r="H34" s="5">
        <v>32283265</v>
      </c>
      <c r="I34" s="3">
        <v>42865</v>
      </c>
      <c r="J34" s="64" t="s">
        <v>2046</v>
      </c>
    </row>
    <row r="35" spans="1:11">
      <c r="A35">
        <v>39</v>
      </c>
      <c r="C35" s="5" t="s">
        <v>101</v>
      </c>
      <c r="D35" s="5" t="s">
        <v>102</v>
      </c>
      <c r="E35" s="5" t="s">
        <v>103</v>
      </c>
      <c r="H35" s="5">
        <v>997447743</v>
      </c>
      <c r="I35" s="3">
        <v>42865</v>
      </c>
      <c r="J35" s="63"/>
      <c r="K35" t="s">
        <v>2027</v>
      </c>
    </row>
    <row r="36" spans="1:11">
      <c r="A36">
        <v>40</v>
      </c>
      <c r="C36" s="5" t="s">
        <v>104</v>
      </c>
      <c r="D36" s="5" t="s">
        <v>105</v>
      </c>
      <c r="E36" s="5" t="s">
        <v>106</v>
      </c>
      <c r="I36" s="3">
        <v>42878</v>
      </c>
      <c r="J36" s="63"/>
      <c r="K36" t="s">
        <v>2027</v>
      </c>
    </row>
    <row r="37" spans="1:11">
      <c r="A37">
        <v>41</v>
      </c>
      <c r="C37" s="5" t="s">
        <v>75</v>
      </c>
      <c r="D37" s="5" t="s">
        <v>107</v>
      </c>
      <c r="H37" s="5">
        <v>956682582</v>
      </c>
      <c r="I37" s="3">
        <v>42878</v>
      </c>
      <c r="J37" s="63"/>
    </row>
    <row r="38" spans="1:11">
      <c r="A38">
        <v>42</v>
      </c>
      <c r="C38" s="5" t="s">
        <v>108</v>
      </c>
      <c r="E38" s="5" t="s">
        <v>109</v>
      </c>
      <c r="H38" s="5">
        <v>944216601</v>
      </c>
      <c r="I38" s="3">
        <v>42879</v>
      </c>
      <c r="J38" s="63"/>
    </row>
    <row r="39" spans="1:11">
      <c r="A39">
        <v>43</v>
      </c>
      <c r="C39" s="5" t="s">
        <v>110</v>
      </c>
      <c r="D39" s="5" t="s">
        <v>111</v>
      </c>
      <c r="E39" s="5" t="s">
        <v>112</v>
      </c>
      <c r="H39" s="5">
        <v>975229564</v>
      </c>
      <c r="I39" s="3">
        <v>42880</v>
      </c>
      <c r="J39" s="63"/>
    </row>
    <row r="40" spans="1:11">
      <c r="A40">
        <v>44</v>
      </c>
      <c r="C40" s="5" t="s">
        <v>113</v>
      </c>
      <c r="D40" s="5"/>
      <c r="E40" s="5" t="s">
        <v>114</v>
      </c>
      <c r="I40" s="3">
        <v>42880</v>
      </c>
      <c r="J40" s="63"/>
    </row>
    <row r="41" spans="1:11">
      <c r="A41">
        <v>45</v>
      </c>
      <c r="C41" s="5" t="s">
        <v>1354</v>
      </c>
      <c r="D41" s="5" t="s">
        <v>115</v>
      </c>
      <c r="E41" s="5" t="s">
        <v>116</v>
      </c>
      <c r="H41" s="5">
        <v>988198735</v>
      </c>
      <c r="I41" s="3">
        <v>42881</v>
      </c>
      <c r="J41" s="63"/>
    </row>
    <row r="42" spans="1:11">
      <c r="A42">
        <v>48</v>
      </c>
      <c r="C42" s="53" t="s">
        <v>1062</v>
      </c>
      <c r="D42" s="53" t="s">
        <v>266</v>
      </c>
      <c r="E42" s="5" t="s">
        <v>119</v>
      </c>
      <c r="H42" s="53">
        <v>996320898</v>
      </c>
      <c r="I42" s="3">
        <v>42881</v>
      </c>
      <c r="J42" s="64" t="s">
        <v>2039</v>
      </c>
      <c r="K42" s="5"/>
    </row>
    <row r="43" spans="1:11">
      <c r="A43">
        <v>49</v>
      </c>
      <c r="C43" s="5" t="s">
        <v>120</v>
      </c>
      <c r="D43" s="5" t="s">
        <v>121</v>
      </c>
      <c r="E43" s="5" t="s">
        <v>122</v>
      </c>
      <c r="H43" s="5">
        <v>951682568</v>
      </c>
      <c r="I43" s="3">
        <v>42980</v>
      </c>
      <c r="J43" s="63"/>
    </row>
    <row r="44" spans="1:11">
      <c r="A44">
        <v>50</v>
      </c>
      <c r="C44" s="5" t="s">
        <v>33</v>
      </c>
      <c r="D44" s="5" t="s">
        <v>123</v>
      </c>
      <c r="E44" s="5" t="s">
        <v>124</v>
      </c>
      <c r="H44" s="5">
        <v>987759687</v>
      </c>
      <c r="I44" s="3">
        <v>42884</v>
      </c>
      <c r="J44" s="64">
        <v>991545173</v>
      </c>
      <c r="K44" t="s">
        <v>2027</v>
      </c>
    </row>
    <row r="45" spans="1:11">
      <c r="A45">
        <v>51</v>
      </c>
      <c r="C45" s="5" t="s">
        <v>125</v>
      </c>
      <c r="D45" s="5" t="s">
        <v>126</v>
      </c>
      <c r="E45" s="5" t="s">
        <v>127</v>
      </c>
      <c r="H45" s="5"/>
      <c r="I45" s="3">
        <v>42887</v>
      </c>
      <c r="J45" s="63"/>
    </row>
    <row r="46" spans="1:11">
      <c r="A46">
        <v>52</v>
      </c>
      <c r="C46" s="5" t="s">
        <v>128</v>
      </c>
      <c r="D46" s="5" t="s">
        <v>129</v>
      </c>
      <c r="E46" s="5" t="s">
        <v>130</v>
      </c>
      <c r="F46" s="5" t="s">
        <v>1370</v>
      </c>
      <c r="H46" s="5">
        <v>991241118</v>
      </c>
      <c r="I46" s="3">
        <v>42887</v>
      </c>
      <c r="J46" s="63"/>
    </row>
    <row r="47" spans="1:11">
      <c r="A47">
        <v>53</v>
      </c>
      <c r="C47" s="5" t="s">
        <v>110</v>
      </c>
      <c r="D47" s="5" t="s">
        <v>131</v>
      </c>
      <c r="E47" s="5" t="s">
        <v>132</v>
      </c>
      <c r="H47" s="5"/>
      <c r="I47" s="3">
        <v>42908</v>
      </c>
      <c r="J47" s="63"/>
    </row>
    <row r="48" spans="1:11">
      <c r="A48">
        <v>54</v>
      </c>
      <c r="C48" s="5" t="s">
        <v>113</v>
      </c>
      <c r="D48" s="5" t="s">
        <v>133</v>
      </c>
      <c r="E48" s="5" t="s">
        <v>134</v>
      </c>
      <c r="F48" s="5" t="s">
        <v>1370</v>
      </c>
      <c r="H48" s="5">
        <v>985959721</v>
      </c>
      <c r="I48" s="3">
        <v>42888</v>
      </c>
      <c r="J48" s="63"/>
    </row>
    <row r="49" spans="1:10">
      <c r="A49">
        <v>55</v>
      </c>
      <c r="C49" s="5" t="s">
        <v>135</v>
      </c>
      <c r="D49" s="5" t="s">
        <v>136</v>
      </c>
      <c r="E49" s="5" t="s">
        <v>137</v>
      </c>
      <c r="H49" s="5">
        <v>978998619</v>
      </c>
      <c r="I49" s="3">
        <v>42909</v>
      </c>
      <c r="J49" s="63"/>
    </row>
    <row r="50" spans="1:10">
      <c r="A50">
        <v>56</v>
      </c>
      <c r="C50" s="5" t="s">
        <v>138</v>
      </c>
      <c r="D50" s="5" t="s">
        <v>139</v>
      </c>
      <c r="E50" t="s">
        <v>2031</v>
      </c>
      <c r="H50">
        <v>990911590</v>
      </c>
      <c r="I50" s="3">
        <v>42910</v>
      </c>
      <c r="J50" s="64">
        <v>322969149</v>
      </c>
    </row>
    <row r="51" spans="1:10">
      <c r="A51">
        <v>57</v>
      </c>
      <c r="C51" s="58" t="s">
        <v>78</v>
      </c>
      <c r="D51" s="58" t="s">
        <v>167</v>
      </c>
      <c r="E51" s="58" t="s">
        <v>140</v>
      </c>
      <c r="F51" s="56"/>
      <c r="G51" s="56"/>
      <c r="H51" s="58">
        <v>998628212</v>
      </c>
      <c r="I51" s="57">
        <v>42908</v>
      </c>
      <c r="J51" s="65"/>
    </row>
    <row r="52" spans="1:10">
      <c r="A52">
        <v>59</v>
      </c>
      <c r="C52" s="5" t="s">
        <v>1355</v>
      </c>
      <c r="D52" s="5" t="s">
        <v>141</v>
      </c>
      <c r="E52" s="5" t="s">
        <v>142</v>
      </c>
      <c r="H52" s="5">
        <v>957994589</v>
      </c>
      <c r="I52" s="3">
        <v>42907</v>
      </c>
      <c r="J52" s="63"/>
    </row>
    <row r="53" spans="1:10">
      <c r="A53">
        <v>60</v>
      </c>
      <c r="C53" s="5" t="s">
        <v>143</v>
      </c>
      <c r="D53" s="5" t="s">
        <v>144</v>
      </c>
      <c r="E53" s="5" t="s">
        <v>145</v>
      </c>
      <c r="I53" s="3">
        <v>42914</v>
      </c>
      <c r="J53" s="63"/>
    </row>
    <row r="54" spans="1:10">
      <c r="A54">
        <v>61</v>
      </c>
      <c r="C54" s="5" t="s">
        <v>1356</v>
      </c>
      <c r="D54" s="5" t="s">
        <v>146</v>
      </c>
      <c r="E54" s="5" t="s">
        <v>147</v>
      </c>
      <c r="I54" s="3">
        <v>42914</v>
      </c>
      <c r="J54" s="63"/>
    </row>
    <row r="55" spans="1:10">
      <c r="A55">
        <v>62</v>
      </c>
      <c r="C55" s="5" t="s">
        <v>148</v>
      </c>
      <c r="E55" s="5" t="s">
        <v>149</v>
      </c>
      <c r="H55" s="5">
        <v>995493899</v>
      </c>
      <c r="I55" s="3">
        <v>42901</v>
      </c>
      <c r="J55" s="63"/>
    </row>
    <row r="56" spans="1:10">
      <c r="A56">
        <v>63</v>
      </c>
      <c r="C56" s="5" t="s">
        <v>110</v>
      </c>
      <c r="D56" s="5" t="s">
        <v>150</v>
      </c>
      <c r="E56" s="5" t="s">
        <v>151</v>
      </c>
      <c r="I56" s="3">
        <v>42915</v>
      </c>
      <c r="J56" s="63"/>
    </row>
    <row r="57" spans="1:10">
      <c r="A57">
        <v>64</v>
      </c>
      <c r="C57" s="5" t="s">
        <v>113</v>
      </c>
      <c r="D57" s="5" t="s">
        <v>152</v>
      </c>
      <c r="E57" s="5" t="s">
        <v>153</v>
      </c>
      <c r="I57" s="3">
        <v>42915</v>
      </c>
      <c r="J57" s="63"/>
    </row>
    <row r="58" spans="1:10">
      <c r="A58">
        <v>65</v>
      </c>
      <c r="C58" s="5" t="s">
        <v>110</v>
      </c>
      <c r="D58" s="5" t="s">
        <v>154</v>
      </c>
      <c r="E58" s="5" t="s">
        <v>155</v>
      </c>
      <c r="H58" s="5">
        <v>996393019</v>
      </c>
      <c r="I58" s="3">
        <v>42902</v>
      </c>
      <c r="J58" s="63"/>
    </row>
    <row r="59" spans="1:10">
      <c r="A59">
        <v>66</v>
      </c>
      <c r="C59" s="5" t="s">
        <v>156</v>
      </c>
      <c r="D59" s="5" t="s">
        <v>157</v>
      </c>
      <c r="E59" s="5" t="s">
        <v>158</v>
      </c>
      <c r="H59" s="5">
        <v>978615989</v>
      </c>
      <c r="I59" s="3">
        <v>42919</v>
      </c>
      <c r="J59" s="63"/>
    </row>
    <row r="60" spans="1:10">
      <c r="A60">
        <v>67</v>
      </c>
      <c r="C60" s="5" t="s">
        <v>159</v>
      </c>
      <c r="D60" s="5" t="s">
        <v>1299</v>
      </c>
      <c r="E60" s="5" t="s">
        <v>160</v>
      </c>
      <c r="H60" s="5">
        <v>951144938</v>
      </c>
      <c r="I60" s="3">
        <v>42920</v>
      </c>
      <c r="J60" s="63"/>
    </row>
    <row r="61" spans="1:10">
      <c r="A61">
        <v>68</v>
      </c>
      <c r="C61" s="5" t="s">
        <v>161</v>
      </c>
      <c r="D61" s="5" t="s">
        <v>162</v>
      </c>
      <c r="E61" s="5" t="s">
        <v>163</v>
      </c>
      <c r="H61" s="5">
        <v>954145038</v>
      </c>
      <c r="I61" s="3">
        <v>42922</v>
      </c>
      <c r="J61" s="63"/>
    </row>
    <row r="62" spans="1:10">
      <c r="A62">
        <v>69</v>
      </c>
      <c r="C62" s="5" t="s">
        <v>164</v>
      </c>
      <c r="E62" s="5" t="s">
        <v>165</v>
      </c>
      <c r="H62" s="5">
        <v>967271757</v>
      </c>
      <c r="I62" s="3">
        <v>42922</v>
      </c>
      <c r="J62" s="63"/>
    </row>
    <row r="63" spans="1:10">
      <c r="A63">
        <v>70</v>
      </c>
      <c r="C63" s="5" t="s">
        <v>166</v>
      </c>
      <c r="D63" s="5" t="s">
        <v>167</v>
      </c>
      <c r="E63" s="5" t="s">
        <v>168</v>
      </c>
      <c r="H63" s="5">
        <v>940109628</v>
      </c>
      <c r="I63" s="3">
        <v>42922</v>
      </c>
      <c r="J63" s="63"/>
    </row>
    <row r="64" spans="1:10">
      <c r="A64">
        <v>71</v>
      </c>
      <c r="C64" s="5" t="s">
        <v>169</v>
      </c>
      <c r="D64" s="5" t="s">
        <v>170</v>
      </c>
      <c r="E64" s="5" t="s">
        <v>171</v>
      </c>
      <c r="F64" s="5" t="s">
        <v>26</v>
      </c>
      <c r="H64" s="5">
        <v>992494214</v>
      </c>
      <c r="I64" s="3">
        <v>42922</v>
      </c>
      <c r="J64" s="63"/>
    </row>
    <row r="65" spans="1:11">
      <c r="A65">
        <v>72</v>
      </c>
      <c r="C65" s="5" t="s">
        <v>172</v>
      </c>
      <c r="D65" s="5" t="s">
        <v>173</v>
      </c>
      <c r="E65" s="5" t="s">
        <v>174</v>
      </c>
      <c r="H65" s="5">
        <v>994664619</v>
      </c>
      <c r="I65" s="3">
        <v>42922</v>
      </c>
      <c r="J65" s="63"/>
    </row>
    <row r="66" spans="1:11">
      <c r="A66">
        <v>73</v>
      </c>
      <c r="C66" s="5" t="s">
        <v>175</v>
      </c>
      <c r="D66" s="5" t="s">
        <v>176</v>
      </c>
      <c r="E66" s="5" t="s">
        <v>177</v>
      </c>
      <c r="H66" s="5">
        <v>973797471</v>
      </c>
      <c r="I66" s="3">
        <v>42924</v>
      </c>
      <c r="J66" s="63"/>
    </row>
    <row r="67" spans="1:11">
      <c r="A67">
        <v>74</v>
      </c>
      <c r="C67" s="5" t="s">
        <v>113</v>
      </c>
      <c r="D67" s="5" t="s">
        <v>178</v>
      </c>
      <c r="E67" s="5" t="s">
        <v>179</v>
      </c>
      <c r="H67" s="5"/>
      <c r="I67" s="3">
        <v>42924</v>
      </c>
      <c r="J67" s="63"/>
    </row>
    <row r="68" spans="1:11">
      <c r="A68">
        <v>75</v>
      </c>
      <c r="C68" s="5" t="s">
        <v>180</v>
      </c>
      <c r="D68" s="5" t="s">
        <v>181</v>
      </c>
      <c r="E68" s="5" t="s">
        <v>182</v>
      </c>
      <c r="H68" s="5"/>
      <c r="I68" s="3">
        <v>42924</v>
      </c>
      <c r="J68" s="63"/>
    </row>
    <row r="69" spans="1:11">
      <c r="A69">
        <v>77</v>
      </c>
      <c r="C69" s="5" t="s">
        <v>37</v>
      </c>
      <c r="D69" s="5" t="s">
        <v>184</v>
      </c>
      <c r="E69" s="5" t="s">
        <v>185</v>
      </c>
      <c r="F69" s="5"/>
      <c r="H69" s="5"/>
      <c r="I69" s="3">
        <v>42924</v>
      </c>
      <c r="J69" s="63"/>
    </row>
    <row r="70" spans="1:11">
      <c r="A70">
        <v>78</v>
      </c>
      <c r="C70" s="5" t="s">
        <v>186</v>
      </c>
      <c r="D70" s="5" t="s">
        <v>187</v>
      </c>
      <c r="E70" s="5" t="s">
        <v>188</v>
      </c>
      <c r="H70" s="5"/>
      <c r="I70" s="3">
        <v>42927</v>
      </c>
      <c r="J70" s="63"/>
    </row>
    <row r="71" spans="1:11">
      <c r="A71">
        <v>79</v>
      </c>
      <c r="C71" s="5" t="s">
        <v>78</v>
      </c>
      <c r="D71" s="5" t="s">
        <v>189</v>
      </c>
      <c r="E71" s="5" t="s">
        <v>190</v>
      </c>
      <c r="H71" s="5">
        <v>985776976</v>
      </c>
      <c r="I71" s="3">
        <v>42926</v>
      </c>
      <c r="J71" s="63"/>
    </row>
    <row r="72" spans="1:11">
      <c r="A72">
        <v>80</v>
      </c>
      <c r="C72" s="5" t="s">
        <v>191</v>
      </c>
      <c r="D72" s="5" t="s">
        <v>192</v>
      </c>
      <c r="E72" s="5" t="s">
        <v>1063</v>
      </c>
      <c r="H72" s="5">
        <v>989040795</v>
      </c>
      <c r="I72" s="3">
        <v>42926</v>
      </c>
      <c r="J72" s="63"/>
    </row>
    <row r="73" spans="1:11">
      <c r="A73">
        <v>81</v>
      </c>
      <c r="C73" s="5" t="s">
        <v>193</v>
      </c>
      <c r="D73" s="5" t="s">
        <v>194</v>
      </c>
      <c r="E73" s="5" t="s">
        <v>195</v>
      </c>
      <c r="H73" s="5">
        <v>976876539</v>
      </c>
      <c r="I73" s="3">
        <v>42927</v>
      </c>
      <c r="J73" s="63"/>
    </row>
    <row r="74" spans="1:11">
      <c r="A74">
        <v>82</v>
      </c>
      <c r="C74" s="5" t="s">
        <v>196</v>
      </c>
      <c r="D74" s="5" t="s">
        <v>197</v>
      </c>
      <c r="E74" s="5" t="s">
        <v>198</v>
      </c>
      <c r="H74" s="5"/>
      <c r="I74" s="3">
        <v>42927</v>
      </c>
      <c r="J74" s="63"/>
    </row>
    <row r="75" spans="1:11">
      <c r="A75">
        <v>83</v>
      </c>
      <c r="C75" s="5" t="s">
        <v>199</v>
      </c>
      <c r="D75" s="5" t="s">
        <v>200</v>
      </c>
      <c r="E75" s="5" t="s">
        <v>201</v>
      </c>
      <c r="H75" s="5">
        <v>998576493</v>
      </c>
      <c r="I75" s="3">
        <v>42930</v>
      </c>
      <c r="J75" s="63"/>
    </row>
    <row r="76" spans="1:11">
      <c r="A76">
        <v>84</v>
      </c>
      <c r="C76" s="5" t="s">
        <v>39</v>
      </c>
      <c r="D76" s="5" t="s">
        <v>36</v>
      </c>
      <c r="E76" s="5" t="s">
        <v>202</v>
      </c>
      <c r="H76" s="5">
        <v>957796177</v>
      </c>
      <c r="I76" s="3">
        <v>42930</v>
      </c>
      <c r="J76" s="63"/>
      <c r="K76" t="s">
        <v>2027</v>
      </c>
    </row>
    <row r="77" spans="1:11">
      <c r="A77">
        <v>85</v>
      </c>
      <c r="C77" s="5" t="s">
        <v>203</v>
      </c>
      <c r="E77" s="5" t="s">
        <v>204</v>
      </c>
      <c r="H77" s="5"/>
      <c r="I77" s="3">
        <v>42931</v>
      </c>
      <c r="J77" s="63"/>
    </row>
    <row r="78" spans="1:11">
      <c r="A78">
        <v>86</v>
      </c>
      <c r="C78" s="5" t="s">
        <v>205</v>
      </c>
      <c r="D78" s="5" t="s">
        <v>206</v>
      </c>
      <c r="E78" s="5" t="s">
        <v>207</v>
      </c>
      <c r="H78" s="5"/>
      <c r="I78" s="3">
        <v>42931</v>
      </c>
      <c r="J78" s="63"/>
    </row>
    <row r="79" spans="1:11">
      <c r="A79">
        <v>87</v>
      </c>
      <c r="C79" s="5" t="s">
        <v>208</v>
      </c>
      <c r="D79" s="5" t="s">
        <v>209</v>
      </c>
      <c r="E79" s="5" t="s">
        <v>210</v>
      </c>
      <c r="H79" s="5"/>
      <c r="I79" s="3">
        <v>42934</v>
      </c>
      <c r="J79" s="63"/>
    </row>
    <row r="80" spans="1:11">
      <c r="A80">
        <v>88</v>
      </c>
      <c r="C80" s="5" t="s">
        <v>211</v>
      </c>
      <c r="D80" s="5" t="s">
        <v>212</v>
      </c>
      <c r="E80" s="5" t="s">
        <v>213</v>
      </c>
      <c r="H80" s="5"/>
      <c r="I80" s="3">
        <v>42934</v>
      </c>
      <c r="J80" s="63"/>
    </row>
    <row r="81" spans="1:11">
      <c r="A81">
        <v>89</v>
      </c>
      <c r="C81" s="5" t="s">
        <v>214</v>
      </c>
      <c r="D81" s="5" t="s">
        <v>215</v>
      </c>
      <c r="E81" s="5" t="s">
        <v>216</v>
      </c>
      <c r="H81" s="5">
        <v>978310132</v>
      </c>
      <c r="I81" s="3">
        <v>42934</v>
      </c>
      <c r="J81" s="63"/>
    </row>
    <row r="82" spans="1:11">
      <c r="A82">
        <v>90</v>
      </c>
      <c r="C82" s="5" t="s">
        <v>217</v>
      </c>
      <c r="D82" s="5" t="s">
        <v>218</v>
      </c>
      <c r="E82" s="5" t="s">
        <v>599</v>
      </c>
      <c r="H82" s="5">
        <v>2862371</v>
      </c>
      <c r="I82" s="3">
        <v>42934</v>
      </c>
      <c r="J82" s="64" t="s">
        <v>2046</v>
      </c>
    </row>
    <row r="83" spans="1:11">
      <c r="A83">
        <v>91</v>
      </c>
      <c r="C83" s="5" t="s">
        <v>219</v>
      </c>
      <c r="D83" s="5" t="s">
        <v>220</v>
      </c>
      <c r="E83" s="5" t="s">
        <v>221</v>
      </c>
      <c r="H83" s="5">
        <v>2471873</v>
      </c>
      <c r="I83" s="3">
        <v>42934</v>
      </c>
      <c r="J83" s="64" t="s">
        <v>2046</v>
      </c>
    </row>
    <row r="84" spans="1:11">
      <c r="A84">
        <v>92</v>
      </c>
      <c r="C84" s="5" t="s">
        <v>222</v>
      </c>
      <c r="D84" s="5" t="s">
        <v>1299</v>
      </c>
      <c r="E84" s="5" t="s">
        <v>223</v>
      </c>
      <c r="H84" s="5">
        <v>988801068</v>
      </c>
      <c r="I84" s="3">
        <v>42934</v>
      </c>
      <c r="J84" s="63"/>
    </row>
    <row r="85" spans="1:11">
      <c r="A85">
        <v>93</v>
      </c>
      <c r="C85" s="5" t="s">
        <v>224</v>
      </c>
      <c r="D85" s="5" t="s">
        <v>189</v>
      </c>
      <c r="E85" s="5" t="s">
        <v>225</v>
      </c>
      <c r="H85" s="5">
        <v>996497000</v>
      </c>
      <c r="I85" s="3">
        <v>42934</v>
      </c>
      <c r="J85" s="63">
        <v>22961226</v>
      </c>
    </row>
    <row r="86" spans="1:11">
      <c r="A86">
        <v>94</v>
      </c>
      <c r="C86" s="5" t="s">
        <v>226</v>
      </c>
      <c r="D86" s="5" t="s">
        <v>227</v>
      </c>
      <c r="E86" s="5" t="s">
        <v>228</v>
      </c>
      <c r="H86" s="5">
        <v>322865198</v>
      </c>
      <c r="I86" s="3">
        <v>42935</v>
      </c>
      <c r="J86" s="63"/>
    </row>
    <row r="87" spans="1:11">
      <c r="A87">
        <v>95</v>
      </c>
      <c r="C87" s="5" t="s">
        <v>53</v>
      </c>
      <c r="D87" s="5" t="s">
        <v>230</v>
      </c>
      <c r="E87" s="5" t="s">
        <v>231</v>
      </c>
      <c r="F87" s="5" t="s">
        <v>232</v>
      </c>
      <c r="H87" s="5">
        <v>973867658</v>
      </c>
      <c r="I87" s="3">
        <v>42936</v>
      </c>
      <c r="J87" s="63"/>
    </row>
    <row r="88" spans="1:11">
      <c r="A88">
        <v>96</v>
      </c>
      <c r="C88" s="5" t="s">
        <v>233</v>
      </c>
      <c r="D88" s="5" t="s">
        <v>234</v>
      </c>
      <c r="E88" s="5" t="s">
        <v>235</v>
      </c>
      <c r="H88" s="5">
        <v>942320102</v>
      </c>
      <c r="I88" s="3">
        <v>42936</v>
      </c>
      <c r="J88" s="63"/>
    </row>
    <row r="89" spans="1:11">
      <c r="A89">
        <v>98</v>
      </c>
      <c r="C89" s="5" t="s">
        <v>236</v>
      </c>
      <c r="D89" s="5" t="s">
        <v>237</v>
      </c>
      <c r="E89" s="5" t="s">
        <v>238</v>
      </c>
      <c r="H89" s="5">
        <v>982248188</v>
      </c>
      <c r="I89" s="3">
        <v>42936</v>
      </c>
      <c r="J89" s="63"/>
    </row>
    <row r="90" spans="1:11">
      <c r="A90">
        <v>99</v>
      </c>
      <c r="C90" s="5" t="s">
        <v>239</v>
      </c>
      <c r="D90" s="5" t="s">
        <v>240</v>
      </c>
      <c r="E90" s="5" t="s">
        <v>241</v>
      </c>
      <c r="H90" s="5"/>
      <c r="I90" s="3">
        <v>42906</v>
      </c>
      <c r="J90" s="63"/>
    </row>
    <row r="91" spans="1:11">
      <c r="A91">
        <v>100</v>
      </c>
      <c r="C91" s="5" t="s">
        <v>75</v>
      </c>
      <c r="D91" s="5" t="s">
        <v>215</v>
      </c>
      <c r="E91" s="5" t="s">
        <v>242</v>
      </c>
      <c r="H91" s="5"/>
      <c r="I91" s="3">
        <v>42939</v>
      </c>
      <c r="J91" s="63"/>
    </row>
    <row r="92" spans="1:11">
      <c r="A92" s="5">
        <v>101</v>
      </c>
      <c r="C92" s="5" t="s">
        <v>208</v>
      </c>
      <c r="D92" s="5" t="s">
        <v>102</v>
      </c>
      <c r="E92" s="5" t="s">
        <v>243</v>
      </c>
      <c r="H92" s="5">
        <v>990818434</v>
      </c>
      <c r="I92" s="3">
        <v>42931</v>
      </c>
      <c r="J92" s="63"/>
      <c r="K92" t="s">
        <v>2027</v>
      </c>
    </row>
    <row r="93" spans="1:11">
      <c r="A93" s="5">
        <v>102</v>
      </c>
      <c r="C93" s="5" t="s">
        <v>75</v>
      </c>
      <c r="D93" s="5" t="s">
        <v>253</v>
      </c>
      <c r="E93" s="5" t="s">
        <v>244</v>
      </c>
      <c r="H93" s="5">
        <v>985008673</v>
      </c>
      <c r="I93" s="3">
        <v>42906</v>
      </c>
      <c r="J93" s="64" t="s">
        <v>2040</v>
      </c>
    </row>
    <row r="94" spans="1:11">
      <c r="A94" s="5">
        <v>103</v>
      </c>
      <c r="C94" s="5" t="s">
        <v>245</v>
      </c>
      <c r="D94" s="5" t="s">
        <v>246</v>
      </c>
      <c r="E94" s="5" t="s">
        <v>247</v>
      </c>
      <c r="H94" s="5">
        <v>983604359</v>
      </c>
      <c r="I94" s="3">
        <v>42929</v>
      </c>
      <c r="J94" s="63"/>
    </row>
    <row r="95" spans="1:11">
      <c r="A95" s="5">
        <v>104</v>
      </c>
      <c r="C95" s="5" t="s">
        <v>248</v>
      </c>
      <c r="D95" s="5" t="s">
        <v>249</v>
      </c>
      <c r="E95" s="5" t="s">
        <v>250</v>
      </c>
      <c r="H95" s="5">
        <v>996793378</v>
      </c>
      <c r="I95" s="3">
        <v>42871</v>
      </c>
      <c r="J95" s="63"/>
    </row>
    <row r="96" spans="1:11">
      <c r="A96" s="5">
        <v>105</v>
      </c>
      <c r="C96" s="5" t="s">
        <v>251</v>
      </c>
      <c r="D96" s="5" t="s">
        <v>252</v>
      </c>
      <c r="E96" s="5"/>
      <c r="H96" s="5">
        <v>989860400</v>
      </c>
      <c r="I96" s="3">
        <v>42941</v>
      </c>
      <c r="J96" s="63"/>
    </row>
    <row r="97" spans="1:11">
      <c r="A97" s="5">
        <v>107</v>
      </c>
      <c r="C97" s="5" t="s">
        <v>37</v>
      </c>
      <c r="D97" s="5" t="s">
        <v>136</v>
      </c>
      <c r="E97" s="5" t="s">
        <v>254</v>
      </c>
      <c r="H97" s="5">
        <v>993377167</v>
      </c>
      <c r="I97" s="3">
        <v>42943</v>
      </c>
      <c r="J97" s="63"/>
    </row>
    <row r="98" spans="1:11">
      <c r="A98" s="5">
        <v>108</v>
      </c>
      <c r="C98" s="5" t="s">
        <v>53</v>
      </c>
      <c r="D98" s="5" t="s">
        <v>123</v>
      </c>
      <c r="E98" s="5" t="s">
        <v>255</v>
      </c>
      <c r="F98" s="5" t="s">
        <v>256</v>
      </c>
      <c r="H98" s="5"/>
      <c r="I98" s="3">
        <v>42943</v>
      </c>
      <c r="J98" s="63"/>
      <c r="K98" t="s">
        <v>2027</v>
      </c>
    </row>
    <row r="99" spans="1:11">
      <c r="A99" s="5">
        <v>109</v>
      </c>
      <c r="C99" s="5" t="s">
        <v>257</v>
      </c>
      <c r="D99" s="5" t="s">
        <v>258</v>
      </c>
      <c r="E99" s="5" t="s">
        <v>1640</v>
      </c>
      <c r="F99" t="s">
        <v>1370</v>
      </c>
      <c r="H99" s="5">
        <v>991589687</v>
      </c>
      <c r="I99" s="3">
        <v>42942</v>
      </c>
      <c r="J99" s="63"/>
    </row>
    <row r="100" spans="1:11">
      <c r="A100" s="5">
        <v>111</v>
      </c>
      <c r="C100" s="5" t="s">
        <v>259</v>
      </c>
      <c r="D100" s="5" t="s">
        <v>260</v>
      </c>
      <c r="E100" s="5" t="s">
        <v>261</v>
      </c>
      <c r="H100" s="5">
        <v>323289837</v>
      </c>
      <c r="I100" s="3">
        <v>42945</v>
      </c>
      <c r="J100" s="63"/>
    </row>
    <row r="101" spans="1:11">
      <c r="A101" s="5">
        <v>112</v>
      </c>
      <c r="C101" s="5" t="s">
        <v>262</v>
      </c>
      <c r="D101" s="5" t="s">
        <v>263</v>
      </c>
      <c r="E101" s="5" t="s">
        <v>264</v>
      </c>
      <c r="H101" s="5"/>
      <c r="I101" s="3">
        <v>42949</v>
      </c>
      <c r="J101" s="63"/>
    </row>
    <row r="102" spans="1:11">
      <c r="A102" s="5">
        <v>113</v>
      </c>
      <c r="C102" s="5" t="s">
        <v>265</v>
      </c>
      <c r="D102" s="5" t="s">
        <v>266</v>
      </c>
      <c r="E102" s="5" t="s">
        <v>267</v>
      </c>
      <c r="H102" s="5">
        <v>982325769</v>
      </c>
      <c r="I102" s="3">
        <v>42950</v>
      </c>
      <c r="J102" s="63"/>
    </row>
    <row r="103" spans="1:11">
      <c r="A103" s="5">
        <v>114</v>
      </c>
      <c r="C103" s="5" t="s">
        <v>268</v>
      </c>
      <c r="D103" s="5" t="s">
        <v>269</v>
      </c>
      <c r="E103" s="5" t="s">
        <v>270</v>
      </c>
      <c r="H103" s="5">
        <v>962932590</v>
      </c>
      <c r="I103" s="3">
        <v>42950</v>
      </c>
      <c r="J103" s="63"/>
    </row>
    <row r="104" spans="1:11">
      <c r="A104" s="5">
        <v>115</v>
      </c>
      <c r="C104" s="5" t="s">
        <v>245</v>
      </c>
      <c r="D104" s="5" t="s">
        <v>271</v>
      </c>
      <c r="E104" s="5"/>
      <c r="H104" s="5">
        <v>985816747</v>
      </c>
      <c r="I104" s="3">
        <v>42950</v>
      </c>
      <c r="J104" s="63"/>
    </row>
    <row r="105" spans="1:11">
      <c r="A105" s="5">
        <v>116</v>
      </c>
      <c r="C105" s="5" t="s">
        <v>272</v>
      </c>
      <c r="D105" s="5" t="s">
        <v>273</v>
      </c>
      <c r="E105" s="5" t="s">
        <v>274</v>
      </c>
      <c r="H105" s="5"/>
      <c r="I105" s="3">
        <v>42954</v>
      </c>
      <c r="J105" s="63"/>
    </row>
    <row r="106" spans="1:11">
      <c r="A106" s="5">
        <v>117</v>
      </c>
      <c r="C106" s="5" t="s">
        <v>820</v>
      </c>
      <c r="D106" s="5" t="s">
        <v>275</v>
      </c>
      <c r="E106" s="5" t="s">
        <v>1555</v>
      </c>
      <c r="H106" s="5"/>
      <c r="I106" s="3">
        <v>42954</v>
      </c>
      <c r="J106" s="63"/>
    </row>
    <row r="107" spans="1:11">
      <c r="A107" s="5">
        <v>118</v>
      </c>
      <c r="C107" s="5" t="s">
        <v>1357</v>
      </c>
      <c r="D107" s="5" t="s">
        <v>276</v>
      </c>
      <c r="E107" s="5" t="s">
        <v>277</v>
      </c>
      <c r="H107" s="5">
        <v>982649438</v>
      </c>
      <c r="I107" s="3">
        <v>42955</v>
      </c>
      <c r="J107" s="63"/>
    </row>
    <row r="108" spans="1:11">
      <c r="A108" s="5">
        <v>119</v>
      </c>
      <c r="C108" s="5" t="s">
        <v>278</v>
      </c>
      <c r="D108" s="5" t="s">
        <v>279</v>
      </c>
      <c r="E108" s="5" t="s">
        <v>280</v>
      </c>
      <c r="H108" s="5">
        <v>976670846</v>
      </c>
      <c r="I108" s="3">
        <v>42955</v>
      </c>
      <c r="J108" s="63"/>
    </row>
    <row r="109" spans="1:11">
      <c r="A109" s="5">
        <v>120</v>
      </c>
      <c r="C109" s="5" t="s">
        <v>281</v>
      </c>
      <c r="E109" s="5" t="s">
        <v>282</v>
      </c>
      <c r="H109" s="5">
        <v>994008985</v>
      </c>
      <c r="I109" s="3">
        <v>42957</v>
      </c>
      <c r="J109" s="63"/>
    </row>
    <row r="110" spans="1:11">
      <c r="A110" s="5">
        <v>121</v>
      </c>
      <c r="C110" s="5" t="s">
        <v>23</v>
      </c>
      <c r="D110" s="5" t="s">
        <v>283</v>
      </c>
      <c r="E110" s="5" t="s">
        <v>284</v>
      </c>
      <c r="H110" s="5">
        <v>942849355</v>
      </c>
      <c r="I110" s="3">
        <v>42956</v>
      </c>
      <c r="J110" s="63"/>
    </row>
    <row r="111" spans="1:11">
      <c r="A111" s="5">
        <v>122</v>
      </c>
      <c r="C111" s="5" t="s">
        <v>138</v>
      </c>
      <c r="E111" s="5" t="s">
        <v>285</v>
      </c>
      <c r="H111" s="5">
        <v>997507282</v>
      </c>
      <c r="I111" s="3">
        <v>42956</v>
      </c>
      <c r="J111" s="63"/>
    </row>
    <row r="112" spans="1:11">
      <c r="A112" s="5">
        <v>123</v>
      </c>
      <c r="C112" s="5" t="s">
        <v>286</v>
      </c>
      <c r="D112" s="5" t="s">
        <v>287</v>
      </c>
      <c r="E112" s="5" t="s">
        <v>288</v>
      </c>
      <c r="H112" s="5">
        <v>987304744</v>
      </c>
      <c r="I112" s="3">
        <v>42959</v>
      </c>
      <c r="J112" s="63"/>
    </row>
    <row r="113" spans="1:11">
      <c r="A113" s="5">
        <v>124</v>
      </c>
      <c r="C113" s="5" t="s">
        <v>289</v>
      </c>
      <c r="D113" s="5" t="s">
        <v>79</v>
      </c>
      <c r="E113" s="5" t="s">
        <v>290</v>
      </c>
      <c r="H113" s="5">
        <v>977041216</v>
      </c>
      <c r="I113" s="3">
        <v>42959</v>
      </c>
      <c r="J113" s="63"/>
      <c r="K113" t="s">
        <v>2027</v>
      </c>
    </row>
    <row r="114" spans="1:11">
      <c r="A114" s="5">
        <v>125</v>
      </c>
      <c r="C114" s="5" t="s">
        <v>291</v>
      </c>
      <c r="D114" s="5" t="s">
        <v>292</v>
      </c>
      <c r="E114" s="5" t="s">
        <v>293</v>
      </c>
      <c r="H114" s="5">
        <v>966067731</v>
      </c>
      <c r="I114" s="3">
        <v>42959</v>
      </c>
      <c r="J114" s="63"/>
    </row>
    <row r="115" spans="1:11">
      <c r="A115" s="5">
        <v>126</v>
      </c>
      <c r="C115" s="5" t="s">
        <v>294</v>
      </c>
      <c r="D115" s="5" t="s">
        <v>184</v>
      </c>
      <c r="E115" s="5" t="s">
        <v>295</v>
      </c>
      <c r="H115" s="5"/>
      <c r="I115" s="3">
        <v>42959</v>
      </c>
      <c r="J115" s="63"/>
    </row>
    <row r="116" spans="1:11">
      <c r="A116" s="5">
        <v>127</v>
      </c>
      <c r="C116" s="5" t="s">
        <v>296</v>
      </c>
      <c r="D116" s="5" t="s">
        <v>297</v>
      </c>
      <c r="E116" s="5" t="s">
        <v>1121</v>
      </c>
      <c r="F116" s="11" t="s">
        <v>232</v>
      </c>
      <c r="H116" s="5">
        <v>957949940</v>
      </c>
      <c r="I116" s="3">
        <v>42964</v>
      </c>
      <c r="J116" s="63"/>
    </row>
    <row r="117" spans="1:11">
      <c r="A117" s="5">
        <v>128</v>
      </c>
      <c r="C117" s="5" t="s">
        <v>53</v>
      </c>
      <c r="D117" s="5" t="s">
        <v>298</v>
      </c>
      <c r="E117" s="5" t="s">
        <v>299</v>
      </c>
      <c r="H117" s="5">
        <v>963536680</v>
      </c>
      <c r="I117" s="3">
        <v>42964</v>
      </c>
      <c r="J117" s="63"/>
    </row>
    <row r="118" spans="1:11">
      <c r="A118" s="5">
        <v>129</v>
      </c>
      <c r="C118" s="5" t="s">
        <v>300</v>
      </c>
      <c r="D118" s="5" t="s">
        <v>301</v>
      </c>
      <c r="E118" s="5" t="s">
        <v>302</v>
      </c>
      <c r="H118" s="5"/>
      <c r="I118" s="3">
        <v>42964</v>
      </c>
      <c r="J118" s="63"/>
    </row>
    <row r="119" spans="1:11">
      <c r="A119" s="5">
        <v>130</v>
      </c>
      <c r="C119" s="5" t="s">
        <v>303</v>
      </c>
      <c r="D119" s="5" t="s">
        <v>304</v>
      </c>
      <c r="E119" s="5" t="s">
        <v>2036</v>
      </c>
      <c r="F119" s="11" t="s">
        <v>1370</v>
      </c>
      <c r="H119">
        <v>941097516</v>
      </c>
      <c r="I119" s="3">
        <v>42966</v>
      </c>
      <c r="J119" s="64">
        <v>996427793</v>
      </c>
    </row>
    <row r="120" spans="1:11">
      <c r="A120" s="5">
        <v>131</v>
      </c>
      <c r="C120" s="5" t="s">
        <v>305</v>
      </c>
      <c r="D120" s="5" t="s">
        <v>306</v>
      </c>
      <c r="E120" s="5" t="s">
        <v>307</v>
      </c>
      <c r="H120" s="5"/>
      <c r="I120" s="3">
        <v>42966</v>
      </c>
      <c r="J120" s="63"/>
    </row>
    <row r="121" spans="1:11">
      <c r="A121" s="5">
        <v>132</v>
      </c>
      <c r="C121" s="5" t="s">
        <v>308</v>
      </c>
      <c r="D121" s="5" t="s">
        <v>309</v>
      </c>
      <c r="E121" s="5" t="s">
        <v>310</v>
      </c>
      <c r="H121" s="5">
        <v>991675128</v>
      </c>
      <c r="I121" s="3">
        <v>42965</v>
      </c>
      <c r="J121" s="63"/>
    </row>
    <row r="122" spans="1:11">
      <c r="A122" s="5">
        <v>134</v>
      </c>
      <c r="C122" s="5" t="s">
        <v>308</v>
      </c>
      <c r="D122" s="5" t="s">
        <v>312</v>
      </c>
      <c r="E122" s="5" t="s">
        <v>313</v>
      </c>
      <c r="H122" s="5"/>
      <c r="I122" s="3">
        <v>42969</v>
      </c>
      <c r="J122" s="63"/>
    </row>
    <row r="123" spans="1:11">
      <c r="A123" s="5">
        <v>135</v>
      </c>
      <c r="C123" s="5" t="s">
        <v>104</v>
      </c>
      <c r="D123" s="5" t="s">
        <v>314</v>
      </c>
      <c r="E123" s="5" t="s">
        <v>315</v>
      </c>
      <c r="H123" s="5">
        <v>996545402</v>
      </c>
      <c r="I123" s="3">
        <v>42970</v>
      </c>
      <c r="J123" s="63"/>
    </row>
    <row r="124" spans="1:11">
      <c r="A124" s="5">
        <v>136</v>
      </c>
      <c r="C124" s="5" t="s">
        <v>316</v>
      </c>
      <c r="E124" s="5" t="s">
        <v>317</v>
      </c>
      <c r="H124" s="5"/>
      <c r="I124" s="3">
        <v>42970</v>
      </c>
      <c r="J124" s="63"/>
    </row>
    <row r="125" spans="1:11">
      <c r="A125" s="5">
        <v>137</v>
      </c>
      <c r="C125" s="5" t="s">
        <v>23</v>
      </c>
      <c r="E125" s="5" t="s">
        <v>318</v>
      </c>
      <c r="H125" s="5">
        <v>995203553</v>
      </c>
      <c r="I125" s="3">
        <v>42970</v>
      </c>
      <c r="J125" s="63"/>
    </row>
    <row r="126" spans="1:11">
      <c r="A126" s="5">
        <v>138</v>
      </c>
      <c r="C126" s="5" t="s">
        <v>319</v>
      </c>
      <c r="D126" s="5" t="s">
        <v>320</v>
      </c>
      <c r="E126" s="5" t="s">
        <v>321</v>
      </c>
      <c r="H126" s="5">
        <v>322484364</v>
      </c>
      <c r="I126" s="3">
        <v>42971</v>
      </c>
      <c r="J126" s="63"/>
    </row>
    <row r="127" spans="1:11">
      <c r="A127" s="5">
        <v>139</v>
      </c>
      <c r="C127" s="5" t="s">
        <v>322</v>
      </c>
      <c r="D127" s="5" t="s">
        <v>218</v>
      </c>
      <c r="E127" s="5" t="s">
        <v>323</v>
      </c>
      <c r="H127" s="5">
        <v>985774530</v>
      </c>
      <c r="I127" s="3">
        <v>42971</v>
      </c>
      <c r="J127" s="63"/>
    </row>
    <row r="128" spans="1:11">
      <c r="A128" s="5">
        <v>140</v>
      </c>
      <c r="C128" s="5" t="s">
        <v>265</v>
      </c>
      <c r="D128" s="5" t="s">
        <v>324</v>
      </c>
      <c r="E128" s="5" t="s">
        <v>1064</v>
      </c>
      <c r="H128" s="5">
        <v>997560007</v>
      </c>
      <c r="I128" s="3">
        <v>43034</v>
      </c>
      <c r="J128" s="63"/>
    </row>
    <row r="129" spans="1:10">
      <c r="A129" s="5">
        <v>141</v>
      </c>
      <c r="C129" s="5" t="s">
        <v>325</v>
      </c>
      <c r="D129" s="5" t="s">
        <v>326</v>
      </c>
      <c r="E129" s="5" t="s">
        <v>327</v>
      </c>
      <c r="H129" s="5"/>
      <c r="I129" s="3">
        <v>42973</v>
      </c>
      <c r="J129" s="63"/>
    </row>
    <row r="130" spans="1:10">
      <c r="A130" s="5">
        <v>142</v>
      </c>
      <c r="C130" s="5" t="s">
        <v>328</v>
      </c>
      <c r="D130" s="5" t="s">
        <v>329</v>
      </c>
      <c r="E130" s="5" t="s">
        <v>647</v>
      </c>
      <c r="H130" s="5">
        <v>968428424</v>
      </c>
      <c r="I130" s="3">
        <v>42976</v>
      </c>
      <c r="J130" s="63"/>
    </row>
    <row r="131" spans="1:10">
      <c r="A131" s="5">
        <v>144</v>
      </c>
      <c r="C131" s="5" t="s">
        <v>1362</v>
      </c>
      <c r="D131" t="s">
        <v>1197</v>
      </c>
      <c r="E131" s="5" t="s">
        <v>2045</v>
      </c>
      <c r="H131" s="5">
        <v>951493880</v>
      </c>
      <c r="I131" s="3">
        <v>42976</v>
      </c>
      <c r="J131" s="63"/>
    </row>
    <row r="132" spans="1:10">
      <c r="A132" s="5">
        <v>145</v>
      </c>
      <c r="C132" s="5" t="s">
        <v>104</v>
      </c>
      <c r="D132" s="5" t="s">
        <v>330</v>
      </c>
      <c r="E132" s="5" t="s">
        <v>2037</v>
      </c>
      <c r="F132" t="s">
        <v>1370</v>
      </c>
      <c r="H132" s="5">
        <v>993251635</v>
      </c>
      <c r="I132" s="3">
        <v>42978</v>
      </c>
      <c r="J132" s="63"/>
    </row>
    <row r="133" spans="1:10">
      <c r="A133" s="5">
        <v>146</v>
      </c>
      <c r="C133" s="5" t="s">
        <v>186</v>
      </c>
      <c r="D133" s="5" t="s">
        <v>331</v>
      </c>
      <c r="E133" s="5" t="s">
        <v>332</v>
      </c>
      <c r="H133" s="5">
        <v>963660685</v>
      </c>
      <c r="I133" s="3">
        <v>42979</v>
      </c>
      <c r="J133" s="63"/>
    </row>
    <row r="134" spans="1:10">
      <c r="A134" s="5">
        <v>147</v>
      </c>
      <c r="C134" s="5" t="s">
        <v>333</v>
      </c>
      <c r="D134" s="5" t="s">
        <v>334</v>
      </c>
      <c r="E134" s="5" t="s">
        <v>335</v>
      </c>
      <c r="H134" s="5">
        <v>993762471</v>
      </c>
      <c r="I134" s="3">
        <v>42978</v>
      </c>
      <c r="J134" s="63"/>
    </row>
    <row r="135" spans="1:10">
      <c r="A135" s="5">
        <v>148</v>
      </c>
      <c r="C135" s="5" t="s">
        <v>138</v>
      </c>
      <c r="E135" s="5" t="s">
        <v>336</v>
      </c>
      <c r="H135" s="5">
        <v>988027641</v>
      </c>
      <c r="I135" s="3">
        <v>42979</v>
      </c>
      <c r="J135" s="63"/>
    </row>
    <row r="136" spans="1:10">
      <c r="A136" s="5">
        <v>149</v>
      </c>
      <c r="C136" s="5" t="s">
        <v>337</v>
      </c>
      <c r="E136" s="5" t="s">
        <v>338</v>
      </c>
      <c r="H136" s="5">
        <v>993469571</v>
      </c>
      <c r="I136" s="3">
        <v>42979</v>
      </c>
      <c r="J136" s="63"/>
    </row>
    <row r="137" spans="1:10">
      <c r="A137" s="5">
        <v>150</v>
      </c>
      <c r="C137" s="5" t="s">
        <v>339</v>
      </c>
      <c r="D137" s="5" t="s">
        <v>341</v>
      </c>
      <c r="E137" s="5" t="s">
        <v>342</v>
      </c>
      <c r="I137" s="3">
        <v>42982</v>
      </c>
      <c r="J137" s="63"/>
    </row>
    <row r="138" spans="1:10">
      <c r="A138" s="5">
        <v>151</v>
      </c>
      <c r="C138" s="5" t="s">
        <v>343</v>
      </c>
      <c r="D138" s="5" t="s">
        <v>344</v>
      </c>
      <c r="E138" s="5" t="s">
        <v>345</v>
      </c>
      <c r="H138" s="5">
        <v>992391995</v>
      </c>
      <c r="I138" s="3">
        <v>42982</v>
      </c>
      <c r="J138" s="63">
        <v>322810024</v>
      </c>
    </row>
    <row r="139" spans="1:10">
      <c r="A139" s="5">
        <v>152</v>
      </c>
      <c r="C139" s="5" t="s">
        <v>133</v>
      </c>
      <c r="D139" s="5" t="s">
        <v>346</v>
      </c>
      <c r="E139" s="5" t="s">
        <v>347</v>
      </c>
      <c r="I139" s="3">
        <v>42983</v>
      </c>
      <c r="J139" s="63"/>
    </row>
    <row r="140" spans="1:10">
      <c r="A140" s="5">
        <v>153</v>
      </c>
      <c r="C140" s="5" t="s">
        <v>348</v>
      </c>
      <c r="D140" s="5" t="s">
        <v>349</v>
      </c>
      <c r="E140" s="5" t="s">
        <v>350</v>
      </c>
      <c r="H140" s="5">
        <v>963310637</v>
      </c>
      <c r="I140" s="3">
        <v>42987</v>
      </c>
      <c r="J140" s="63"/>
    </row>
    <row r="141" spans="1:10">
      <c r="A141" s="5">
        <v>155</v>
      </c>
      <c r="C141" s="5" t="s">
        <v>352</v>
      </c>
      <c r="D141" s="5" t="s">
        <v>353</v>
      </c>
      <c r="E141" s="5" t="s">
        <v>354</v>
      </c>
      <c r="H141" s="5">
        <v>979022136</v>
      </c>
      <c r="I141" s="3">
        <v>42987</v>
      </c>
      <c r="J141" s="63"/>
    </row>
    <row r="142" spans="1:10">
      <c r="A142" s="5">
        <v>156</v>
      </c>
      <c r="C142" s="5" t="s">
        <v>355</v>
      </c>
      <c r="D142" s="5" t="s">
        <v>356</v>
      </c>
      <c r="E142" s="5" t="s">
        <v>357</v>
      </c>
      <c r="H142" s="5">
        <v>973363796</v>
      </c>
      <c r="I142" s="3">
        <v>42987</v>
      </c>
      <c r="J142" s="63"/>
    </row>
    <row r="143" spans="1:10">
      <c r="A143" s="5">
        <v>157</v>
      </c>
      <c r="C143" s="5" t="s">
        <v>358</v>
      </c>
      <c r="D143" s="5" t="s">
        <v>359</v>
      </c>
      <c r="E143" s="5" t="s">
        <v>360</v>
      </c>
      <c r="H143" s="5"/>
      <c r="I143" s="3">
        <v>42990</v>
      </c>
      <c r="J143" s="63"/>
    </row>
    <row r="144" spans="1:10">
      <c r="A144" s="5">
        <v>158</v>
      </c>
      <c r="C144" s="5" t="s">
        <v>361</v>
      </c>
      <c r="D144" s="5" t="s">
        <v>362</v>
      </c>
      <c r="E144" s="5" t="s">
        <v>363</v>
      </c>
      <c r="H144" s="5"/>
      <c r="I144" s="3">
        <v>42990</v>
      </c>
      <c r="J144" s="63"/>
    </row>
    <row r="145" spans="1:10">
      <c r="A145" s="5">
        <v>159</v>
      </c>
      <c r="C145" s="5" t="s">
        <v>364</v>
      </c>
      <c r="E145" s="5" t="s">
        <v>365</v>
      </c>
      <c r="H145" s="5">
        <v>962183388</v>
      </c>
      <c r="I145" s="3">
        <v>42985</v>
      </c>
      <c r="J145" s="63"/>
    </row>
    <row r="146" spans="1:10">
      <c r="A146" s="5">
        <v>160</v>
      </c>
      <c r="C146" s="5" t="s">
        <v>366</v>
      </c>
      <c r="D146" s="5" t="s">
        <v>367</v>
      </c>
      <c r="E146" s="5" t="s">
        <v>368</v>
      </c>
      <c r="H146" s="5">
        <v>982898596</v>
      </c>
      <c r="I146" s="3">
        <v>42985</v>
      </c>
      <c r="J146" s="63"/>
    </row>
    <row r="147" spans="1:10">
      <c r="A147" s="5">
        <v>161</v>
      </c>
      <c r="C147" s="5" t="s">
        <v>369</v>
      </c>
      <c r="E147" s="5" t="s">
        <v>370</v>
      </c>
      <c r="H147" s="5">
        <v>976209649</v>
      </c>
      <c r="I147" s="3">
        <v>42984</v>
      </c>
      <c r="J147" s="64" t="s">
        <v>2048</v>
      </c>
    </row>
    <row r="148" spans="1:10">
      <c r="A148" s="5">
        <v>162</v>
      </c>
      <c r="C148" s="5" t="s">
        <v>199</v>
      </c>
      <c r="E148" s="5" t="s">
        <v>371</v>
      </c>
      <c r="H148" s="5">
        <v>983031418</v>
      </c>
      <c r="I148" s="3">
        <v>42983</v>
      </c>
      <c r="J148" s="63"/>
    </row>
    <row r="149" spans="1:10">
      <c r="A149" s="5">
        <v>163</v>
      </c>
      <c r="C149" s="5" t="s">
        <v>372</v>
      </c>
      <c r="D149" s="5" t="s">
        <v>373</v>
      </c>
      <c r="H149" s="5">
        <v>954153285</v>
      </c>
      <c r="I149" s="3">
        <v>42983</v>
      </c>
      <c r="J149" s="63"/>
    </row>
    <row r="150" spans="1:10">
      <c r="A150" s="5">
        <v>164</v>
      </c>
      <c r="C150" s="5" t="s">
        <v>328</v>
      </c>
      <c r="D150" s="5" t="s">
        <v>375</v>
      </c>
      <c r="E150" s="5" t="s">
        <v>376</v>
      </c>
      <c r="H150" s="5">
        <v>976993361</v>
      </c>
      <c r="I150" s="3">
        <v>42983</v>
      </c>
      <c r="J150" s="63"/>
    </row>
    <row r="151" spans="1:10">
      <c r="A151" s="5">
        <v>165</v>
      </c>
      <c r="C151" s="5" t="s">
        <v>199</v>
      </c>
      <c r="E151" s="5" t="s">
        <v>377</v>
      </c>
      <c r="H151" s="5">
        <v>998018211</v>
      </c>
      <c r="I151" s="3">
        <v>42990</v>
      </c>
      <c r="J151" s="63"/>
    </row>
    <row r="152" spans="1:10">
      <c r="A152" s="5">
        <v>166</v>
      </c>
      <c r="C152" s="5" t="s">
        <v>328</v>
      </c>
      <c r="D152" s="5" t="s">
        <v>21</v>
      </c>
      <c r="E152" s="5" t="s">
        <v>2032</v>
      </c>
      <c r="H152" s="5">
        <v>995786543</v>
      </c>
      <c r="I152" s="3">
        <v>42992</v>
      </c>
      <c r="J152" s="64">
        <v>86788071</v>
      </c>
    </row>
    <row r="153" spans="1:10">
      <c r="A153" s="5">
        <v>167</v>
      </c>
      <c r="C153" s="5" t="s">
        <v>369</v>
      </c>
      <c r="D153" s="5" t="s">
        <v>378</v>
      </c>
      <c r="E153" s="5" t="s">
        <v>379</v>
      </c>
      <c r="H153" s="5"/>
      <c r="I153" s="3">
        <v>42993</v>
      </c>
      <c r="J153" s="63"/>
    </row>
    <row r="154" spans="1:10">
      <c r="A154" s="5">
        <v>168</v>
      </c>
      <c r="C154" s="5" t="s">
        <v>380</v>
      </c>
      <c r="D154" s="5" t="s">
        <v>381</v>
      </c>
      <c r="E154" s="5" t="s">
        <v>382</v>
      </c>
      <c r="H154" s="5">
        <v>994417733</v>
      </c>
      <c r="I154" s="3">
        <v>42998</v>
      </c>
      <c r="J154" s="63"/>
    </row>
    <row r="155" spans="1:10">
      <c r="A155" s="5">
        <v>169</v>
      </c>
      <c r="C155" s="5" t="s">
        <v>383</v>
      </c>
      <c r="D155" s="5" t="s">
        <v>184</v>
      </c>
      <c r="E155" s="5" t="s">
        <v>384</v>
      </c>
      <c r="H155" s="5">
        <v>987364032</v>
      </c>
      <c r="I155" s="3">
        <v>42998</v>
      </c>
      <c r="J155" s="63"/>
    </row>
    <row r="156" spans="1:10">
      <c r="A156" s="5">
        <v>170</v>
      </c>
      <c r="C156" s="5" t="s">
        <v>385</v>
      </c>
      <c r="D156" s="5" t="s">
        <v>386</v>
      </c>
      <c r="E156" s="5" t="s">
        <v>387</v>
      </c>
      <c r="H156" s="5">
        <v>957661291</v>
      </c>
      <c r="I156" s="3">
        <v>42998</v>
      </c>
      <c r="J156" s="63"/>
    </row>
    <row r="157" spans="1:10">
      <c r="A157" s="5">
        <v>171</v>
      </c>
      <c r="C157" s="5" t="s">
        <v>388</v>
      </c>
      <c r="D157" s="5" t="s">
        <v>389</v>
      </c>
      <c r="E157" s="5" t="s">
        <v>390</v>
      </c>
      <c r="H157" s="5">
        <v>959069081</v>
      </c>
      <c r="I157" s="3">
        <v>42998</v>
      </c>
      <c r="J157" s="63"/>
    </row>
    <row r="158" spans="1:10">
      <c r="A158" s="5">
        <v>173</v>
      </c>
      <c r="C158" s="5" t="s">
        <v>392</v>
      </c>
      <c r="D158" s="5" t="s">
        <v>393</v>
      </c>
      <c r="H158" s="5">
        <v>990983560</v>
      </c>
      <c r="I158" s="3">
        <v>42998</v>
      </c>
      <c r="J158" s="63"/>
    </row>
    <row r="159" spans="1:10">
      <c r="A159" s="5">
        <v>174</v>
      </c>
      <c r="C159" s="5" t="s">
        <v>394</v>
      </c>
      <c r="D159" s="5" t="s">
        <v>396</v>
      </c>
      <c r="E159" s="5" t="s">
        <v>397</v>
      </c>
      <c r="H159" s="5"/>
      <c r="I159" s="3">
        <v>43001</v>
      </c>
      <c r="J159" s="63"/>
    </row>
    <row r="160" spans="1:10">
      <c r="A160" s="5">
        <v>175</v>
      </c>
      <c r="C160" s="5" t="s">
        <v>398</v>
      </c>
      <c r="D160" s="5" t="s">
        <v>399</v>
      </c>
      <c r="E160" s="5" t="s">
        <v>400</v>
      </c>
      <c r="H160" s="5"/>
      <c r="I160" s="3">
        <v>43001</v>
      </c>
      <c r="J160" s="63"/>
    </row>
    <row r="161" spans="1:10">
      <c r="A161" s="5">
        <v>176</v>
      </c>
      <c r="C161" s="5" t="s">
        <v>75</v>
      </c>
      <c r="D161" s="5" t="s">
        <v>349</v>
      </c>
      <c r="E161" s="5" t="s">
        <v>401</v>
      </c>
      <c r="H161" s="5"/>
      <c r="I161" s="3">
        <v>43001</v>
      </c>
      <c r="J161" s="63"/>
    </row>
    <row r="162" spans="1:10">
      <c r="A162" s="5">
        <v>177</v>
      </c>
      <c r="C162" s="5" t="s">
        <v>380</v>
      </c>
      <c r="D162" s="5" t="s">
        <v>402</v>
      </c>
      <c r="E162" s="5" t="s">
        <v>403</v>
      </c>
      <c r="H162" s="5">
        <v>989012746</v>
      </c>
      <c r="I162" s="3">
        <v>43001</v>
      </c>
      <c r="J162" s="63"/>
    </row>
    <row r="163" spans="1:10">
      <c r="A163" s="5">
        <v>178</v>
      </c>
      <c r="C163" s="5" t="s">
        <v>404</v>
      </c>
      <c r="D163" s="5" t="s">
        <v>405</v>
      </c>
      <c r="E163" s="5" t="s">
        <v>406</v>
      </c>
      <c r="H163" s="5">
        <v>994798249</v>
      </c>
      <c r="I163" s="3">
        <v>43000</v>
      </c>
      <c r="J163" s="63"/>
    </row>
    <row r="164" spans="1:10">
      <c r="A164" s="5">
        <v>179</v>
      </c>
      <c r="C164" s="5" t="s">
        <v>226</v>
      </c>
      <c r="D164" s="5" t="s">
        <v>407</v>
      </c>
      <c r="H164" s="5">
        <v>990994097</v>
      </c>
      <c r="I164" s="3">
        <v>43000</v>
      </c>
      <c r="J164" s="63"/>
    </row>
    <row r="165" spans="1:10">
      <c r="A165" s="5">
        <v>180</v>
      </c>
      <c r="C165" s="5" t="s">
        <v>53</v>
      </c>
      <c r="D165" s="5" t="s">
        <v>408</v>
      </c>
      <c r="E165" s="5" t="s">
        <v>409</v>
      </c>
      <c r="H165" s="5">
        <v>993718900</v>
      </c>
      <c r="I165" s="3">
        <v>43000</v>
      </c>
      <c r="J165" s="63"/>
    </row>
    <row r="166" spans="1:10">
      <c r="A166" s="5">
        <v>181</v>
      </c>
      <c r="C166" s="5" t="s">
        <v>300</v>
      </c>
      <c r="D166" s="5" t="s">
        <v>410</v>
      </c>
      <c r="E166" s="5" t="s">
        <v>411</v>
      </c>
      <c r="H166" s="5">
        <v>994484769</v>
      </c>
      <c r="I166" s="3">
        <v>43000</v>
      </c>
      <c r="J166" s="63"/>
    </row>
    <row r="167" spans="1:10">
      <c r="A167" s="5">
        <v>182</v>
      </c>
      <c r="C167" s="5" t="s">
        <v>308</v>
      </c>
      <c r="D167" s="5" t="s">
        <v>412</v>
      </c>
      <c r="E167" s="5" t="s">
        <v>413</v>
      </c>
      <c r="H167" s="5">
        <v>999513480</v>
      </c>
      <c r="I167" s="3">
        <v>43003</v>
      </c>
      <c r="J167" s="63"/>
    </row>
    <row r="168" spans="1:10">
      <c r="A168" s="5">
        <v>183</v>
      </c>
      <c r="C168" s="5" t="s">
        <v>414</v>
      </c>
      <c r="D168" s="5" t="s">
        <v>415</v>
      </c>
      <c r="E168" s="5" t="s">
        <v>416</v>
      </c>
      <c r="H168" s="5"/>
      <c r="I168" s="3">
        <v>43003</v>
      </c>
      <c r="J168" s="63"/>
    </row>
    <row r="169" spans="1:10" ht="60">
      <c r="A169" s="5">
        <v>184</v>
      </c>
      <c r="C169" s="5" t="s">
        <v>417</v>
      </c>
      <c r="D169" s="5" t="s">
        <v>451</v>
      </c>
      <c r="E169" s="5" t="s">
        <v>660</v>
      </c>
      <c r="H169" s="5">
        <v>957325745</v>
      </c>
      <c r="I169" s="3">
        <v>43007</v>
      </c>
      <c r="J169" s="66" t="s">
        <v>1398</v>
      </c>
    </row>
    <row r="170" spans="1:10">
      <c r="A170" s="5">
        <v>185</v>
      </c>
      <c r="C170" s="5" t="s">
        <v>418</v>
      </c>
      <c r="E170" s="5" t="s">
        <v>419</v>
      </c>
      <c r="H170" s="5">
        <v>976209649</v>
      </c>
      <c r="I170" s="3">
        <v>42993</v>
      </c>
      <c r="J170" s="64" t="s">
        <v>2049</v>
      </c>
    </row>
    <row r="171" spans="1:10">
      <c r="A171" s="5">
        <v>186</v>
      </c>
      <c r="C171" s="5" t="s">
        <v>104</v>
      </c>
      <c r="D171" s="5" t="s">
        <v>420</v>
      </c>
      <c r="E171" s="5" t="s">
        <v>421</v>
      </c>
      <c r="H171" s="5"/>
      <c r="I171" s="3">
        <v>43006</v>
      </c>
      <c r="J171" s="63"/>
    </row>
    <row r="172" spans="1:10">
      <c r="A172" s="5">
        <v>187</v>
      </c>
      <c r="C172" s="5" t="s">
        <v>422</v>
      </c>
      <c r="D172" s="5" t="s">
        <v>423</v>
      </c>
      <c r="E172" s="5" t="s">
        <v>424</v>
      </c>
      <c r="H172" s="5"/>
      <c r="I172" s="3">
        <v>43006</v>
      </c>
      <c r="J172" s="63"/>
    </row>
    <row r="173" spans="1:10">
      <c r="A173" s="5">
        <v>188</v>
      </c>
      <c r="C173" s="5" t="s">
        <v>118</v>
      </c>
      <c r="D173" s="5" t="s">
        <v>425</v>
      </c>
      <c r="E173" s="5" t="s">
        <v>426</v>
      </c>
      <c r="H173" s="5">
        <v>972381346</v>
      </c>
      <c r="I173" s="3">
        <v>43007</v>
      </c>
      <c r="J173" s="63"/>
    </row>
    <row r="174" spans="1:10">
      <c r="A174" s="5">
        <v>190</v>
      </c>
      <c r="C174" s="5" t="s">
        <v>428</v>
      </c>
      <c r="D174" s="5" t="s">
        <v>429</v>
      </c>
      <c r="E174" s="5" t="s">
        <v>430</v>
      </c>
      <c r="H174" s="5">
        <v>989220189</v>
      </c>
      <c r="I174" s="3">
        <v>43004</v>
      </c>
      <c r="J174" s="63"/>
    </row>
    <row r="175" spans="1:10">
      <c r="A175" s="5">
        <v>191</v>
      </c>
      <c r="C175" s="5" t="s">
        <v>118</v>
      </c>
      <c r="D175" s="5" t="s">
        <v>431</v>
      </c>
      <c r="E175" s="5" t="s">
        <v>432</v>
      </c>
      <c r="H175" s="5">
        <v>952164532</v>
      </c>
      <c r="I175" s="3">
        <v>43004</v>
      </c>
      <c r="J175" s="63"/>
    </row>
    <row r="176" spans="1:10">
      <c r="A176" s="5">
        <v>194</v>
      </c>
      <c r="C176" s="5" t="s">
        <v>29</v>
      </c>
      <c r="D176" s="5" t="s">
        <v>435</v>
      </c>
      <c r="E176" s="5" t="s">
        <v>436</v>
      </c>
      <c r="H176" s="5"/>
      <c r="I176" s="3">
        <v>43011</v>
      </c>
      <c r="J176" s="63"/>
    </row>
    <row r="177" spans="1:11">
      <c r="A177" s="5">
        <v>195</v>
      </c>
      <c r="C177" s="5" t="s">
        <v>236</v>
      </c>
      <c r="D177" s="5" t="s">
        <v>218</v>
      </c>
      <c r="E177" s="5" t="s">
        <v>437</v>
      </c>
      <c r="H177" s="5">
        <v>982648810</v>
      </c>
      <c r="I177" s="3">
        <v>43015</v>
      </c>
      <c r="J177" s="63"/>
    </row>
    <row r="178" spans="1:11">
      <c r="A178" s="5">
        <v>196</v>
      </c>
      <c r="C178" s="5" t="s">
        <v>245</v>
      </c>
      <c r="D178" s="5" t="s">
        <v>438</v>
      </c>
      <c r="E178" s="5" t="s">
        <v>439</v>
      </c>
      <c r="H178" s="5"/>
      <c r="I178" s="3">
        <v>43018</v>
      </c>
      <c r="J178" s="63"/>
    </row>
    <row r="179" spans="1:11">
      <c r="A179" s="5">
        <v>197</v>
      </c>
      <c r="C179" s="5" t="s">
        <v>44</v>
      </c>
      <c r="D179" s="5" t="s">
        <v>79</v>
      </c>
      <c r="E179" s="5" t="s">
        <v>440</v>
      </c>
      <c r="H179" s="5"/>
      <c r="I179" s="3">
        <v>43018</v>
      </c>
      <c r="J179" s="63"/>
      <c r="K179" t="s">
        <v>2027</v>
      </c>
    </row>
    <row r="180" spans="1:11">
      <c r="A180" s="5">
        <v>198</v>
      </c>
      <c r="C180" s="5" t="s">
        <v>441</v>
      </c>
      <c r="D180" s="5" t="s">
        <v>96</v>
      </c>
      <c r="E180" s="5" t="s">
        <v>442</v>
      </c>
      <c r="H180" s="5">
        <v>999690200</v>
      </c>
      <c r="I180" s="3">
        <v>43018</v>
      </c>
      <c r="J180" s="63"/>
      <c r="K180" t="s">
        <v>2027</v>
      </c>
    </row>
    <row r="181" spans="1:11">
      <c r="A181" s="5">
        <v>201</v>
      </c>
      <c r="B181" s="5"/>
      <c r="C181" s="5" t="s">
        <v>46</v>
      </c>
      <c r="E181" s="5" t="s">
        <v>443</v>
      </c>
      <c r="H181" s="5">
        <v>998970415</v>
      </c>
      <c r="I181" s="3">
        <v>43019</v>
      </c>
      <c r="J181" s="63"/>
    </row>
    <row r="182" spans="1:11">
      <c r="A182" s="5">
        <v>202</v>
      </c>
      <c r="C182" s="5" t="s">
        <v>444</v>
      </c>
      <c r="D182" s="5" t="s">
        <v>445</v>
      </c>
      <c r="E182" s="5" t="s">
        <v>446</v>
      </c>
      <c r="H182" s="5">
        <v>985467863</v>
      </c>
      <c r="I182" s="3">
        <v>43018</v>
      </c>
      <c r="J182" s="63"/>
    </row>
    <row r="183" spans="1:11">
      <c r="A183" s="5">
        <v>203</v>
      </c>
      <c r="C183" s="5" t="s">
        <v>328</v>
      </c>
      <c r="D183" s="5" t="s">
        <v>447</v>
      </c>
      <c r="E183" s="5" t="s">
        <v>448</v>
      </c>
      <c r="H183" s="5">
        <v>964029585</v>
      </c>
      <c r="I183" s="3">
        <v>43020</v>
      </c>
      <c r="J183" s="63"/>
    </row>
    <row r="184" spans="1:11">
      <c r="A184" s="5">
        <v>204</v>
      </c>
      <c r="C184" s="5" t="s">
        <v>449</v>
      </c>
      <c r="D184" s="5" t="s">
        <v>215</v>
      </c>
      <c r="E184" s="5" t="s">
        <v>450</v>
      </c>
      <c r="H184" s="5">
        <v>994015161</v>
      </c>
      <c r="I184" s="3">
        <v>43020</v>
      </c>
      <c r="J184" s="63"/>
    </row>
    <row r="185" spans="1:11">
      <c r="A185" s="5">
        <v>207</v>
      </c>
      <c r="C185" s="5" t="s">
        <v>63</v>
      </c>
      <c r="D185" s="5" t="s">
        <v>453</v>
      </c>
      <c r="E185" s="5" t="s">
        <v>454</v>
      </c>
      <c r="H185" s="5">
        <v>997497353</v>
      </c>
      <c r="I185" s="3">
        <v>43022</v>
      </c>
      <c r="J185" s="63"/>
    </row>
    <row r="186" spans="1:11">
      <c r="A186" s="5">
        <v>208</v>
      </c>
      <c r="C186" s="5" t="s">
        <v>455</v>
      </c>
      <c r="D186" s="5" t="s">
        <v>456</v>
      </c>
      <c r="E186" s="5" t="s">
        <v>457</v>
      </c>
      <c r="H186" s="5">
        <v>968121039</v>
      </c>
      <c r="I186" s="3">
        <v>43027</v>
      </c>
      <c r="J186" s="63"/>
    </row>
    <row r="187" spans="1:11">
      <c r="A187" s="5">
        <v>209</v>
      </c>
      <c r="C187" s="5" t="s">
        <v>458</v>
      </c>
      <c r="D187" s="5" t="s">
        <v>459</v>
      </c>
      <c r="E187" s="5"/>
      <c r="H187" s="5">
        <v>957395969</v>
      </c>
      <c r="I187" s="3">
        <v>43070</v>
      </c>
      <c r="J187" s="63"/>
    </row>
    <row r="188" spans="1:11">
      <c r="A188" s="5">
        <v>210</v>
      </c>
      <c r="C188" s="5" t="s">
        <v>460</v>
      </c>
      <c r="D188" s="5" t="s">
        <v>461</v>
      </c>
      <c r="E188" s="5" t="s">
        <v>462</v>
      </c>
      <c r="H188" s="5">
        <v>990703948</v>
      </c>
      <c r="I188" s="3">
        <v>43073</v>
      </c>
      <c r="J188" s="63">
        <v>322970568</v>
      </c>
    </row>
    <row r="189" spans="1:11">
      <c r="A189" s="5">
        <v>211</v>
      </c>
      <c r="C189" s="5" t="s">
        <v>463</v>
      </c>
      <c r="D189" s="5" t="s">
        <v>464</v>
      </c>
      <c r="E189" s="5" t="s">
        <v>465</v>
      </c>
      <c r="H189" s="5">
        <v>972017591</v>
      </c>
      <c r="I189" s="3">
        <v>43070</v>
      </c>
      <c r="J189" s="63"/>
    </row>
    <row r="190" spans="1:11">
      <c r="A190" s="5">
        <v>212</v>
      </c>
      <c r="C190" s="5" t="s">
        <v>466</v>
      </c>
      <c r="D190" s="5" t="s">
        <v>356</v>
      </c>
      <c r="E190" s="5" t="s">
        <v>467</v>
      </c>
      <c r="H190" s="5">
        <v>975904008</v>
      </c>
      <c r="I190" s="3">
        <v>43071</v>
      </c>
      <c r="J190" s="63"/>
    </row>
    <row r="191" spans="1:11">
      <c r="A191" s="5">
        <v>213</v>
      </c>
      <c r="C191" s="5" t="s">
        <v>133</v>
      </c>
      <c r="D191" s="5" t="s">
        <v>468</v>
      </c>
      <c r="E191" s="5" t="s">
        <v>469</v>
      </c>
      <c r="H191" s="5">
        <v>993345063</v>
      </c>
      <c r="I191" s="3">
        <v>43071</v>
      </c>
      <c r="J191" s="63"/>
    </row>
    <row r="192" spans="1:11">
      <c r="A192" s="5">
        <v>214</v>
      </c>
      <c r="C192" s="5" t="s">
        <v>372</v>
      </c>
      <c r="D192" s="5" t="s">
        <v>470</v>
      </c>
      <c r="E192" t="s">
        <v>1440</v>
      </c>
      <c r="H192" s="5">
        <v>996397047</v>
      </c>
      <c r="I192" s="3">
        <v>43073</v>
      </c>
      <c r="J192" s="63"/>
    </row>
    <row r="193" spans="1:10">
      <c r="A193" s="5">
        <v>215</v>
      </c>
      <c r="C193" s="5" t="s">
        <v>463</v>
      </c>
      <c r="D193" s="5" t="s">
        <v>184</v>
      </c>
      <c r="E193" s="5" t="s">
        <v>472</v>
      </c>
      <c r="H193" s="5">
        <v>998841587</v>
      </c>
      <c r="I193" s="3">
        <v>43073</v>
      </c>
      <c r="J193" s="63" t="s">
        <v>2042</v>
      </c>
    </row>
    <row r="194" spans="1:10">
      <c r="A194" s="5">
        <v>216</v>
      </c>
      <c r="C194" s="5" t="s">
        <v>29</v>
      </c>
      <c r="D194" s="11" t="s">
        <v>1888</v>
      </c>
      <c r="E194" s="5" t="s">
        <v>473</v>
      </c>
      <c r="H194" s="5">
        <v>975607533</v>
      </c>
      <c r="I194" s="3">
        <v>43073</v>
      </c>
      <c r="J194" s="63"/>
    </row>
    <row r="195" spans="1:10">
      <c r="A195" s="5">
        <v>217</v>
      </c>
      <c r="C195" s="5" t="s">
        <v>37</v>
      </c>
      <c r="D195" s="5" t="s">
        <v>474</v>
      </c>
      <c r="E195" s="5" t="s">
        <v>475</v>
      </c>
      <c r="H195" s="5">
        <v>954138484</v>
      </c>
      <c r="I195" s="3">
        <v>43074</v>
      </c>
      <c r="J195" s="63"/>
    </row>
    <row r="196" spans="1:10">
      <c r="A196" s="5">
        <v>218</v>
      </c>
      <c r="C196" s="5" t="s">
        <v>476</v>
      </c>
      <c r="D196" s="5" t="s">
        <v>477</v>
      </c>
      <c r="E196" s="5" t="s">
        <v>478</v>
      </c>
      <c r="H196" s="5">
        <v>948633021</v>
      </c>
      <c r="I196" s="3">
        <v>43074</v>
      </c>
      <c r="J196" s="63"/>
    </row>
    <row r="197" spans="1:10">
      <c r="A197" s="5">
        <v>219</v>
      </c>
      <c r="C197" s="5" t="s">
        <v>42</v>
      </c>
      <c r="D197" s="5" t="s">
        <v>479</v>
      </c>
      <c r="E197" s="5" t="s">
        <v>480</v>
      </c>
      <c r="H197" s="5">
        <v>992184669</v>
      </c>
      <c r="I197" s="3">
        <v>43074</v>
      </c>
      <c r="J197" s="63"/>
    </row>
    <row r="198" spans="1:10">
      <c r="A198" s="5">
        <v>220</v>
      </c>
      <c r="C198" s="5" t="s">
        <v>481</v>
      </c>
      <c r="D198" s="5" t="s">
        <v>482</v>
      </c>
      <c r="E198" s="5" t="s">
        <v>1136</v>
      </c>
      <c r="H198" s="5">
        <v>997990618</v>
      </c>
      <c r="I198" s="3">
        <v>43076</v>
      </c>
      <c r="J198" s="63"/>
    </row>
    <row r="199" spans="1:10">
      <c r="A199" s="5">
        <v>221</v>
      </c>
      <c r="C199" s="5" t="s">
        <v>226</v>
      </c>
      <c r="D199" s="5" t="s">
        <v>447</v>
      </c>
      <c r="E199" s="5" t="s">
        <v>1523</v>
      </c>
      <c r="H199" s="5">
        <v>997990114</v>
      </c>
      <c r="I199" s="3">
        <v>43076</v>
      </c>
      <c r="J199" s="63"/>
    </row>
    <row r="200" spans="1:10">
      <c r="A200" s="5">
        <v>222</v>
      </c>
      <c r="C200" s="5" t="s">
        <v>311</v>
      </c>
      <c r="D200" s="5" t="s">
        <v>483</v>
      </c>
      <c r="E200" s="5" t="s">
        <v>484</v>
      </c>
      <c r="H200" s="5">
        <v>953974448</v>
      </c>
      <c r="I200" s="3">
        <v>42891</v>
      </c>
      <c r="J200" s="63"/>
    </row>
    <row r="201" spans="1:10">
      <c r="A201" s="5">
        <v>223</v>
      </c>
      <c r="C201" s="5" t="s">
        <v>485</v>
      </c>
      <c r="D201" s="5" t="s">
        <v>486</v>
      </c>
      <c r="E201" s="5" t="s">
        <v>487</v>
      </c>
      <c r="H201" s="5">
        <v>979478284</v>
      </c>
      <c r="I201" s="3">
        <v>42891</v>
      </c>
      <c r="J201" s="63"/>
    </row>
    <row r="202" spans="1:10">
      <c r="A202" s="5">
        <v>224</v>
      </c>
      <c r="C202" s="5" t="s">
        <v>488</v>
      </c>
      <c r="D202" s="5" t="s">
        <v>489</v>
      </c>
      <c r="E202" s="5"/>
      <c r="H202" s="5"/>
      <c r="I202" s="3">
        <v>42889</v>
      </c>
      <c r="J202" s="63"/>
    </row>
    <row r="203" spans="1:10">
      <c r="A203" s="5">
        <v>225</v>
      </c>
      <c r="C203" s="5" t="s">
        <v>175</v>
      </c>
      <c r="D203" s="5" t="s">
        <v>491</v>
      </c>
      <c r="E203" s="5" t="s">
        <v>492</v>
      </c>
      <c r="H203" s="5">
        <v>994048450</v>
      </c>
      <c r="I203" s="3">
        <v>42873</v>
      </c>
      <c r="J203" s="63"/>
    </row>
    <row r="204" spans="1:10">
      <c r="A204" s="5">
        <v>227</v>
      </c>
      <c r="C204" s="5" t="s">
        <v>311</v>
      </c>
      <c r="D204" s="5" t="s">
        <v>493</v>
      </c>
      <c r="E204" s="5" t="s">
        <v>494</v>
      </c>
      <c r="H204" s="5">
        <v>991279077</v>
      </c>
      <c r="I204" s="3">
        <v>42889</v>
      </c>
      <c r="J204" s="63"/>
    </row>
    <row r="205" spans="1:10">
      <c r="A205" s="5">
        <v>228</v>
      </c>
      <c r="C205" s="5" t="s">
        <v>495</v>
      </c>
      <c r="D205" s="5" t="s">
        <v>266</v>
      </c>
      <c r="E205" s="5" t="s">
        <v>496</v>
      </c>
      <c r="H205" s="5"/>
      <c r="I205" s="3">
        <v>42888</v>
      </c>
      <c r="J205" s="63"/>
    </row>
    <row r="206" spans="1:10">
      <c r="A206" s="5">
        <v>229</v>
      </c>
      <c r="C206" s="5" t="s">
        <v>364</v>
      </c>
      <c r="E206" s="5" t="s">
        <v>497</v>
      </c>
      <c r="H206" s="5">
        <v>961246698</v>
      </c>
      <c r="I206" s="3">
        <v>42895</v>
      </c>
      <c r="J206" s="63"/>
    </row>
    <row r="207" spans="1:10">
      <c r="A207" s="5">
        <v>230</v>
      </c>
      <c r="C207" s="5" t="s">
        <v>498</v>
      </c>
      <c r="D207" s="5" t="s">
        <v>1672</v>
      </c>
      <c r="E207" s="5" t="s">
        <v>1671</v>
      </c>
      <c r="F207" t="s">
        <v>1370</v>
      </c>
      <c r="H207" s="5">
        <v>942732244</v>
      </c>
      <c r="I207" s="3">
        <v>42895</v>
      </c>
      <c r="J207" s="63" t="s">
        <v>499</v>
      </c>
    </row>
    <row r="208" spans="1:10">
      <c r="A208" s="5">
        <v>231</v>
      </c>
      <c r="C208" s="5" t="s">
        <v>78</v>
      </c>
      <c r="D208" s="5" t="s">
        <v>500</v>
      </c>
      <c r="E208" s="5" t="s">
        <v>501</v>
      </c>
      <c r="H208" s="5">
        <v>989011246</v>
      </c>
      <c r="I208" s="3">
        <v>42894</v>
      </c>
      <c r="J208" s="63"/>
    </row>
    <row r="209" spans="1:11">
      <c r="A209" s="5">
        <v>232</v>
      </c>
      <c r="C209" s="5" t="s">
        <v>502</v>
      </c>
      <c r="D209" s="5" t="s">
        <v>453</v>
      </c>
      <c r="E209" s="5" t="s">
        <v>1698</v>
      </c>
      <c r="H209" s="5">
        <v>993497784</v>
      </c>
      <c r="I209" s="3">
        <v>42898</v>
      </c>
      <c r="J209" s="63"/>
    </row>
    <row r="210" spans="1:11">
      <c r="A210" s="5">
        <v>233</v>
      </c>
      <c r="C210" s="5" t="s">
        <v>503</v>
      </c>
      <c r="D210" s="5" t="s">
        <v>504</v>
      </c>
      <c r="E210" s="5" t="s">
        <v>505</v>
      </c>
      <c r="H210" s="5">
        <v>992497107</v>
      </c>
      <c r="I210" s="3">
        <v>42898</v>
      </c>
      <c r="J210" s="63"/>
    </row>
    <row r="211" spans="1:11">
      <c r="A211" s="5">
        <v>234</v>
      </c>
      <c r="C211" s="5" t="s">
        <v>449</v>
      </c>
      <c r="D211" s="5" t="s">
        <v>184</v>
      </c>
      <c r="E211" s="5" t="s">
        <v>506</v>
      </c>
      <c r="H211" s="5"/>
      <c r="I211" s="3">
        <v>42899</v>
      </c>
      <c r="J211" s="63"/>
    </row>
    <row r="212" spans="1:11">
      <c r="A212" s="5">
        <v>235</v>
      </c>
      <c r="C212" s="5" t="s">
        <v>507</v>
      </c>
      <c r="D212" s="5" t="s">
        <v>508</v>
      </c>
      <c r="E212" s="5" t="s">
        <v>509</v>
      </c>
      <c r="H212" s="5"/>
      <c r="I212" s="3">
        <v>42899</v>
      </c>
      <c r="J212" s="63"/>
    </row>
    <row r="213" spans="1:11">
      <c r="A213" s="5">
        <v>236</v>
      </c>
      <c r="C213" s="5" t="s">
        <v>510</v>
      </c>
      <c r="D213" s="5" t="s">
        <v>511</v>
      </c>
      <c r="E213" s="5" t="s">
        <v>512</v>
      </c>
      <c r="H213" s="5">
        <v>971098501</v>
      </c>
      <c r="I213" s="3">
        <v>42899</v>
      </c>
      <c r="J213" s="63"/>
    </row>
    <row r="214" spans="1:11">
      <c r="A214" s="5">
        <v>237</v>
      </c>
      <c r="C214" s="5" t="s">
        <v>455</v>
      </c>
      <c r="D214" s="5" t="s">
        <v>456</v>
      </c>
      <c r="E214" s="5" t="s">
        <v>513</v>
      </c>
      <c r="H214" s="5">
        <v>941684646</v>
      </c>
      <c r="I214" s="3">
        <v>42903</v>
      </c>
      <c r="J214" s="63"/>
    </row>
    <row r="215" spans="1:11">
      <c r="A215" s="5">
        <v>238</v>
      </c>
      <c r="C215" s="5" t="s">
        <v>514</v>
      </c>
      <c r="D215" s="5" t="s">
        <v>515</v>
      </c>
      <c r="E215" s="5" t="s">
        <v>516</v>
      </c>
      <c r="H215" s="5">
        <v>999962286</v>
      </c>
      <c r="I215" s="3">
        <v>42903</v>
      </c>
      <c r="J215" s="63"/>
    </row>
    <row r="216" spans="1:11">
      <c r="A216" s="5">
        <v>239</v>
      </c>
      <c r="C216" s="5" t="s">
        <v>517</v>
      </c>
      <c r="D216" s="5" t="s">
        <v>518</v>
      </c>
      <c r="E216" s="5" t="s">
        <v>519</v>
      </c>
      <c r="H216" s="5">
        <v>986319094</v>
      </c>
      <c r="I216" s="3">
        <v>42905</v>
      </c>
      <c r="J216" s="63"/>
    </row>
    <row r="217" spans="1:11">
      <c r="A217" s="5">
        <v>240</v>
      </c>
      <c r="C217" s="5" t="s">
        <v>520</v>
      </c>
      <c r="D217" s="5" t="s">
        <v>521</v>
      </c>
      <c r="E217" s="5" t="s">
        <v>522</v>
      </c>
      <c r="H217" s="5">
        <v>952375411</v>
      </c>
      <c r="I217" s="3">
        <v>42905</v>
      </c>
      <c r="J217" s="63"/>
    </row>
    <row r="218" spans="1:11">
      <c r="A218" s="5">
        <v>241</v>
      </c>
      <c r="C218" s="5" t="s">
        <v>369</v>
      </c>
      <c r="D218" s="5" t="s">
        <v>184</v>
      </c>
      <c r="E218" s="5" t="s">
        <v>523</v>
      </c>
      <c r="H218" s="5"/>
      <c r="I218" s="3">
        <v>42905</v>
      </c>
      <c r="J218" s="63"/>
    </row>
    <row r="219" spans="1:11">
      <c r="A219" s="5">
        <v>242</v>
      </c>
      <c r="C219" s="5" t="s">
        <v>369</v>
      </c>
      <c r="D219" s="5" t="s">
        <v>396</v>
      </c>
      <c r="E219" s="5"/>
      <c r="H219" s="5">
        <v>997798674</v>
      </c>
      <c r="I219" s="3">
        <v>42906</v>
      </c>
      <c r="J219" s="63"/>
    </row>
    <row r="220" spans="1:11">
      <c r="A220" s="5">
        <v>243</v>
      </c>
      <c r="C220" s="5" t="s">
        <v>463</v>
      </c>
      <c r="D220" s="5" t="s">
        <v>218</v>
      </c>
      <c r="E220" s="5" t="s">
        <v>524</v>
      </c>
      <c r="F220" t="s">
        <v>1370</v>
      </c>
      <c r="H220" s="5">
        <v>995423260</v>
      </c>
      <c r="I220" s="3">
        <v>42906</v>
      </c>
      <c r="J220" s="63"/>
    </row>
    <row r="221" spans="1:11">
      <c r="A221" s="5">
        <v>244</v>
      </c>
      <c r="C221" s="5" t="s">
        <v>525</v>
      </c>
      <c r="D221" s="5" t="s">
        <v>105</v>
      </c>
      <c r="E221" s="5" t="s">
        <v>526</v>
      </c>
      <c r="H221" s="5">
        <v>988374719</v>
      </c>
      <c r="I221" s="3">
        <v>42906</v>
      </c>
      <c r="J221" s="63"/>
      <c r="K221" t="s">
        <v>2027</v>
      </c>
    </row>
    <row r="222" spans="1:11">
      <c r="A222" s="5">
        <v>245</v>
      </c>
      <c r="C222" s="5" t="s">
        <v>527</v>
      </c>
      <c r="D222" s="5" t="s">
        <v>528</v>
      </c>
      <c r="E222" s="5" t="s">
        <v>529</v>
      </c>
      <c r="H222" s="5">
        <v>992243518</v>
      </c>
      <c r="I222" s="3">
        <v>42906</v>
      </c>
      <c r="J222" s="63"/>
    </row>
    <row r="223" spans="1:11">
      <c r="A223" s="5">
        <v>246</v>
      </c>
      <c r="C223" s="5" t="s">
        <v>530</v>
      </c>
      <c r="D223" s="5" t="s">
        <v>531</v>
      </c>
      <c r="E223" s="5"/>
      <c r="H223" s="5">
        <v>962368818</v>
      </c>
      <c r="I223" s="3">
        <v>42906</v>
      </c>
      <c r="J223" s="63"/>
    </row>
    <row r="224" spans="1:11">
      <c r="A224" s="5">
        <v>247</v>
      </c>
      <c r="C224" s="5" t="s">
        <v>294</v>
      </c>
      <c r="D224" s="5" t="s">
        <v>234</v>
      </c>
      <c r="E224" s="5" t="s">
        <v>532</v>
      </c>
      <c r="H224" s="5">
        <v>909699</v>
      </c>
      <c r="I224" s="3">
        <v>43029</v>
      </c>
      <c r="J224" s="64" t="s">
        <v>2046</v>
      </c>
    </row>
    <row r="225" spans="1:11">
      <c r="A225" s="5">
        <v>248</v>
      </c>
      <c r="C225" s="5" t="s">
        <v>380</v>
      </c>
      <c r="D225" s="5" t="s">
        <v>533</v>
      </c>
      <c r="E225" s="5" t="s">
        <v>534</v>
      </c>
      <c r="H225" s="5"/>
      <c r="I225" s="3">
        <v>43029</v>
      </c>
      <c r="J225" s="63"/>
    </row>
    <row r="226" spans="1:11">
      <c r="A226" s="5">
        <v>249</v>
      </c>
      <c r="C226" s="5" t="s">
        <v>203</v>
      </c>
      <c r="D226" s="5" t="s">
        <v>535</v>
      </c>
      <c r="E226" s="5" t="s">
        <v>536</v>
      </c>
      <c r="H226" s="5">
        <v>976599350</v>
      </c>
      <c r="I226" s="3">
        <v>43029</v>
      </c>
      <c r="J226" s="63"/>
    </row>
    <row r="227" spans="1:11">
      <c r="A227" s="5">
        <v>250</v>
      </c>
      <c r="C227" s="5" t="s">
        <v>537</v>
      </c>
      <c r="D227" s="5" t="s">
        <v>468</v>
      </c>
      <c r="E227" s="5" t="s">
        <v>538</v>
      </c>
      <c r="H227" s="5">
        <v>322861545</v>
      </c>
      <c r="I227" s="3">
        <v>43032</v>
      </c>
      <c r="J227" s="63"/>
    </row>
    <row r="228" spans="1:11">
      <c r="A228" s="5">
        <v>251</v>
      </c>
      <c r="C228" s="5" t="s">
        <v>259</v>
      </c>
      <c r="D228" s="5" t="s">
        <v>539</v>
      </c>
      <c r="E228" s="5" t="s">
        <v>540</v>
      </c>
      <c r="H228" s="5">
        <v>32328937</v>
      </c>
      <c r="I228" s="3">
        <v>43032</v>
      </c>
      <c r="J228" s="64" t="s">
        <v>2047</v>
      </c>
    </row>
    <row r="229" spans="1:11">
      <c r="A229" s="5">
        <v>252</v>
      </c>
      <c r="C229" s="5" t="s">
        <v>37</v>
      </c>
      <c r="D229" s="5" t="s">
        <v>1299</v>
      </c>
      <c r="E229" s="5" t="s">
        <v>1298</v>
      </c>
      <c r="F229" t="s">
        <v>232</v>
      </c>
      <c r="H229" s="5">
        <v>323183430</v>
      </c>
      <c r="I229" s="3">
        <v>43032</v>
      </c>
      <c r="J229" s="63"/>
    </row>
    <row r="230" spans="1:11">
      <c r="A230" s="5">
        <v>253</v>
      </c>
      <c r="C230" s="5" t="s">
        <v>75</v>
      </c>
      <c r="E230" s="5" t="s">
        <v>541</v>
      </c>
      <c r="H230" s="5">
        <v>988644143</v>
      </c>
      <c r="I230" s="3">
        <v>43031</v>
      </c>
      <c r="J230" s="64" t="s">
        <v>2060</v>
      </c>
    </row>
    <row r="231" spans="1:11">
      <c r="A231" s="5">
        <v>254</v>
      </c>
      <c r="C231" s="5" t="s">
        <v>66</v>
      </c>
      <c r="D231" s="5" t="s">
        <v>139</v>
      </c>
      <c r="E231" s="5" t="s">
        <v>542</v>
      </c>
      <c r="H231" s="5">
        <v>967452507</v>
      </c>
      <c r="I231" s="3">
        <v>43038</v>
      </c>
      <c r="J231" s="63"/>
    </row>
    <row r="232" spans="1:11">
      <c r="A232" s="5">
        <v>255</v>
      </c>
      <c r="C232" s="5" t="s">
        <v>117</v>
      </c>
      <c r="D232" s="5" t="s">
        <v>543</v>
      </c>
      <c r="E232" s="5" t="s">
        <v>544</v>
      </c>
      <c r="H232" s="5">
        <v>992907537</v>
      </c>
      <c r="I232" s="3">
        <v>43038</v>
      </c>
      <c r="J232" s="63"/>
    </row>
    <row r="233" spans="1:11">
      <c r="A233" s="5">
        <v>256</v>
      </c>
      <c r="C233" s="5" t="s">
        <v>138</v>
      </c>
      <c r="E233" s="5" t="s">
        <v>545</v>
      </c>
      <c r="H233" s="5">
        <v>998370638</v>
      </c>
      <c r="I233" s="3">
        <v>43038</v>
      </c>
      <c r="J233" s="63">
        <v>412132532</v>
      </c>
    </row>
    <row r="234" spans="1:11">
      <c r="A234" s="5">
        <v>257</v>
      </c>
      <c r="C234" s="5" t="s">
        <v>546</v>
      </c>
      <c r="E234" s="5" t="s">
        <v>547</v>
      </c>
      <c r="H234" s="5">
        <v>975609939</v>
      </c>
      <c r="I234" s="3">
        <v>43038</v>
      </c>
      <c r="J234" s="63"/>
    </row>
    <row r="235" spans="1:11">
      <c r="A235" s="5">
        <v>258</v>
      </c>
      <c r="C235" s="5" t="s">
        <v>404</v>
      </c>
      <c r="E235" s="5" t="s">
        <v>548</v>
      </c>
      <c r="H235" s="5">
        <v>989022259</v>
      </c>
      <c r="I235" s="3">
        <v>43038</v>
      </c>
      <c r="J235" s="63"/>
    </row>
    <row r="236" spans="1:11">
      <c r="A236" s="5">
        <v>259</v>
      </c>
      <c r="C236" s="5" t="s">
        <v>328</v>
      </c>
      <c r="D236" s="5" t="s">
        <v>123</v>
      </c>
      <c r="E236" s="5" t="s">
        <v>1668</v>
      </c>
      <c r="F236" t="s">
        <v>1370</v>
      </c>
      <c r="H236" s="5">
        <v>979695331</v>
      </c>
      <c r="I236" s="3">
        <v>43039</v>
      </c>
      <c r="J236" s="63" t="s">
        <v>549</v>
      </c>
      <c r="K236" t="s">
        <v>2027</v>
      </c>
    </row>
    <row r="237" spans="1:11">
      <c r="A237" s="5">
        <v>260</v>
      </c>
      <c r="C237" s="5" t="s">
        <v>224</v>
      </c>
      <c r="D237" s="5" t="s">
        <v>550</v>
      </c>
      <c r="E237" s="5" t="s">
        <v>551</v>
      </c>
      <c r="H237" s="5"/>
      <c r="I237" s="3">
        <v>43039</v>
      </c>
      <c r="J237" s="63"/>
    </row>
    <row r="238" spans="1:11">
      <c r="A238" s="5">
        <v>261</v>
      </c>
      <c r="C238" s="5" t="s">
        <v>552</v>
      </c>
      <c r="D238" s="5" t="s">
        <v>553</v>
      </c>
      <c r="E238" s="5" t="s">
        <v>1537</v>
      </c>
      <c r="F238" s="11" t="s">
        <v>1370</v>
      </c>
      <c r="H238" s="5">
        <v>966892404</v>
      </c>
      <c r="I238" s="3">
        <v>43100</v>
      </c>
      <c r="J238" s="63"/>
    </row>
    <row r="239" spans="1:11">
      <c r="A239" s="5">
        <v>262</v>
      </c>
      <c r="C239" s="5" t="s">
        <v>554</v>
      </c>
      <c r="D239" s="5" t="s">
        <v>555</v>
      </c>
      <c r="E239" s="5" t="s">
        <v>556</v>
      </c>
      <c r="H239" s="5">
        <v>974567160</v>
      </c>
      <c r="I239" s="3">
        <v>43039</v>
      </c>
      <c r="J239" s="63"/>
    </row>
    <row r="240" spans="1:11">
      <c r="A240" s="5">
        <v>263</v>
      </c>
      <c r="C240" s="5" t="s">
        <v>557</v>
      </c>
      <c r="D240" s="5" t="s">
        <v>131</v>
      </c>
      <c r="E240" s="5" t="s">
        <v>2035</v>
      </c>
      <c r="F240" s="11" t="s">
        <v>1370</v>
      </c>
      <c r="H240" s="5">
        <v>968325428</v>
      </c>
      <c r="I240" s="3">
        <v>43515</v>
      </c>
      <c r="J240" s="63"/>
    </row>
    <row r="241" spans="1:11">
      <c r="A241" s="5">
        <v>264</v>
      </c>
      <c r="C241" s="5" t="s">
        <v>558</v>
      </c>
      <c r="D241" s="5" t="s">
        <v>381</v>
      </c>
      <c r="E241" s="5" t="s">
        <v>559</v>
      </c>
      <c r="H241" s="5">
        <v>974959523</v>
      </c>
      <c r="I241" s="3">
        <v>43041</v>
      </c>
      <c r="J241" s="63"/>
    </row>
    <row r="242" spans="1:11">
      <c r="A242" s="5">
        <v>265</v>
      </c>
      <c r="C242" s="5" t="s">
        <v>560</v>
      </c>
      <c r="D242" s="5" t="s">
        <v>561</v>
      </c>
      <c r="E242" s="5" t="s">
        <v>562</v>
      </c>
      <c r="H242" s="5">
        <v>930224751</v>
      </c>
      <c r="I242" s="3">
        <v>43041</v>
      </c>
      <c r="J242" s="63"/>
    </row>
    <row r="243" spans="1:11">
      <c r="A243" s="5">
        <v>266</v>
      </c>
      <c r="C243" s="5" t="s">
        <v>89</v>
      </c>
      <c r="D243" s="5" t="s">
        <v>563</v>
      </c>
      <c r="E243" s="5" t="s">
        <v>564</v>
      </c>
      <c r="H243" s="5">
        <v>995973192</v>
      </c>
      <c r="I243" s="3">
        <v>43043</v>
      </c>
      <c r="J243" s="63"/>
    </row>
    <row r="244" spans="1:11">
      <c r="A244" s="5">
        <v>267</v>
      </c>
      <c r="C244" s="5" t="s">
        <v>193</v>
      </c>
      <c r="D244" s="5" t="s">
        <v>565</v>
      </c>
      <c r="E244" s="5" t="s">
        <v>566</v>
      </c>
      <c r="H244" s="5"/>
      <c r="I244" s="3">
        <v>43043</v>
      </c>
      <c r="J244" s="63"/>
    </row>
    <row r="245" spans="1:11">
      <c r="A245" s="5">
        <v>268</v>
      </c>
      <c r="C245" s="5" t="s">
        <v>265</v>
      </c>
      <c r="D245" s="5" t="s">
        <v>123</v>
      </c>
      <c r="E245" s="5" t="s">
        <v>567</v>
      </c>
      <c r="H245" s="5">
        <v>994929038</v>
      </c>
      <c r="I245" s="3">
        <v>43043</v>
      </c>
      <c r="J245" s="63"/>
      <c r="K245" t="s">
        <v>2027</v>
      </c>
    </row>
    <row r="246" spans="1:11">
      <c r="A246" s="5">
        <v>269</v>
      </c>
      <c r="C246" s="5" t="s">
        <v>568</v>
      </c>
      <c r="D246" s="5" t="s">
        <v>651</v>
      </c>
      <c r="E246" s="5" t="s">
        <v>569</v>
      </c>
      <c r="H246" s="5"/>
      <c r="I246" s="3">
        <v>43043</v>
      </c>
      <c r="J246" s="63"/>
    </row>
    <row r="247" spans="1:11">
      <c r="A247" s="5">
        <v>270</v>
      </c>
      <c r="C247" s="5" t="s">
        <v>570</v>
      </c>
      <c r="D247" s="5" t="s">
        <v>571</v>
      </c>
      <c r="E247" s="5" t="s">
        <v>572</v>
      </c>
      <c r="H247" s="5">
        <v>974966819</v>
      </c>
      <c r="I247" s="3">
        <v>43043</v>
      </c>
      <c r="J247" s="63"/>
    </row>
    <row r="248" spans="1:11">
      <c r="A248" s="5">
        <v>271</v>
      </c>
      <c r="C248" s="5" t="s">
        <v>573</v>
      </c>
      <c r="D248" s="5" t="s">
        <v>271</v>
      </c>
      <c r="E248" s="5" t="s">
        <v>574</v>
      </c>
      <c r="H248" s="5">
        <v>997834593</v>
      </c>
      <c r="I248" s="3">
        <v>43043</v>
      </c>
      <c r="J248" s="63"/>
    </row>
    <row r="249" spans="1:11">
      <c r="A249" s="5">
        <v>272</v>
      </c>
      <c r="C249" s="5" t="s">
        <v>575</v>
      </c>
      <c r="D249" s="5" t="s">
        <v>576</v>
      </c>
      <c r="E249" s="5" t="s">
        <v>577</v>
      </c>
      <c r="H249" s="5">
        <v>322739989</v>
      </c>
      <c r="I249" s="3">
        <v>43046</v>
      </c>
      <c r="J249" s="64" t="s">
        <v>2041</v>
      </c>
    </row>
    <row r="250" spans="1:11">
      <c r="A250" s="5">
        <v>273</v>
      </c>
      <c r="C250" s="5" t="s">
        <v>578</v>
      </c>
      <c r="D250" s="5" t="s">
        <v>579</v>
      </c>
      <c r="E250" s="5" t="s">
        <v>580</v>
      </c>
      <c r="H250" s="5">
        <v>995381446</v>
      </c>
      <c r="I250" s="3">
        <v>43046</v>
      </c>
      <c r="J250" s="63"/>
    </row>
    <row r="251" spans="1:11">
      <c r="A251" s="5">
        <v>274</v>
      </c>
      <c r="C251" s="5" t="s">
        <v>581</v>
      </c>
      <c r="D251" s="5" t="s">
        <v>582</v>
      </c>
      <c r="E251" s="5" t="s">
        <v>583</v>
      </c>
      <c r="H251" s="5">
        <v>992478998</v>
      </c>
      <c r="I251" s="3">
        <v>43048</v>
      </c>
      <c r="J251" s="63"/>
    </row>
    <row r="252" spans="1:11">
      <c r="A252" s="5">
        <v>275</v>
      </c>
      <c r="C252" s="5" t="s">
        <v>369</v>
      </c>
      <c r="D252" s="5" t="s">
        <v>456</v>
      </c>
      <c r="E252" s="5" t="s">
        <v>584</v>
      </c>
      <c r="H252" s="5">
        <v>976145287</v>
      </c>
      <c r="I252" s="3">
        <v>43048</v>
      </c>
      <c r="J252" s="63"/>
    </row>
    <row r="253" spans="1:11">
      <c r="A253" s="5">
        <v>276</v>
      </c>
      <c r="C253" s="5" t="s">
        <v>380</v>
      </c>
      <c r="D253" s="5" t="s">
        <v>585</v>
      </c>
      <c r="E253" s="5" t="s">
        <v>586</v>
      </c>
      <c r="H253" s="5">
        <v>997377103</v>
      </c>
      <c r="I253" s="3">
        <v>43048</v>
      </c>
      <c r="J253" s="63"/>
    </row>
    <row r="254" spans="1:11">
      <c r="A254" s="5">
        <v>277</v>
      </c>
      <c r="C254" s="5" t="s">
        <v>587</v>
      </c>
      <c r="D254" s="5" t="s">
        <v>588</v>
      </c>
      <c r="E254" s="5" t="s">
        <v>589</v>
      </c>
      <c r="H254" s="5">
        <v>988050330</v>
      </c>
      <c r="I254" s="3">
        <v>43048</v>
      </c>
      <c r="J254" s="63"/>
    </row>
    <row r="255" spans="1:11">
      <c r="A255" s="5">
        <v>278</v>
      </c>
      <c r="C255" s="5" t="s">
        <v>554</v>
      </c>
      <c r="D255" s="5" t="s">
        <v>453</v>
      </c>
      <c r="E255" s="5" t="s">
        <v>590</v>
      </c>
      <c r="H255" s="5">
        <v>975771020</v>
      </c>
      <c r="I255" s="3">
        <v>43050</v>
      </c>
      <c r="J255" s="63"/>
    </row>
    <row r="256" spans="1:11">
      <c r="A256" s="5">
        <v>279</v>
      </c>
      <c r="C256" s="5" t="s">
        <v>89</v>
      </c>
      <c r="D256" s="5" t="s">
        <v>591</v>
      </c>
      <c r="E256" s="5" t="s">
        <v>592</v>
      </c>
      <c r="H256" s="5">
        <v>323179864</v>
      </c>
      <c r="I256" s="3">
        <v>43050</v>
      </c>
      <c r="J256" s="63"/>
    </row>
    <row r="257" spans="1:10">
      <c r="A257" s="5">
        <v>280</v>
      </c>
      <c r="C257" s="5" t="s">
        <v>449</v>
      </c>
      <c r="D257" s="5" t="s">
        <v>593</v>
      </c>
      <c r="E257" s="5" t="s">
        <v>594</v>
      </c>
      <c r="H257" s="5">
        <v>961399687</v>
      </c>
      <c r="I257" s="3">
        <v>43050</v>
      </c>
      <c r="J257" s="63"/>
    </row>
    <row r="258" spans="1:10">
      <c r="A258" s="5">
        <v>281</v>
      </c>
      <c r="C258" s="5" t="s">
        <v>595</v>
      </c>
      <c r="D258" s="5" t="s">
        <v>596</v>
      </c>
      <c r="E258" s="11" t="s">
        <v>1733</v>
      </c>
      <c r="F258" s="11" t="s">
        <v>1370</v>
      </c>
      <c r="H258">
        <v>988093191</v>
      </c>
      <c r="I258" s="3">
        <v>43052</v>
      </c>
      <c r="J258" s="64">
        <v>988035368</v>
      </c>
    </row>
    <row r="259" spans="1:10">
      <c r="A259" s="5">
        <v>282</v>
      </c>
      <c r="C259" s="5" t="s">
        <v>597</v>
      </c>
      <c r="D259" s="5" t="s">
        <v>533</v>
      </c>
      <c r="E259" s="5" t="s">
        <v>598</v>
      </c>
      <c r="H259" s="5">
        <v>995177394</v>
      </c>
      <c r="I259" s="3">
        <v>43046</v>
      </c>
      <c r="J259" s="63"/>
    </row>
    <row r="260" spans="1:10">
      <c r="A260" s="5">
        <v>283</v>
      </c>
      <c r="C260" s="5" t="s">
        <v>418</v>
      </c>
      <c r="D260" t="s">
        <v>1210</v>
      </c>
      <c r="E260" s="5" t="s">
        <v>1211</v>
      </c>
      <c r="H260" s="5">
        <v>994890492</v>
      </c>
      <c r="I260" s="3">
        <v>43046</v>
      </c>
      <c r="J260" s="63"/>
    </row>
    <row r="261" spans="1:10">
      <c r="A261" s="5">
        <v>285</v>
      </c>
      <c r="C261" s="5" t="s">
        <v>600</v>
      </c>
      <c r="D261" s="5" t="s">
        <v>456</v>
      </c>
      <c r="E261" s="5" t="s">
        <v>601</v>
      </c>
      <c r="H261" s="5">
        <v>957100820</v>
      </c>
      <c r="I261" s="3">
        <v>43048</v>
      </c>
      <c r="J261" s="63"/>
    </row>
    <row r="262" spans="1:10">
      <c r="A262" s="5">
        <v>286</v>
      </c>
      <c r="C262" s="5" t="s">
        <v>602</v>
      </c>
      <c r="D262" s="5" t="s">
        <v>603</v>
      </c>
      <c r="E262" s="5" t="s">
        <v>604</v>
      </c>
      <c r="H262" s="5">
        <v>968652663</v>
      </c>
      <c r="I262" s="3">
        <v>43052</v>
      </c>
      <c r="J262" s="63"/>
    </row>
    <row r="263" spans="1:10">
      <c r="A263" s="5">
        <v>287</v>
      </c>
      <c r="C263" s="5" t="s">
        <v>605</v>
      </c>
      <c r="D263" s="5" t="s">
        <v>593</v>
      </c>
      <c r="E263" s="5" t="s">
        <v>606</v>
      </c>
      <c r="H263" s="5">
        <v>998222986</v>
      </c>
      <c r="I263" s="3">
        <v>43011</v>
      </c>
      <c r="J263" s="63"/>
    </row>
    <row r="264" spans="1:10">
      <c r="A264" s="5">
        <v>288</v>
      </c>
      <c r="C264" s="5" t="s">
        <v>607</v>
      </c>
      <c r="D264" s="5" t="s">
        <v>608</v>
      </c>
      <c r="E264" s="5" t="s">
        <v>609</v>
      </c>
      <c r="H264" s="5">
        <v>942091566</v>
      </c>
      <c r="I264" s="3">
        <v>43053</v>
      </c>
      <c r="J264" s="63"/>
    </row>
    <row r="265" spans="1:10">
      <c r="A265" s="5">
        <v>289</v>
      </c>
      <c r="C265" s="5" t="s">
        <v>66</v>
      </c>
      <c r="D265" s="5" t="s">
        <v>610</v>
      </c>
      <c r="E265" s="5" t="s">
        <v>611</v>
      </c>
      <c r="H265" s="5">
        <v>973303723</v>
      </c>
      <c r="I265" s="3">
        <v>43053</v>
      </c>
      <c r="J265" s="63"/>
    </row>
    <row r="266" spans="1:10">
      <c r="A266" s="5">
        <v>290</v>
      </c>
      <c r="C266" s="5" t="s">
        <v>180</v>
      </c>
      <c r="D266" s="5" t="s">
        <v>612</v>
      </c>
      <c r="E266" s="5" t="s">
        <v>613</v>
      </c>
      <c r="H266" s="5">
        <v>988083558</v>
      </c>
      <c r="I266" s="3">
        <v>43057</v>
      </c>
      <c r="J266" s="63">
        <v>322134836</v>
      </c>
    </row>
    <row r="267" spans="1:10">
      <c r="A267" s="5">
        <v>291</v>
      </c>
      <c r="C267" s="5" t="s">
        <v>614</v>
      </c>
      <c r="D267" s="5" t="s">
        <v>615</v>
      </c>
      <c r="E267" s="5" t="s">
        <v>616</v>
      </c>
      <c r="H267" s="5">
        <v>942972452</v>
      </c>
      <c r="I267" s="3">
        <v>43057</v>
      </c>
      <c r="J267" s="63"/>
    </row>
    <row r="268" spans="1:10">
      <c r="A268" s="5">
        <v>292</v>
      </c>
      <c r="C268" s="5" t="s">
        <v>617</v>
      </c>
      <c r="D268" s="5" t="s">
        <v>618</v>
      </c>
      <c r="E268" s="5" t="s">
        <v>619</v>
      </c>
      <c r="H268" s="5">
        <v>966377289</v>
      </c>
      <c r="I268" s="3">
        <v>43059</v>
      </c>
      <c r="J268" s="63"/>
    </row>
    <row r="269" spans="1:10">
      <c r="A269" s="5">
        <v>293</v>
      </c>
      <c r="C269" s="5" t="s">
        <v>333</v>
      </c>
      <c r="D269" s="5" t="s">
        <v>620</v>
      </c>
      <c r="E269" s="5" t="s">
        <v>621</v>
      </c>
      <c r="H269" s="5">
        <v>966759179</v>
      </c>
      <c r="I269" s="3">
        <v>43060</v>
      </c>
      <c r="J269" s="63"/>
    </row>
    <row r="270" spans="1:10">
      <c r="A270" s="5">
        <v>294</v>
      </c>
      <c r="C270" s="5" t="s">
        <v>622</v>
      </c>
      <c r="D270" s="5" t="s">
        <v>451</v>
      </c>
      <c r="E270" s="5" t="s">
        <v>623</v>
      </c>
      <c r="H270" s="5">
        <v>983393107</v>
      </c>
      <c r="I270" s="3">
        <v>43059</v>
      </c>
      <c r="J270" s="63"/>
    </row>
    <row r="271" spans="1:10">
      <c r="A271" s="5">
        <v>295</v>
      </c>
      <c r="C271" s="5" t="s">
        <v>624</v>
      </c>
      <c r="D271" s="5" t="s">
        <v>625</v>
      </c>
      <c r="E271" s="5" t="s">
        <v>626</v>
      </c>
      <c r="H271" s="5">
        <v>999733986</v>
      </c>
      <c r="I271" s="3">
        <v>43059</v>
      </c>
      <c r="J271" s="63"/>
    </row>
    <row r="272" spans="1:10">
      <c r="A272" s="5">
        <v>296</v>
      </c>
      <c r="C272" s="5" t="s">
        <v>627</v>
      </c>
      <c r="D272" s="5" t="s">
        <v>628</v>
      </c>
      <c r="E272" s="5" t="s">
        <v>629</v>
      </c>
      <c r="H272" s="5">
        <v>944985741</v>
      </c>
      <c r="I272" s="3">
        <v>43059</v>
      </c>
      <c r="J272" s="63"/>
    </row>
    <row r="273" spans="1:11">
      <c r="A273" s="5">
        <v>297</v>
      </c>
      <c r="C273" s="5" t="s">
        <v>630</v>
      </c>
      <c r="D273" s="5" t="s">
        <v>194</v>
      </c>
      <c r="E273" s="5" t="s">
        <v>631</v>
      </c>
      <c r="H273" s="5">
        <v>983685852</v>
      </c>
      <c r="I273" s="3">
        <v>43060</v>
      </c>
      <c r="J273" s="63"/>
    </row>
    <row r="274" spans="1:11">
      <c r="A274" s="5">
        <v>298</v>
      </c>
      <c r="C274" s="5" t="s">
        <v>319</v>
      </c>
      <c r="D274" s="5" t="s">
        <v>632</v>
      </c>
      <c r="E274" s="5" t="s">
        <v>633</v>
      </c>
      <c r="H274" s="5">
        <v>322879611</v>
      </c>
      <c r="I274" s="3">
        <v>43060</v>
      </c>
      <c r="J274" s="63"/>
    </row>
    <row r="275" spans="1:11">
      <c r="A275" s="5">
        <v>299</v>
      </c>
      <c r="C275" s="5" t="s">
        <v>634</v>
      </c>
      <c r="D275" s="5" t="s">
        <v>635</v>
      </c>
      <c r="E275" s="5" t="s">
        <v>636</v>
      </c>
      <c r="H275" s="5"/>
      <c r="I275" s="3">
        <v>43060</v>
      </c>
      <c r="J275" s="63"/>
    </row>
    <row r="276" spans="1:11">
      <c r="A276" s="5">
        <v>300</v>
      </c>
      <c r="C276" s="5" t="s">
        <v>319</v>
      </c>
      <c r="D276" s="5" t="s">
        <v>73</v>
      </c>
      <c r="E276" s="5" t="s">
        <v>637</v>
      </c>
      <c r="H276" s="5">
        <v>999781375</v>
      </c>
      <c r="I276" s="3">
        <v>43060</v>
      </c>
      <c r="J276" s="63"/>
      <c r="K276" t="s">
        <v>2027</v>
      </c>
    </row>
    <row r="277" spans="1:11">
      <c r="A277" s="5">
        <v>302</v>
      </c>
      <c r="C277" s="5" t="s">
        <v>236</v>
      </c>
      <c r="D277" s="5" t="s">
        <v>638</v>
      </c>
      <c r="E277" s="5" t="s">
        <v>639</v>
      </c>
      <c r="H277" s="5">
        <v>992341836</v>
      </c>
      <c r="I277" s="3">
        <v>43066</v>
      </c>
      <c r="J277" s="63"/>
    </row>
    <row r="278" spans="1:11">
      <c r="A278" s="5">
        <v>303</v>
      </c>
      <c r="C278" s="5" t="s">
        <v>640</v>
      </c>
      <c r="D278" s="5" t="s">
        <v>641</v>
      </c>
      <c r="E278" s="5" t="s">
        <v>642</v>
      </c>
      <c r="H278" s="5">
        <v>976185030</v>
      </c>
      <c r="I278" s="3">
        <v>43066</v>
      </c>
      <c r="J278" s="64" t="s">
        <v>2033</v>
      </c>
    </row>
    <row r="279" spans="1:11">
      <c r="A279" s="5">
        <v>304</v>
      </c>
      <c r="C279" s="5" t="s">
        <v>133</v>
      </c>
      <c r="E279" s="5" t="s">
        <v>643</v>
      </c>
      <c r="H279" s="5">
        <v>991513417</v>
      </c>
      <c r="I279" s="3">
        <v>43068</v>
      </c>
      <c r="J279" s="63"/>
    </row>
    <row r="280" spans="1:11">
      <c r="A280" s="5">
        <v>305</v>
      </c>
      <c r="C280" s="5" t="s">
        <v>37</v>
      </c>
      <c r="D280" s="5" t="s">
        <v>49</v>
      </c>
      <c r="E280" s="5" t="s">
        <v>644</v>
      </c>
      <c r="H280" s="5">
        <v>977937130</v>
      </c>
      <c r="I280" s="3">
        <v>43068</v>
      </c>
      <c r="J280" s="63"/>
      <c r="K280" t="s">
        <v>2027</v>
      </c>
    </row>
    <row r="281" spans="1:11">
      <c r="A281" s="5">
        <v>306</v>
      </c>
      <c r="C281" s="5" t="s">
        <v>441</v>
      </c>
      <c r="D281" s="5" t="s">
        <v>645</v>
      </c>
      <c r="E281" s="5" t="s">
        <v>646</v>
      </c>
      <c r="H281" s="5">
        <v>990001805</v>
      </c>
      <c r="I281" s="3">
        <v>43066</v>
      </c>
      <c r="J281" s="63"/>
    </row>
    <row r="282" spans="1:11">
      <c r="A282" s="5">
        <v>308</v>
      </c>
      <c r="C282" s="5" t="s">
        <v>648</v>
      </c>
      <c r="D282" s="5" t="s">
        <v>561</v>
      </c>
      <c r="E282" s="5" t="s">
        <v>649</v>
      </c>
      <c r="H282" s="5">
        <v>954172800</v>
      </c>
      <c r="I282" s="3">
        <v>43069</v>
      </c>
      <c r="J282" s="63"/>
    </row>
    <row r="283" spans="1:11">
      <c r="A283" s="5">
        <v>309</v>
      </c>
      <c r="C283" s="5" t="s">
        <v>1105</v>
      </c>
      <c r="D283" t="s">
        <v>1106</v>
      </c>
      <c r="E283" s="5" t="s">
        <v>2044</v>
      </c>
      <c r="H283" s="5">
        <v>979697415</v>
      </c>
      <c r="I283" s="3">
        <v>43069</v>
      </c>
      <c r="J283" s="63"/>
    </row>
    <row r="284" spans="1:11">
      <c r="A284" s="5">
        <v>310</v>
      </c>
      <c r="C284" s="5" t="s">
        <v>455</v>
      </c>
      <c r="D284" s="5" t="s">
        <v>349</v>
      </c>
      <c r="E284" s="5" t="s">
        <v>650</v>
      </c>
      <c r="H284" s="5">
        <v>977326984</v>
      </c>
      <c r="I284" s="3">
        <v>43068</v>
      </c>
      <c r="J284" s="63"/>
    </row>
    <row r="285" spans="1:11">
      <c r="A285" s="5">
        <v>311</v>
      </c>
      <c r="C285" s="5" t="s">
        <v>578</v>
      </c>
      <c r="D285" s="5" t="s">
        <v>651</v>
      </c>
      <c r="E285" s="5" t="s">
        <v>652</v>
      </c>
      <c r="H285" s="5">
        <v>323501403</v>
      </c>
      <c r="I285" s="3">
        <v>43076</v>
      </c>
      <c r="J285" s="63"/>
    </row>
    <row r="286" spans="1:11">
      <c r="A286" s="5">
        <v>312</v>
      </c>
      <c r="C286" s="5" t="s">
        <v>653</v>
      </c>
      <c r="D286" s="5" t="s">
        <v>654</v>
      </c>
      <c r="E286" s="5" t="s">
        <v>655</v>
      </c>
      <c r="H286" s="5">
        <v>994484090</v>
      </c>
      <c r="I286" s="3">
        <v>43078</v>
      </c>
      <c r="J286" s="63"/>
    </row>
    <row r="287" spans="1:11">
      <c r="A287" s="5">
        <v>313</v>
      </c>
      <c r="C287" s="5" t="s">
        <v>656</v>
      </c>
      <c r="D287" s="5" t="s">
        <v>657</v>
      </c>
      <c r="E287" s="5" t="s">
        <v>658</v>
      </c>
      <c r="H287" s="5">
        <v>992351035</v>
      </c>
      <c r="I287" s="3">
        <v>43080</v>
      </c>
      <c r="J287" s="63"/>
    </row>
    <row r="288" spans="1:11">
      <c r="A288" s="5">
        <v>314</v>
      </c>
      <c r="C288" s="5" t="s">
        <v>466</v>
      </c>
      <c r="D288" s="5" t="s">
        <v>378</v>
      </c>
      <c r="E288" s="5" t="s">
        <v>659</v>
      </c>
      <c r="H288" s="5">
        <v>974514595</v>
      </c>
      <c r="I288" s="3">
        <v>43080</v>
      </c>
      <c r="J288" s="63"/>
    </row>
    <row r="289" spans="1:11">
      <c r="A289" s="5">
        <v>317</v>
      </c>
      <c r="C289" s="5" t="s">
        <v>296</v>
      </c>
      <c r="D289" s="5" t="s">
        <v>661</v>
      </c>
      <c r="E289" s="5" t="s">
        <v>662</v>
      </c>
      <c r="H289" s="5">
        <v>944060934</v>
      </c>
      <c r="I289" s="3">
        <v>43087</v>
      </c>
      <c r="J289" s="63"/>
    </row>
    <row r="290" spans="1:11">
      <c r="A290" s="5">
        <v>318</v>
      </c>
      <c r="C290" s="5" t="s">
        <v>663</v>
      </c>
      <c r="D290" s="5" t="s">
        <v>664</v>
      </c>
      <c r="E290" s="5" t="s">
        <v>665</v>
      </c>
      <c r="H290" s="5">
        <v>997519567</v>
      </c>
      <c r="I290" s="3">
        <v>43087</v>
      </c>
      <c r="J290" s="63"/>
    </row>
    <row r="291" spans="1:11">
      <c r="A291" s="5">
        <v>319</v>
      </c>
      <c r="C291" s="5" t="s">
        <v>226</v>
      </c>
      <c r="D291" s="5" t="s">
        <v>189</v>
      </c>
      <c r="E291" s="5" t="s">
        <v>666</v>
      </c>
      <c r="H291" s="5">
        <v>968997927</v>
      </c>
      <c r="I291" s="3">
        <v>43082</v>
      </c>
      <c r="J291" s="63"/>
    </row>
    <row r="292" spans="1:11">
      <c r="A292" s="5">
        <v>320</v>
      </c>
      <c r="C292" s="5" t="s">
        <v>1358</v>
      </c>
      <c r="D292" s="5" t="s">
        <v>314</v>
      </c>
      <c r="E292" s="5" t="s">
        <v>667</v>
      </c>
      <c r="H292" s="5">
        <v>995690347</v>
      </c>
      <c r="I292" s="3">
        <v>43087</v>
      </c>
      <c r="J292" s="63"/>
    </row>
    <row r="293" spans="1:11">
      <c r="A293" s="5">
        <v>321</v>
      </c>
      <c r="C293" s="5" t="s">
        <v>668</v>
      </c>
      <c r="D293" s="5" t="s">
        <v>373</v>
      </c>
      <c r="E293" s="5" t="s">
        <v>669</v>
      </c>
      <c r="H293" s="5">
        <v>988384470</v>
      </c>
      <c r="I293" s="3">
        <v>43082</v>
      </c>
      <c r="J293" s="63"/>
    </row>
    <row r="294" spans="1:11">
      <c r="A294" s="5">
        <v>322</v>
      </c>
      <c r="C294" s="5" t="s">
        <v>369</v>
      </c>
      <c r="D294" s="5" t="s">
        <v>670</v>
      </c>
      <c r="E294" s="5" t="s">
        <v>671</v>
      </c>
      <c r="H294" s="5">
        <v>997815863</v>
      </c>
      <c r="I294" s="3">
        <v>43078</v>
      </c>
      <c r="J294" s="63"/>
    </row>
    <row r="295" spans="1:11">
      <c r="A295" s="5">
        <v>323</v>
      </c>
      <c r="C295" s="5" t="s">
        <v>159</v>
      </c>
      <c r="D295" s="5" t="s">
        <v>173</v>
      </c>
      <c r="E295" s="5" t="s">
        <v>672</v>
      </c>
      <c r="H295" s="5">
        <v>992212106</v>
      </c>
      <c r="I295" s="3">
        <v>43088</v>
      </c>
      <c r="J295" s="63"/>
    </row>
    <row r="296" spans="1:11">
      <c r="A296" s="5">
        <v>324</v>
      </c>
      <c r="C296" s="5" t="s">
        <v>236</v>
      </c>
      <c r="D296" s="5" t="s">
        <v>141</v>
      </c>
      <c r="E296" s="5" t="s">
        <v>673</v>
      </c>
      <c r="H296" s="5">
        <v>962793682</v>
      </c>
      <c r="I296" s="3">
        <v>43089</v>
      </c>
      <c r="J296" s="63"/>
    </row>
    <row r="297" spans="1:11">
      <c r="A297" s="5">
        <v>325</v>
      </c>
      <c r="C297" s="5" t="s">
        <v>674</v>
      </c>
      <c r="D297" s="5" t="s">
        <v>675</v>
      </c>
      <c r="E297" s="5" t="s">
        <v>676</v>
      </c>
      <c r="H297" s="5">
        <v>997456072</v>
      </c>
      <c r="I297" s="3">
        <v>43089</v>
      </c>
      <c r="J297" s="63"/>
    </row>
    <row r="298" spans="1:11">
      <c r="A298" s="5">
        <v>326</v>
      </c>
      <c r="C298" s="5" t="s">
        <v>186</v>
      </c>
      <c r="D298" s="5" t="s">
        <v>677</v>
      </c>
      <c r="E298" s="5" t="s">
        <v>678</v>
      </c>
      <c r="H298" s="5">
        <v>987261867</v>
      </c>
      <c r="I298" s="3">
        <v>43089</v>
      </c>
      <c r="J298" s="63"/>
    </row>
    <row r="299" spans="1:11">
      <c r="A299" s="5">
        <v>327</v>
      </c>
      <c r="C299" s="5" t="s">
        <v>414</v>
      </c>
      <c r="D299" s="5" t="s">
        <v>67</v>
      </c>
      <c r="E299" s="5" t="s">
        <v>679</v>
      </c>
      <c r="H299" s="5">
        <v>992928769</v>
      </c>
      <c r="I299" s="3">
        <v>43089</v>
      </c>
      <c r="J299" s="63"/>
      <c r="K299" t="s">
        <v>2027</v>
      </c>
    </row>
    <row r="300" spans="1:11">
      <c r="A300" s="5">
        <v>328</v>
      </c>
      <c r="C300" s="5" t="s">
        <v>680</v>
      </c>
      <c r="E300" s="5" t="s">
        <v>681</v>
      </c>
      <c r="H300" s="5">
        <v>983116039</v>
      </c>
      <c r="I300" s="3">
        <v>43089</v>
      </c>
      <c r="J300" s="63">
        <v>322470565</v>
      </c>
    </row>
    <row r="301" spans="1:11">
      <c r="A301" s="5">
        <v>329</v>
      </c>
      <c r="C301" s="5" t="s">
        <v>682</v>
      </c>
      <c r="D301" s="5" t="s">
        <v>1299</v>
      </c>
      <c r="E301" s="5" t="s">
        <v>683</v>
      </c>
      <c r="H301" s="5">
        <v>961719593</v>
      </c>
      <c r="I301" s="3">
        <v>43091</v>
      </c>
      <c r="J301" s="63"/>
    </row>
    <row r="302" spans="1:11">
      <c r="A302" s="5">
        <v>330</v>
      </c>
      <c r="C302" s="5" t="s">
        <v>684</v>
      </c>
      <c r="D302" s="5" t="s">
        <v>312</v>
      </c>
      <c r="E302" s="5" t="s">
        <v>685</v>
      </c>
      <c r="H302" s="5">
        <v>979547452</v>
      </c>
      <c r="I302" s="3">
        <v>43096</v>
      </c>
      <c r="J302" s="63">
        <v>992137208</v>
      </c>
    </row>
    <row r="303" spans="1:11">
      <c r="A303" s="5">
        <v>331</v>
      </c>
      <c r="C303" s="5" t="s">
        <v>686</v>
      </c>
      <c r="D303" s="5" t="s">
        <v>687</v>
      </c>
      <c r="E303" s="5" t="s">
        <v>688</v>
      </c>
      <c r="H303" s="5">
        <v>992843946</v>
      </c>
      <c r="I303" s="3">
        <v>43096</v>
      </c>
      <c r="J303" s="63"/>
    </row>
    <row r="304" spans="1:11">
      <c r="A304" s="5">
        <v>332</v>
      </c>
      <c r="C304" s="5" t="s">
        <v>39</v>
      </c>
      <c r="D304" s="5" t="s">
        <v>689</v>
      </c>
      <c r="E304" s="5" t="s">
        <v>690</v>
      </c>
      <c r="H304" s="5">
        <v>323177921</v>
      </c>
      <c r="I304" s="3">
        <v>43097</v>
      </c>
      <c r="J304" s="63"/>
    </row>
    <row r="305" spans="1:10">
      <c r="A305" s="5">
        <v>333</v>
      </c>
      <c r="C305" s="5" t="s">
        <v>691</v>
      </c>
      <c r="D305" s="5" t="s">
        <v>692</v>
      </c>
      <c r="E305" s="5" t="s">
        <v>693</v>
      </c>
      <c r="H305" s="5">
        <v>992327480</v>
      </c>
      <c r="I305" s="3">
        <v>43099</v>
      </c>
      <c r="J305" s="63"/>
    </row>
    <row r="306" spans="1:10">
      <c r="A306" s="5">
        <v>334</v>
      </c>
      <c r="C306" s="5" t="s">
        <v>694</v>
      </c>
      <c r="D306" s="5" t="s">
        <v>695</v>
      </c>
      <c r="E306" s="5" t="s">
        <v>696</v>
      </c>
      <c r="H306" s="5">
        <v>976664667</v>
      </c>
      <c r="I306" s="3">
        <v>43095</v>
      </c>
      <c r="J306" s="63"/>
    </row>
    <row r="307" spans="1:10">
      <c r="A307" s="5">
        <v>335</v>
      </c>
      <c r="C307" s="5" t="s">
        <v>56</v>
      </c>
      <c r="D307" s="5" t="s">
        <v>697</v>
      </c>
      <c r="E307" s="5" t="s">
        <v>698</v>
      </c>
      <c r="H307" s="5">
        <v>999397487</v>
      </c>
      <c r="I307" s="3">
        <v>43097</v>
      </c>
      <c r="J307" s="63"/>
    </row>
    <row r="308" spans="1:10">
      <c r="A308" s="5">
        <v>336</v>
      </c>
      <c r="C308" s="5" t="s">
        <v>175</v>
      </c>
      <c r="D308" s="5" t="s">
        <v>699</v>
      </c>
      <c r="E308" s="5" t="s">
        <v>700</v>
      </c>
      <c r="H308" s="5">
        <v>981364885</v>
      </c>
      <c r="I308" s="3">
        <v>43095</v>
      </c>
      <c r="J308" s="63"/>
    </row>
    <row r="309" spans="1:10">
      <c r="A309" s="5">
        <v>337</v>
      </c>
      <c r="C309" s="5" t="s">
        <v>1359</v>
      </c>
      <c r="D309" s="5" t="s">
        <v>701</v>
      </c>
      <c r="H309" s="5">
        <v>947313333</v>
      </c>
      <c r="I309" s="3">
        <v>43091</v>
      </c>
      <c r="J309" s="63"/>
    </row>
    <row r="310" spans="1:10">
      <c r="A310" s="5">
        <v>338</v>
      </c>
      <c r="C310" s="5" t="s">
        <v>199</v>
      </c>
      <c r="D310" s="5" t="s">
        <v>292</v>
      </c>
      <c r="E310" s="5" t="s">
        <v>702</v>
      </c>
      <c r="H310" s="5">
        <v>998797963</v>
      </c>
      <c r="I310" s="3">
        <v>43102</v>
      </c>
      <c r="J310" s="63"/>
    </row>
    <row r="311" spans="1:10">
      <c r="A311" s="5">
        <v>340</v>
      </c>
      <c r="C311" s="5" t="s">
        <v>703</v>
      </c>
      <c r="D311" s="5" t="s">
        <v>704</v>
      </c>
      <c r="E311" s="5" t="s">
        <v>705</v>
      </c>
      <c r="H311" s="5">
        <v>977222778</v>
      </c>
      <c r="I311" s="3">
        <v>43102</v>
      </c>
      <c r="J311" s="64" t="s">
        <v>2058</v>
      </c>
    </row>
    <row r="312" spans="1:10">
      <c r="A312" s="5">
        <v>341</v>
      </c>
      <c r="C312" s="5" t="s">
        <v>37</v>
      </c>
      <c r="D312" s="5" t="s">
        <v>706</v>
      </c>
      <c r="E312" s="5" t="s">
        <v>707</v>
      </c>
      <c r="H312" s="5">
        <v>984203252</v>
      </c>
      <c r="I312" s="3">
        <v>43102</v>
      </c>
      <c r="J312" s="63"/>
    </row>
    <row r="313" spans="1:10">
      <c r="A313" s="5">
        <v>342</v>
      </c>
      <c r="C313" s="5" t="s">
        <v>300</v>
      </c>
      <c r="D313" s="5" t="s">
        <v>708</v>
      </c>
      <c r="E313" s="5" t="s">
        <v>709</v>
      </c>
      <c r="H313" s="5">
        <v>322863298</v>
      </c>
      <c r="I313" s="3">
        <v>43105</v>
      </c>
      <c r="J313" s="63"/>
    </row>
    <row r="314" spans="1:10">
      <c r="A314" s="5">
        <v>343</v>
      </c>
      <c r="C314" s="5" t="s">
        <v>710</v>
      </c>
      <c r="D314" s="5" t="s">
        <v>711</v>
      </c>
      <c r="E314" s="5" t="s">
        <v>712</v>
      </c>
      <c r="H314" s="5"/>
      <c r="I314" s="3">
        <v>43105</v>
      </c>
      <c r="J314" s="63"/>
    </row>
    <row r="315" spans="1:10">
      <c r="A315" s="5">
        <v>345</v>
      </c>
      <c r="C315" s="5" t="s">
        <v>193</v>
      </c>
      <c r="D315" s="5" t="s">
        <v>136</v>
      </c>
      <c r="E315" s="5" t="s">
        <v>713</v>
      </c>
      <c r="H315" s="5">
        <v>962183497</v>
      </c>
      <c r="I315" s="3">
        <v>43106</v>
      </c>
      <c r="J315" s="63"/>
    </row>
    <row r="316" spans="1:10">
      <c r="A316" s="5">
        <v>346</v>
      </c>
      <c r="C316" s="61" t="s">
        <v>110</v>
      </c>
      <c r="D316" s="61" t="s">
        <v>714</v>
      </c>
      <c r="E316" s="61" t="s">
        <v>715</v>
      </c>
      <c r="F316" s="54"/>
      <c r="G316" s="54"/>
      <c r="H316" s="61">
        <v>969188542</v>
      </c>
      <c r="I316" s="55">
        <v>43108</v>
      </c>
      <c r="J316" s="67"/>
    </row>
    <row r="317" spans="1:10">
      <c r="A317" s="5">
        <v>348</v>
      </c>
      <c r="C317" s="5" t="s">
        <v>716</v>
      </c>
      <c r="D317" s="5" t="s">
        <v>717</v>
      </c>
      <c r="E317" s="5" t="s">
        <v>718</v>
      </c>
      <c r="H317" s="5">
        <v>945844950</v>
      </c>
      <c r="I317" s="3">
        <v>43198</v>
      </c>
      <c r="J317" s="63"/>
    </row>
    <row r="318" spans="1:10">
      <c r="A318" s="5">
        <v>349</v>
      </c>
      <c r="C318" t="s">
        <v>1067</v>
      </c>
      <c r="E318" t="s">
        <v>1066</v>
      </c>
      <c r="H318">
        <v>953140905</v>
      </c>
      <c r="I318" s="3">
        <v>43198</v>
      </c>
      <c r="J318" s="63"/>
    </row>
    <row r="319" spans="1:10">
      <c r="A319" s="5">
        <v>350</v>
      </c>
      <c r="C319" s="11" t="s">
        <v>1360</v>
      </c>
      <c r="D319" t="s">
        <v>1077</v>
      </c>
      <c r="E319" t="s">
        <v>1068</v>
      </c>
      <c r="H319">
        <v>995610074</v>
      </c>
      <c r="I319" s="3">
        <v>43198</v>
      </c>
      <c r="J319" s="63"/>
    </row>
    <row r="320" spans="1:10">
      <c r="A320" s="5">
        <v>351</v>
      </c>
      <c r="C320" t="s">
        <v>1073</v>
      </c>
      <c r="D320" t="s">
        <v>1078</v>
      </c>
      <c r="E320" t="s">
        <v>1069</v>
      </c>
      <c r="H320">
        <v>995091569</v>
      </c>
      <c r="I320" s="3">
        <v>43198</v>
      </c>
      <c r="J320" s="63"/>
    </row>
    <row r="321" spans="1:11">
      <c r="A321" s="5">
        <v>352</v>
      </c>
      <c r="C321" t="s">
        <v>1074</v>
      </c>
      <c r="D321" t="s">
        <v>1079</v>
      </c>
      <c r="E321" t="s">
        <v>1070</v>
      </c>
      <c r="H321">
        <v>942715647</v>
      </c>
      <c r="I321" s="3">
        <v>43198</v>
      </c>
      <c r="J321" s="63"/>
    </row>
    <row r="322" spans="1:11">
      <c r="A322" s="5">
        <v>353</v>
      </c>
      <c r="C322" t="s">
        <v>1075</v>
      </c>
      <c r="D322" t="s">
        <v>1080</v>
      </c>
      <c r="E322" t="s">
        <v>1071</v>
      </c>
      <c r="H322">
        <v>322872164</v>
      </c>
      <c r="I322" s="3">
        <v>43198</v>
      </c>
      <c r="J322" s="63"/>
    </row>
    <row r="323" spans="1:11">
      <c r="A323" s="5">
        <v>354</v>
      </c>
      <c r="C323" t="s">
        <v>1076</v>
      </c>
      <c r="D323" t="s">
        <v>1081</v>
      </c>
      <c r="E323" t="s">
        <v>1072</v>
      </c>
      <c r="H323">
        <v>981322235</v>
      </c>
      <c r="I323" s="3">
        <v>43198</v>
      </c>
      <c r="J323" s="63"/>
    </row>
    <row r="324" spans="1:11">
      <c r="A324" s="5">
        <v>355</v>
      </c>
      <c r="C324" t="s">
        <v>1102</v>
      </c>
      <c r="D324" t="s">
        <v>1103</v>
      </c>
      <c r="E324" t="s">
        <v>1104</v>
      </c>
      <c r="H324">
        <v>978562087</v>
      </c>
      <c r="I324" s="3">
        <v>43204</v>
      </c>
      <c r="J324" s="63"/>
    </row>
    <row r="325" spans="1:11">
      <c r="A325" s="5">
        <v>357</v>
      </c>
      <c r="C325" s="56" t="s">
        <v>1107</v>
      </c>
      <c r="D325" s="56" t="s">
        <v>1108</v>
      </c>
      <c r="E325" s="56" t="s">
        <v>1109</v>
      </c>
      <c r="F325" s="56"/>
      <c r="G325" s="56"/>
      <c r="H325" s="56">
        <v>976462160</v>
      </c>
      <c r="I325" s="57">
        <v>43205</v>
      </c>
      <c r="J325" s="65"/>
    </row>
    <row r="326" spans="1:11">
      <c r="A326" s="5">
        <v>358</v>
      </c>
      <c r="C326" t="s">
        <v>1073</v>
      </c>
      <c r="E326" t="s">
        <v>1110</v>
      </c>
      <c r="H326">
        <v>982035703</v>
      </c>
      <c r="I326" s="3">
        <v>43205</v>
      </c>
      <c r="J326" s="63"/>
    </row>
    <row r="327" spans="1:11">
      <c r="A327" s="5">
        <v>359</v>
      </c>
      <c r="C327" t="s">
        <v>1111</v>
      </c>
      <c r="H327">
        <v>944687370</v>
      </c>
      <c r="I327" s="3">
        <v>43205</v>
      </c>
      <c r="J327" s="63"/>
    </row>
    <row r="328" spans="1:11">
      <c r="A328" s="5">
        <v>360</v>
      </c>
      <c r="C328" t="s">
        <v>1114</v>
      </c>
      <c r="D328" t="s">
        <v>1113</v>
      </c>
      <c r="E328" t="s">
        <v>1115</v>
      </c>
      <c r="H328">
        <v>989554778</v>
      </c>
      <c r="I328" s="3">
        <v>43206</v>
      </c>
      <c r="J328" s="63"/>
    </row>
    <row r="329" spans="1:11">
      <c r="A329" s="5">
        <v>361</v>
      </c>
      <c r="C329" t="s">
        <v>1116</v>
      </c>
      <c r="D329" t="s">
        <v>1117</v>
      </c>
      <c r="H329">
        <v>994825351</v>
      </c>
      <c r="I329" s="3">
        <v>43206</v>
      </c>
      <c r="J329" s="63"/>
    </row>
    <row r="330" spans="1:11">
      <c r="A330" s="5">
        <v>362</v>
      </c>
      <c r="C330" t="s">
        <v>1120</v>
      </c>
      <c r="E330" t="s">
        <v>1119</v>
      </c>
      <c r="H330">
        <v>984480815</v>
      </c>
      <c r="I330" s="3">
        <v>43206</v>
      </c>
      <c r="J330" s="63"/>
    </row>
    <row r="331" spans="1:11">
      <c r="A331" s="5">
        <v>363</v>
      </c>
      <c r="C331" t="s">
        <v>1122</v>
      </c>
      <c r="D331" t="s">
        <v>1123</v>
      </c>
      <c r="E331" t="s">
        <v>1124</v>
      </c>
      <c r="H331">
        <v>993448064</v>
      </c>
      <c r="I331" s="3">
        <v>43208</v>
      </c>
      <c r="J331" s="63"/>
    </row>
    <row r="332" spans="1:11">
      <c r="A332" s="5">
        <v>364</v>
      </c>
      <c r="C332" t="s">
        <v>1074</v>
      </c>
      <c r="D332" t="s">
        <v>1250</v>
      </c>
      <c r="E332" t="s">
        <v>1251</v>
      </c>
      <c r="H332">
        <v>984625073</v>
      </c>
      <c r="I332" s="3">
        <v>43208</v>
      </c>
      <c r="J332" s="63"/>
      <c r="K332" t="s">
        <v>2027</v>
      </c>
    </row>
    <row r="333" spans="1:11">
      <c r="A333" s="5">
        <v>365</v>
      </c>
      <c r="C333" s="11" t="s">
        <v>1361</v>
      </c>
      <c r="D333" t="s">
        <v>1125</v>
      </c>
      <c r="E333" t="s">
        <v>1126</v>
      </c>
      <c r="H333">
        <v>940015136</v>
      </c>
      <c r="I333" s="3">
        <v>43209</v>
      </c>
      <c r="J333" s="63"/>
    </row>
    <row r="334" spans="1:11">
      <c r="A334" s="5">
        <v>366</v>
      </c>
      <c r="C334" t="s">
        <v>1127</v>
      </c>
      <c r="D334" t="s">
        <v>1128</v>
      </c>
      <c r="E334" s="11" t="s">
        <v>1133</v>
      </c>
      <c r="F334" s="11" t="s">
        <v>26</v>
      </c>
      <c r="H334">
        <v>993165148</v>
      </c>
      <c r="I334" s="3">
        <v>43209</v>
      </c>
      <c r="J334" s="63"/>
    </row>
    <row r="335" spans="1:11">
      <c r="A335" s="5">
        <v>367</v>
      </c>
      <c r="C335" t="s">
        <v>1129</v>
      </c>
      <c r="D335" t="s">
        <v>1130</v>
      </c>
      <c r="E335" t="s">
        <v>1132</v>
      </c>
      <c r="H335">
        <v>322830594</v>
      </c>
      <c r="I335" s="3">
        <v>43212</v>
      </c>
      <c r="J335" s="63"/>
    </row>
    <row r="336" spans="1:11">
      <c r="A336" s="5">
        <v>369</v>
      </c>
      <c r="C336" t="s">
        <v>1138</v>
      </c>
      <c r="D336" t="s">
        <v>1139</v>
      </c>
      <c r="E336" t="s">
        <v>1140</v>
      </c>
      <c r="H336">
        <v>993470718</v>
      </c>
      <c r="I336" s="3">
        <v>43212</v>
      </c>
      <c r="J336" s="63"/>
    </row>
    <row r="337" spans="1:11">
      <c r="A337" s="5">
        <v>370</v>
      </c>
      <c r="C337" t="s">
        <v>1143</v>
      </c>
      <c r="D337" t="s">
        <v>1142</v>
      </c>
      <c r="E337" t="s">
        <v>1144</v>
      </c>
      <c r="H337">
        <v>986466078</v>
      </c>
      <c r="I337" s="3">
        <v>43389</v>
      </c>
      <c r="J337" s="63"/>
    </row>
    <row r="338" spans="1:11">
      <c r="A338" s="5">
        <v>371</v>
      </c>
      <c r="C338" t="s">
        <v>1147</v>
      </c>
      <c r="D338" t="s">
        <v>1148</v>
      </c>
      <c r="E338" t="s">
        <v>1146</v>
      </c>
      <c r="H338">
        <v>979871422</v>
      </c>
      <c r="I338" s="3">
        <v>43389</v>
      </c>
      <c r="J338" s="63"/>
    </row>
    <row r="339" spans="1:11">
      <c r="A339" s="5">
        <v>372</v>
      </c>
      <c r="C339" t="s">
        <v>1150</v>
      </c>
      <c r="D339" t="s">
        <v>1113</v>
      </c>
      <c r="E339" t="s">
        <v>1151</v>
      </c>
      <c r="H339">
        <v>985542468</v>
      </c>
      <c r="I339" s="3">
        <v>43389</v>
      </c>
      <c r="J339" s="63"/>
    </row>
    <row r="340" spans="1:11">
      <c r="A340" s="5">
        <v>373</v>
      </c>
      <c r="C340" t="s">
        <v>1154</v>
      </c>
      <c r="D340" t="s">
        <v>1153</v>
      </c>
      <c r="E340" t="s">
        <v>1404</v>
      </c>
      <c r="H340">
        <v>992204420</v>
      </c>
      <c r="I340" s="3">
        <v>43390</v>
      </c>
      <c r="J340" s="63" t="s">
        <v>1403</v>
      </c>
    </row>
    <row r="341" spans="1:11">
      <c r="A341" s="5">
        <v>374</v>
      </c>
      <c r="C341" t="s">
        <v>1156</v>
      </c>
      <c r="D341" t="s">
        <v>1153</v>
      </c>
      <c r="E341" t="s">
        <v>1157</v>
      </c>
      <c r="H341">
        <v>975494687</v>
      </c>
      <c r="I341" s="3">
        <v>43391</v>
      </c>
      <c r="J341" s="63"/>
    </row>
    <row r="342" spans="1:11">
      <c r="A342" s="5">
        <v>375</v>
      </c>
      <c r="C342" t="s">
        <v>1159</v>
      </c>
      <c r="D342" t="s">
        <v>1160</v>
      </c>
      <c r="E342" t="s">
        <v>1161</v>
      </c>
      <c r="H342">
        <v>981916658</v>
      </c>
      <c r="I342" s="3">
        <v>43391</v>
      </c>
      <c r="J342" s="63"/>
      <c r="K342" t="s">
        <v>2027</v>
      </c>
    </row>
    <row r="343" spans="1:11">
      <c r="A343" s="5">
        <v>377</v>
      </c>
      <c r="C343" s="11" t="s">
        <v>1363</v>
      </c>
      <c r="D343" t="s">
        <v>1166</v>
      </c>
      <c r="E343" t="s">
        <v>1167</v>
      </c>
      <c r="H343">
        <v>931132493</v>
      </c>
      <c r="I343" s="3">
        <v>43391</v>
      </c>
      <c r="J343" s="63"/>
    </row>
    <row r="344" spans="1:11">
      <c r="A344" s="5">
        <v>378</v>
      </c>
      <c r="C344" t="s">
        <v>1169</v>
      </c>
      <c r="D344" t="s">
        <v>1170</v>
      </c>
      <c r="E344" t="s">
        <v>1171</v>
      </c>
      <c r="H344">
        <v>967269038</v>
      </c>
      <c r="I344" s="3">
        <v>43393</v>
      </c>
      <c r="J344" s="63"/>
    </row>
    <row r="345" spans="1:11">
      <c r="A345" s="5">
        <v>379</v>
      </c>
      <c r="C345" t="s">
        <v>1114</v>
      </c>
      <c r="D345" t="s">
        <v>1173</v>
      </c>
      <c r="E345" t="s">
        <v>1174</v>
      </c>
      <c r="H345">
        <v>971904007</v>
      </c>
      <c r="I345" s="3">
        <v>43393</v>
      </c>
      <c r="J345" s="63"/>
    </row>
    <row r="346" spans="1:11">
      <c r="A346" s="5">
        <v>380</v>
      </c>
      <c r="C346" t="s">
        <v>1107</v>
      </c>
      <c r="D346" t="s">
        <v>1176</v>
      </c>
      <c r="E346" t="s">
        <v>1177</v>
      </c>
      <c r="H346">
        <v>962497716</v>
      </c>
      <c r="I346" s="3">
        <v>43393</v>
      </c>
      <c r="J346" s="63"/>
    </row>
    <row r="347" spans="1:11">
      <c r="A347" s="5">
        <v>381</v>
      </c>
      <c r="C347" t="s">
        <v>1179</v>
      </c>
      <c r="D347" t="s">
        <v>1180</v>
      </c>
      <c r="E347" t="s">
        <v>1181</v>
      </c>
      <c r="H347">
        <v>983798254</v>
      </c>
      <c r="I347" s="3">
        <v>43397</v>
      </c>
      <c r="J347" s="63"/>
    </row>
    <row r="348" spans="1:11">
      <c r="A348" s="5">
        <v>382</v>
      </c>
      <c r="C348" t="s">
        <v>1183</v>
      </c>
      <c r="D348" t="s">
        <v>1163</v>
      </c>
      <c r="E348" t="s">
        <v>1184</v>
      </c>
      <c r="H348">
        <v>993518500</v>
      </c>
      <c r="I348" s="3">
        <v>43395</v>
      </c>
      <c r="J348" s="63"/>
    </row>
    <row r="349" spans="1:11">
      <c r="A349" s="5">
        <v>383</v>
      </c>
      <c r="C349" t="s">
        <v>1187</v>
      </c>
      <c r="D349" t="s">
        <v>1186</v>
      </c>
      <c r="E349" t="s">
        <v>1188</v>
      </c>
      <c r="H349">
        <v>963503633</v>
      </c>
      <c r="I349" s="3">
        <v>43398</v>
      </c>
      <c r="J349" s="63"/>
    </row>
    <row r="350" spans="1:11">
      <c r="A350" s="5">
        <v>384</v>
      </c>
      <c r="C350" t="s">
        <v>1190</v>
      </c>
      <c r="E350" t="s">
        <v>1191</v>
      </c>
      <c r="H350">
        <v>930986294</v>
      </c>
      <c r="I350" s="3">
        <v>43399</v>
      </c>
      <c r="J350" s="63"/>
    </row>
    <row r="351" spans="1:11">
      <c r="A351" s="5">
        <v>385</v>
      </c>
      <c r="C351" t="s">
        <v>1192</v>
      </c>
      <c r="D351" t="s">
        <v>1193</v>
      </c>
      <c r="E351" t="s">
        <v>1194</v>
      </c>
      <c r="H351">
        <v>999946792</v>
      </c>
      <c r="I351" s="3">
        <v>43401</v>
      </c>
      <c r="J351" s="63"/>
    </row>
    <row r="352" spans="1:11">
      <c r="A352" s="5">
        <v>386</v>
      </c>
      <c r="C352" t="s">
        <v>1195</v>
      </c>
      <c r="E352" t="s">
        <v>1196</v>
      </c>
      <c r="H352">
        <v>984396952</v>
      </c>
      <c r="I352" s="3">
        <v>43402</v>
      </c>
      <c r="J352" s="63"/>
    </row>
    <row r="353" spans="1:10">
      <c r="A353" s="5">
        <v>388</v>
      </c>
      <c r="C353" t="s">
        <v>1154</v>
      </c>
      <c r="E353" t="s">
        <v>1199</v>
      </c>
      <c r="H353">
        <v>996980081</v>
      </c>
      <c r="I353" s="3">
        <v>43403</v>
      </c>
      <c r="J353" s="63"/>
    </row>
    <row r="354" spans="1:10">
      <c r="A354" s="5">
        <v>389</v>
      </c>
      <c r="C354" t="s">
        <v>1200</v>
      </c>
      <c r="D354" t="s">
        <v>1201</v>
      </c>
      <c r="I354" s="3">
        <v>43403</v>
      </c>
      <c r="J354" s="63"/>
    </row>
    <row r="355" spans="1:10">
      <c r="A355" s="5">
        <v>390</v>
      </c>
      <c r="C355" t="s">
        <v>1203</v>
      </c>
      <c r="D355" t="s">
        <v>1106</v>
      </c>
      <c r="E355" t="s">
        <v>1204</v>
      </c>
      <c r="H355">
        <v>942979869</v>
      </c>
      <c r="I355" s="3">
        <v>43404</v>
      </c>
      <c r="J355" s="63"/>
    </row>
    <row r="356" spans="1:10">
      <c r="A356" s="5">
        <v>391</v>
      </c>
      <c r="C356" t="s">
        <v>1205</v>
      </c>
      <c r="E356" t="s">
        <v>1206</v>
      </c>
      <c r="H356">
        <v>996823758</v>
      </c>
      <c r="I356" s="3">
        <v>43404</v>
      </c>
      <c r="J356" s="63"/>
    </row>
    <row r="357" spans="1:10">
      <c r="A357" s="5">
        <v>392</v>
      </c>
      <c r="C357" t="s">
        <v>1169</v>
      </c>
      <c r="D357" t="s">
        <v>1209</v>
      </c>
      <c r="E357" t="s">
        <v>1207</v>
      </c>
      <c r="H357">
        <v>985597019</v>
      </c>
      <c r="I357" s="3">
        <v>43407</v>
      </c>
      <c r="J357" s="63" t="s">
        <v>1213</v>
      </c>
    </row>
    <row r="358" spans="1:10">
      <c r="A358" s="5">
        <v>393</v>
      </c>
      <c r="C358" t="s">
        <v>1214</v>
      </c>
      <c r="E358" t="s">
        <v>1215</v>
      </c>
      <c r="H358">
        <v>998867264</v>
      </c>
      <c r="I358" s="3">
        <v>43409</v>
      </c>
      <c r="J358" s="63"/>
    </row>
    <row r="359" spans="1:10">
      <c r="A359" s="5">
        <v>394</v>
      </c>
      <c r="C359" t="s">
        <v>1218</v>
      </c>
      <c r="D359" t="s">
        <v>1219</v>
      </c>
      <c r="E359" t="s">
        <v>1217</v>
      </c>
      <c r="H359">
        <v>988829671</v>
      </c>
      <c r="I359" s="3">
        <v>43409</v>
      </c>
      <c r="J359" s="63"/>
    </row>
    <row r="360" spans="1:10">
      <c r="A360" s="5">
        <v>395</v>
      </c>
      <c r="C360" t="s">
        <v>1223</v>
      </c>
      <c r="E360" t="s">
        <v>1222</v>
      </c>
      <c r="H360">
        <v>988644143</v>
      </c>
      <c r="I360" s="3">
        <v>43409</v>
      </c>
      <c r="J360" t="s">
        <v>2059</v>
      </c>
    </row>
    <row r="361" spans="1:10">
      <c r="A361" s="5">
        <v>396</v>
      </c>
      <c r="C361" t="s">
        <v>1224</v>
      </c>
      <c r="D361" t="s">
        <v>1225</v>
      </c>
      <c r="E361" t="s">
        <v>1227</v>
      </c>
      <c r="H361">
        <v>962091858</v>
      </c>
      <c r="I361" s="3">
        <v>43410</v>
      </c>
      <c r="J361" s="63"/>
    </row>
    <row r="362" spans="1:10">
      <c r="A362" s="5">
        <v>397</v>
      </c>
      <c r="C362" t="s">
        <v>1228</v>
      </c>
      <c r="D362" t="s">
        <v>1229</v>
      </c>
      <c r="E362" t="s">
        <v>1226</v>
      </c>
      <c r="H362">
        <v>991950717</v>
      </c>
      <c r="I362" s="3">
        <v>43410</v>
      </c>
      <c r="J362" s="63"/>
    </row>
    <row r="363" spans="1:10">
      <c r="A363" s="5">
        <v>398</v>
      </c>
      <c r="C363" t="s">
        <v>1230</v>
      </c>
      <c r="D363" t="s">
        <v>1231</v>
      </c>
      <c r="E363" t="s">
        <v>1232</v>
      </c>
      <c r="H363">
        <v>998416558</v>
      </c>
      <c r="I363" s="3">
        <v>43411</v>
      </c>
      <c r="J363" s="63"/>
    </row>
    <row r="364" spans="1:10">
      <c r="A364" s="5">
        <v>399</v>
      </c>
      <c r="C364" t="s">
        <v>1233</v>
      </c>
      <c r="D364" t="s">
        <v>1234</v>
      </c>
      <c r="H364">
        <v>993235146</v>
      </c>
      <c r="I364" s="3">
        <v>43412</v>
      </c>
      <c r="J364" s="63"/>
    </row>
    <row r="365" spans="1:10">
      <c r="A365" s="5">
        <v>400</v>
      </c>
      <c r="C365" t="s">
        <v>1236</v>
      </c>
      <c r="D365" t="s">
        <v>1237</v>
      </c>
      <c r="E365" t="s">
        <v>1238</v>
      </c>
      <c r="H365">
        <v>930608130</v>
      </c>
      <c r="I365" s="3">
        <v>43412</v>
      </c>
      <c r="J365" s="63"/>
    </row>
    <row r="366" spans="1:10">
      <c r="A366" s="5">
        <v>401</v>
      </c>
      <c r="C366" t="s">
        <v>1239</v>
      </c>
      <c r="D366" t="s">
        <v>1240</v>
      </c>
      <c r="E366" t="s">
        <v>1241</v>
      </c>
      <c r="H366">
        <v>968318926</v>
      </c>
      <c r="I366" s="3">
        <v>43412</v>
      </c>
      <c r="J366" s="63"/>
    </row>
    <row r="367" spans="1:10">
      <c r="A367" s="5">
        <v>402</v>
      </c>
      <c r="C367" t="s">
        <v>1243</v>
      </c>
      <c r="D367" t="s">
        <v>1244</v>
      </c>
      <c r="E367" t="s">
        <v>1245</v>
      </c>
      <c r="H367">
        <v>968488572</v>
      </c>
      <c r="I367" s="3">
        <v>43413</v>
      </c>
      <c r="J367" s="63"/>
    </row>
    <row r="368" spans="1:10">
      <c r="A368" s="5">
        <v>403</v>
      </c>
      <c r="C368" t="s">
        <v>1246</v>
      </c>
      <c r="E368" t="s">
        <v>1247</v>
      </c>
      <c r="H368">
        <v>995300474</v>
      </c>
      <c r="I368" s="3">
        <v>43413</v>
      </c>
      <c r="J368" s="63"/>
    </row>
    <row r="369" spans="1:10">
      <c r="A369" s="5">
        <v>404</v>
      </c>
      <c r="C369" t="s">
        <v>1248</v>
      </c>
      <c r="D369" t="s">
        <v>1249</v>
      </c>
      <c r="E369" t="s">
        <v>1447</v>
      </c>
      <c r="H369">
        <v>998898638</v>
      </c>
      <c r="I369" s="3">
        <v>43413</v>
      </c>
      <c r="J369" s="63"/>
    </row>
    <row r="370" spans="1:10">
      <c r="A370" s="5">
        <v>405</v>
      </c>
      <c r="C370" t="s">
        <v>1253</v>
      </c>
      <c r="E370" t="s">
        <v>1252</v>
      </c>
      <c r="H370">
        <v>972187421</v>
      </c>
      <c r="I370" s="3">
        <v>43413</v>
      </c>
      <c r="J370" s="63"/>
    </row>
    <row r="371" spans="1:10">
      <c r="A371" s="5">
        <v>406</v>
      </c>
      <c r="C371" t="s">
        <v>1254</v>
      </c>
      <c r="E371" t="s">
        <v>1255</v>
      </c>
      <c r="H371">
        <v>995316466</v>
      </c>
      <c r="I371" s="3">
        <v>43415</v>
      </c>
      <c r="J371" s="63"/>
    </row>
    <row r="372" spans="1:10">
      <c r="A372" s="5">
        <v>407</v>
      </c>
      <c r="C372" s="11" t="s">
        <v>1364</v>
      </c>
      <c r="E372" t="s">
        <v>1256</v>
      </c>
      <c r="H372">
        <v>989230838</v>
      </c>
      <c r="I372" s="3">
        <v>43415</v>
      </c>
      <c r="J372" s="63"/>
    </row>
    <row r="373" spans="1:10">
      <c r="A373" s="5">
        <v>408</v>
      </c>
      <c r="C373" t="s">
        <v>719</v>
      </c>
      <c r="D373" t="s">
        <v>1269</v>
      </c>
      <c r="E373" t="s">
        <v>1271</v>
      </c>
      <c r="H373">
        <v>976094637</v>
      </c>
      <c r="I373" s="3">
        <v>43415</v>
      </c>
      <c r="J373" s="63" t="s">
        <v>1268</v>
      </c>
    </row>
    <row r="374" spans="1:10">
      <c r="A374" s="5">
        <v>409</v>
      </c>
      <c r="C374" t="s">
        <v>1257</v>
      </c>
      <c r="D374" t="s">
        <v>1258</v>
      </c>
      <c r="E374" t="s">
        <v>1259</v>
      </c>
      <c r="H374">
        <v>996429713</v>
      </c>
      <c r="I374" s="3">
        <v>43415</v>
      </c>
      <c r="J374" s="63"/>
    </row>
    <row r="375" spans="1:10">
      <c r="A375" s="5">
        <v>410</v>
      </c>
      <c r="C375" t="s">
        <v>1208</v>
      </c>
      <c r="D375" t="s">
        <v>1261</v>
      </c>
      <c r="E375" t="s">
        <v>1262</v>
      </c>
      <c r="H375">
        <v>926152591</v>
      </c>
      <c r="I375" s="3">
        <v>43416</v>
      </c>
      <c r="J375" s="63"/>
    </row>
    <row r="376" spans="1:10">
      <c r="A376" s="5">
        <v>411</v>
      </c>
      <c r="C376" t="s">
        <v>1263</v>
      </c>
      <c r="E376" t="s">
        <v>1264</v>
      </c>
      <c r="H376">
        <v>976223582</v>
      </c>
      <c r="I376" s="3">
        <v>43416</v>
      </c>
      <c r="J376" s="63"/>
    </row>
    <row r="377" spans="1:10">
      <c r="A377" s="5">
        <v>412</v>
      </c>
      <c r="C377" t="s">
        <v>1265</v>
      </c>
      <c r="D377" t="s">
        <v>1266</v>
      </c>
      <c r="E377" t="s">
        <v>1267</v>
      </c>
      <c r="H377">
        <v>988837721</v>
      </c>
      <c r="I377" s="3">
        <v>43417</v>
      </c>
      <c r="J377" s="63"/>
    </row>
    <row r="378" spans="1:10">
      <c r="A378" s="5">
        <v>413</v>
      </c>
      <c r="C378" t="s">
        <v>1272</v>
      </c>
      <c r="E378" t="s">
        <v>1273</v>
      </c>
      <c r="H378">
        <v>944756731</v>
      </c>
      <c r="I378" s="3">
        <v>43417</v>
      </c>
      <c r="J378" s="63"/>
    </row>
    <row r="379" spans="1:10">
      <c r="A379" s="5">
        <v>414</v>
      </c>
      <c r="C379" t="s">
        <v>1274</v>
      </c>
      <c r="D379" t="s">
        <v>1275</v>
      </c>
      <c r="E379" t="s">
        <v>1276</v>
      </c>
      <c r="H379">
        <v>994762655</v>
      </c>
      <c r="I379" s="3">
        <v>43417</v>
      </c>
      <c r="J379" s="63"/>
    </row>
    <row r="380" spans="1:10">
      <c r="A380" s="5">
        <v>415</v>
      </c>
      <c r="C380" t="s">
        <v>1278</v>
      </c>
      <c r="E380" t="s">
        <v>1279</v>
      </c>
      <c r="H380">
        <v>971412246</v>
      </c>
      <c r="I380" s="3">
        <v>43419</v>
      </c>
      <c r="J380" s="63"/>
    </row>
    <row r="381" spans="1:10">
      <c r="A381" s="5">
        <v>416</v>
      </c>
      <c r="C381" t="s">
        <v>1280</v>
      </c>
      <c r="E381" t="s">
        <v>1281</v>
      </c>
      <c r="I381" s="3">
        <v>43419</v>
      </c>
      <c r="J381" s="63" t="s">
        <v>1282</v>
      </c>
    </row>
    <row r="382" spans="1:10">
      <c r="A382" s="5">
        <v>417</v>
      </c>
      <c r="C382" t="s">
        <v>1283</v>
      </c>
      <c r="D382" t="s">
        <v>1303</v>
      </c>
      <c r="E382" t="s">
        <v>1302</v>
      </c>
      <c r="F382" t="s">
        <v>232</v>
      </c>
      <c r="H382">
        <v>990877867</v>
      </c>
      <c r="I382" s="3">
        <v>43419</v>
      </c>
      <c r="J382" s="63"/>
    </row>
    <row r="383" spans="1:10">
      <c r="A383" s="5">
        <v>418</v>
      </c>
      <c r="C383" t="s">
        <v>1285</v>
      </c>
      <c r="E383" t="s">
        <v>1286</v>
      </c>
      <c r="H383">
        <v>984482938</v>
      </c>
      <c r="I383" s="3">
        <v>43419</v>
      </c>
      <c r="J383" s="63"/>
    </row>
    <row r="384" spans="1:10">
      <c r="A384" s="5">
        <v>419</v>
      </c>
      <c r="C384" t="s">
        <v>1287</v>
      </c>
      <c r="E384" t="s">
        <v>1288</v>
      </c>
      <c r="H384">
        <v>954181288</v>
      </c>
      <c r="I384" s="3">
        <v>43419</v>
      </c>
      <c r="J384" s="63"/>
    </row>
    <row r="385" spans="1:10">
      <c r="A385" s="5">
        <v>420</v>
      </c>
      <c r="C385" t="s">
        <v>1143</v>
      </c>
      <c r="E385" t="s">
        <v>1289</v>
      </c>
      <c r="H385">
        <v>976042130</v>
      </c>
      <c r="I385" s="3">
        <v>43419</v>
      </c>
      <c r="J385" s="63"/>
    </row>
    <row r="386" spans="1:10">
      <c r="A386" s="5">
        <v>421</v>
      </c>
      <c r="C386" t="s">
        <v>1291</v>
      </c>
      <c r="D386" t="s">
        <v>1186</v>
      </c>
      <c r="E386" t="s">
        <v>1292</v>
      </c>
      <c r="H386">
        <v>995197711</v>
      </c>
      <c r="I386" s="3">
        <v>43425</v>
      </c>
      <c r="J386" s="63"/>
    </row>
    <row r="387" spans="1:10">
      <c r="A387" s="5">
        <v>422</v>
      </c>
      <c r="C387" t="s">
        <v>1294</v>
      </c>
      <c r="D387" t="s">
        <v>1295</v>
      </c>
      <c r="E387" t="s">
        <v>1296</v>
      </c>
      <c r="H387">
        <v>997991530</v>
      </c>
      <c r="I387" s="3">
        <v>43426</v>
      </c>
      <c r="J387" s="63"/>
    </row>
    <row r="388" spans="1:10">
      <c r="A388" s="5">
        <v>423</v>
      </c>
      <c r="C388" t="s">
        <v>1300</v>
      </c>
      <c r="E388" t="s">
        <v>1301</v>
      </c>
      <c r="F388" t="s">
        <v>232</v>
      </c>
      <c r="H388">
        <v>951783645</v>
      </c>
      <c r="I388" s="3">
        <v>43425</v>
      </c>
      <c r="J388" s="63"/>
    </row>
    <row r="389" spans="1:10">
      <c r="A389" s="5">
        <v>424</v>
      </c>
      <c r="C389" t="s">
        <v>1305</v>
      </c>
      <c r="D389" t="s">
        <v>1306</v>
      </c>
      <c r="E389" t="s">
        <v>1307</v>
      </c>
      <c r="H389">
        <v>942779860</v>
      </c>
      <c r="I389" s="3">
        <v>43425</v>
      </c>
      <c r="J389" s="63"/>
    </row>
    <row r="390" spans="1:10">
      <c r="A390" s="5">
        <v>425</v>
      </c>
      <c r="C390" t="s">
        <v>1309</v>
      </c>
      <c r="D390" t="s">
        <v>1310</v>
      </c>
      <c r="E390" t="s">
        <v>1311</v>
      </c>
      <c r="F390" t="s">
        <v>26</v>
      </c>
      <c r="H390">
        <v>979668816</v>
      </c>
      <c r="I390" s="3">
        <v>43425</v>
      </c>
      <c r="J390" s="63"/>
    </row>
    <row r="391" spans="1:10">
      <c r="A391" s="5">
        <v>426</v>
      </c>
      <c r="C391" t="s">
        <v>1312</v>
      </c>
      <c r="D391" t="s">
        <v>1284</v>
      </c>
      <c r="E391" t="s">
        <v>1313</v>
      </c>
      <c r="H391">
        <v>992230708</v>
      </c>
      <c r="I391" s="3">
        <v>43425</v>
      </c>
      <c r="J391" s="63"/>
    </row>
    <row r="392" spans="1:10">
      <c r="A392" s="5">
        <v>427</v>
      </c>
      <c r="C392" s="11" t="s">
        <v>1365</v>
      </c>
      <c r="D392" t="s">
        <v>1314</v>
      </c>
      <c r="E392" t="s">
        <v>1315</v>
      </c>
      <c r="H392">
        <v>968046072</v>
      </c>
      <c r="I392" s="3">
        <v>43425</v>
      </c>
      <c r="J392" s="63"/>
    </row>
    <row r="393" spans="1:10">
      <c r="A393" s="5">
        <v>428</v>
      </c>
      <c r="C393" t="s">
        <v>1316</v>
      </c>
      <c r="D393" t="s">
        <v>1317</v>
      </c>
      <c r="E393" t="s">
        <v>1318</v>
      </c>
      <c r="H393">
        <v>997752418</v>
      </c>
      <c r="I393" s="3">
        <v>43426</v>
      </c>
      <c r="J393" s="63"/>
    </row>
    <row r="394" spans="1:10">
      <c r="A394" s="5">
        <v>429</v>
      </c>
      <c r="C394" t="s">
        <v>1320</v>
      </c>
      <c r="D394" t="s">
        <v>1321</v>
      </c>
      <c r="E394" t="s">
        <v>1322</v>
      </c>
      <c r="F394" t="s">
        <v>26</v>
      </c>
      <c r="H394">
        <v>991277241</v>
      </c>
      <c r="I394" s="3">
        <v>43426</v>
      </c>
      <c r="J394" s="63"/>
    </row>
    <row r="395" spans="1:10">
      <c r="A395" s="5">
        <v>430</v>
      </c>
      <c r="C395" s="11" t="s">
        <v>1223</v>
      </c>
      <c r="D395" t="s">
        <v>1324</v>
      </c>
      <c r="E395" t="s">
        <v>1325</v>
      </c>
      <c r="H395">
        <v>996216751</v>
      </c>
      <c r="I395" s="3">
        <v>43427</v>
      </c>
      <c r="J395" s="63"/>
    </row>
    <row r="396" spans="1:10">
      <c r="A396" s="5">
        <v>431</v>
      </c>
      <c r="C396" t="s">
        <v>1327</v>
      </c>
      <c r="D396" t="s">
        <v>1328</v>
      </c>
      <c r="E396" t="s">
        <v>1329</v>
      </c>
      <c r="H396">
        <v>977693887</v>
      </c>
      <c r="I396" s="3">
        <v>43427</v>
      </c>
      <c r="J396" s="63"/>
    </row>
    <row r="397" spans="1:10">
      <c r="A397" s="5">
        <v>432</v>
      </c>
      <c r="C397" t="s">
        <v>1367</v>
      </c>
      <c r="D397" t="s">
        <v>1368</v>
      </c>
      <c r="E397" t="s">
        <v>1369</v>
      </c>
      <c r="F397" t="s">
        <v>1370</v>
      </c>
      <c r="H397">
        <v>954520037</v>
      </c>
      <c r="I397" s="3">
        <v>43470</v>
      </c>
      <c r="J397" s="63"/>
    </row>
    <row r="398" spans="1:10">
      <c r="A398" s="5">
        <v>433</v>
      </c>
      <c r="C398" t="s">
        <v>1374</v>
      </c>
      <c r="D398" t="s">
        <v>1375</v>
      </c>
      <c r="E398" t="s">
        <v>1376</v>
      </c>
      <c r="F398" t="s">
        <v>1370</v>
      </c>
      <c r="H398">
        <v>985967868</v>
      </c>
      <c r="I398" s="3">
        <v>43460</v>
      </c>
      <c r="J398" s="63"/>
    </row>
    <row r="399" spans="1:10">
      <c r="A399" s="5">
        <v>434</v>
      </c>
      <c r="C399" t="s">
        <v>1287</v>
      </c>
      <c r="D399" t="s">
        <v>1380</v>
      </c>
      <c r="E399" t="s">
        <v>1378</v>
      </c>
      <c r="F399" t="s">
        <v>1379</v>
      </c>
      <c r="H399">
        <v>323202015</v>
      </c>
      <c r="I399" s="3">
        <v>43462</v>
      </c>
      <c r="J399" s="63"/>
    </row>
    <row r="400" spans="1:10">
      <c r="A400" s="5">
        <v>435</v>
      </c>
      <c r="C400" t="s">
        <v>1382</v>
      </c>
      <c r="E400" t="s">
        <v>1383</v>
      </c>
      <c r="H400">
        <v>998130536</v>
      </c>
      <c r="I400" s="3">
        <v>43463</v>
      </c>
      <c r="J400" s="63"/>
    </row>
    <row r="401" spans="1:10">
      <c r="A401" s="5">
        <v>436</v>
      </c>
      <c r="C401" t="s">
        <v>1156</v>
      </c>
      <c r="D401" t="s">
        <v>1384</v>
      </c>
      <c r="E401" t="s">
        <v>1385</v>
      </c>
      <c r="H401">
        <v>999690659</v>
      </c>
      <c r="I401" s="3">
        <v>43464</v>
      </c>
      <c r="J401" s="63"/>
    </row>
    <row r="402" spans="1:10">
      <c r="A402" s="5">
        <v>437</v>
      </c>
      <c r="C402" t="s">
        <v>1387</v>
      </c>
      <c r="D402" t="s">
        <v>1388</v>
      </c>
      <c r="E402" t="s">
        <v>1389</v>
      </c>
      <c r="F402" t="s">
        <v>1370</v>
      </c>
      <c r="H402">
        <v>998270142</v>
      </c>
      <c r="I402" s="3">
        <v>43465</v>
      </c>
      <c r="J402" s="63"/>
    </row>
    <row r="403" spans="1:10">
      <c r="A403" s="5">
        <v>438</v>
      </c>
      <c r="C403" t="s">
        <v>1391</v>
      </c>
      <c r="D403" t="s">
        <v>1392</v>
      </c>
      <c r="E403" t="s">
        <v>1393</v>
      </c>
      <c r="F403" t="s">
        <v>1379</v>
      </c>
      <c r="H403">
        <v>975488206</v>
      </c>
      <c r="I403" s="3">
        <v>43468</v>
      </c>
      <c r="J403" s="63"/>
    </row>
    <row r="404" spans="1:10">
      <c r="A404" s="5">
        <v>439</v>
      </c>
      <c r="C404" t="s">
        <v>1395</v>
      </c>
      <c r="D404" t="s">
        <v>1396</v>
      </c>
      <c r="H404">
        <v>996424188</v>
      </c>
      <c r="I404" s="3">
        <v>43470</v>
      </c>
      <c r="J404" s="63"/>
    </row>
    <row r="405" spans="1:10">
      <c r="A405" s="5">
        <v>440</v>
      </c>
      <c r="C405" t="s">
        <v>1400</v>
      </c>
      <c r="D405" t="s">
        <v>1314</v>
      </c>
      <c r="E405" t="s">
        <v>1401</v>
      </c>
      <c r="H405">
        <v>957086951</v>
      </c>
      <c r="I405" s="3">
        <v>43470</v>
      </c>
      <c r="J405" s="63"/>
    </row>
    <row r="406" spans="1:10">
      <c r="A406" s="5">
        <v>441</v>
      </c>
      <c r="C406" t="s">
        <v>1406</v>
      </c>
      <c r="D406" t="s">
        <v>1407</v>
      </c>
      <c r="E406" t="s">
        <v>1408</v>
      </c>
      <c r="F406" t="s">
        <v>1370</v>
      </c>
      <c r="H406">
        <v>992769038</v>
      </c>
      <c r="I406" s="3">
        <v>43475</v>
      </c>
      <c r="J406" s="63"/>
    </row>
    <row r="407" spans="1:10">
      <c r="A407" s="5">
        <v>442</v>
      </c>
      <c r="C407" t="s">
        <v>1410</v>
      </c>
      <c r="D407" t="s">
        <v>1410</v>
      </c>
      <c r="E407" t="s">
        <v>1411</v>
      </c>
      <c r="H407">
        <v>996519144</v>
      </c>
      <c r="I407" s="3">
        <v>43476</v>
      </c>
      <c r="J407" s="63" t="s">
        <v>1412</v>
      </c>
    </row>
    <row r="408" spans="1:10">
      <c r="A408" s="5">
        <v>443</v>
      </c>
      <c r="C408" t="s">
        <v>1414</v>
      </c>
      <c r="D408" t="s">
        <v>1231</v>
      </c>
      <c r="E408" t="s">
        <v>1415</v>
      </c>
      <c r="H408">
        <v>987484384</v>
      </c>
      <c r="I408" s="3">
        <v>43476</v>
      </c>
      <c r="J408" s="63"/>
    </row>
    <row r="409" spans="1:10">
      <c r="A409" s="5">
        <v>444</v>
      </c>
      <c r="C409" t="s">
        <v>1417</v>
      </c>
      <c r="D409" t="s">
        <v>1418</v>
      </c>
      <c r="E409" t="s">
        <v>1419</v>
      </c>
      <c r="H409">
        <v>958398255</v>
      </c>
      <c r="I409" s="3">
        <v>43476</v>
      </c>
      <c r="J409" s="63"/>
    </row>
    <row r="410" spans="1:10">
      <c r="A410" s="5">
        <v>445</v>
      </c>
      <c r="C410" t="s">
        <v>1421</v>
      </c>
      <c r="D410" t="s">
        <v>1422</v>
      </c>
      <c r="E410" t="s">
        <v>1423</v>
      </c>
      <c r="F410" t="s">
        <v>1370</v>
      </c>
      <c r="H410">
        <v>995852017</v>
      </c>
      <c r="I410" s="3">
        <v>43476</v>
      </c>
      <c r="J410" s="63"/>
    </row>
    <row r="411" spans="1:10">
      <c r="A411" s="5">
        <v>446</v>
      </c>
      <c r="C411" t="s">
        <v>1425</v>
      </c>
      <c r="D411" t="s">
        <v>1426</v>
      </c>
      <c r="E411" t="s">
        <v>1427</v>
      </c>
      <c r="H411">
        <v>991248081</v>
      </c>
      <c r="I411" s="3">
        <v>43476</v>
      </c>
      <c r="J411" s="63"/>
    </row>
    <row r="412" spans="1:10">
      <c r="A412" s="5">
        <v>447</v>
      </c>
      <c r="C412" t="s">
        <v>1429</v>
      </c>
      <c r="E412" t="s">
        <v>1430</v>
      </c>
      <c r="H412">
        <v>992825583</v>
      </c>
      <c r="I412" s="3">
        <v>43476</v>
      </c>
      <c r="J412" s="63"/>
    </row>
    <row r="413" spans="1:10">
      <c r="A413" s="5">
        <v>448</v>
      </c>
      <c r="C413" t="s">
        <v>1432</v>
      </c>
      <c r="D413" t="s">
        <v>1433</v>
      </c>
      <c r="E413" t="s">
        <v>1434</v>
      </c>
      <c r="H413">
        <v>998200294</v>
      </c>
      <c r="I413" s="3">
        <v>43477</v>
      </c>
      <c r="J413" s="63"/>
    </row>
    <row r="414" spans="1:10">
      <c r="A414" s="5">
        <v>449</v>
      </c>
      <c r="C414" t="s">
        <v>1436</v>
      </c>
      <c r="D414" t="s">
        <v>2030</v>
      </c>
      <c r="E414" t="s">
        <v>1437</v>
      </c>
      <c r="F414" t="s">
        <v>1370</v>
      </c>
      <c r="H414">
        <v>996440105</v>
      </c>
      <c r="I414" s="3">
        <v>43479</v>
      </c>
      <c r="J414" s="63"/>
    </row>
    <row r="415" spans="1:10">
      <c r="A415" s="5">
        <v>451</v>
      </c>
      <c r="C415" t="s">
        <v>1443</v>
      </c>
      <c r="D415" t="s">
        <v>1444</v>
      </c>
      <c r="E415" t="s">
        <v>1445</v>
      </c>
      <c r="F415" t="s">
        <v>1379</v>
      </c>
      <c r="H415">
        <v>999789076</v>
      </c>
      <c r="I415" s="3">
        <v>43483</v>
      </c>
      <c r="J415" s="63"/>
    </row>
    <row r="416" spans="1:10">
      <c r="A416" s="5">
        <v>452</v>
      </c>
      <c r="C416" t="s">
        <v>1449</v>
      </c>
      <c r="D416" t="s">
        <v>1450</v>
      </c>
      <c r="E416" t="s">
        <v>1451</v>
      </c>
      <c r="H416">
        <v>993382171</v>
      </c>
      <c r="I416" s="3">
        <v>43486</v>
      </c>
      <c r="J416" s="63"/>
    </row>
    <row r="417" spans="1:11">
      <c r="A417" s="5">
        <v>453</v>
      </c>
      <c r="C417" s="56" t="s">
        <v>1453</v>
      </c>
      <c r="D417" s="56" t="s">
        <v>1454</v>
      </c>
      <c r="E417" s="56" t="s">
        <v>1463</v>
      </c>
      <c r="F417" s="56"/>
      <c r="G417" s="56"/>
      <c r="H417" s="56">
        <v>978722128</v>
      </c>
      <c r="I417" s="57">
        <v>43487</v>
      </c>
      <c r="J417" s="65"/>
    </row>
    <row r="418" spans="1:11">
      <c r="A418" s="5">
        <v>454</v>
      </c>
      <c r="C418" t="s">
        <v>1274</v>
      </c>
      <c r="D418" t="s">
        <v>1457</v>
      </c>
      <c r="E418" t="s">
        <v>1458</v>
      </c>
      <c r="H418">
        <v>988271154</v>
      </c>
      <c r="I418" s="3">
        <v>43487</v>
      </c>
      <c r="J418" s="63"/>
    </row>
    <row r="419" spans="1:11">
      <c r="A419" s="5">
        <v>455</v>
      </c>
      <c r="C419" t="s">
        <v>1460</v>
      </c>
      <c r="D419" t="s">
        <v>1461</v>
      </c>
      <c r="E419" t="s">
        <v>1474</v>
      </c>
      <c r="F419" t="s">
        <v>26</v>
      </c>
      <c r="H419">
        <v>998309273</v>
      </c>
      <c r="I419" s="3">
        <v>43487</v>
      </c>
      <c r="J419" s="63" t="s">
        <v>1475</v>
      </c>
    </row>
    <row r="420" spans="1:11">
      <c r="A420" s="5">
        <v>456</v>
      </c>
      <c r="C420" t="s">
        <v>1192</v>
      </c>
      <c r="D420" t="s">
        <v>1467</v>
      </c>
      <c r="E420" t="s">
        <v>1468</v>
      </c>
      <c r="I420" s="3">
        <v>43489</v>
      </c>
      <c r="J420" s="63"/>
    </row>
    <row r="421" spans="1:11">
      <c r="A421" s="5">
        <v>457</v>
      </c>
      <c r="C421" t="s">
        <v>1285</v>
      </c>
      <c r="D421" t="s">
        <v>1465</v>
      </c>
      <c r="E421" t="s">
        <v>1469</v>
      </c>
      <c r="H421">
        <v>946800632</v>
      </c>
      <c r="I421" s="3">
        <v>43489</v>
      </c>
      <c r="J421" s="63"/>
    </row>
    <row r="422" spans="1:11">
      <c r="A422" s="5">
        <v>458</v>
      </c>
      <c r="C422" t="s">
        <v>1470</v>
      </c>
      <c r="D422" t="s">
        <v>1471</v>
      </c>
      <c r="E422" t="s">
        <v>1472</v>
      </c>
      <c r="F422" t="s">
        <v>1370</v>
      </c>
      <c r="H422">
        <v>942807186</v>
      </c>
      <c r="I422" s="3">
        <v>43488</v>
      </c>
      <c r="J422" s="63"/>
    </row>
    <row r="423" spans="1:11">
      <c r="A423" s="5">
        <v>459</v>
      </c>
      <c r="C423" t="s">
        <v>1476</v>
      </c>
      <c r="D423" t="s">
        <v>1079</v>
      </c>
      <c r="E423" t="s">
        <v>1477</v>
      </c>
      <c r="H423">
        <v>992380965</v>
      </c>
      <c r="I423" s="3">
        <v>43487</v>
      </c>
      <c r="J423" s="63"/>
    </row>
    <row r="424" spans="1:11">
      <c r="A424" s="5">
        <v>460</v>
      </c>
      <c r="C424" t="s">
        <v>1138</v>
      </c>
      <c r="D424" t="s">
        <v>1479</v>
      </c>
      <c r="E424" t="s">
        <v>1480</v>
      </c>
      <c r="F424" t="s">
        <v>1370</v>
      </c>
      <c r="H424">
        <v>947132889</v>
      </c>
      <c r="I424" s="3">
        <v>43491</v>
      </c>
      <c r="J424" s="63"/>
    </row>
    <row r="425" spans="1:11">
      <c r="A425" s="5">
        <v>461</v>
      </c>
      <c r="C425" t="s">
        <v>1305</v>
      </c>
      <c r="E425" t="s">
        <v>1482</v>
      </c>
      <c r="H425">
        <v>998844665</v>
      </c>
      <c r="I425" s="3">
        <v>43488</v>
      </c>
      <c r="J425" s="63"/>
    </row>
    <row r="426" spans="1:11">
      <c r="A426" s="5">
        <v>462</v>
      </c>
      <c r="C426" t="s">
        <v>1156</v>
      </c>
      <c r="D426" t="s">
        <v>1484</v>
      </c>
      <c r="E426" t="s">
        <v>1486</v>
      </c>
      <c r="H426">
        <v>942845199</v>
      </c>
      <c r="I426" s="3">
        <v>43493</v>
      </c>
      <c r="J426" s="63"/>
    </row>
    <row r="427" spans="1:11">
      <c r="A427" s="5">
        <v>463</v>
      </c>
      <c r="C427" t="s">
        <v>1246</v>
      </c>
      <c r="D427" t="s">
        <v>1487</v>
      </c>
      <c r="E427" t="s">
        <v>1488</v>
      </c>
      <c r="H427">
        <v>971996057</v>
      </c>
      <c r="I427" s="3">
        <v>43494</v>
      </c>
      <c r="J427" s="63"/>
      <c r="K427" t="s">
        <v>2027</v>
      </c>
    </row>
    <row r="428" spans="1:11">
      <c r="A428" s="5">
        <v>464</v>
      </c>
      <c r="C428" t="s">
        <v>1138</v>
      </c>
      <c r="D428" t="s">
        <v>1490</v>
      </c>
      <c r="E428" t="s">
        <v>1491</v>
      </c>
      <c r="H428">
        <v>984638981</v>
      </c>
      <c r="I428" s="3">
        <v>43493</v>
      </c>
      <c r="J428" s="63"/>
    </row>
    <row r="429" spans="1:11">
      <c r="A429" s="5">
        <v>465</v>
      </c>
      <c r="C429" t="s">
        <v>1470</v>
      </c>
      <c r="D429" t="s">
        <v>1493</v>
      </c>
      <c r="E429" t="s">
        <v>1494</v>
      </c>
      <c r="H429">
        <v>995190791</v>
      </c>
      <c r="I429" s="3">
        <v>43493</v>
      </c>
      <c r="J429" s="63"/>
    </row>
    <row r="430" spans="1:11">
      <c r="A430" s="5">
        <v>466</v>
      </c>
      <c r="C430" t="s">
        <v>1496</v>
      </c>
      <c r="D430" t="s">
        <v>1497</v>
      </c>
      <c r="E430" t="s">
        <v>1498</v>
      </c>
      <c r="H430">
        <v>997917511</v>
      </c>
      <c r="I430" s="3">
        <v>43454</v>
      </c>
      <c r="J430" s="63"/>
      <c r="K430" t="s">
        <v>2027</v>
      </c>
    </row>
    <row r="431" spans="1:11">
      <c r="A431" s="5">
        <v>467</v>
      </c>
      <c r="C431" t="s">
        <v>1501</v>
      </c>
      <c r="D431" t="s">
        <v>1502</v>
      </c>
      <c r="E431" t="s">
        <v>1503</v>
      </c>
      <c r="F431" t="s">
        <v>1370</v>
      </c>
      <c r="H431">
        <v>322489443</v>
      </c>
      <c r="I431" s="3">
        <v>43494</v>
      </c>
      <c r="J431" s="63"/>
    </row>
    <row r="432" spans="1:11">
      <c r="A432" s="5">
        <v>468</v>
      </c>
      <c r="C432" t="s">
        <v>1504</v>
      </c>
      <c r="D432" t="s">
        <v>1505</v>
      </c>
      <c r="E432" t="s">
        <v>1506</v>
      </c>
      <c r="H432">
        <v>975785779</v>
      </c>
      <c r="I432" s="3">
        <v>43494</v>
      </c>
      <c r="J432" s="63"/>
    </row>
    <row r="433" spans="1:10">
      <c r="A433" s="5">
        <v>470</v>
      </c>
      <c r="C433" t="s">
        <v>1507</v>
      </c>
      <c r="D433" t="s">
        <v>1508</v>
      </c>
      <c r="E433" t="s">
        <v>1509</v>
      </c>
      <c r="F433" t="s">
        <v>1370</v>
      </c>
      <c r="H433">
        <v>979610256</v>
      </c>
      <c r="I433" s="3">
        <v>43495</v>
      </c>
      <c r="J433" s="63"/>
    </row>
    <row r="434" spans="1:10">
      <c r="A434" s="5">
        <v>471</v>
      </c>
      <c r="C434" t="s">
        <v>1364</v>
      </c>
      <c r="D434" t="s">
        <v>1314</v>
      </c>
      <c r="E434" t="s">
        <v>1511</v>
      </c>
      <c r="F434" t="s">
        <v>1370</v>
      </c>
      <c r="H434">
        <v>990925480</v>
      </c>
      <c r="I434" s="3">
        <v>43495</v>
      </c>
      <c r="J434" s="63"/>
    </row>
    <row r="435" spans="1:10">
      <c r="A435" s="5">
        <v>472</v>
      </c>
      <c r="C435" t="s">
        <v>1513</v>
      </c>
      <c r="D435" t="s">
        <v>1514</v>
      </c>
      <c r="E435" t="s">
        <v>1669</v>
      </c>
      <c r="F435" t="s">
        <v>1370</v>
      </c>
      <c r="H435">
        <v>956260913</v>
      </c>
      <c r="I435" s="3">
        <v>43495</v>
      </c>
      <c r="J435" s="63">
        <v>322487159</v>
      </c>
    </row>
    <row r="436" spans="1:10">
      <c r="A436" s="5">
        <v>473</v>
      </c>
      <c r="C436" t="s">
        <v>1417</v>
      </c>
      <c r="D436" t="s">
        <v>1517</v>
      </c>
      <c r="E436" t="s">
        <v>1516</v>
      </c>
      <c r="F436" t="s">
        <v>1370</v>
      </c>
      <c r="H436">
        <v>995981929</v>
      </c>
      <c r="I436" s="3">
        <v>43495</v>
      </c>
      <c r="J436" s="63"/>
    </row>
    <row r="437" spans="1:10">
      <c r="A437" s="5">
        <v>474</v>
      </c>
      <c r="C437" t="s">
        <v>1205</v>
      </c>
      <c r="D437" t="s">
        <v>1520</v>
      </c>
      <c r="E437" t="s">
        <v>1522</v>
      </c>
      <c r="F437" t="s">
        <v>1370</v>
      </c>
      <c r="H437">
        <v>998832764</v>
      </c>
      <c r="I437" s="3">
        <v>43483</v>
      </c>
      <c r="J437" s="63"/>
    </row>
    <row r="438" spans="1:10">
      <c r="A438" s="5">
        <v>475</v>
      </c>
      <c r="C438" s="11" t="s">
        <v>1122</v>
      </c>
      <c r="D438" s="11" t="s">
        <v>1433</v>
      </c>
      <c r="E438" s="11" t="s">
        <v>1524</v>
      </c>
      <c r="F438" s="11" t="s">
        <v>232</v>
      </c>
      <c r="H438">
        <v>993512752</v>
      </c>
      <c r="I438" s="3">
        <v>43496</v>
      </c>
      <c r="J438" s="63"/>
    </row>
    <row r="439" spans="1:10">
      <c r="A439" s="5">
        <v>476</v>
      </c>
      <c r="C439" s="11" t="s">
        <v>1525</v>
      </c>
      <c r="D439" s="11" t="s">
        <v>1526</v>
      </c>
      <c r="E439" s="11" t="s">
        <v>1527</v>
      </c>
      <c r="F439" s="11" t="s">
        <v>1370</v>
      </c>
      <c r="H439">
        <v>982275462</v>
      </c>
      <c r="I439" s="3">
        <v>43496</v>
      </c>
      <c r="J439" s="63"/>
    </row>
    <row r="440" spans="1:10">
      <c r="A440" s="5">
        <v>477</v>
      </c>
      <c r="C440" s="11" t="s">
        <v>1449</v>
      </c>
      <c r="E440" s="11" t="s">
        <v>1528</v>
      </c>
      <c r="F440" s="11" t="s">
        <v>1370</v>
      </c>
      <c r="H440">
        <v>992203033</v>
      </c>
      <c r="I440" s="3">
        <v>43497</v>
      </c>
      <c r="J440" s="63"/>
    </row>
    <row r="441" spans="1:10">
      <c r="A441" s="5">
        <v>478</v>
      </c>
      <c r="C441" s="11" t="s">
        <v>1531</v>
      </c>
      <c r="D441" s="11" t="s">
        <v>1531</v>
      </c>
      <c r="E441" s="11" t="s">
        <v>1532</v>
      </c>
      <c r="F441" s="11" t="s">
        <v>1370</v>
      </c>
      <c r="H441">
        <v>322139001</v>
      </c>
      <c r="I441" s="3">
        <v>43495</v>
      </c>
      <c r="J441" s="68" t="s">
        <v>1530</v>
      </c>
    </row>
    <row r="442" spans="1:10">
      <c r="A442" s="5">
        <v>479</v>
      </c>
      <c r="C442" s="11" t="s">
        <v>1285</v>
      </c>
      <c r="D442" s="11" t="s">
        <v>1539</v>
      </c>
      <c r="E442" s="11" t="s">
        <v>1540</v>
      </c>
      <c r="I442" s="3">
        <v>43500</v>
      </c>
      <c r="J442" s="63"/>
    </row>
    <row r="443" spans="1:10">
      <c r="A443" s="5">
        <v>480</v>
      </c>
      <c r="C443" s="11" t="s">
        <v>1542</v>
      </c>
      <c r="E443" s="11" t="s">
        <v>1543</v>
      </c>
      <c r="F443" s="11" t="s">
        <v>232</v>
      </c>
      <c r="H443">
        <v>322232971</v>
      </c>
      <c r="I443" s="3">
        <v>43501</v>
      </c>
      <c r="J443" s="64" t="s">
        <v>1544</v>
      </c>
    </row>
    <row r="444" spans="1:10">
      <c r="A444" s="5">
        <v>481</v>
      </c>
      <c r="C444" s="11" t="s">
        <v>1360</v>
      </c>
      <c r="E444" s="11" t="s">
        <v>1546</v>
      </c>
      <c r="F444" s="11" t="s">
        <v>1370</v>
      </c>
      <c r="H444">
        <v>990521178</v>
      </c>
      <c r="I444" s="3">
        <v>43500</v>
      </c>
      <c r="J444" s="63"/>
    </row>
    <row r="445" spans="1:10">
      <c r="A445" s="5">
        <v>482</v>
      </c>
      <c r="C445" s="11" t="s">
        <v>1283</v>
      </c>
      <c r="E445" s="11" t="s">
        <v>1547</v>
      </c>
      <c r="F445" s="11" t="s">
        <v>232</v>
      </c>
      <c r="H445">
        <v>954521994</v>
      </c>
      <c r="I445" s="3">
        <v>43500</v>
      </c>
      <c r="J445" s="63"/>
    </row>
    <row r="446" spans="1:10">
      <c r="A446" s="5">
        <v>483</v>
      </c>
      <c r="C446" s="11" t="s">
        <v>1361</v>
      </c>
      <c r="D446" s="11" t="s">
        <v>1550</v>
      </c>
      <c r="E446" s="11" t="s">
        <v>1551</v>
      </c>
      <c r="F446" s="11" t="s">
        <v>1370</v>
      </c>
      <c r="H446">
        <v>993317112</v>
      </c>
      <c r="I446" s="3">
        <v>43501</v>
      </c>
      <c r="J446" s="63"/>
    </row>
    <row r="447" spans="1:10">
      <c r="A447" s="5">
        <v>484</v>
      </c>
      <c r="C447" s="11" t="s">
        <v>1552</v>
      </c>
      <c r="E447" s="11" t="s">
        <v>1553</v>
      </c>
      <c r="F447" s="11" t="s">
        <v>1370</v>
      </c>
      <c r="H447">
        <v>991599747</v>
      </c>
      <c r="I447" s="3">
        <v>43501</v>
      </c>
      <c r="J447" s="63"/>
    </row>
    <row r="448" spans="1:10">
      <c r="A448" s="5">
        <v>485</v>
      </c>
      <c r="C448" s="11" t="s">
        <v>1557</v>
      </c>
      <c r="D448" s="11" t="s">
        <v>1558</v>
      </c>
      <c r="E448" s="11" t="s">
        <v>1559</v>
      </c>
      <c r="F448" s="11" t="s">
        <v>232</v>
      </c>
      <c r="H448">
        <v>990736692</v>
      </c>
      <c r="I448" s="3">
        <v>43502</v>
      </c>
      <c r="J448" s="63"/>
    </row>
    <row r="449" spans="1:11">
      <c r="A449" s="5">
        <v>486</v>
      </c>
      <c r="C449" s="11" t="s">
        <v>1561</v>
      </c>
      <c r="E449" s="11" t="s">
        <v>1562</v>
      </c>
      <c r="F449" s="11" t="s">
        <v>1370</v>
      </c>
      <c r="H449">
        <v>990505052</v>
      </c>
      <c r="I449" s="3">
        <v>43502</v>
      </c>
      <c r="J449" s="63"/>
    </row>
    <row r="450" spans="1:11">
      <c r="A450" s="5">
        <v>487</v>
      </c>
      <c r="C450" s="11" t="s">
        <v>1563</v>
      </c>
      <c r="D450" s="11" t="s">
        <v>1676</v>
      </c>
      <c r="E450" s="11" t="s">
        <v>1677</v>
      </c>
      <c r="F450" s="11" t="s">
        <v>1370</v>
      </c>
      <c r="H450">
        <v>997746800</v>
      </c>
      <c r="I450" s="3">
        <v>43502</v>
      </c>
      <c r="J450" s="63"/>
    </row>
    <row r="451" spans="1:11">
      <c r="A451" s="5">
        <v>488</v>
      </c>
      <c r="C451" s="11" t="s">
        <v>1564</v>
      </c>
      <c r="E451" s="11" t="s">
        <v>1565</v>
      </c>
      <c r="F451" s="11" t="s">
        <v>1370</v>
      </c>
      <c r="H451" s="11">
        <v>992262448</v>
      </c>
      <c r="I451" s="3">
        <v>43502</v>
      </c>
      <c r="J451" s="63"/>
    </row>
    <row r="452" spans="1:11">
      <c r="A452" s="5">
        <v>489</v>
      </c>
      <c r="C452" s="11" t="s">
        <v>1364</v>
      </c>
      <c r="D452" s="11" t="s">
        <v>1566</v>
      </c>
      <c r="E452" s="11" t="s">
        <v>1567</v>
      </c>
      <c r="F452" s="11" t="s">
        <v>232</v>
      </c>
      <c r="H452">
        <v>975588118</v>
      </c>
      <c r="I452" s="3">
        <v>43502</v>
      </c>
      <c r="J452" s="63"/>
    </row>
    <row r="453" spans="1:11">
      <c r="A453" s="5">
        <v>490</v>
      </c>
      <c r="C453" s="11" t="s">
        <v>1569</v>
      </c>
      <c r="E453" s="11" t="s">
        <v>1570</v>
      </c>
      <c r="F453" s="11" t="s">
        <v>1370</v>
      </c>
      <c r="H453">
        <v>994433412</v>
      </c>
      <c r="I453" s="3">
        <v>43502</v>
      </c>
      <c r="J453" s="63"/>
    </row>
    <row r="454" spans="1:11">
      <c r="A454" s="5">
        <v>491</v>
      </c>
      <c r="C454" s="11" t="s">
        <v>1572</v>
      </c>
      <c r="D454" s="11" t="s">
        <v>1573</v>
      </c>
      <c r="E454" s="11" t="s">
        <v>1574</v>
      </c>
      <c r="F454" s="11" t="s">
        <v>1370</v>
      </c>
      <c r="H454">
        <v>961552044</v>
      </c>
      <c r="I454" s="3">
        <v>43503</v>
      </c>
      <c r="J454" s="63"/>
    </row>
    <row r="455" spans="1:11">
      <c r="A455" s="5">
        <v>492</v>
      </c>
      <c r="C455" s="11" t="s">
        <v>1576</v>
      </c>
      <c r="D455" s="11" t="s">
        <v>1526</v>
      </c>
      <c r="E455" s="11" t="s">
        <v>1577</v>
      </c>
      <c r="H455">
        <v>996980739</v>
      </c>
      <c r="I455" s="3">
        <v>43504</v>
      </c>
      <c r="J455" s="63"/>
    </row>
    <row r="456" spans="1:11">
      <c r="A456" s="5">
        <v>493</v>
      </c>
      <c r="C456" s="11" t="s">
        <v>1203</v>
      </c>
      <c r="D456" s="11" t="s">
        <v>1578</v>
      </c>
      <c r="E456" s="11" t="s">
        <v>1579</v>
      </c>
      <c r="F456" s="11" t="s">
        <v>232</v>
      </c>
      <c r="H456">
        <v>988395159</v>
      </c>
      <c r="I456" s="3">
        <v>43504</v>
      </c>
      <c r="J456" s="63"/>
      <c r="K456" t="s">
        <v>2027</v>
      </c>
    </row>
    <row r="457" spans="1:11">
      <c r="A457" s="5">
        <v>494</v>
      </c>
      <c r="C457" s="11" t="s">
        <v>1074</v>
      </c>
      <c r="D457" s="11" t="s">
        <v>1581</v>
      </c>
      <c r="E457" s="11" t="s">
        <v>1582</v>
      </c>
      <c r="F457" s="11" t="s">
        <v>1370</v>
      </c>
      <c r="H457">
        <v>997397225</v>
      </c>
      <c r="I457" s="3">
        <v>43504</v>
      </c>
      <c r="J457" s="63"/>
    </row>
    <row r="458" spans="1:11">
      <c r="A458" s="5">
        <v>495</v>
      </c>
      <c r="C458" s="11" t="s">
        <v>1585</v>
      </c>
      <c r="D458" s="11" t="s">
        <v>1388</v>
      </c>
      <c r="E458" s="11" t="s">
        <v>1587</v>
      </c>
      <c r="F458" s="11" t="s">
        <v>232</v>
      </c>
      <c r="H458">
        <v>981291010</v>
      </c>
      <c r="I458" s="3">
        <v>43507</v>
      </c>
      <c r="J458" s="63"/>
    </row>
    <row r="459" spans="1:11">
      <c r="A459" s="5">
        <v>496</v>
      </c>
      <c r="C459" s="11" t="s">
        <v>1589</v>
      </c>
      <c r="E459" s="11" t="s">
        <v>1590</v>
      </c>
      <c r="F459" s="11" t="s">
        <v>1370</v>
      </c>
      <c r="H459">
        <v>962077970</v>
      </c>
      <c r="I459" s="3">
        <v>43507</v>
      </c>
      <c r="J459" s="63"/>
    </row>
    <row r="460" spans="1:11">
      <c r="A460" s="5">
        <v>497</v>
      </c>
      <c r="C460" s="11" t="s">
        <v>1592</v>
      </c>
      <c r="D460" s="11" t="s">
        <v>1593</v>
      </c>
      <c r="E460" s="11" t="s">
        <v>1594</v>
      </c>
      <c r="F460" s="11" t="s">
        <v>1595</v>
      </c>
      <c r="H460">
        <v>992226934</v>
      </c>
      <c r="I460" s="3">
        <v>43508</v>
      </c>
      <c r="J460" s="63"/>
    </row>
    <row r="461" spans="1:11">
      <c r="A461" s="5">
        <v>498</v>
      </c>
      <c r="C461" s="11" t="s">
        <v>1596</v>
      </c>
      <c r="E461" s="11" t="s">
        <v>1599</v>
      </c>
      <c r="F461" s="11" t="s">
        <v>1370</v>
      </c>
      <c r="H461">
        <v>991810285</v>
      </c>
      <c r="I461" s="3">
        <v>43508</v>
      </c>
      <c r="J461" s="63"/>
    </row>
    <row r="462" spans="1:11">
      <c r="A462" s="5">
        <v>500</v>
      </c>
      <c r="C462" s="11" t="s">
        <v>1602</v>
      </c>
      <c r="D462" s="11" t="s">
        <v>1603</v>
      </c>
      <c r="E462" s="11" t="s">
        <v>1675</v>
      </c>
      <c r="F462" s="11" t="s">
        <v>1370</v>
      </c>
      <c r="H462">
        <v>990467354</v>
      </c>
      <c r="I462" s="3">
        <v>43510</v>
      </c>
      <c r="J462" s="63"/>
    </row>
    <row r="463" spans="1:11">
      <c r="A463" s="5">
        <v>501</v>
      </c>
      <c r="C463" s="11" t="s">
        <v>1114</v>
      </c>
      <c r="D463" s="11" t="s">
        <v>1604</v>
      </c>
      <c r="E463" s="11" t="s">
        <v>1605</v>
      </c>
      <c r="F463" s="11" t="s">
        <v>1370</v>
      </c>
      <c r="H463">
        <v>996415512</v>
      </c>
      <c r="I463" s="3">
        <v>43510</v>
      </c>
      <c r="J463" s="64"/>
    </row>
    <row r="464" spans="1:11">
      <c r="A464" s="5">
        <v>502</v>
      </c>
      <c r="C464" s="11" t="s">
        <v>1606</v>
      </c>
      <c r="E464" s="11" t="s">
        <v>1134</v>
      </c>
      <c r="F464" s="11" t="s">
        <v>26</v>
      </c>
      <c r="H464">
        <v>933905699</v>
      </c>
      <c r="I464" s="3">
        <v>43511</v>
      </c>
      <c r="J464" s="64"/>
    </row>
    <row r="465" spans="1:10">
      <c r="A465" s="5">
        <v>503</v>
      </c>
      <c r="C465" s="11" t="s">
        <v>1608</v>
      </c>
      <c r="D465" s="11" t="s">
        <v>1609</v>
      </c>
      <c r="E465" s="11" t="s">
        <v>1610</v>
      </c>
      <c r="F465" s="11" t="s">
        <v>1370</v>
      </c>
      <c r="H465">
        <v>966588541</v>
      </c>
      <c r="I465" s="3">
        <v>43511</v>
      </c>
      <c r="J465" s="64"/>
    </row>
    <row r="466" spans="1:10">
      <c r="A466" s="5">
        <v>504</v>
      </c>
      <c r="C466" s="11" t="s">
        <v>1612</v>
      </c>
      <c r="D466" s="11" t="s">
        <v>1613</v>
      </c>
      <c r="E466" s="11"/>
      <c r="F466" s="11" t="s">
        <v>1370</v>
      </c>
      <c r="H466">
        <v>998429249</v>
      </c>
      <c r="I466" s="3">
        <v>43512</v>
      </c>
      <c r="J466" s="64"/>
    </row>
    <row r="467" spans="1:10">
      <c r="A467" s="5">
        <v>505</v>
      </c>
      <c r="C467" s="11" t="s">
        <v>1615</v>
      </c>
      <c r="D467" s="11" t="s">
        <v>1616</v>
      </c>
      <c r="E467" s="11" t="s">
        <v>1617</v>
      </c>
      <c r="F467" s="11" t="s">
        <v>1614</v>
      </c>
      <c r="H467">
        <v>992336989</v>
      </c>
      <c r="I467" s="3">
        <v>43514</v>
      </c>
      <c r="J467" s="64"/>
    </row>
    <row r="468" spans="1:10">
      <c r="A468" s="5">
        <v>506</v>
      </c>
      <c r="C468" s="11" t="s">
        <v>1618</v>
      </c>
      <c r="D468" s="11" t="s">
        <v>1619</v>
      </c>
      <c r="E468" s="11" t="s">
        <v>1620</v>
      </c>
      <c r="F468" t="s">
        <v>26</v>
      </c>
      <c r="H468">
        <v>953056710</v>
      </c>
      <c r="I468" s="3">
        <v>43514</v>
      </c>
      <c r="J468" s="64"/>
    </row>
    <row r="469" spans="1:10">
      <c r="A469" s="5">
        <v>507</v>
      </c>
      <c r="C469" s="11" t="s">
        <v>1622</v>
      </c>
      <c r="E469" s="11" t="s">
        <v>1623</v>
      </c>
      <c r="F469" s="11" t="s">
        <v>1370</v>
      </c>
      <c r="I469" s="3">
        <v>43514</v>
      </c>
      <c r="J469" s="64"/>
    </row>
    <row r="470" spans="1:10">
      <c r="A470" s="5">
        <v>508</v>
      </c>
      <c r="C470" s="11" t="s">
        <v>1624</v>
      </c>
      <c r="E470" s="11" t="s">
        <v>1625</v>
      </c>
      <c r="F470" s="11" t="s">
        <v>1370</v>
      </c>
      <c r="H470">
        <v>322486290</v>
      </c>
      <c r="I470" s="3">
        <v>43514</v>
      </c>
      <c r="J470" s="64"/>
    </row>
    <row r="471" spans="1:10">
      <c r="A471" s="5">
        <v>509</v>
      </c>
      <c r="C471" s="11" t="s">
        <v>1626</v>
      </c>
      <c r="E471" t="s">
        <v>1627</v>
      </c>
      <c r="F471" s="11" t="s">
        <v>1370</v>
      </c>
      <c r="H471">
        <v>989512912</v>
      </c>
      <c r="I471" s="3">
        <v>43515</v>
      </c>
      <c r="J471" s="64"/>
    </row>
    <row r="472" spans="1:10">
      <c r="A472" s="5">
        <v>510</v>
      </c>
      <c r="C472" s="11" t="s">
        <v>1192</v>
      </c>
      <c r="E472" s="11" t="s">
        <v>1628</v>
      </c>
      <c r="F472" s="11" t="s">
        <v>1370</v>
      </c>
      <c r="H472">
        <v>987403085</v>
      </c>
      <c r="I472" s="3">
        <v>43515</v>
      </c>
      <c r="J472" s="64"/>
    </row>
    <row r="473" spans="1:10">
      <c r="A473" s="5">
        <v>511</v>
      </c>
      <c r="C473" s="11" t="s">
        <v>1629</v>
      </c>
      <c r="D473" s="11" t="s">
        <v>1231</v>
      </c>
      <c r="E473" s="11" t="s">
        <v>1630</v>
      </c>
      <c r="F473" s="11" t="s">
        <v>1370</v>
      </c>
      <c r="H473">
        <v>994994345</v>
      </c>
      <c r="I473" s="3">
        <v>43515</v>
      </c>
      <c r="J473" s="64"/>
    </row>
    <row r="474" spans="1:10">
      <c r="A474" s="5">
        <v>512</v>
      </c>
      <c r="C474" s="11" t="s">
        <v>1631</v>
      </c>
      <c r="E474" s="11" t="s">
        <v>1632</v>
      </c>
      <c r="F474" s="11" t="s">
        <v>1370</v>
      </c>
      <c r="I474" s="3">
        <v>43515</v>
      </c>
      <c r="J474" s="64"/>
    </row>
    <row r="475" spans="1:10">
      <c r="A475" s="5">
        <v>514</v>
      </c>
      <c r="C475" s="11" t="s">
        <v>1635</v>
      </c>
      <c r="D475" s="11" t="s">
        <v>1479</v>
      </c>
      <c r="E475" s="11" t="s">
        <v>1636</v>
      </c>
      <c r="F475" s="11" t="s">
        <v>1370</v>
      </c>
      <c r="H475">
        <v>989219249</v>
      </c>
      <c r="I475" s="3">
        <v>43516</v>
      </c>
      <c r="J475" s="64"/>
    </row>
    <row r="476" spans="1:10">
      <c r="A476" s="5">
        <v>515</v>
      </c>
      <c r="C476" s="11" t="s">
        <v>1246</v>
      </c>
      <c r="D476" s="11" t="s">
        <v>1637</v>
      </c>
      <c r="E476" s="11" t="s">
        <v>1638</v>
      </c>
      <c r="F476" s="11" t="s">
        <v>1370</v>
      </c>
      <c r="H476">
        <v>984422655</v>
      </c>
      <c r="I476" s="3">
        <v>43517</v>
      </c>
      <c r="J476" s="64"/>
    </row>
    <row r="477" spans="1:10">
      <c r="A477" s="5">
        <v>517</v>
      </c>
      <c r="C477" s="11" t="s">
        <v>1320</v>
      </c>
      <c r="D477" s="11" t="s">
        <v>1641</v>
      </c>
      <c r="E477" s="11" t="s">
        <v>1642</v>
      </c>
      <c r="F477" s="11" t="s">
        <v>1370</v>
      </c>
      <c r="H477">
        <v>971748915</v>
      </c>
      <c r="I477" s="3">
        <v>43517</v>
      </c>
      <c r="J477" s="64"/>
    </row>
    <row r="478" spans="1:10">
      <c r="A478" s="5">
        <v>518</v>
      </c>
      <c r="C478" s="11" t="s">
        <v>1644</v>
      </c>
      <c r="E478" s="11" t="s">
        <v>1645</v>
      </c>
      <c r="F478" s="11" t="s">
        <v>1370</v>
      </c>
      <c r="H478">
        <v>993287246</v>
      </c>
      <c r="I478" s="3">
        <v>43518</v>
      </c>
      <c r="J478" s="64"/>
    </row>
    <row r="479" spans="1:10">
      <c r="A479" s="5">
        <v>519</v>
      </c>
      <c r="C479" s="11" t="s">
        <v>1223</v>
      </c>
      <c r="D479" s="11" t="s">
        <v>1647</v>
      </c>
      <c r="E479" s="11" t="s">
        <v>1648</v>
      </c>
      <c r="F479" s="11" t="s">
        <v>1370</v>
      </c>
      <c r="H479">
        <v>992786604</v>
      </c>
      <c r="I479" s="3">
        <v>43519</v>
      </c>
      <c r="J479" s="64"/>
    </row>
    <row r="480" spans="1:10">
      <c r="A480" s="5">
        <v>520</v>
      </c>
      <c r="C480" s="11" t="s">
        <v>1230</v>
      </c>
      <c r="D480" s="11" t="s">
        <v>1649</v>
      </c>
      <c r="E480" s="11" t="s">
        <v>1650</v>
      </c>
      <c r="F480" s="11" t="s">
        <v>232</v>
      </c>
      <c r="H480">
        <v>932279710</v>
      </c>
      <c r="I480" s="3">
        <v>43522</v>
      </c>
      <c r="J480" s="64"/>
    </row>
    <row r="481" spans="1:10">
      <c r="A481" s="5">
        <v>521</v>
      </c>
      <c r="C481" s="11" t="s">
        <v>1107</v>
      </c>
      <c r="D481" s="11" t="s">
        <v>1652</v>
      </c>
      <c r="E481" s="11" t="s">
        <v>1653</v>
      </c>
      <c r="F481" s="11" t="s">
        <v>1370</v>
      </c>
      <c r="H481">
        <v>997798331</v>
      </c>
      <c r="I481" s="3">
        <v>43522</v>
      </c>
      <c r="J481" s="64"/>
    </row>
    <row r="482" spans="1:10">
      <c r="A482" s="5">
        <v>522</v>
      </c>
      <c r="C482" s="11" t="s">
        <v>1150</v>
      </c>
      <c r="D482" s="11" t="s">
        <v>1654</v>
      </c>
      <c r="E482" s="11" t="s">
        <v>1655</v>
      </c>
      <c r="F482" s="11" t="s">
        <v>232</v>
      </c>
      <c r="H482">
        <v>985293457</v>
      </c>
      <c r="I482" s="3">
        <v>43523</v>
      </c>
      <c r="J482" s="64"/>
    </row>
    <row r="483" spans="1:10">
      <c r="A483" s="5">
        <v>523</v>
      </c>
      <c r="C483" s="11" t="s">
        <v>1436</v>
      </c>
      <c r="D483" s="11" t="s">
        <v>1656</v>
      </c>
      <c r="E483" s="11" t="s">
        <v>1657</v>
      </c>
      <c r="F483" s="11" t="s">
        <v>1370</v>
      </c>
      <c r="H483">
        <v>992221428</v>
      </c>
      <c r="I483" s="3">
        <v>43523</v>
      </c>
      <c r="J483" s="64"/>
    </row>
    <row r="484" spans="1:10">
      <c r="A484" s="5">
        <v>524</v>
      </c>
      <c r="C484" s="11" t="s">
        <v>1658</v>
      </c>
      <c r="D484" s="11" t="s">
        <v>1659</v>
      </c>
      <c r="E484" s="11" t="s">
        <v>1660</v>
      </c>
      <c r="F484" s="11" t="s">
        <v>1370</v>
      </c>
      <c r="H484">
        <v>955689277</v>
      </c>
      <c r="I484" s="3">
        <v>43523</v>
      </c>
      <c r="J484" s="64"/>
    </row>
    <row r="485" spans="1:10">
      <c r="A485" s="5">
        <v>525</v>
      </c>
      <c r="C485" s="11" t="s">
        <v>1661</v>
      </c>
      <c r="D485" s="11" t="s">
        <v>1662</v>
      </c>
      <c r="E485" s="11" t="s">
        <v>1663</v>
      </c>
      <c r="F485" s="11" t="s">
        <v>1370</v>
      </c>
      <c r="H485">
        <v>966506686</v>
      </c>
      <c r="I485" s="3">
        <v>43523</v>
      </c>
      <c r="J485" s="64"/>
    </row>
    <row r="486" spans="1:10">
      <c r="A486" s="5">
        <v>526</v>
      </c>
      <c r="C486" s="11" t="s">
        <v>1665</v>
      </c>
      <c r="D486" s="11" t="s">
        <v>1471</v>
      </c>
      <c r="E486" s="11" t="s">
        <v>1674</v>
      </c>
      <c r="F486" s="11" t="s">
        <v>1370</v>
      </c>
      <c r="H486">
        <v>995998620</v>
      </c>
      <c r="I486" s="3">
        <v>43523</v>
      </c>
      <c r="J486" s="64"/>
    </row>
    <row r="487" spans="1:10">
      <c r="A487" s="5">
        <v>527</v>
      </c>
      <c r="C487" s="11" t="s">
        <v>1156</v>
      </c>
      <c r="D487" s="11"/>
      <c r="E487" s="11" t="s">
        <v>1678</v>
      </c>
      <c r="F487" s="11" t="s">
        <v>1370</v>
      </c>
      <c r="H487">
        <v>965999462</v>
      </c>
      <c r="I487" s="3">
        <v>43523</v>
      </c>
      <c r="J487" s="64"/>
    </row>
    <row r="488" spans="1:10">
      <c r="A488" s="5">
        <v>528</v>
      </c>
      <c r="C488" t="s">
        <v>1679</v>
      </c>
      <c r="D488" s="11" t="s">
        <v>1682</v>
      </c>
      <c r="E488" s="11" t="s">
        <v>1681</v>
      </c>
      <c r="F488" s="11" t="s">
        <v>1370</v>
      </c>
      <c r="H488">
        <v>976207187</v>
      </c>
      <c r="I488" s="3">
        <v>43523</v>
      </c>
      <c r="J488" s="64"/>
    </row>
    <row r="489" spans="1:10">
      <c r="A489" s="5">
        <v>529</v>
      </c>
      <c r="C489" t="s">
        <v>1327</v>
      </c>
      <c r="I489" s="3">
        <v>43523</v>
      </c>
      <c r="J489" s="64"/>
    </row>
    <row r="490" spans="1:10">
      <c r="A490" s="5">
        <v>530</v>
      </c>
      <c r="C490" s="11" t="s">
        <v>1223</v>
      </c>
      <c r="D490" s="11" t="s">
        <v>1683</v>
      </c>
      <c r="E490" s="11" t="s">
        <v>1684</v>
      </c>
      <c r="F490" s="11" t="s">
        <v>1370</v>
      </c>
      <c r="H490">
        <v>323282934</v>
      </c>
      <c r="I490" s="3">
        <v>43524</v>
      </c>
      <c r="J490" s="64"/>
    </row>
    <row r="491" spans="1:10">
      <c r="A491" s="5">
        <v>531</v>
      </c>
      <c r="C491" s="11" t="s">
        <v>1074</v>
      </c>
      <c r="D491" s="11" t="s">
        <v>1688</v>
      </c>
      <c r="E491" s="11" t="s">
        <v>1689</v>
      </c>
      <c r="F491" s="11" t="s">
        <v>1370</v>
      </c>
      <c r="H491">
        <v>979878435</v>
      </c>
      <c r="I491" s="3">
        <v>43525</v>
      </c>
      <c r="J491" s="64"/>
    </row>
    <row r="492" spans="1:10">
      <c r="A492" s="5">
        <v>532</v>
      </c>
      <c r="C492" s="11" t="s">
        <v>1691</v>
      </c>
      <c r="D492" s="11" t="s">
        <v>1493</v>
      </c>
      <c r="E492" s="11" t="s">
        <v>1692</v>
      </c>
      <c r="F492" s="11" t="s">
        <v>1370</v>
      </c>
      <c r="H492">
        <v>978996949</v>
      </c>
      <c r="I492" s="3">
        <v>43528</v>
      </c>
      <c r="J492" s="64"/>
    </row>
    <row r="493" spans="1:10">
      <c r="A493" s="5">
        <v>533</v>
      </c>
      <c r="C493" s="11" t="s">
        <v>1694</v>
      </c>
      <c r="D493" s="11" t="s">
        <v>1695</v>
      </c>
      <c r="E493" s="11" t="s">
        <v>1696</v>
      </c>
      <c r="F493" s="11" t="s">
        <v>232</v>
      </c>
      <c r="H493">
        <v>998758846</v>
      </c>
      <c r="I493" s="3">
        <v>43528</v>
      </c>
      <c r="J493" s="64"/>
    </row>
    <row r="494" spans="1:10">
      <c r="A494" s="5">
        <v>534</v>
      </c>
      <c r="C494" s="11" t="s">
        <v>1699</v>
      </c>
      <c r="D494" s="11" t="s">
        <v>1700</v>
      </c>
      <c r="E494" s="11" t="s">
        <v>1701</v>
      </c>
      <c r="F494" s="11" t="s">
        <v>232</v>
      </c>
      <c r="H494">
        <v>968488842</v>
      </c>
      <c r="I494" s="3">
        <v>43528</v>
      </c>
      <c r="J494" s="64"/>
    </row>
    <row r="495" spans="1:10">
      <c r="A495" s="5">
        <v>535</v>
      </c>
      <c r="C495" s="11" t="s">
        <v>1406</v>
      </c>
      <c r="D495" s="11" t="s">
        <v>1702</v>
      </c>
      <c r="E495" s="11" t="s">
        <v>1703</v>
      </c>
      <c r="F495" s="11" t="s">
        <v>232</v>
      </c>
      <c r="H495">
        <v>940386266</v>
      </c>
      <c r="I495" s="3">
        <v>43528</v>
      </c>
      <c r="J495" s="64"/>
    </row>
    <row r="496" spans="1:10">
      <c r="A496" s="5">
        <v>536</v>
      </c>
      <c r="C496" s="11" t="s">
        <v>1705</v>
      </c>
      <c r="D496" s="11" t="s">
        <v>1706</v>
      </c>
      <c r="E496" s="11" t="s">
        <v>1707</v>
      </c>
      <c r="F496" s="11" t="s">
        <v>1370</v>
      </c>
      <c r="H496">
        <v>988488174</v>
      </c>
      <c r="I496" s="3">
        <v>43529</v>
      </c>
      <c r="J496" s="64"/>
    </row>
    <row r="497" spans="1:11">
      <c r="A497" s="5">
        <v>537</v>
      </c>
      <c r="C497" s="11" t="s">
        <v>1708</v>
      </c>
      <c r="D497" s="11" t="s">
        <v>1709</v>
      </c>
      <c r="E497" s="11" t="s">
        <v>1711</v>
      </c>
      <c r="F497" s="11" t="s">
        <v>1370</v>
      </c>
      <c r="H497">
        <v>978986843</v>
      </c>
      <c r="I497" s="3">
        <v>43529</v>
      </c>
      <c r="J497" s="64"/>
    </row>
    <row r="498" spans="1:11">
      <c r="A498" s="5">
        <v>538</v>
      </c>
      <c r="C498" s="11" t="s">
        <v>1274</v>
      </c>
      <c r="D498" s="11" t="s">
        <v>1712</v>
      </c>
      <c r="E498" s="11" t="s">
        <v>1713</v>
      </c>
      <c r="F498" s="11" t="s">
        <v>1370</v>
      </c>
      <c r="H498">
        <v>322474076</v>
      </c>
      <c r="I498" s="3">
        <v>43529</v>
      </c>
      <c r="J498" s="64"/>
    </row>
    <row r="499" spans="1:11">
      <c r="A499" s="5">
        <v>539</v>
      </c>
      <c r="C499" s="11" t="s">
        <v>1714</v>
      </c>
      <c r="D499" s="11" t="s">
        <v>1715</v>
      </c>
      <c r="E499" s="11" t="s">
        <v>1716</v>
      </c>
      <c r="F499" s="11" t="s">
        <v>1370</v>
      </c>
      <c r="H499">
        <v>993319049</v>
      </c>
      <c r="I499" s="3">
        <v>43529</v>
      </c>
      <c r="J499" s="64"/>
    </row>
    <row r="500" spans="1:11">
      <c r="A500" s="5">
        <v>540</v>
      </c>
      <c r="C500" s="11" t="s">
        <v>1417</v>
      </c>
      <c r="D500" s="11" t="s">
        <v>1717</v>
      </c>
      <c r="E500" s="11" t="s">
        <v>1718</v>
      </c>
      <c r="F500" s="11" t="s">
        <v>1370</v>
      </c>
      <c r="H500">
        <v>989022785</v>
      </c>
      <c r="I500" s="3">
        <v>43529</v>
      </c>
      <c r="J500" s="64"/>
    </row>
    <row r="501" spans="1:11">
      <c r="A501" s="5">
        <v>541</v>
      </c>
      <c r="C501" s="11" t="s">
        <v>1720</v>
      </c>
      <c r="D501" s="11" t="s">
        <v>1721</v>
      </c>
      <c r="E501" s="11" t="s">
        <v>1722</v>
      </c>
      <c r="F501" s="11" t="s">
        <v>1370</v>
      </c>
      <c r="H501">
        <v>992986178</v>
      </c>
      <c r="I501" s="3">
        <v>43529</v>
      </c>
      <c r="J501" s="64"/>
    </row>
    <row r="502" spans="1:11">
      <c r="A502" s="5">
        <v>542</v>
      </c>
      <c r="C502" s="11" t="s">
        <v>1274</v>
      </c>
      <c r="D502" s="11" t="s">
        <v>1723</v>
      </c>
      <c r="E502" s="11" t="s">
        <v>1724</v>
      </c>
      <c r="F502" s="11" t="s">
        <v>1370</v>
      </c>
      <c r="H502">
        <v>977161674</v>
      </c>
      <c r="I502" s="3">
        <v>43530</v>
      </c>
      <c r="J502" s="64"/>
    </row>
    <row r="503" spans="1:11">
      <c r="A503" s="5">
        <v>543</v>
      </c>
      <c r="C503" s="11" t="s">
        <v>1725</v>
      </c>
      <c r="D503" s="11" t="s">
        <v>1139</v>
      </c>
      <c r="E503" s="11" t="s">
        <v>1726</v>
      </c>
      <c r="F503" s="11" t="s">
        <v>1370</v>
      </c>
      <c r="H503">
        <v>985015889</v>
      </c>
      <c r="I503" s="3">
        <v>43530</v>
      </c>
      <c r="J503" s="64"/>
    </row>
    <row r="504" spans="1:11">
      <c r="A504" s="5">
        <v>544</v>
      </c>
      <c r="C504" s="11" t="s">
        <v>1563</v>
      </c>
      <c r="D504" s="11" t="s">
        <v>1676</v>
      </c>
      <c r="E504" s="11" t="s">
        <v>1727</v>
      </c>
      <c r="F504" s="11" t="s">
        <v>1370</v>
      </c>
      <c r="H504">
        <v>993460328</v>
      </c>
      <c r="I504" s="3">
        <v>43530</v>
      </c>
      <c r="J504" s="64"/>
    </row>
    <row r="505" spans="1:11">
      <c r="A505" s="5">
        <v>545</v>
      </c>
      <c r="C505" s="11" t="s">
        <v>1728</v>
      </c>
      <c r="D505" s="11" t="s">
        <v>1729</v>
      </c>
      <c r="E505" s="11" t="s">
        <v>1730</v>
      </c>
      <c r="F505" s="11" t="s">
        <v>1370</v>
      </c>
      <c r="H505">
        <v>999414180</v>
      </c>
      <c r="I505" s="3">
        <v>43530</v>
      </c>
      <c r="J505" s="64"/>
    </row>
    <row r="506" spans="1:11">
      <c r="A506" s="5">
        <v>546</v>
      </c>
      <c r="C506" s="11" t="s">
        <v>1731</v>
      </c>
      <c r="D506" s="11" t="s">
        <v>1153</v>
      </c>
      <c r="E506" s="11" t="s">
        <v>1732</v>
      </c>
      <c r="F506" s="11" t="s">
        <v>1370</v>
      </c>
      <c r="H506">
        <v>978808534</v>
      </c>
      <c r="I506" s="3">
        <v>43530</v>
      </c>
      <c r="J506" s="64"/>
    </row>
    <row r="507" spans="1:11">
      <c r="A507" s="5">
        <v>547</v>
      </c>
      <c r="C507" s="11" t="s">
        <v>1734</v>
      </c>
      <c r="D507" s="11" t="s">
        <v>1113</v>
      </c>
      <c r="E507" s="11" t="s">
        <v>1735</v>
      </c>
      <c r="F507" s="11" t="s">
        <v>1370</v>
      </c>
      <c r="H507">
        <v>942221261</v>
      </c>
      <c r="I507" s="3">
        <v>43532</v>
      </c>
      <c r="J507" s="64"/>
    </row>
    <row r="508" spans="1:11">
      <c r="A508" s="5">
        <v>548</v>
      </c>
      <c r="C508" s="11" t="s">
        <v>1736</v>
      </c>
      <c r="D508" s="11"/>
      <c r="E508" s="11" t="s">
        <v>1737</v>
      </c>
      <c r="F508" s="11" t="s">
        <v>1370</v>
      </c>
      <c r="H508">
        <v>973211066</v>
      </c>
      <c r="I508" s="3">
        <v>43533</v>
      </c>
      <c r="J508" s="64"/>
    </row>
    <row r="509" spans="1:11">
      <c r="A509" s="5">
        <v>549</v>
      </c>
      <c r="C509" s="11" t="s">
        <v>1740</v>
      </c>
      <c r="D509" s="11" t="s">
        <v>1741</v>
      </c>
      <c r="E509" s="11" t="s">
        <v>1742</v>
      </c>
      <c r="F509" s="11" t="s">
        <v>1370</v>
      </c>
      <c r="H509">
        <v>982490735</v>
      </c>
      <c r="I509" s="3">
        <v>43533</v>
      </c>
      <c r="J509" s="64"/>
      <c r="K509" t="s">
        <v>2027</v>
      </c>
    </row>
    <row r="510" spans="1:11">
      <c r="A510" s="5">
        <v>550</v>
      </c>
      <c r="C510" s="11" t="s">
        <v>1744</v>
      </c>
      <c r="D510" s="11" t="s">
        <v>1745</v>
      </c>
      <c r="E510" s="11" t="s">
        <v>1746</v>
      </c>
      <c r="F510" s="11" t="s">
        <v>1370</v>
      </c>
      <c r="H510">
        <v>977741757</v>
      </c>
      <c r="I510" s="3">
        <v>43533</v>
      </c>
      <c r="J510" s="64"/>
    </row>
    <row r="511" spans="1:11">
      <c r="A511" s="5">
        <v>551</v>
      </c>
      <c r="C511" s="11" t="s">
        <v>1748</v>
      </c>
      <c r="D511" s="11" t="s">
        <v>1747</v>
      </c>
      <c r="E511" s="11" t="s">
        <v>1749</v>
      </c>
      <c r="F511" s="11" t="s">
        <v>1370</v>
      </c>
      <c r="H511">
        <v>992999657</v>
      </c>
      <c r="I511" s="3">
        <v>43535</v>
      </c>
      <c r="J511" s="64"/>
    </row>
    <row r="512" spans="1:11">
      <c r="A512" s="5">
        <v>552</v>
      </c>
      <c r="C512" s="11" t="s">
        <v>1750</v>
      </c>
      <c r="D512" s="11" t="s">
        <v>1751</v>
      </c>
      <c r="E512" s="11" t="s">
        <v>1752</v>
      </c>
      <c r="F512" s="11" t="s">
        <v>1370</v>
      </c>
      <c r="H512">
        <v>945572875</v>
      </c>
      <c r="I512" s="3">
        <v>43535</v>
      </c>
      <c r="J512" s="64"/>
    </row>
    <row r="513" spans="1:10">
      <c r="A513" s="5">
        <v>553</v>
      </c>
      <c r="C513" s="11" t="s">
        <v>1753</v>
      </c>
      <c r="D513" s="11" t="s">
        <v>1754</v>
      </c>
      <c r="E513" s="11" t="s">
        <v>1755</v>
      </c>
      <c r="F513" s="11" t="s">
        <v>1370</v>
      </c>
      <c r="H513">
        <v>992730349</v>
      </c>
      <c r="I513" s="3">
        <v>43536</v>
      </c>
      <c r="J513" s="64" t="s">
        <v>2050</v>
      </c>
    </row>
    <row r="514" spans="1:10">
      <c r="A514" s="5">
        <v>554</v>
      </c>
      <c r="C514" s="11" t="s">
        <v>1720</v>
      </c>
      <c r="D514" s="11" t="s">
        <v>1756</v>
      </c>
      <c r="E514" s="11" t="s">
        <v>1757</v>
      </c>
      <c r="F514" s="11" t="s">
        <v>1370</v>
      </c>
      <c r="H514">
        <v>978095825</v>
      </c>
      <c r="I514" s="3">
        <v>43537</v>
      </c>
      <c r="J514" s="64"/>
    </row>
    <row r="515" spans="1:10">
      <c r="A515" s="5">
        <v>555</v>
      </c>
      <c r="C515" s="11" t="s">
        <v>1758</v>
      </c>
      <c r="D515" s="11" t="s">
        <v>1759</v>
      </c>
      <c r="F515" s="11" t="s">
        <v>1370</v>
      </c>
      <c r="I515" s="3">
        <v>43537</v>
      </c>
      <c r="J515" s="64"/>
    </row>
    <row r="516" spans="1:10">
      <c r="A516" s="5">
        <v>556</v>
      </c>
      <c r="C516" s="11" t="s">
        <v>1761</v>
      </c>
      <c r="D516" s="11" t="s">
        <v>1762</v>
      </c>
      <c r="E516" s="11" t="s">
        <v>1763</v>
      </c>
      <c r="F516" s="11" t="s">
        <v>1370</v>
      </c>
      <c r="H516">
        <v>985059831</v>
      </c>
      <c r="I516" s="3">
        <v>43537</v>
      </c>
      <c r="J516" s="64"/>
    </row>
    <row r="517" spans="1:10">
      <c r="A517" s="5">
        <v>557</v>
      </c>
      <c r="C517" s="11" t="s">
        <v>1765</v>
      </c>
      <c r="D517" s="11" t="s">
        <v>1766</v>
      </c>
      <c r="E517" s="11" t="s">
        <v>1767</v>
      </c>
      <c r="F517" s="11" t="s">
        <v>1370</v>
      </c>
      <c r="H517">
        <v>996819849</v>
      </c>
      <c r="I517" s="3">
        <v>43538</v>
      </c>
      <c r="J517" s="64"/>
    </row>
    <row r="518" spans="1:10">
      <c r="A518" s="5">
        <v>558</v>
      </c>
      <c r="C518" s="11" t="s">
        <v>1768</v>
      </c>
      <c r="D518" s="11" t="s">
        <v>1769</v>
      </c>
      <c r="E518" s="11" t="s">
        <v>1770</v>
      </c>
      <c r="F518" s="11" t="s">
        <v>1370</v>
      </c>
      <c r="H518">
        <v>998178721</v>
      </c>
      <c r="I518" s="3">
        <v>43538</v>
      </c>
      <c r="J518" s="64"/>
    </row>
    <row r="519" spans="1:10">
      <c r="A519" s="5">
        <v>559</v>
      </c>
      <c r="C519" s="11" t="s">
        <v>1154</v>
      </c>
      <c r="D519" s="11" t="s">
        <v>1771</v>
      </c>
      <c r="E519" s="11" t="s">
        <v>1772</v>
      </c>
      <c r="F519" s="11" t="s">
        <v>1370</v>
      </c>
      <c r="H519">
        <v>992756078</v>
      </c>
      <c r="I519" s="3">
        <v>43538</v>
      </c>
      <c r="J519" s="64"/>
    </row>
    <row r="520" spans="1:10">
      <c r="A520" s="5">
        <v>560</v>
      </c>
      <c r="C520" s="11" t="s">
        <v>1773</v>
      </c>
      <c r="D520" s="11" t="s">
        <v>1774</v>
      </c>
      <c r="E520" s="11" t="s">
        <v>1775</v>
      </c>
      <c r="F520" s="11" t="s">
        <v>1370</v>
      </c>
      <c r="H520">
        <v>944522796</v>
      </c>
      <c r="I520" s="3">
        <v>43539</v>
      </c>
      <c r="J520" s="64"/>
    </row>
    <row r="521" spans="1:10">
      <c r="A521" s="5">
        <v>561</v>
      </c>
      <c r="C521" s="11" t="s">
        <v>1159</v>
      </c>
      <c r="D521" s="11" t="s">
        <v>1777</v>
      </c>
      <c r="E521" s="11" t="s">
        <v>1778</v>
      </c>
      <c r="F521" s="11" t="s">
        <v>1370</v>
      </c>
      <c r="H521">
        <v>995320931</v>
      </c>
      <c r="I521" s="3">
        <v>43542</v>
      </c>
      <c r="J521" s="64"/>
    </row>
    <row r="522" spans="1:10">
      <c r="A522" s="5">
        <v>562</v>
      </c>
      <c r="C522" s="11" t="s">
        <v>1780</v>
      </c>
      <c r="D522" s="11" t="s">
        <v>1081</v>
      </c>
      <c r="E522" s="11" t="s">
        <v>1781</v>
      </c>
      <c r="F522" s="11" t="s">
        <v>1370</v>
      </c>
      <c r="H522">
        <v>322129600</v>
      </c>
      <c r="I522" s="3">
        <v>43542</v>
      </c>
      <c r="J522" s="64"/>
    </row>
    <row r="523" spans="1:10">
      <c r="A523" s="5">
        <v>563</v>
      </c>
      <c r="C523" s="11" t="s">
        <v>1783</v>
      </c>
      <c r="D523" s="11" t="s">
        <v>1539</v>
      </c>
      <c r="E523" s="11" t="s">
        <v>1784</v>
      </c>
      <c r="F523" s="11" t="s">
        <v>1370</v>
      </c>
      <c r="H523">
        <v>996366232</v>
      </c>
      <c r="I523" s="3">
        <v>43542</v>
      </c>
      <c r="J523" s="64"/>
    </row>
    <row r="524" spans="1:10">
      <c r="A524" s="5">
        <v>564</v>
      </c>
      <c r="C524" s="11" t="s">
        <v>1786</v>
      </c>
      <c r="D524" s="11" t="s">
        <v>1314</v>
      </c>
      <c r="E524" s="11" t="s">
        <v>1787</v>
      </c>
      <c r="F524" s="11" t="s">
        <v>1370</v>
      </c>
      <c r="H524">
        <v>942359810</v>
      </c>
      <c r="I524" s="3">
        <v>43542</v>
      </c>
      <c r="J524" s="64"/>
    </row>
    <row r="525" spans="1:10">
      <c r="A525" s="5">
        <v>565</v>
      </c>
      <c r="C525" s="11" t="s">
        <v>1788</v>
      </c>
      <c r="D525" s="11" t="s">
        <v>1789</v>
      </c>
      <c r="E525" s="11" t="s">
        <v>1790</v>
      </c>
      <c r="F525" s="11" t="s">
        <v>1370</v>
      </c>
      <c r="H525">
        <v>991200429</v>
      </c>
      <c r="I525" s="3">
        <v>43543</v>
      </c>
      <c r="J525" s="64"/>
    </row>
    <row r="526" spans="1:10">
      <c r="A526" s="5">
        <v>566</v>
      </c>
      <c r="C526" s="11" t="s">
        <v>1791</v>
      </c>
      <c r="D526" s="11" t="s">
        <v>1792</v>
      </c>
      <c r="E526" s="11" t="s">
        <v>1793</v>
      </c>
      <c r="F526" s="11" t="s">
        <v>1370</v>
      </c>
      <c r="H526">
        <v>984060759</v>
      </c>
      <c r="I526" s="3">
        <v>43543</v>
      </c>
      <c r="J526" s="64"/>
    </row>
    <row r="527" spans="1:10">
      <c r="A527" s="5">
        <v>567</v>
      </c>
      <c r="C527" s="11" t="s">
        <v>1327</v>
      </c>
      <c r="D527" s="11" t="s">
        <v>1794</v>
      </c>
      <c r="E527" s="11" t="s">
        <v>1795</v>
      </c>
      <c r="F527" s="11" t="s">
        <v>1370</v>
      </c>
      <c r="H527">
        <v>976689025</v>
      </c>
      <c r="I527" s="3">
        <v>43543</v>
      </c>
      <c r="J527" s="64"/>
    </row>
    <row r="528" spans="1:10">
      <c r="A528" s="5">
        <v>568</v>
      </c>
      <c r="C528" s="11" t="s">
        <v>1626</v>
      </c>
      <c r="D528" s="11" t="s">
        <v>1249</v>
      </c>
      <c r="E528" s="11" t="s">
        <v>1796</v>
      </c>
      <c r="F528" s="11" t="s">
        <v>1370</v>
      </c>
      <c r="H528">
        <v>998866652</v>
      </c>
      <c r="I528" s="3">
        <v>43544</v>
      </c>
      <c r="J528" s="64"/>
    </row>
    <row r="529" spans="1:10">
      <c r="A529" s="5">
        <v>569</v>
      </c>
      <c r="C529" s="11" t="s">
        <v>2038</v>
      </c>
      <c r="D529" s="11"/>
      <c r="E529" s="11" t="s">
        <v>1797</v>
      </c>
      <c r="F529" s="11" t="s">
        <v>1370</v>
      </c>
      <c r="H529">
        <v>977652514</v>
      </c>
      <c r="I529" s="3">
        <v>43545</v>
      </c>
      <c r="J529" s="64"/>
    </row>
    <row r="530" spans="1:10">
      <c r="A530" s="5">
        <v>570</v>
      </c>
      <c r="C530" s="11" t="s">
        <v>1154</v>
      </c>
      <c r="D530" s="11" t="s">
        <v>1799</v>
      </c>
      <c r="E530" s="11" t="s">
        <v>1800</v>
      </c>
      <c r="F530" s="11" t="s">
        <v>1370</v>
      </c>
      <c r="H530">
        <v>982674205</v>
      </c>
      <c r="I530" s="3">
        <v>43546</v>
      </c>
      <c r="J530" s="64"/>
    </row>
    <row r="531" spans="1:10">
      <c r="A531" s="5">
        <v>571</v>
      </c>
      <c r="C531" s="11" t="s">
        <v>1564</v>
      </c>
      <c r="D531" s="11" t="s">
        <v>1802</v>
      </c>
      <c r="E531" s="11" t="s">
        <v>1803</v>
      </c>
      <c r="F531" s="11" t="s">
        <v>1370</v>
      </c>
      <c r="H531">
        <v>966569077</v>
      </c>
      <c r="I531" s="3">
        <v>43546</v>
      </c>
      <c r="J531" s="64"/>
    </row>
    <row r="532" spans="1:10">
      <c r="A532" s="5">
        <v>572</v>
      </c>
      <c r="C532" s="11" t="s">
        <v>1783</v>
      </c>
      <c r="D532" s="11" t="s">
        <v>1804</v>
      </c>
      <c r="E532" s="11" t="s">
        <v>1805</v>
      </c>
      <c r="F532" s="11" t="s">
        <v>1370</v>
      </c>
      <c r="H532">
        <v>994424416</v>
      </c>
      <c r="I532" s="3">
        <v>43547</v>
      </c>
      <c r="J532" s="64"/>
    </row>
    <row r="533" spans="1:10">
      <c r="A533" s="5">
        <v>573</v>
      </c>
      <c r="C533" s="11" t="s">
        <v>1615</v>
      </c>
      <c r="D533" s="11" t="s">
        <v>1762</v>
      </c>
      <c r="E533" s="11" t="s">
        <v>1806</v>
      </c>
      <c r="F533" s="11" t="s">
        <v>1370</v>
      </c>
      <c r="H533">
        <v>993429973</v>
      </c>
      <c r="I533" s="3">
        <v>43547</v>
      </c>
      <c r="J533" s="64"/>
    </row>
    <row r="534" spans="1:10">
      <c r="A534" s="5">
        <v>574</v>
      </c>
      <c r="C534" s="11" t="s">
        <v>1809</v>
      </c>
      <c r="D534" s="11"/>
      <c r="E534" s="11" t="s">
        <v>1810</v>
      </c>
      <c r="F534" s="11" t="s">
        <v>1370</v>
      </c>
      <c r="H534">
        <v>994417809</v>
      </c>
      <c r="I534" s="3">
        <v>43549</v>
      </c>
      <c r="J534" s="64"/>
    </row>
    <row r="535" spans="1:10">
      <c r="A535" s="5">
        <v>575</v>
      </c>
      <c r="C535" s="11" t="s">
        <v>1750</v>
      </c>
      <c r="D535" s="11" t="s">
        <v>1471</v>
      </c>
      <c r="E535" s="11" t="s">
        <v>1812</v>
      </c>
      <c r="F535" s="11" t="s">
        <v>1370</v>
      </c>
      <c r="I535" s="3">
        <v>43549</v>
      </c>
      <c r="J535" s="64"/>
    </row>
    <row r="536" spans="1:10">
      <c r="A536" s="5">
        <v>576</v>
      </c>
      <c r="C536" s="11" t="s">
        <v>1814</v>
      </c>
      <c r="D536" s="11" t="s">
        <v>1314</v>
      </c>
      <c r="E536" s="11" t="s">
        <v>1815</v>
      </c>
      <c r="F536" s="11" t="s">
        <v>1370</v>
      </c>
      <c r="H536">
        <v>998279312</v>
      </c>
      <c r="I536" s="3">
        <v>43550</v>
      </c>
      <c r="J536" s="64"/>
    </row>
    <row r="537" spans="1:10">
      <c r="A537" s="5">
        <v>577</v>
      </c>
      <c r="C537" s="11" t="s">
        <v>1283</v>
      </c>
      <c r="D537" s="11" t="s">
        <v>1816</v>
      </c>
      <c r="E537" s="11" t="s">
        <v>1817</v>
      </c>
      <c r="F537" s="11" t="s">
        <v>1370</v>
      </c>
      <c r="H537">
        <v>966918468</v>
      </c>
      <c r="I537" s="3">
        <v>43551</v>
      </c>
      <c r="J537" s="64"/>
    </row>
    <row r="538" spans="1:10">
      <c r="A538" s="5">
        <v>578</v>
      </c>
      <c r="C538" s="11" t="s">
        <v>1820</v>
      </c>
      <c r="E538" s="11" t="s">
        <v>1819</v>
      </c>
      <c r="F538" s="11" t="s">
        <v>1370</v>
      </c>
      <c r="H538">
        <v>963441460</v>
      </c>
      <c r="I538" s="3">
        <v>43551</v>
      </c>
      <c r="J538" s="64"/>
    </row>
    <row r="539" spans="1:10">
      <c r="A539" s="5">
        <v>579</v>
      </c>
      <c r="C539" s="11" t="s">
        <v>1822</v>
      </c>
      <c r="D539" s="11" t="s">
        <v>1081</v>
      </c>
      <c r="E539" s="11" t="s">
        <v>1823</v>
      </c>
      <c r="F539" s="11" t="s">
        <v>1370</v>
      </c>
      <c r="H539">
        <v>999452383</v>
      </c>
      <c r="I539" s="3">
        <v>43551</v>
      </c>
      <c r="J539" s="64"/>
    </row>
    <row r="540" spans="1:10">
      <c r="A540" s="5">
        <v>580</v>
      </c>
      <c r="C540" s="11" t="s">
        <v>1824</v>
      </c>
      <c r="D540" s="11" t="s">
        <v>1825</v>
      </c>
      <c r="E540" s="11" t="s">
        <v>1826</v>
      </c>
      <c r="F540" s="11" t="s">
        <v>1370</v>
      </c>
      <c r="H540">
        <v>944435518</v>
      </c>
      <c r="I540" s="3">
        <v>43552</v>
      </c>
      <c r="J540" s="64"/>
    </row>
    <row r="541" spans="1:10">
      <c r="A541" s="5">
        <v>581</v>
      </c>
      <c r="C541" s="11" t="s">
        <v>1827</v>
      </c>
      <c r="E541" s="11" t="s">
        <v>1828</v>
      </c>
      <c r="F541" s="11" t="s">
        <v>1370</v>
      </c>
      <c r="H541">
        <v>969197061</v>
      </c>
      <c r="I541" s="3">
        <v>43552</v>
      </c>
      <c r="J541" s="64"/>
    </row>
    <row r="542" spans="1:10">
      <c r="A542" s="5">
        <v>582</v>
      </c>
      <c r="C542" s="11" t="s">
        <v>1585</v>
      </c>
      <c r="D542" s="11" t="s">
        <v>1830</v>
      </c>
      <c r="E542" s="11" t="s">
        <v>1831</v>
      </c>
      <c r="F542" s="11" t="s">
        <v>1370</v>
      </c>
      <c r="H542">
        <v>974760197</v>
      </c>
      <c r="I542" s="3">
        <v>43552</v>
      </c>
      <c r="J542" s="64"/>
    </row>
    <row r="543" spans="1:10">
      <c r="A543" s="5">
        <v>583</v>
      </c>
      <c r="C543" s="11" t="s">
        <v>1203</v>
      </c>
      <c r="D543" s="11" t="s">
        <v>1833</v>
      </c>
      <c r="E543" s="11" t="s">
        <v>1834</v>
      </c>
      <c r="F543" s="11" t="s">
        <v>1370</v>
      </c>
      <c r="H543">
        <v>992485963</v>
      </c>
      <c r="I543" s="3">
        <v>43553</v>
      </c>
      <c r="J543" s="64"/>
    </row>
    <row r="544" spans="1:10">
      <c r="A544" s="5">
        <v>584</v>
      </c>
      <c r="C544" s="11" t="s">
        <v>1835</v>
      </c>
      <c r="D544" s="11" t="s">
        <v>1836</v>
      </c>
      <c r="E544" s="11" t="s">
        <v>1837</v>
      </c>
      <c r="F544" s="11" t="s">
        <v>1370</v>
      </c>
      <c r="H544">
        <v>964072573</v>
      </c>
      <c r="I544" s="3">
        <v>43554</v>
      </c>
      <c r="J544" s="64"/>
    </row>
    <row r="545" spans="1:10">
      <c r="A545" s="5">
        <v>585</v>
      </c>
      <c r="C545" s="11" t="s">
        <v>1840</v>
      </c>
      <c r="D545" s="11" t="s">
        <v>1622</v>
      </c>
      <c r="E545" s="11" t="s">
        <v>1839</v>
      </c>
      <c r="F545" s="11" t="s">
        <v>1370</v>
      </c>
      <c r="H545">
        <v>987336579</v>
      </c>
      <c r="I545" s="3">
        <v>43554</v>
      </c>
      <c r="J545" s="64"/>
    </row>
    <row r="546" spans="1:10">
      <c r="A546" s="5">
        <v>586</v>
      </c>
      <c r="C546" s="11" t="s">
        <v>1075</v>
      </c>
      <c r="D546" s="11" t="s">
        <v>1935</v>
      </c>
      <c r="E546" s="11" t="s">
        <v>1843</v>
      </c>
      <c r="F546" s="11" t="s">
        <v>1370</v>
      </c>
      <c r="H546">
        <v>963729228</v>
      </c>
      <c r="I546" s="3">
        <v>43556</v>
      </c>
      <c r="J546" s="64"/>
    </row>
    <row r="547" spans="1:10">
      <c r="A547" s="5">
        <v>587</v>
      </c>
      <c r="C547" s="11" t="s">
        <v>1844</v>
      </c>
      <c r="D547" s="11" t="s">
        <v>1845</v>
      </c>
      <c r="E547" s="11" t="s">
        <v>1846</v>
      </c>
      <c r="F547" s="11" t="s">
        <v>1370</v>
      </c>
      <c r="H547">
        <v>998952521</v>
      </c>
      <c r="I547" s="3">
        <v>43556</v>
      </c>
      <c r="J547" s="64"/>
    </row>
    <row r="548" spans="1:10">
      <c r="A548" s="5">
        <v>588</v>
      </c>
      <c r="C548" s="11" t="s">
        <v>1074</v>
      </c>
      <c r="E548" s="11" t="s">
        <v>1848</v>
      </c>
      <c r="F548" s="11" t="s">
        <v>1370</v>
      </c>
      <c r="H548">
        <v>933855446</v>
      </c>
      <c r="I548" s="3">
        <v>43556</v>
      </c>
      <c r="J548" s="64"/>
    </row>
    <row r="549" spans="1:10">
      <c r="A549" s="5">
        <v>589</v>
      </c>
      <c r="C549" s="11" t="s">
        <v>1223</v>
      </c>
      <c r="D549" s="11" t="s">
        <v>1081</v>
      </c>
      <c r="E549" s="11" t="s">
        <v>1851</v>
      </c>
      <c r="F549" s="11" t="s">
        <v>1370</v>
      </c>
      <c r="H549">
        <v>997791533</v>
      </c>
      <c r="I549" s="3">
        <v>43557</v>
      </c>
      <c r="J549" s="64"/>
    </row>
    <row r="550" spans="1:10">
      <c r="A550" s="5">
        <v>590</v>
      </c>
      <c r="C550" s="11" t="s">
        <v>1852</v>
      </c>
      <c r="D550" s="11" t="s">
        <v>1539</v>
      </c>
      <c r="E550" s="11" t="s">
        <v>1853</v>
      </c>
      <c r="F550" s="11" t="s">
        <v>1370</v>
      </c>
      <c r="H550">
        <v>952131580</v>
      </c>
      <c r="I550" s="3">
        <v>43558</v>
      </c>
      <c r="J550" s="64"/>
    </row>
    <row r="551" spans="1:10">
      <c r="A551" s="5">
        <v>591</v>
      </c>
      <c r="C551" s="11" t="s">
        <v>1855</v>
      </c>
      <c r="D551" s="11" t="s">
        <v>1850</v>
      </c>
      <c r="E551" s="11" t="s">
        <v>1856</v>
      </c>
      <c r="F551" s="11" t="s">
        <v>1370</v>
      </c>
      <c r="H551">
        <v>998768347</v>
      </c>
      <c r="I551" s="3">
        <v>43528</v>
      </c>
      <c r="J551" s="64"/>
    </row>
    <row r="552" spans="1:10">
      <c r="A552" s="5">
        <v>592</v>
      </c>
      <c r="C552" s="11" t="s">
        <v>1857</v>
      </c>
      <c r="D552" s="11" t="s">
        <v>1858</v>
      </c>
      <c r="E552" s="11" t="s">
        <v>1859</v>
      </c>
      <c r="F552" s="11" t="s">
        <v>1370</v>
      </c>
      <c r="H552">
        <v>949254587</v>
      </c>
      <c r="I552" s="3">
        <v>43560</v>
      </c>
      <c r="J552" s="64"/>
    </row>
    <row r="553" spans="1:10">
      <c r="A553" s="5">
        <v>593</v>
      </c>
      <c r="C553" s="11" t="s">
        <v>1861</v>
      </c>
      <c r="E553" s="11" t="s">
        <v>1862</v>
      </c>
      <c r="F553" s="11" t="s">
        <v>1370</v>
      </c>
      <c r="H553">
        <v>992370363</v>
      </c>
      <c r="I553" s="3">
        <v>43561</v>
      </c>
      <c r="J553" s="64"/>
    </row>
    <row r="554" spans="1:10">
      <c r="A554" s="5">
        <v>594</v>
      </c>
      <c r="C554" s="11" t="s">
        <v>1863</v>
      </c>
      <c r="D554" s="11" t="s">
        <v>1864</v>
      </c>
      <c r="E554" s="11" t="s">
        <v>1865</v>
      </c>
      <c r="F554" s="11" t="s">
        <v>1370</v>
      </c>
      <c r="H554">
        <v>998243535</v>
      </c>
      <c r="I554" s="3">
        <v>43561</v>
      </c>
      <c r="J554" s="64"/>
    </row>
    <row r="555" spans="1:10">
      <c r="A555" s="5">
        <v>595</v>
      </c>
      <c r="C555" s="11" t="s">
        <v>1363</v>
      </c>
      <c r="D555" s="11" t="s">
        <v>1866</v>
      </c>
      <c r="E555" s="11" t="s">
        <v>1867</v>
      </c>
      <c r="F555" s="11" t="s">
        <v>1370</v>
      </c>
      <c r="H555">
        <v>965228066</v>
      </c>
      <c r="I555" s="3">
        <v>43561</v>
      </c>
      <c r="J555" s="64"/>
    </row>
    <row r="556" spans="1:10">
      <c r="A556" s="5">
        <v>596</v>
      </c>
      <c r="C556" s="11" t="s">
        <v>1868</v>
      </c>
      <c r="D556" s="11" t="s">
        <v>1869</v>
      </c>
      <c r="E556" s="11" t="s">
        <v>1870</v>
      </c>
      <c r="F556" s="11" t="s">
        <v>1370</v>
      </c>
      <c r="H556">
        <v>991957776</v>
      </c>
      <c r="I556" s="3">
        <v>43563</v>
      </c>
      <c r="J556" s="64"/>
    </row>
    <row r="557" spans="1:10">
      <c r="A557" s="5">
        <v>597</v>
      </c>
      <c r="C557" s="11" t="s">
        <v>1114</v>
      </c>
      <c r="D557" s="11" t="s">
        <v>1872</v>
      </c>
      <c r="E557" s="11" t="s">
        <v>1873</v>
      </c>
      <c r="F557" s="11" t="s">
        <v>1370</v>
      </c>
      <c r="H557">
        <v>936221249</v>
      </c>
      <c r="I557" s="3">
        <v>43563</v>
      </c>
      <c r="J557" s="64"/>
    </row>
    <row r="558" spans="1:10">
      <c r="A558" s="5">
        <v>598</v>
      </c>
      <c r="C558" s="11" t="s">
        <v>1283</v>
      </c>
      <c r="D558" s="11" t="s">
        <v>2034</v>
      </c>
      <c r="E558" s="11" t="s">
        <v>1874</v>
      </c>
      <c r="F558" s="11" t="s">
        <v>1370</v>
      </c>
      <c r="H558">
        <v>985799736</v>
      </c>
      <c r="I558" s="3">
        <v>43564</v>
      </c>
      <c r="J558" s="64"/>
    </row>
    <row r="559" spans="1:10">
      <c r="A559" s="5">
        <v>599</v>
      </c>
      <c r="C559" s="11" t="s">
        <v>1875</v>
      </c>
      <c r="D559" s="11" t="s">
        <v>1876</v>
      </c>
      <c r="E559" s="11" t="s">
        <v>1877</v>
      </c>
      <c r="F559" s="11" t="s">
        <v>1370</v>
      </c>
      <c r="H559">
        <v>998897974</v>
      </c>
      <c r="I559" s="3">
        <v>43565</v>
      </c>
      <c r="J559" s="64"/>
    </row>
    <row r="560" spans="1:10">
      <c r="A560" s="5">
        <v>600</v>
      </c>
      <c r="C560" s="11" t="s">
        <v>1878</v>
      </c>
      <c r="E560" s="11" t="s">
        <v>1879</v>
      </c>
      <c r="F560" s="11" t="s">
        <v>1370</v>
      </c>
      <c r="H560">
        <v>976406397</v>
      </c>
      <c r="I560" s="3">
        <v>43565</v>
      </c>
      <c r="J560" s="64"/>
    </row>
    <row r="561" spans="1:10">
      <c r="A561" s="5">
        <v>601</v>
      </c>
      <c r="C561" s="11" t="s">
        <v>1218</v>
      </c>
      <c r="D561" s="11" t="s">
        <v>1880</v>
      </c>
      <c r="E561" s="11" t="s">
        <v>1881</v>
      </c>
      <c r="F561" s="11" t="s">
        <v>1370</v>
      </c>
      <c r="H561">
        <v>998681700</v>
      </c>
      <c r="I561" s="3">
        <v>43566</v>
      </c>
      <c r="J561" s="64"/>
    </row>
    <row r="562" spans="1:10">
      <c r="A562" s="5">
        <v>602</v>
      </c>
      <c r="C562" s="11" t="s">
        <v>1883</v>
      </c>
      <c r="D562" s="11" t="s">
        <v>1647</v>
      </c>
      <c r="E562" s="11" t="s">
        <v>1884</v>
      </c>
      <c r="F562" s="11" t="s">
        <v>1370</v>
      </c>
      <c r="H562">
        <v>998718424</v>
      </c>
      <c r="I562" s="3">
        <v>43566</v>
      </c>
      <c r="J562" s="64"/>
    </row>
    <row r="563" spans="1:10">
      <c r="A563" s="5">
        <v>603</v>
      </c>
      <c r="C563" s="11" t="s">
        <v>1885</v>
      </c>
      <c r="D563" s="11" t="s">
        <v>1886</v>
      </c>
      <c r="E563" s="11" t="s">
        <v>1887</v>
      </c>
      <c r="F563" s="11" t="s">
        <v>1370</v>
      </c>
      <c r="H563">
        <v>982575553</v>
      </c>
      <c r="I563" s="3">
        <v>43566</v>
      </c>
      <c r="J563" s="64"/>
    </row>
    <row r="564" spans="1:10">
      <c r="A564" s="5">
        <v>604</v>
      </c>
      <c r="C564" s="11" t="s">
        <v>1470</v>
      </c>
      <c r="D564" s="11" t="s">
        <v>1889</v>
      </c>
      <c r="E564" s="11" t="s">
        <v>1890</v>
      </c>
      <c r="F564" s="11" t="s">
        <v>1370</v>
      </c>
      <c r="H564">
        <v>984488251</v>
      </c>
      <c r="I564" s="3">
        <v>43566</v>
      </c>
      <c r="J564" s="64"/>
    </row>
    <row r="565" spans="1:10">
      <c r="A565" s="5">
        <v>605</v>
      </c>
      <c r="C565" s="11" t="s">
        <v>1218</v>
      </c>
      <c r="D565" s="11" t="s">
        <v>1891</v>
      </c>
      <c r="E565" s="11" t="s">
        <v>1892</v>
      </c>
      <c r="F565" s="11" t="s">
        <v>1370</v>
      </c>
      <c r="H565">
        <v>992730349</v>
      </c>
      <c r="I565" s="3">
        <v>43567</v>
      </c>
      <c r="J565" s="64" t="s">
        <v>2051</v>
      </c>
    </row>
    <row r="566" spans="1:10">
      <c r="A566" s="5">
        <v>606</v>
      </c>
      <c r="C566" s="11" t="s">
        <v>1223</v>
      </c>
      <c r="D566" s="11" t="s">
        <v>1106</v>
      </c>
      <c r="E566" s="11" t="s">
        <v>1893</v>
      </c>
      <c r="F566" s="11" t="s">
        <v>1370</v>
      </c>
      <c r="H566">
        <v>988965347</v>
      </c>
      <c r="I566" s="3">
        <v>43571</v>
      </c>
      <c r="J566" s="64"/>
    </row>
    <row r="567" spans="1:10">
      <c r="A567" s="5">
        <v>607</v>
      </c>
      <c r="C567" s="11" t="s">
        <v>1265</v>
      </c>
      <c r="D567" s="11" t="s">
        <v>1894</v>
      </c>
      <c r="E567" s="11" t="s">
        <v>1895</v>
      </c>
      <c r="F567" s="11" t="s">
        <v>1370</v>
      </c>
      <c r="H567">
        <v>977294726</v>
      </c>
      <c r="I567" s="3">
        <v>43571</v>
      </c>
      <c r="J567" s="64"/>
    </row>
    <row r="568" spans="1:10">
      <c r="A568" s="5">
        <v>608</v>
      </c>
      <c r="C568" s="11" t="s">
        <v>1798</v>
      </c>
      <c r="E568" s="11" t="s">
        <v>1896</v>
      </c>
      <c r="F568" s="11" t="s">
        <v>1370</v>
      </c>
      <c r="H568">
        <v>983244192</v>
      </c>
      <c r="I568" s="3">
        <v>43573</v>
      </c>
      <c r="J568" s="64"/>
    </row>
    <row r="569" spans="1:10">
      <c r="A569" s="5">
        <v>609</v>
      </c>
      <c r="C569" s="11" t="s">
        <v>1897</v>
      </c>
      <c r="D569" s="11" t="s">
        <v>1898</v>
      </c>
      <c r="E569" s="11" t="s">
        <v>1899</v>
      </c>
      <c r="F569" s="11" t="s">
        <v>1370</v>
      </c>
      <c r="H569">
        <v>982949625</v>
      </c>
      <c r="I569" s="3">
        <v>43573</v>
      </c>
      <c r="J569" s="64"/>
    </row>
    <row r="570" spans="1:10">
      <c r="A570" s="5">
        <v>610</v>
      </c>
      <c r="C570" s="11" t="s">
        <v>1900</v>
      </c>
      <c r="E570" s="11" t="s">
        <v>1901</v>
      </c>
      <c r="F570" s="11" t="s">
        <v>1370</v>
      </c>
      <c r="H570">
        <v>992912992</v>
      </c>
      <c r="I570" s="3">
        <v>43573</v>
      </c>
      <c r="J570" s="64"/>
    </row>
    <row r="571" spans="1:10">
      <c r="A571" s="5">
        <v>611</v>
      </c>
      <c r="C571" s="11" t="s">
        <v>1589</v>
      </c>
      <c r="D571" s="11" t="s">
        <v>1902</v>
      </c>
      <c r="E571" s="11" t="s">
        <v>1903</v>
      </c>
      <c r="F571" s="11" t="s">
        <v>232</v>
      </c>
      <c r="H571">
        <v>952595154</v>
      </c>
      <c r="I571" s="3">
        <v>43577</v>
      </c>
      <c r="J571" s="64"/>
    </row>
    <row r="572" spans="1:10">
      <c r="A572" s="5">
        <v>612</v>
      </c>
      <c r="C572" s="11" t="s">
        <v>1138</v>
      </c>
      <c r="D572" s="11" t="s">
        <v>1850</v>
      </c>
      <c r="E572" s="11" t="s">
        <v>1904</v>
      </c>
      <c r="F572" s="11" t="s">
        <v>1370</v>
      </c>
      <c r="H572">
        <v>994337564</v>
      </c>
      <c r="I572" s="3">
        <v>43577</v>
      </c>
      <c r="J572" s="64"/>
    </row>
    <row r="573" spans="1:10">
      <c r="A573" s="5">
        <v>613</v>
      </c>
      <c r="C573" s="11" t="s">
        <v>1905</v>
      </c>
      <c r="E573" s="11" t="s">
        <v>1906</v>
      </c>
      <c r="F573" s="11" t="s">
        <v>1370</v>
      </c>
      <c r="H573">
        <v>998391527</v>
      </c>
      <c r="I573" s="3">
        <v>43580</v>
      </c>
      <c r="J573" s="64"/>
    </row>
    <row r="574" spans="1:10">
      <c r="A574" s="5">
        <v>614</v>
      </c>
      <c r="C574" s="11" t="s">
        <v>1907</v>
      </c>
      <c r="D574" s="11" t="s">
        <v>1908</v>
      </c>
      <c r="E574" s="11" t="s">
        <v>1909</v>
      </c>
      <c r="F574" s="11" t="s">
        <v>1370</v>
      </c>
      <c r="H574">
        <v>976192103</v>
      </c>
      <c r="I574" s="3">
        <v>43581</v>
      </c>
      <c r="J574" s="64"/>
    </row>
    <row r="575" spans="1:10">
      <c r="A575" s="5">
        <v>615</v>
      </c>
      <c r="C575" s="11" t="s">
        <v>1910</v>
      </c>
      <c r="E575" s="11" t="s">
        <v>1911</v>
      </c>
      <c r="F575" s="11" t="s">
        <v>1370</v>
      </c>
      <c r="H575">
        <v>972856244</v>
      </c>
      <c r="I575" s="3">
        <v>43582</v>
      </c>
      <c r="J575" s="64"/>
    </row>
    <row r="576" spans="1:10">
      <c r="A576" s="5">
        <v>616</v>
      </c>
      <c r="C576" s="11" t="s">
        <v>1912</v>
      </c>
      <c r="E576" s="11" t="s">
        <v>1913</v>
      </c>
      <c r="F576" s="11" t="s">
        <v>1370</v>
      </c>
      <c r="H576">
        <v>999711293</v>
      </c>
      <c r="I576" s="3">
        <v>43583</v>
      </c>
      <c r="J576" s="64"/>
    </row>
    <row r="577" spans="1:10">
      <c r="A577" s="5">
        <v>617</v>
      </c>
      <c r="C577" s="11" t="s">
        <v>1542</v>
      </c>
      <c r="D577" s="11" t="s">
        <v>1502</v>
      </c>
      <c r="E577" s="11" t="s">
        <v>1914</v>
      </c>
      <c r="F577" s="11" t="s">
        <v>1370</v>
      </c>
      <c r="H577">
        <v>971370028</v>
      </c>
      <c r="I577" s="3">
        <v>43583</v>
      </c>
      <c r="J577" s="64"/>
    </row>
    <row r="578" spans="1:10">
      <c r="A578" s="5">
        <v>618</v>
      </c>
      <c r="C578" s="11" t="s">
        <v>1840</v>
      </c>
      <c r="D578" s="11" t="s">
        <v>1139</v>
      </c>
      <c r="E578" s="11" t="s">
        <v>1915</v>
      </c>
      <c r="F578" s="11" t="s">
        <v>1370</v>
      </c>
      <c r="H578">
        <v>972859419</v>
      </c>
      <c r="I578" s="3">
        <v>43583</v>
      </c>
      <c r="J578" s="64"/>
    </row>
    <row r="579" spans="1:10">
      <c r="A579" s="5">
        <v>619</v>
      </c>
      <c r="C579" s="11" t="s">
        <v>1596</v>
      </c>
      <c r="D579" s="11" t="s">
        <v>1916</v>
      </c>
      <c r="E579" s="11" t="s">
        <v>1917</v>
      </c>
      <c r="F579" s="11" t="s">
        <v>1370</v>
      </c>
      <c r="H579">
        <v>982194796</v>
      </c>
      <c r="I579" s="3">
        <v>43584</v>
      </c>
      <c r="J579" s="64"/>
    </row>
    <row r="580" spans="1:10">
      <c r="A580" s="5">
        <v>620</v>
      </c>
      <c r="C580" s="11" t="s">
        <v>1708</v>
      </c>
      <c r="D580" s="11" t="s">
        <v>1422</v>
      </c>
      <c r="E580" s="11" t="s">
        <v>1919</v>
      </c>
      <c r="F580" s="11" t="s">
        <v>1370</v>
      </c>
      <c r="H580">
        <v>978510518</v>
      </c>
      <c r="I580" s="3">
        <v>43584</v>
      </c>
      <c r="J580" s="64"/>
    </row>
    <row r="581" spans="1:10">
      <c r="A581" s="5">
        <v>621</v>
      </c>
      <c r="C581" s="11" t="s">
        <v>1138</v>
      </c>
      <c r="D581" s="11" t="s">
        <v>1920</v>
      </c>
      <c r="E581" s="11" t="s">
        <v>1921</v>
      </c>
      <c r="F581" s="11" t="s">
        <v>1370</v>
      </c>
      <c r="H581">
        <v>979891704</v>
      </c>
      <c r="I581" s="3">
        <v>43585</v>
      </c>
      <c r="J581" s="64"/>
    </row>
    <row r="582" spans="1:10">
      <c r="A582" s="5">
        <v>622</v>
      </c>
      <c r="C582" s="11" t="s">
        <v>1925</v>
      </c>
      <c r="D582" s="11" t="s">
        <v>1581</v>
      </c>
      <c r="E582" s="11" t="s">
        <v>1926</v>
      </c>
      <c r="F582" s="11" t="s">
        <v>1370</v>
      </c>
      <c r="H582">
        <v>992350929</v>
      </c>
      <c r="I582" s="3">
        <v>43587</v>
      </c>
      <c r="J582" s="64"/>
    </row>
    <row r="583" spans="1:10">
      <c r="A583" s="5">
        <v>623</v>
      </c>
      <c r="C583" s="11" t="s">
        <v>1927</v>
      </c>
      <c r="D583" s="11" t="s">
        <v>1928</v>
      </c>
      <c r="E583" s="11" t="s">
        <v>1929</v>
      </c>
      <c r="F583" s="11" t="s">
        <v>1370</v>
      </c>
      <c r="H583">
        <v>945022331</v>
      </c>
      <c r="I583" s="3">
        <v>43587</v>
      </c>
      <c r="J583" s="64"/>
    </row>
    <row r="584" spans="1:10">
      <c r="A584" s="5">
        <v>624</v>
      </c>
      <c r="C584" s="11" t="s">
        <v>1930</v>
      </c>
      <c r="D584" s="11" t="s">
        <v>1931</v>
      </c>
      <c r="E584" s="11" t="s">
        <v>1932</v>
      </c>
      <c r="F584" s="11" t="s">
        <v>1370</v>
      </c>
      <c r="H584">
        <v>998429999</v>
      </c>
      <c r="I584" s="3">
        <v>43587</v>
      </c>
      <c r="J584" s="64"/>
    </row>
    <row r="585" spans="1:10">
      <c r="A585" s="5">
        <v>625</v>
      </c>
      <c r="C585" s="11" t="s">
        <v>1120</v>
      </c>
      <c r="D585" s="11" t="s">
        <v>1139</v>
      </c>
      <c r="E585" s="11" t="s">
        <v>1933</v>
      </c>
      <c r="F585" s="11" t="s">
        <v>1370</v>
      </c>
      <c r="H585">
        <v>993245257</v>
      </c>
      <c r="I585" s="3">
        <v>43558</v>
      </c>
      <c r="J585" s="64"/>
    </row>
    <row r="586" spans="1:10">
      <c r="A586" s="5">
        <v>626</v>
      </c>
      <c r="C586" s="11" t="s">
        <v>1312</v>
      </c>
      <c r="D586" s="11" t="s">
        <v>1937</v>
      </c>
      <c r="E586" s="11" t="s">
        <v>1938</v>
      </c>
      <c r="F586" s="11" t="s">
        <v>232</v>
      </c>
      <c r="H586">
        <v>952196765</v>
      </c>
      <c r="I586" s="3">
        <v>43589</v>
      </c>
      <c r="J586" s="64"/>
    </row>
    <row r="587" spans="1:10">
      <c r="A587" s="5">
        <v>627</v>
      </c>
      <c r="C587" s="11" t="s">
        <v>1600</v>
      </c>
      <c r="D587" s="11" t="s">
        <v>1864</v>
      </c>
      <c r="E587" s="11" t="s">
        <v>1940</v>
      </c>
      <c r="F587" s="11" t="s">
        <v>1370</v>
      </c>
      <c r="H587">
        <v>991784427</v>
      </c>
      <c r="I587" s="3">
        <v>43589</v>
      </c>
      <c r="J587" s="64"/>
    </row>
    <row r="588" spans="1:10">
      <c r="A588" s="5">
        <v>628</v>
      </c>
      <c r="C588" s="11" t="s">
        <v>1572</v>
      </c>
      <c r="D588" s="11" t="s">
        <v>1941</v>
      </c>
      <c r="E588" s="11" t="s">
        <v>1942</v>
      </c>
      <c r="F588" s="11" t="s">
        <v>1370</v>
      </c>
      <c r="H588">
        <v>991291254</v>
      </c>
      <c r="I588" s="3">
        <v>43591</v>
      </c>
      <c r="J588" s="64"/>
    </row>
    <row r="589" spans="1:10">
      <c r="A589" s="5">
        <v>629</v>
      </c>
      <c r="C589" s="11" t="s">
        <v>1943</v>
      </c>
      <c r="D589" s="11" t="s">
        <v>1799</v>
      </c>
      <c r="E589" s="11" t="s">
        <v>1944</v>
      </c>
      <c r="F589" s="11" t="s">
        <v>1370</v>
      </c>
      <c r="H589">
        <v>995879082</v>
      </c>
      <c r="I589" s="3">
        <v>43591</v>
      </c>
      <c r="J589" s="64"/>
    </row>
    <row r="590" spans="1:10">
      <c r="A590" s="5">
        <v>630</v>
      </c>
      <c r="C590" s="11" t="s">
        <v>1203</v>
      </c>
      <c r="E590" s="11" t="s">
        <v>1945</v>
      </c>
      <c r="F590" s="11" t="s">
        <v>1370</v>
      </c>
      <c r="I590" s="3">
        <v>43591</v>
      </c>
      <c r="J590" s="64"/>
    </row>
    <row r="591" spans="1:10">
      <c r="A591" s="5">
        <v>631</v>
      </c>
      <c r="C591" s="11" t="s">
        <v>1947</v>
      </c>
      <c r="D591" s="11" t="s">
        <v>1948</v>
      </c>
      <c r="E591" s="11" t="s">
        <v>1949</v>
      </c>
      <c r="F591" s="11" t="s">
        <v>1370</v>
      </c>
      <c r="H591">
        <v>965893024</v>
      </c>
      <c r="I591" s="3">
        <v>43592</v>
      </c>
      <c r="J591" s="64"/>
    </row>
    <row r="592" spans="1:10">
      <c r="A592" s="5">
        <v>632</v>
      </c>
      <c r="C592" s="11" t="s">
        <v>1753</v>
      </c>
      <c r="D592" s="11" t="s">
        <v>1950</v>
      </c>
      <c r="E592" s="11" t="s">
        <v>1951</v>
      </c>
      <c r="F592" s="11" t="s">
        <v>1370</v>
      </c>
      <c r="H592">
        <v>994119662</v>
      </c>
      <c r="I592" s="3">
        <v>43593</v>
      </c>
      <c r="J592" s="64"/>
    </row>
    <row r="593" spans="1:11">
      <c r="A593" s="5">
        <v>633</v>
      </c>
      <c r="C593" s="11" t="s">
        <v>1953</v>
      </c>
      <c r="E593" s="11" t="s">
        <v>1954</v>
      </c>
      <c r="F593" s="11" t="s">
        <v>1370</v>
      </c>
      <c r="H593">
        <v>997495821</v>
      </c>
      <c r="I593" s="3">
        <v>43593</v>
      </c>
      <c r="J593" s="64"/>
    </row>
    <row r="594" spans="1:11">
      <c r="A594" s="5">
        <v>634</v>
      </c>
      <c r="C594" s="11" t="s">
        <v>1955</v>
      </c>
      <c r="E594" s="11" t="s">
        <v>1956</v>
      </c>
      <c r="F594" s="11" t="s">
        <v>1370</v>
      </c>
      <c r="H594">
        <v>948891874</v>
      </c>
      <c r="I594" s="3">
        <v>43230</v>
      </c>
      <c r="J594" s="64"/>
    </row>
    <row r="595" spans="1:11">
      <c r="A595" s="5">
        <v>635</v>
      </c>
      <c r="C595" s="11" t="s">
        <v>1432</v>
      </c>
      <c r="E595" s="11" t="s">
        <v>1957</v>
      </c>
      <c r="F595" s="11" t="s">
        <v>1370</v>
      </c>
      <c r="H595">
        <v>989320262</v>
      </c>
      <c r="I595" s="3">
        <v>43596</v>
      </c>
      <c r="J595" s="64"/>
    </row>
    <row r="596" spans="1:11">
      <c r="A596" s="5">
        <v>636</v>
      </c>
      <c r="C596" s="11" t="s">
        <v>1223</v>
      </c>
      <c r="D596" s="11" t="s">
        <v>1514</v>
      </c>
      <c r="E596" s="11" t="s">
        <v>1958</v>
      </c>
      <c r="F596" s="11" t="s">
        <v>1370</v>
      </c>
      <c r="H596">
        <v>985951456</v>
      </c>
      <c r="I596" s="3">
        <v>43596</v>
      </c>
      <c r="J596" s="64"/>
    </row>
    <row r="597" spans="1:11">
      <c r="A597" s="5">
        <v>637</v>
      </c>
      <c r="C597" s="11" t="s">
        <v>1959</v>
      </c>
      <c r="D597" s="11" t="s">
        <v>1850</v>
      </c>
      <c r="E597" s="11" t="s">
        <v>1960</v>
      </c>
      <c r="F597" s="11" t="s">
        <v>1370</v>
      </c>
      <c r="H597">
        <v>987456703</v>
      </c>
      <c r="I597" s="3">
        <v>43596</v>
      </c>
      <c r="J597" s="64"/>
    </row>
    <row r="598" spans="1:11">
      <c r="A598" s="5">
        <v>638</v>
      </c>
      <c r="C598" s="11" t="s">
        <v>1961</v>
      </c>
      <c r="D598" s="11" t="s">
        <v>1962</v>
      </c>
      <c r="E598" s="11" t="s">
        <v>1963</v>
      </c>
      <c r="F598" s="11" t="s">
        <v>1370</v>
      </c>
      <c r="H598">
        <v>972080424</v>
      </c>
      <c r="I598" s="3">
        <v>43598</v>
      </c>
      <c r="J598" s="64"/>
    </row>
    <row r="599" spans="1:11">
      <c r="A599" s="5">
        <v>639</v>
      </c>
      <c r="B599" s="11"/>
      <c r="C599" s="11" t="s">
        <v>1964</v>
      </c>
      <c r="D599" s="11" t="s">
        <v>1965</v>
      </c>
      <c r="E599" s="11" t="s">
        <v>1966</v>
      </c>
      <c r="F599" s="11" t="s">
        <v>1370</v>
      </c>
      <c r="H599">
        <v>992944432</v>
      </c>
      <c r="I599" s="3">
        <v>43600</v>
      </c>
      <c r="J599" s="64"/>
    </row>
    <row r="600" spans="1:11">
      <c r="A600" s="5">
        <v>640</v>
      </c>
      <c r="C600" s="11" t="s">
        <v>1154</v>
      </c>
      <c r="D600" s="11" t="s">
        <v>1250</v>
      </c>
      <c r="E600" s="11" t="s">
        <v>1968</v>
      </c>
      <c r="F600" s="11" t="s">
        <v>1370</v>
      </c>
      <c r="H600">
        <v>974321634</v>
      </c>
      <c r="I600" s="3">
        <v>43601</v>
      </c>
      <c r="J600" s="64"/>
      <c r="K600" t="s">
        <v>2027</v>
      </c>
    </row>
    <row r="601" spans="1:11">
      <c r="A601" s="5">
        <v>641</v>
      </c>
      <c r="C601" s="11" t="s">
        <v>1429</v>
      </c>
      <c r="E601" s="11" t="s">
        <v>1970</v>
      </c>
      <c r="F601" s="11" t="s">
        <v>1370</v>
      </c>
      <c r="H601">
        <v>964890692</v>
      </c>
      <c r="I601" s="3">
        <v>43601</v>
      </c>
      <c r="J601" s="64"/>
    </row>
    <row r="602" spans="1:11">
      <c r="A602" s="5">
        <v>642</v>
      </c>
      <c r="C602" s="11" t="s">
        <v>1203</v>
      </c>
      <c r="D602" s="11" t="s">
        <v>1972</v>
      </c>
      <c r="E602" s="11" t="s">
        <v>1973</v>
      </c>
      <c r="F602" s="11" t="s">
        <v>1370</v>
      </c>
      <c r="H602">
        <v>999788186</v>
      </c>
      <c r="I602" s="3">
        <v>43602</v>
      </c>
      <c r="J602" s="64"/>
    </row>
    <row r="603" spans="1:11">
      <c r="A603" s="5">
        <v>643</v>
      </c>
      <c r="C603" s="11" t="s">
        <v>1976</v>
      </c>
      <c r="D603" s="11" t="s">
        <v>1974</v>
      </c>
      <c r="E603" s="11" t="s">
        <v>1975</v>
      </c>
      <c r="F603" s="11" t="s">
        <v>232</v>
      </c>
      <c r="H603">
        <v>954521992</v>
      </c>
      <c r="I603" s="3">
        <v>43602</v>
      </c>
      <c r="J603" s="64"/>
    </row>
    <row r="604" spans="1:11">
      <c r="A604" s="5">
        <v>644</v>
      </c>
      <c r="C604" s="11" t="s">
        <v>1265</v>
      </c>
      <c r="D604" s="11" t="s">
        <v>1977</v>
      </c>
      <c r="E604" s="11" t="s">
        <v>1978</v>
      </c>
      <c r="F604" s="11" t="s">
        <v>1370</v>
      </c>
      <c r="H604">
        <v>989199814</v>
      </c>
      <c r="I604" s="3">
        <v>43603</v>
      </c>
      <c r="J604" s="64"/>
    </row>
    <row r="605" spans="1:11">
      <c r="A605" s="5">
        <v>645</v>
      </c>
      <c r="C605" s="60" t="s">
        <v>1979</v>
      </c>
      <c r="D605" s="60" t="s">
        <v>1980</v>
      </c>
      <c r="E605" s="60" t="s">
        <v>1981</v>
      </c>
      <c r="F605" s="60" t="s">
        <v>1370</v>
      </c>
      <c r="G605" s="56"/>
      <c r="H605" s="56">
        <v>976414024</v>
      </c>
      <c r="I605" s="57">
        <v>43603</v>
      </c>
      <c r="J605" s="69"/>
    </row>
    <row r="606" spans="1:11">
      <c r="A606" s="5">
        <v>646</v>
      </c>
      <c r="C606" s="11" t="s">
        <v>1192</v>
      </c>
      <c r="D606" s="11" t="s">
        <v>1983</v>
      </c>
      <c r="E606" s="11" t="s">
        <v>1984</v>
      </c>
      <c r="F606" s="11" t="s">
        <v>1370</v>
      </c>
      <c r="H606">
        <v>982094181</v>
      </c>
      <c r="I606" s="3">
        <v>43605</v>
      </c>
      <c r="J606" s="64"/>
    </row>
    <row r="607" spans="1:11">
      <c r="A607" s="5">
        <v>647</v>
      </c>
      <c r="C607" s="11" t="s">
        <v>1107</v>
      </c>
      <c r="D607" s="11" t="s">
        <v>1985</v>
      </c>
      <c r="E607" s="11" t="s">
        <v>1986</v>
      </c>
      <c r="F607" s="11" t="s">
        <v>1370</v>
      </c>
      <c r="H607">
        <v>996698973</v>
      </c>
      <c r="I607" s="3">
        <v>43605</v>
      </c>
      <c r="J607" s="64"/>
    </row>
    <row r="608" spans="1:11">
      <c r="A608" s="5">
        <v>648</v>
      </c>
      <c r="C608" s="11" t="s">
        <v>1987</v>
      </c>
      <c r="D608" s="11" t="s">
        <v>1988</v>
      </c>
      <c r="E608" s="11" t="s">
        <v>1989</v>
      </c>
      <c r="F608" s="11" t="s">
        <v>1370</v>
      </c>
      <c r="H608">
        <v>986695720</v>
      </c>
      <c r="I608" s="3">
        <v>43605</v>
      </c>
      <c r="J608" s="64"/>
    </row>
    <row r="609" spans="1:11">
      <c r="A609" s="5">
        <v>649</v>
      </c>
      <c r="C609" s="11" t="s">
        <v>1990</v>
      </c>
      <c r="D609" s="11" t="s">
        <v>1992</v>
      </c>
      <c r="E609" s="11" t="s">
        <v>1991</v>
      </c>
      <c r="F609" s="11" t="s">
        <v>1370</v>
      </c>
      <c r="I609" s="3">
        <v>43605</v>
      </c>
      <c r="J609" s="64"/>
    </row>
    <row r="610" spans="1:11">
      <c r="A610" s="5">
        <v>650</v>
      </c>
      <c r="C610" s="11" t="s">
        <v>1993</v>
      </c>
      <c r="D610" s="11" t="s">
        <v>1994</v>
      </c>
      <c r="E610" s="11" t="s">
        <v>1995</v>
      </c>
      <c r="F610" s="11" t="s">
        <v>1370</v>
      </c>
      <c r="H610">
        <v>993356962</v>
      </c>
      <c r="I610" s="3">
        <v>43607</v>
      </c>
      <c r="J610" s="64"/>
    </row>
    <row r="611" spans="1:11">
      <c r="A611" s="5">
        <v>651</v>
      </c>
      <c r="C611" s="11" t="s">
        <v>1996</v>
      </c>
      <c r="D611" s="11" t="s">
        <v>2034</v>
      </c>
      <c r="E611" s="11" t="s">
        <v>1997</v>
      </c>
      <c r="F611" s="11" t="s">
        <v>1370</v>
      </c>
      <c r="H611">
        <v>948829101</v>
      </c>
      <c r="I611" s="3">
        <v>43607</v>
      </c>
      <c r="J611" s="64"/>
    </row>
    <row r="612" spans="1:11">
      <c r="A612" s="5">
        <v>652</v>
      </c>
      <c r="C612" s="11" t="s">
        <v>1998</v>
      </c>
      <c r="D612" s="11" t="s">
        <v>1654</v>
      </c>
      <c r="E612" s="11" t="s">
        <v>1999</v>
      </c>
      <c r="F612" s="11" t="s">
        <v>1370</v>
      </c>
      <c r="H612">
        <v>986648420</v>
      </c>
      <c r="I612" s="3">
        <v>43608</v>
      </c>
      <c r="J612" s="64"/>
    </row>
    <row r="613" spans="1:11">
      <c r="A613" s="5">
        <v>654</v>
      </c>
      <c r="C613" s="11" t="s">
        <v>2000</v>
      </c>
      <c r="D613" s="11" t="s">
        <v>1487</v>
      </c>
      <c r="E613" s="11" t="s">
        <v>2001</v>
      </c>
      <c r="F613" s="11" t="s">
        <v>1370</v>
      </c>
      <c r="H613">
        <v>992643425</v>
      </c>
      <c r="I613" s="3">
        <v>43609</v>
      </c>
      <c r="J613" s="64"/>
      <c r="K613" t="s">
        <v>2027</v>
      </c>
    </row>
    <row r="614" spans="1:11">
      <c r="A614" s="5">
        <v>655</v>
      </c>
      <c r="C614" s="11" t="s">
        <v>1246</v>
      </c>
      <c r="D614" s="11" t="s">
        <v>2003</v>
      </c>
      <c r="E614" s="11" t="s">
        <v>2004</v>
      </c>
      <c r="F614" s="11" t="s">
        <v>1370</v>
      </c>
      <c r="H614">
        <v>979811095</v>
      </c>
      <c r="I614" s="3">
        <v>43612</v>
      </c>
      <c r="J614" s="64"/>
    </row>
    <row r="615" spans="1:11">
      <c r="A615" s="5">
        <v>656</v>
      </c>
      <c r="C615" s="11" t="s">
        <v>2006</v>
      </c>
      <c r="E615" s="11" t="s">
        <v>2007</v>
      </c>
      <c r="F615" s="11" t="s">
        <v>1370</v>
      </c>
      <c r="H615">
        <v>978088972</v>
      </c>
      <c r="I615" s="3">
        <v>43612</v>
      </c>
      <c r="J615" s="64"/>
    </row>
    <row r="616" spans="1:11">
      <c r="A616" s="5">
        <v>657</v>
      </c>
      <c r="C616" s="11" t="s">
        <v>1327</v>
      </c>
      <c r="D616" s="11" t="s">
        <v>2008</v>
      </c>
      <c r="E616" s="11" t="s">
        <v>2009</v>
      </c>
      <c r="F616" s="11" t="s">
        <v>1370</v>
      </c>
      <c r="H616">
        <v>966567887</v>
      </c>
      <c r="I616" s="3">
        <v>43613</v>
      </c>
      <c r="J616" s="64"/>
    </row>
    <row r="617" spans="1:11">
      <c r="A617" s="5">
        <v>658</v>
      </c>
      <c r="C617" s="11" t="s">
        <v>1432</v>
      </c>
      <c r="D617" s="11" t="s">
        <v>2011</v>
      </c>
      <c r="E617" s="11" t="s">
        <v>2012</v>
      </c>
      <c r="F617" s="11" t="s">
        <v>1370</v>
      </c>
      <c r="H617">
        <v>993767061</v>
      </c>
      <c r="I617" s="3">
        <v>43614</v>
      </c>
      <c r="J617" s="64"/>
    </row>
    <row r="618" spans="1:11">
      <c r="A618" s="5">
        <v>659</v>
      </c>
      <c r="C618" s="11" t="s">
        <v>1694</v>
      </c>
      <c r="D618" s="11" t="s">
        <v>2013</v>
      </c>
      <c r="E618" s="11" t="s">
        <v>2014</v>
      </c>
      <c r="F618" s="11" t="s">
        <v>1370</v>
      </c>
      <c r="H618">
        <v>953339093</v>
      </c>
      <c r="I618" s="3">
        <v>43615</v>
      </c>
      <c r="J618" s="64"/>
    </row>
    <row r="619" spans="1:11">
      <c r="A619" s="5">
        <v>660</v>
      </c>
      <c r="C619" s="11" t="s">
        <v>2015</v>
      </c>
      <c r="D619" s="11" t="s">
        <v>2016</v>
      </c>
      <c r="E619" s="11" t="s">
        <v>2017</v>
      </c>
      <c r="F619" s="11" t="s">
        <v>1370</v>
      </c>
      <c r="H619">
        <v>997303306</v>
      </c>
      <c r="I619" s="3">
        <v>43615</v>
      </c>
      <c r="J619" s="64"/>
    </row>
    <row r="620" spans="1:11">
      <c r="A620" s="5">
        <v>661</v>
      </c>
      <c r="C620" s="11" t="s">
        <v>2018</v>
      </c>
      <c r="D620" s="11" t="s">
        <v>2019</v>
      </c>
      <c r="E620" s="11" t="s">
        <v>2020</v>
      </c>
      <c r="F620" s="11" t="s">
        <v>1370</v>
      </c>
      <c r="H620">
        <v>995497836</v>
      </c>
      <c r="I620" s="3">
        <v>43616</v>
      </c>
      <c r="J620" s="64"/>
    </row>
    <row r="621" spans="1:11">
      <c r="A621" s="5">
        <v>662</v>
      </c>
      <c r="C621" s="11" t="s">
        <v>2022</v>
      </c>
      <c r="D621" s="11" t="s">
        <v>2023</v>
      </c>
      <c r="E621" s="11" t="s">
        <v>2024</v>
      </c>
      <c r="F621" s="11" t="s">
        <v>232</v>
      </c>
      <c r="H621">
        <v>996306424</v>
      </c>
      <c r="I621" s="3">
        <v>43616</v>
      </c>
      <c r="J621" s="64"/>
    </row>
    <row r="622" spans="1:11">
      <c r="A622" s="5">
        <v>663</v>
      </c>
      <c r="C622" s="11" t="s">
        <v>1236</v>
      </c>
      <c r="D622" s="11" t="s">
        <v>2025</v>
      </c>
      <c r="E622" s="11" t="s">
        <v>2026</v>
      </c>
      <c r="F622" s="11" t="s">
        <v>1370</v>
      </c>
      <c r="H622">
        <v>987203809</v>
      </c>
      <c r="I622" s="3">
        <v>43616</v>
      </c>
      <c r="J622" s="64"/>
    </row>
    <row r="623" spans="1:11" ht="15" customHeight="1">
      <c r="A623" s="70">
        <v>664</v>
      </c>
      <c r="C623" t="s">
        <v>2056</v>
      </c>
      <c r="E623" t="s">
        <v>2057</v>
      </c>
      <c r="H623">
        <v>123456789</v>
      </c>
      <c r="I623" s="71">
        <v>43920</v>
      </c>
      <c r="J623" s="72" t="s">
        <v>2053</v>
      </c>
    </row>
  </sheetData>
  <conditionalFormatting sqref="E488:E1048576 E1:E7 E10:E486">
    <cfRule type="duplicateValues" dxfId="32" priority="22"/>
  </conditionalFormatting>
  <conditionalFormatting sqref="H16:H1048576 H1:H6 H10:H14">
    <cfRule type="duplicateValues" dxfId="31" priority="21"/>
  </conditionalFormatting>
  <conditionalFormatting sqref="J167">
    <cfRule type="duplicateValues" dxfId="30" priority="20"/>
  </conditionalFormatting>
  <conditionalFormatting sqref="J441">
    <cfRule type="duplicateValues" dxfId="29" priority="19"/>
  </conditionalFormatting>
  <conditionalFormatting sqref="E487">
    <cfRule type="duplicateValues" dxfId="28" priority="18"/>
  </conditionalFormatting>
  <conditionalFormatting sqref="J257">
    <cfRule type="duplicateValues" dxfId="27" priority="17"/>
  </conditionalFormatting>
  <conditionalFormatting sqref="D94:D1048576 D43:D92 D1:D41">
    <cfRule type="duplicateValues" dxfId="26" priority="16"/>
  </conditionalFormatting>
  <conditionalFormatting sqref="H7">
    <cfRule type="duplicateValues" dxfId="25" priority="15"/>
  </conditionalFormatting>
  <conditionalFormatting sqref="E8">
    <cfRule type="duplicateValues" dxfId="24" priority="14"/>
  </conditionalFormatting>
  <conditionalFormatting sqref="H8">
    <cfRule type="duplicateValues" dxfId="23" priority="13"/>
  </conditionalFormatting>
  <conditionalFormatting sqref="E9">
    <cfRule type="duplicateValues" dxfId="22" priority="12"/>
  </conditionalFormatting>
  <conditionalFormatting sqref="H9">
    <cfRule type="duplicateValues" dxfId="21" priority="11"/>
  </conditionalFormatting>
  <conditionalFormatting sqref="H15">
    <cfRule type="duplicateValues" dxfId="20" priority="10"/>
  </conditionalFormatting>
  <conditionalFormatting sqref="J44">
    <cfRule type="duplicateValues" dxfId="19" priority="9"/>
  </conditionalFormatting>
  <conditionalFormatting sqref="J75">
    <cfRule type="duplicateValues" dxfId="18" priority="8"/>
  </conditionalFormatting>
  <conditionalFormatting sqref="J117">
    <cfRule type="duplicateValues" dxfId="17" priority="7"/>
  </conditionalFormatting>
  <conditionalFormatting sqref="J153">
    <cfRule type="duplicateValues" dxfId="16" priority="6"/>
  </conditionalFormatting>
  <conditionalFormatting sqref="J264">
    <cfRule type="duplicateValues" dxfId="15" priority="5"/>
  </conditionalFormatting>
  <conditionalFormatting sqref="D42">
    <cfRule type="duplicateValues" dxfId="14" priority="3"/>
  </conditionalFormatting>
  <conditionalFormatting sqref="D93">
    <cfRule type="duplicateValues" dxfId="13" priority="2"/>
  </conditionalFormatting>
  <conditionalFormatting sqref="J360">
    <cfRule type="duplicateValues" dxfId="1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3" tint="0.59999389629810485"/>
    <outlinePr summaryBelow="0" summaryRight="0"/>
  </sheetPr>
  <dimension ref="A1:L41"/>
  <sheetViews>
    <sheetView workbookViewId="0">
      <selection activeCell="G30" sqref="G30"/>
    </sheetView>
  </sheetViews>
  <sheetFormatPr baseColWidth="10" defaultColWidth="14.42578125" defaultRowHeight="15" customHeight="1"/>
  <cols>
    <col min="1" max="2" width="10.7109375" customWidth="1"/>
    <col min="3" max="3" width="6.28515625" customWidth="1"/>
    <col min="4" max="4" width="9.7109375" customWidth="1"/>
    <col min="5" max="5" width="3.140625" customWidth="1"/>
    <col min="6" max="6" width="20.85546875" customWidth="1"/>
    <col min="7" max="7" width="19.7109375" customWidth="1"/>
    <col min="8" max="8" width="16.140625" customWidth="1"/>
    <col min="9" max="9" width="19.7109375" customWidth="1"/>
    <col min="10" max="10" width="21" customWidth="1"/>
    <col min="11" max="11" width="22.85546875" customWidth="1"/>
    <col min="12" max="12" width="14.7109375" customWidth="1"/>
    <col min="13" max="26" width="10.7109375" customWidth="1"/>
  </cols>
  <sheetData>
    <row r="1" spans="1:12" ht="15" customHeight="1">
      <c r="A1" s="7" t="s">
        <v>720</v>
      </c>
    </row>
    <row r="2" spans="1:12"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</row>
    <row r="3" spans="1:12" ht="30">
      <c r="A3" s="8" t="s">
        <v>721</v>
      </c>
      <c r="B3" s="8" t="s">
        <v>722</v>
      </c>
      <c r="C3" s="8" t="s">
        <v>722</v>
      </c>
      <c r="D3" s="8" t="s">
        <v>723</v>
      </c>
      <c r="E3" s="1"/>
      <c r="F3" s="18" t="str">
        <f>VLOOKUP(F2,Servicios!A$2:B$10,2,FALSE)</f>
        <v>Lavado de Alfombras Muro a Muro</v>
      </c>
      <c r="G3" s="18" t="str">
        <f>VLOOKUP(G2,Servicios!A$2:B$10,2,FALSE)</f>
        <v>Lavado de Alfombras Sueltas</v>
      </c>
      <c r="H3" s="18" t="str">
        <f>VLOOKUP(H2,Servicios!A$2:B$10,2,FALSE)</f>
        <v>Limpieza de Piso Flotante</v>
      </c>
      <c r="I3" s="18" t="str">
        <f>VLOOKUP(I2,Servicios!A$2:B$10,2,FALSE)</f>
        <v>Limpieza de Tapices de Muebles</v>
      </c>
      <c r="J3" s="18" t="str">
        <f>VLOOKUP(J2,Servicios!A$2:B$10,2,FALSE)</f>
        <v>Limpieza de Tapices de Automóviles</v>
      </c>
      <c r="K3" s="18" t="str">
        <f>VLOOKUP(K2,Servicios!A$2:B$10,2,FALSE)</f>
        <v>Lavandería Con Retiro a Domicilio</v>
      </c>
      <c r="L3" s="18" t="str">
        <f>VLOOKUP(L2,Servicios!A$2:B$10,2,FALSE)</f>
        <v>Limpieza de Colchones</v>
      </c>
    </row>
    <row r="4" spans="1:12" hidden="1">
      <c r="A4" s="9">
        <v>2017</v>
      </c>
      <c r="B4" s="1" t="s">
        <v>769</v>
      </c>
      <c r="C4">
        <v>1</v>
      </c>
      <c r="D4">
        <f>SUMIFS('Servicios Realizados'!H$2:H$800,'Servicios Realizados'!I$2:I$800,C4,'Servicios Realizados'!J$2:J$800,A4)</f>
        <v>0</v>
      </c>
      <c r="F4">
        <f>SUMIFS('Servicios Realizados'!H$2:H$800,'Servicios Realizados'!I$2:I$800,C4,'Servicios Realizados'!B$2:B$800,F$2,'Servicios Realizados'!J$2:J$800,A4)</f>
        <v>0</v>
      </c>
      <c r="G4">
        <f>SUMIFS('Servicios Realizados'!H$2:H$800,'Servicios Realizados'!I$2:I$800,C4,'Servicios Realizados'!B$2:B$800,G$2,'Servicios Realizados'!J$2:J$800,A4)</f>
        <v>0</v>
      </c>
      <c r="H4">
        <f>SUMIFS('Servicios Realizados'!H$2:H$800,'Servicios Realizados'!I$2:I$800,C4,'Servicios Realizados'!B$2:B$800,H$2,'Servicios Realizados'!J$2:J$800,A4)</f>
        <v>0</v>
      </c>
      <c r="I4">
        <f>SUMIFS('Servicios Realizados'!H$2:H$800,'Servicios Realizados'!I$2:I$800,C4,'Servicios Realizados'!B$2:B$800,I$2,'Servicios Realizados'!J$2:J$800,A4)</f>
        <v>0</v>
      </c>
      <c r="J4">
        <f>SUMIFS('Servicios Realizados'!H$2:H$800,'Servicios Realizados'!I$2:I$800,C4,'Servicios Realizados'!B$2:B$800,J$2,'Servicios Realizados'!J$2:J$800,A4)</f>
        <v>0</v>
      </c>
      <c r="K4">
        <f>SUMIFS('Servicios Realizados'!H$2:H$800,'Servicios Realizados'!I$2:I$800,C4,'Servicios Realizados'!B$2:B$800,K$2,'Servicios Realizados'!J$2:J$800,A4)</f>
        <v>0</v>
      </c>
      <c r="L4">
        <f>SUMIFS('Servicios Realizados'!H$2:H$800,'Servicios Realizados'!I$2:I$800,C4,'Servicios Realizados'!B$2:B$800,L$2,'Servicios Realizados'!J$2:J$800,A4)</f>
        <v>0</v>
      </c>
    </row>
    <row r="5" spans="1:12" hidden="1">
      <c r="A5" s="9">
        <v>2017</v>
      </c>
      <c r="B5" s="1" t="s">
        <v>1058</v>
      </c>
      <c r="C5">
        <v>2</v>
      </c>
      <c r="D5">
        <f>SUMIFS('Servicios Realizados'!H$2:H$800,'Servicios Realizados'!I$2:I$800,C5,'Servicios Realizados'!J$2:J$800,A5)</f>
        <v>0</v>
      </c>
      <c r="F5">
        <f>SUMIFS('Servicios Realizados'!H$2:H$800,'Servicios Realizados'!I$2:I$800,C5,'Servicios Realizados'!B$2:B$800,F$2,'Servicios Realizados'!J$2:J$800,A5)</f>
        <v>0</v>
      </c>
      <c r="G5">
        <f>SUMIFS('Servicios Realizados'!H$2:H$800,'Servicios Realizados'!I$2:I$800,C5,'Servicios Realizados'!B$2:B$800,G$2,'Servicios Realizados'!J$2:J$800,A5)</f>
        <v>0</v>
      </c>
      <c r="H5">
        <f>SUMIFS('Servicios Realizados'!H$2:H$800,'Servicios Realizados'!I$2:I$800,C5,'Servicios Realizados'!B$2:B$800,H$2,'Servicios Realizados'!J$2:J$800,A5)</f>
        <v>0</v>
      </c>
      <c r="I5">
        <f>SUMIFS('Servicios Realizados'!H$2:H$800,'Servicios Realizados'!I$2:I$800,C5,'Servicios Realizados'!B$2:B$800,I$2,'Servicios Realizados'!J$2:J$800,A5)</f>
        <v>0</v>
      </c>
      <c r="J5">
        <f>SUMIFS('Servicios Realizados'!H$2:H$800,'Servicios Realizados'!I$2:I$800,C5,'Servicios Realizados'!B$2:B$800,J$2,'Servicios Realizados'!J$2:J$800,A5)</f>
        <v>0</v>
      </c>
      <c r="K5">
        <f>SUMIFS('Servicios Realizados'!H$2:H$800,'Servicios Realizados'!I$2:I$800,C5,'Servicios Realizados'!B$2:B$800,K$2,'Servicios Realizados'!J$2:J$800,A5)</f>
        <v>0</v>
      </c>
      <c r="L5">
        <f>SUMIFS('Servicios Realizados'!H$2:H$800,'Servicios Realizados'!I$2:I$800,C5,'Servicios Realizados'!B$2:B$800,L$2,'Servicios Realizados'!J$2:J$800,A5)</f>
        <v>0</v>
      </c>
    </row>
    <row r="6" spans="1:12" hidden="1">
      <c r="A6" s="9">
        <v>2017</v>
      </c>
      <c r="B6" s="1" t="s">
        <v>784</v>
      </c>
      <c r="C6">
        <v>3</v>
      </c>
      <c r="D6">
        <f>SUMIFS('Servicios Realizados'!H$2:H$800,'Servicios Realizados'!I$2:I$800,C6,'Servicios Realizados'!J$2:J$800,A6)</f>
        <v>96000</v>
      </c>
      <c r="F6">
        <f>SUMIFS('Servicios Realizados'!H$2:H$800,'Servicios Realizados'!I$2:I$800,C6,'Servicios Realizados'!B$2:B$800,F$2,'Servicios Realizados'!J$2:J$800,A6)</f>
        <v>0</v>
      </c>
      <c r="G6">
        <f>SUMIFS('Servicios Realizados'!H$2:H$800,'Servicios Realizados'!I$2:I$800,C6,'Servicios Realizados'!B$2:B$800,G$2,'Servicios Realizados'!J$2:J$800,A6)</f>
        <v>96000</v>
      </c>
      <c r="H6">
        <f>SUMIFS('Servicios Realizados'!H$2:H$800,'Servicios Realizados'!I$2:I$800,C6,'Servicios Realizados'!B$2:B$800,H$2,'Servicios Realizados'!J$2:J$800,A6)</f>
        <v>0</v>
      </c>
      <c r="I6">
        <f>SUMIFS('Servicios Realizados'!H$2:H$800,'Servicios Realizados'!I$2:I$800,C6,'Servicios Realizados'!B$2:B$800,I$2,'Servicios Realizados'!J$2:J$800,A6)</f>
        <v>0</v>
      </c>
      <c r="J6">
        <f>SUMIFS('Servicios Realizados'!H$2:H$800,'Servicios Realizados'!I$2:I$800,C6,'Servicios Realizados'!B$2:B$800,J$2,'Servicios Realizados'!J$2:J$800,A6)</f>
        <v>0</v>
      </c>
      <c r="K6">
        <f>SUMIFS('Servicios Realizados'!H$2:H$800,'Servicios Realizados'!I$2:I$800,C6,'Servicios Realizados'!B$2:B$800,K$2,'Servicios Realizados'!J$2:J$800,A6)</f>
        <v>0</v>
      </c>
      <c r="L6">
        <f>SUMIFS('Servicios Realizados'!H$2:H$800,'Servicios Realizados'!I$2:I$800,C6,'Servicios Realizados'!B$2:B$800,L$2,'Servicios Realizados'!J$2:J$800,A6)</f>
        <v>0</v>
      </c>
    </row>
    <row r="7" spans="1:12" hidden="1">
      <c r="A7" s="9">
        <v>2017</v>
      </c>
      <c r="B7" s="1" t="s">
        <v>786</v>
      </c>
      <c r="C7">
        <v>4</v>
      </c>
      <c r="D7">
        <f>SUMIFS('Servicios Realizados'!H$2:H$800,'Servicios Realizados'!I$2:I$800,C7,'Servicios Realizados'!J$2:J$800,A7)</f>
        <v>162000</v>
      </c>
      <c r="F7">
        <f>SUMIFS('Servicios Realizados'!H$2:H$800,'Servicios Realizados'!I$2:I$800,C7,'Servicios Realizados'!B$2:B$800,F$2,'Servicios Realizados'!J$2:J$800,A7)</f>
        <v>0</v>
      </c>
      <c r="G7">
        <f>SUMIFS('Servicios Realizados'!H$2:H$800,'Servicios Realizados'!I$2:I$800,C7,'Servicios Realizados'!B$2:B$800,G$2,'Servicios Realizados'!J$2:J$800,A7)</f>
        <v>46000</v>
      </c>
      <c r="H7">
        <f>SUMIFS('Servicios Realizados'!H$2:H$800,'Servicios Realizados'!I$2:I$800,C7,'Servicios Realizados'!B$2:B$800,H$2,'Servicios Realizados'!J$2:J$800,A7)</f>
        <v>30000</v>
      </c>
      <c r="I7">
        <f>SUMIFS('Servicios Realizados'!H$2:H$800,'Servicios Realizados'!I$2:I$800,C7,'Servicios Realizados'!B$2:B$800,I$2,'Servicios Realizados'!J$2:J$800,A7)</f>
        <v>80000</v>
      </c>
      <c r="J7">
        <f>SUMIFS('Servicios Realizados'!H$2:H$800,'Servicios Realizados'!I$2:I$800,C7,'Servicios Realizados'!B$2:B$800,J$2,'Servicios Realizados'!J$2:J$800,A7)</f>
        <v>0</v>
      </c>
      <c r="K7">
        <f>SUMIFS('Servicios Realizados'!H$2:H$800,'Servicios Realizados'!I$2:I$800,C7,'Servicios Realizados'!B$2:B$800,K$2,'Servicios Realizados'!J$2:J$800,A7)</f>
        <v>6000</v>
      </c>
      <c r="L7">
        <f>SUMIFS('Servicios Realizados'!H$2:H$800,'Servicios Realizados'!I$2:I$800,C7,'Servicios Realizados'!B$2:B$800,L$2,'Servicios Realizados'!J$2:J$800,A7)</f>
        <v>0</v>
      </c>
    </row>
    <row r="8" spans="1:12" hidden="1">
      <c r="A8" s="9">
        <v>2017</v>
      </c>
      <c r="B8" s="1" t="s">
        <v>788</v>
      </c>
      <c r="C8">
        <v>5</v>
      </c>
      <c r="D8">
        <f>SUMIFS('Servicios Realizados'!H$2:H$800,'Servicios Realizados'!I$2:I$800,C8,'Servicios Realizados'!J$2:J$800,A8)</f>
        <v>406501</v>
      </c>
      <c r="F8">
        <f>SUMIFS('Servicios Realizados'!H$2:H$800,'Servicios Realizados'!I$2:I$800,C8,'Servicios Realizados'!B$2:B$800,F$2,'Servicios Realizados'!J$2:J$800,A8)</f>
        <v>0</v>
      </c>
      <c r="G8">
        <f>SUMIFS('Servicios Realizados'!H$2:H$800,'Servicios Realizados'!I$2:I$800,C8,'Servicios Realizados'!B$2:B$800,G$2,'Servicios Realizados'!J$2:J$800,A8)</f>
        <v>325000</v>
      </c>
      <c r="H8">
        <f>SUMIFS('Servicios Realizados'!H$2:H$800,'Servicios Realizados'!I$2:I$800,C8,'Servicios Realizados'!B$2:B$800,H$2,'Servicios Realizados'!J$2:J$800,A8)</f>
        <v>0</v>
      </c>
      <c r="I8">
        <f>SUMIFS('Servicios Realizados'!H$2:H$800,'Servicios Realizados'!I$2:I$800,C8,'Servicios Realizados'!B$2:B$800,I$2,'Servicios Realizados'!J$2:J$800,A8)</f>
        <v>0</v>
      </c>
      <c r="J8">
        <f>SUMIFS('Servicios Realizados'!H$2:H$800,'Servicios Realizados'!I$2:I$800,C8,'Servicios Realizados'!B$2:B$800,J$2,'Servicios Realizados'!J$2:J$800,A8)</f>
        <v>0</v>
      </c>
      <c r="K8">
        <f>SUMIFS('Servicios Realizados'!H$2:H$800,'Servicios Realizados'!I$2:I$800,C8,'Servicios Realizados'!B$2:B$800,K$2,'Servicios Realizados'!J$2:J$800,A8)</f>
        <v>81501</v>
      </c>
      <c r="L8">
        <f>SUMIFS('Servicios Realizados'!H$2:H$800,'Servicios Realizados'!I$2:I$800,C8,'Servicios Realizados'!B$2:B$800,L$2,'Servicios Realizados'!J$2:J$800,A8)</f>
        <v>0</v>
      </c>
    </row>
    <row r="9" spans="1:12" hidden="1">
      <c r="A9" s="9">
        <v>2017</v>
      </c>
      <c r="B9" s="1" t="s">
        <v>789</v>
      </c>
      <c r="C9">
        <v>6</v>
      </c>
      <c r="D9">
        <f>SUMIFS('Servicios Realizados'!H$2:H$800,'Servicios Realizados'!I$2:I$800,C9,'Servicios Realizados'!J$2:J$800,A9)</f>
        <v>1338902</v>
      </c>
      <c r="F9">
        <f>SUMIFS('Servicios Realizados'!H$2:H$800,'Servicios Realizados'!I$2:I$800,C9,'Servicios Realizados'!B$2:B$800,F$2,'Servicios Realizados'!J$2:J$800,A9)</f>
        <v>0</v>
      </c>
      <c r="G9">
        <f>SUMIFS('Servicios Realizados'!H$2:H$800,'Servicios Realizados'!I$2:I$800,C9,'Servicios Realizados'!B$2:B$800,G$2,'Servicios Realizados'!J$2:J$800,A9)</f>
        <v>942250</v>
      </c>
      <c r="H9">
        <f>SUMIFS('Servicios Realizados'!H$2:H$800,'Servicios Realizados'!I$2:I$800,C9,'Servicios Realizados'!B$2:B$800,H$2,'Servicios Realizados'!J$2:J$800,A9)</f>
        <v>0</v>
      </c>
      <c r="I9">
        <f>SUMIFS('Servicios Realizados'!H$2:H$800,'Servicios Realizados'!I$2:I$800,C9,'Servicios Realizados'!B$2:B$800,I$2,'Servicios Realizados'!J$2:J$800,A9)</f>
        <v>0</v>
      </c>
      <c r="J9">
        <f>SUMIFS('Servicios Realizados'!H$2:H$800,'Servicios Realizados'!I$2:I$800,C9,'Servicios Realizados'!B$2:B$800,J$2,'Servicios Realizados'!J$2:J$800,A9)</f>
        <v>0</v>
      </c>
      <c r="K9">
        <f>SUMIFS('Servicios Realizados'!H$2:H$800,'Servicios Realizados'!I$2:I$800,C9,'Servicios Realizados'!B$2:B$800,K$2,'Servicios Realizados'!J$2:J$800,A9)</f>
        <v>396652</v>
      </c>
      <c r="L9">
        <f>SUMIFS('Servicios Realizados'!H$2:H$800,'Servicios Realizados'!I$2:I$800,C9,'Servicios Realizados'!B$2:B$800,L$2,'Servicios Realizados'!J$2:J$800,A9)</f>
        <v>0</v>
      </c>
    </row>
    <row r="10" spans="1:12" hidden="1">
      <c r="A10" s="9">
        <v>2017</v>
      </c>
      <c r="B10" s="1" t="s">
        <v>1059</v>
      </c>
      <c r="C10">
        <v>7</v>
      </c>
      <c r="D10">
        <f>SUMIFS('Servicios Realizados'!H$2:H$800,'Servicios Realizados'!I$2:I$800,C10,'Servicios Realizados'!J$2:J$800,A10)</f>
        <v>1111000</v>
      </c>
      <c r="F10">
        <f>SUMIFS('Servicios Realizados'!H$2:H$800,'Servicios Realizados'!I$2:I$800,C10,'Servicios Realizados'!B$2:B$800,F$2,'Servicios Realizados'!J$2:J$800,A10)</f>
        <v>32000</v>
      </c>
      <c r="G10">
        <f>SUMIFS('Servicios Realizados'!H$2:H$800,'Servicios Realizados'!I$2:I$800,C10,'Servicios Realizados'!B$2:B$800,G$2,'Servicios Realizados'!J$2:J$800,A10)</f>
        <v>875000</v>
      </c>
      <c r="H10">
        <f>SUMIFS('Servicios Realizados'!H$2:H$800,'Servicios Realizados'!I$2:I$800,C10,'Servicios Realizados'!B$2:B$800,H$2,'Servicios Realizados'!J$2:J$800,A10)</f>
        <v>0</v>
      </c>
      <c r="I10">
        <f>SUMIFS('Servicios Realizados'!H$2:H$800,'Servicios Realizados'!I$2:I$800,C10,'Servicios Realizados'!B$2:B$800,I$2,'Servicios Realizados'!J$2:J$800,A10)</f>
        <v>0</v>
      </c>
      <c r="J10">
        <f>SUMIFS('Servicios Realizados'!H$2:H$800,'Servicios Realizados'!I$2:I$800,C10,'Servicios Realizados'!B$2:B$800,J$2,'Servicios Realizados'!J$2:J$800,A10)</f>
        <v>0</v>
      </c>
      <c r="K10">
        <f>SUMIFS('Servicios Realizados'!H$2:H$800,'Servicios Realizados'!I$2:I$800,C10,'Servicios Realizados'!B$2:B$800,K$2,'Servicios Realizados'!J$2:J$800,A10)</f>
        <v>204000</v>
      </c>
      <c r="L10">
        <f>SUMIFS('Servicios Realizados'!H$2:H$800,'Servicios Realizados'!I$2:I$800,C10,'Servicios Realizados'!B$2:B$800,L$2,'Servicios Realizados'!J$2:J$800,A10)</f>
        <v>0</v>
      </c>
    </row>
    <row r="11" spans="1:12" hidden="1">
      <c r="A11" s="9">
        <v>2017</v>
      </c>
      <c r="B11" s="1" t="s">
        <v>1060</v>
      </c>
      <c r="C11">
        <v>8</v>
      </c>
      <c r="D11">
        <f>SUMIFS('Servicios Realizados'!H$2:H$800,'Servicios Realizados'!I$2:I$800,C11,'Servicios Realizados'!J$2:J$800,A11)</f>
        <v>1577503</v>
      </c>
      <c r="F11">
        <f>SUMIFS('Servicios Realizados'!H$2:H$800,'Servicios Realizados'!I$2:I$800,C11,'Servicios Realizados'!B$2:B$800,F$2,'Servicios Realizados'!J$2:J$800,A11)</f>
        <v>121001</v>
      </c>
      <c r="G11">
        <f>SUMIFS('Servicios Realizados'!H$2:H$800,'Servicios Realizados'!I$2:I$800,C11,'Servicios Realizados'!B$2:B$800,G$2,'Servicios Realizados'!J$2:J$800,A11)</f>
        <v>631000</v>
      </c>
      <c r="H11">
        <f>SUMIFS('Servicios Realizados'!H$2:H$800,'Servicios Realizados'!I$2:I$800,C11,'Servicios Realizados'!B$2:B$800,H$2,'Servicios Realizados'!J$2:J$800,A11)</f>
        <v>472000</v>
      </c>
      <c r="I11">
        <f>SUMIFS('Servicios Realizados'!H$2:H$800,'Servicios Realizados'!I$2:I$800,C11,'Servicios Realizados'!B$2:B$800,I$2,'Servicios Realizados'!J$2:J$800,A11)</f>
        <v>180000</v>
      </c>
      <c r="J11">
        <f>SUMIFS('Servicios Realizados'!H$2:H$800,'Servicios Realizados'!I$2:I$800,C11,'Servicios Realizados'!B$2:B$800,J$2,'Servicios Realizados'!J$2:J$800,A11)</f>
        <v>0</v>
      </c>
      <c r="K11">
        <f>SUMIFS('Servicios Realizados'!H$2:H$800,'Servicios Realizados'!I$2:I$800,C11,'Servicios Realizados'!B$2:B$800,K$2,'Servicios Realizados'!J$2:J$800,A11)</f>
        <v>173502</v>
      </c>
      <c r="L11">
        <f>SUMIFS('Servicios Realizados'!H$2:H$800,'Servicios Realizados'!I$2:I$800,C11,'Servicios Realizados'!B$2:B$800,L$2,'Servicios Realizados'!J$2:J$800,A11)</f>
        <v>0</v>
      </c>
    </row>
    <row r="12" spans="1:12" hidden="1">
      <c r="A12" s="9">
        <v>2017</v>
      </c>
      <c r="B12" s="1" t="s">
        <v>1061</v>
      </c>
      <c r="C12">
        <v>9</v>
      </c>
      <c r="D12">
        <f>SUMIFS('Servicios Realizados'!H$2:H$800,'Servicios Realizados'!I$2:I$800,C12,'Servicios Realizados'!J$2:J$800,A12)</f>
        <v>1203702</v>
      </c>
      <c r="F12">
        <f>SUMIFS('Servicios Realizados'!H$2:H$800,'Servicios Realizados'!I$2:I$800,C12,'Servicios Realizados'!B$2:B$800,F$2,'Servicios Realizados'!J$2:J$800,A12)</f>
        <v>15000</v>
      </c>
      <c r="G12">
        <f>SUMIFS('Servicios Realizados'!H$2:H$800,'Servicios Realizados'!I$2:I$800,C12,'Servicios Realizados'!B$2:B$800,G$2,'Servicios Realizados'!J$2:J$800,A12)</f>
        <v>973801</v>
      </c>
      <c r="H12">
        <f>SUMIFS('Servicios Realizados'!H$2:H$800,'Servicios Realizados'!I$2:I$800,C12,'Servicios Realizados'!B$2:B$800,H$2,'Servicios Realizados'!J$2:J$800,A12)</f>
        <v>0</v>
      </c>
      <c r="I12">
        <f>SUMIFS('Servicios Realizados'!H$2:H$800,'Servicios Realizados'!I$2:I$800,C12,'Servicios Realizados'!B$2:B$800,I$2,'Servicios Realizados'!J$2:J$800,A12)</f>
        <v>0</v>
      </c>
      <c r="J12">
        <f>SUMIFS('Servicios Realizados'!H$2:H$800,'Servicios Realizados'!I$2:I$800,C12,'Servicios Realizados'!B$2:B$800,J$2,'Servicios Realizados'!J$2:J$800,A12)</f>
        <v>0</v>
      </c>
      <c r="K12">
        <f>SUMIFS('Servicios Realizados'!H$2:H$800,'Servicios Realizados'!I$2:I$800,C12,'Servicios Realizados'!B$2:B$800,K$2,'Servicios Realizados'!J$2:J$800,A12)</f>
        <v>214901</v>
      </c>
      <c r="L12">
        <f>SUMIFS('Servicios Realizados'!H$2:H$800,'Servicios Realizados'!I$2:I$800,C12,'Servicios Realizados'!B$2:B$800,L$2,'Servicios Realizados'!J$2:J$800,A12)</f>
        <v>0</v>
      </c>
    </row>
    <row r="13" spans="1:12" hidden="1">
      <c r="A13" s="9">
        <v>2017</v>
      </c>
      <c r="B13" s="1" t="s">
        <v>727</v>
      </c>
      <c r="C13">
        <v>10</v>
      </c>
      <c r="D13">
        <f>SUMIFS('Servicios Realizados'!H$2:H$800,'Servicios Realizados'!I$2:I$800,C13,'Servicios Realizados'!J$2:J$800,A13)</f>
        <v>1696401</v>
      </c>
      <c r="F13">
        <f>SUMIFS('Servicios Realizados'!H$2:H$800,'Servicios Realizados'!I$2:I$800,C13,'Servicios Realizados'!B$2:B$800,F$2,'Servicios Realizados'!J$2:J$800,A13)</f>
        <v>296000</v>
      </c>
      <c r="G13">
        <f>SUMIFS('Servicios Realizados'!H$2:H$800,'Servicios Realizados'!I$2:I$800,C13,'Servicios Realizados'!B$2:B$800,G$2,'Servicios Realizados'!J$2:J$800,A13)</f>
        <v>1190000</v>
      </c>
      <c r="H13">
        <f>SUMIFS('Servicios Realizados'!H$2:H$800,'Servicios Realizados'!I$2:I$800,C13,'Servicios Realizados'!B$2:B$800,H$2,'Servicios Realizados'!J$2:J$800,A13)</f>
        <v>0</v>
      </c>
      <c r="I13">
        <f>SUMIFS('Servicios Realizados'!H$2:H$800,'Servicios Realizados'!I$2:I$800,C13,'Servicios Realizados'!B$2:B$800,I$2,'Servicios Realizados'!J$2:J$800,A13)</f>
        <v>99500</v>
      </c>
      <c r="J13">
        <f>SUMIFS('Servicios Realizados'!H$2:H$800,'Servicios Realizados'!I$2:I$800,C13,'Servicios Realizados'!B$2:B$800,J$2,'Servicios Realizados'!J$2:J$800,A13)</f>
        <v>0</v>
      </c>
      <c r="K13">
        <f>SUMIFS('Servicios Realizados'!H$2:H$800,'Servicios Realizados'!I$2:I$800,C13,'Servicios Realizados'!B$2:B$800,K$2,'Servicios Realizados'!J$2:J$800,A13)</f>
        <v>110901</v>
      </c>
      <c r="L13">
        <f>SUMIFS('Servicios Realizados'!H$2:H$800,'Servicios Realizados'!I$2:I$800,C13,'Servicios Realizados'!B$2:B$800,L$2,'Servicios Realizados'!J$2:J$800,A13)</f>
        <v>0</v>
      </c>
    </row>
    <row r="14" spans="1:12" hidden="1">
      <c r="A14" s="9">
        <v>2017</v>
      </c>
      <c r="B14" s="1" t="s">
        <v>741</v>
      </c>
      <c r="C14">
        <v>11</v>
      </c>
      <c r="D14">
        <f>SUMIFS('Servicios Realizados'!H$2:H$800,'Servicios Realizados'!I$2:I$800,C14,'Servicios Realizados'!J$2:J$800,A14)</f>
        <v>2022823</v>
      </c>
      <c r="F14">
        <f>SUMIFS('Servicios Realizados'!H$2:H$800,'Servicios Realizados'!I$2:I$800,C14,'Servicios Realizados'!B$2:B$800,F$2,'Servicios Realizados'!J$2:J$800,A14)</f>
        <v>138323</v>
      </c>
      <c r="G14">
        <f>SUMIFS('Servicios Realizados'!H$2:H$800,'Servicios Realizados'!I$2:I$800,C14,'Servicios Realizados'!B$2:B$800,G$2,'Servicios Realizados'!J$2:J$800,A14)</f>
        <v>1483800</v>
      </c>
      <c r="H14">
        <f>SUMIFS('Servicios Realizados'!H$2:H$800,'Servicios Realizados'!I$2:I$800,C14,'Servicios Realizados'!B$2:B$800,H$2,'Servicios Realizados'!J$2:J$800,A14)</f>
        <v>147000</v>
      </c>
      <c r="I14">
        <f>SUMIFS('Servicios Realizados'!H$2:H$800,'Servicios Realizados'!I$2:I$800,C14,'Servicios Realizados'!B$2:B$800,I$2,'Servicios Realizados'!J$2:J$800,A14)</f>
        <v>75000</v>
      </c>
      <c r="J14">
        <f>SUMIFS('Servicios Realizados'!H$2:H$800,'Servicios Realizados'!I$2:I$800,C14,'Servicios Realizados'!B$2:B$800,J$2,'Servicios Realizados'!J$2:J$800,A14)</f>
        <v>0</v>
      </c>
      <c r="K14">
        <f>SUMIFS('Servicios Realizados'!H$2:H$800,'Servicios Realizados'!I$2:I$800,C14,'Servicios Realizados'!B$2:B$800,K$2,'Servicios Realizados'!J$2:J$800,A14)</f>
        <v>178700</v>
      </c>
      <c r="L14">
        <f>SUMIFS('Servicios Realizados'!H$2:H$800,'Servicios Realizados'!I$2:I$800,C14,'Servicios Realizados'!B$2:B$800,L$2,'Servicios Realizados'!J$2:J$800,A14)</f>
        <v>0</v>
      </c>
    </row>
    <row r="15" spans="1:12" hidden="1">
      <c r="A15" s="9">
        <v>2017</v>
      </c>
      <c r="B15" s="1" t="s">
        <v>752</v>
      </c>
      <c r="C15">
        <v>12</v>
      </c>
      <c r="D15">
        <f>SUMIFS('Servicios Realizados'!H$2:H$800,'Servicios Realizados'!I$2:I$800,C15,'Servicios Realizados'!J$2:J$800,A15)</f>
        <v>1401304</v>
      </c>
      <c r="F15">
        <f>SUMIFS('Servicios Realizados'!H$2:H$800,'Servicios Realizados'!I$2:I$800,C15,'Servicios Realizados'!B$2:B$800,F$2,'Servicios Realizados'!J$2:J$800,A15)</f>
        <v>106500</v>
      </c>
      <c r="G15">
        <f>SUMIFS('Servicios Realizados'!H$2:H$800,'Servicios Realizados'!I$2:I$800,C15,'Servicios Realizados'!B$2:B$800,G$2,'Servicios Realizados'!J$2:J$800,A15)</f>
        <v>1118952</v>
      </c>
      <c r="H15">
        <f>SUMIFS('Servicios Realizados'!H$2:H$800,'Servicios Realizados'!I$2:I$800,C15,'Servicios Realizados'!B$2:B$800,H$2,'Servicios Realizados'!J$2:J$800,A15)</f>
        <v>90000</v>
      </c>
      <c r="I15">
        <f>SUMIFS('Servicios Realizados'!H$2:H$800,'Servicios Realizados'!I$2:I$800,C15,'Servicios Realizados'!B$2:B$800,I$2,'Servicios Realizados'!J$2:J$800,A15)</f>
        <v>30001</v>
      </c>
      <c r="J15">
        <f>SUMIFS('Servicios Realizados'!H$2:H$800,'Servicios Realizados'!I$2:I$800,C15,'Servicios Realizados'!B$2:B$800,J$2,'Servicios Realizados'!J$2:J$800,A15)</f>
        <v>0</v>
      </c>
      <c r="K15">
        <f>SUMIFS('Servicios Realizados'!H$2:H$800,'Servicios Realizados'!I$2:I$800,C15,'Servicios Realizados'!B$2:B$800,K$2,'Servicios Realizados'!J$2:J$800,A15)</f>
        <v>55851</v>
      </c>
      <c r="L15">
        <f>SUMIFS('Servicios Realizados'!H$2:H$800,'Servicios Realizados'!I$2:I$800,C15,'Servicios Realizados'!B$2:B$800,L$2,'Servicios Realizados'!J$2:J$800,A15)</f>
        <v>0</v>
      </c>
    </row>
    <row r="16" spans="1:12" hidden="1">
      <c r="A16" s="9">
        <f>YEAR("01-01-2018")</f>
        <v>2018</v>
      </c>
      <c r="B16" s="1" t="s">
        <v>769</v>
      </c>
      <c r="C16">
        <f>MONTH("01-01-2018")</f>
        <v>1</v>
      </c>
      <c r="D16">
        <f>SUMIFS('Servicios Realizados'!H$2:H$800,'Servicios Realizados'!I$2:I$800,C16,'Servicios Realizados'!J$2:J$800,A16)</f>
        <v>223104</v>
      </c>
      <c r="F16">
        <f>SUMIFS('Servicios Realizados'!H$2:H$800,'Servicios Realizados'!I$2:I$800,C16,'Servicios Realizados'!B$2:B$800,F$2,'Servicios Realizados'!J$2:J$800,A16)</f>
        <v>0</v>
      </c>
      <c r="G16">
        <f>SUMIFS('Servicios Realizados'!H$2:H$800,'Servicios Realizados'!I$2:I$800,C16,'Servicios Realizados'!B$2:B$800,G$2,'Servicios Realizados'!J$2:J$800,A16)</f>
        <v>183502</v>
      </c>
      <c r="H16">
        <f>SUMIFS('Servicios Realizados'!H$2:H$800,'Servicios Realizados'!I$2:I$800,C16,'Servicios Realizados'!B$2:B$800,H$2,'Servicios Realizados'!J$2:J$800,A16)</f>
        <v>0</v>
      </c>
      <c r="I16">
        <f>SUMIFS('Servicios Realizados'!H$2:H$800,'Servicios Realizados'!I$2:I$800,C16,'Servicios Realizados'!B$2:B$800,I$2,'Servicios Realizados'!J$2:J$800,A16)</f>
        <v>1</v>
      </c>
      <c r="J16">
        <f>SUMIFS('Servicios Realizados'!H$2:H$800,'Servicios Realizados'!I$2:I$800,C16,'Servicios Realizados'!B$2:B$800,J$2,'Servicios Realizados'!J$2:J$800,A16)</f>
        <v>0</v>
      </c>
      <c r="K16">
        <f>SUMIFS('Servicios Realizados'!H$2:H$800,'Servicios Realizados'!I$2:I$800,C16,'Servicios Realizados'!B$2:B$800,K$2,'Servicios Realizados'!J$2:J$800,A16)</f>
        <v>39601</v>
      </c>
      <c r="L16">
        <f>SUMIFS('Servicios Realizados'!H$2:H$800,'Servicios Realizados'!I$2:I$800,C16,'Servicios Realizados'!B$2:B$800,L$2,'Servicios Realizados'!J$2:J$800,A16)</f>
        <v>0</v>
      </c>
    </row>
    <row r="17" spans="1:12" hidden="1">
      <c r="A17" s="9">
        <f t="shared" ref="A17:A27" si="0">YEAR("01-01-2018")</f>
        <v>2018</v>
      </c>
      <c r="B17" s="19" t="s">
        <v>1058</v>
      </c>
      <c r="C17">
        <v>2</v>
      </c>
      <c r="D17">
        <f>SUMIFS('Servicios Realizados'!H$2:H$800,'Servicios Realizados'!I$2:I$800,C17,'Servicios Realizados'!J$2:J$800,A17)</f>
        <v>0</v>
      </c>
      <c r="F17">
        <f>SUMIFS('Servicios Realizados'!H$2:H$800,'Servicios Realizados'!I$2:I$800,C17,'Servicios Realizados'!B$2:B$800,F$2,'Servicios Realizados'!J$2:J$800,A17)</f>
        <v>0</v>
      </c>
      <c r="G17">
        <f>SUMIFS('Servicios Realizados'!H$2:H$800,'Servicios Realizados'!I$2:I$800,C17,'Servicios Realizados'!B$2:B$800,G$2,'Servicios Realizados'!J$2:J$800,A17)</f>
        <v>0</v>
      </c>
      <c r="H17">
        <f>SUMIFS('Servicios Realizados'!H$2:H$800,'Servicios Realizados'!I$2:I$800,C17,'Servicios Realizados'!B$2:B$800,H$2,'Servicios Realizados'!J$2:J$800,A17)</f>
        <v>0</v>
      </c>
      <c r="I17">
        <f>SUMIFS('Servicios Realizados'!H$2:H$800,'Servicios Realizados'!I$2:I$800,C17,'Servicios Realizados'!B$2:B$800,I$2,'Servicios Realizados'!J$2:J$800,A17)</f>
        <v>0</v>
      </c>
      <c r="J17">
        <f>SUMIFS('Servicios Realizados'!H$2:H$800,'Servicios Realizados'!I$2:I$800,C17,'Servicios Realizados'!B$2:B$800,J$2,'Servicios Realizados'!J$2:J$800,A17)</f>
        <v>0</v>
      </c>
      <c r="K17">
        <f>SUMIFS('Servicios Realizados'!H$2:H$800,'Servicios Realizados'!I$2:I$800,C17,'Servicios Realizados'!B$2:B$800,K$2,'Servicios Realizados'!J$2:J$800,A17)</f>
        <v>0</v>
      </c>
      <c r="L17">
        <f>SUMIFS('Servicios Realizados'!H$2:H$800,'Servicios Realizados'!I$2:I$800,C17,'Servicios Realizados'!B$2:B$800,L$2,'Servicios Realizados'!J$2:J$800,A17)</f>
        <v>0</v>
      </c>
    </row>
    <row r="18" spans="1:12" hidden="1">
      <c r="A18" s="9">
        <f t="shared" si="0"/>
        <v>2018</v>
      </c>
      <c r="B18" s="19" t="s">
        <v>784</v>
      </c>
      <c r="C18">
        <v>3</v>
      </c>
      <c r="D18">
        <f>SUMIFS('Servicios Realizados'!H$2:H$800,'Servicios Realizados'!I$2:I$800,C18,'Servicios Realizados'!J$2:J$800,A18)</f>
        <v>0</v>
      </c>
      <c r="F18">
        <f>SUMIFS('Servicios Realizados'!H$2:H$800,'Servicios Realizados'!I$2:I$800,C18,'Servicios Realizados'!B$2:B$800,F$2,'Servicios Realizados'!J$2:J$800,A18)</f>
        <v>0</v>
      </c>
      <c r="G18">
        <f>SUMIFS('Servicios Realizados'!H$2:H$800,'Servicios Realizados'!I$2:I$800,C18,'Servicios Realizados'!B$2:B$800,G$2,'Servicios Realizados'!J$2:J$800,A18)</f>
        <v>0</v>
      </c>
      <c r="H18">
        <f>SUMIFS('Servicios Realizados'!H$2:H$800,'Servicios Realizados'!I$2:I$800,C18,'Servicios Realizados'!B$2:B$800,H$2,'Servicios Realizados'!J$2:J$800,A18)</f>
        <v>0</v>
      </c>
      <c r="I18">
        <f>SUMIFS('Servicios Realizados'!H$2:H$800,'Servicios Realizados'!I$2:I$800,C18,'Servicios Realizados'!B$2:B$800,I$2,'Servicios Realizados'!J$2:J$800,A18)</f>
        <v>0</v>
      </c>
      <c r="J18">
        <f>SUMIFS('Servicios Realizados'!H$2:H$800,'Servicios Realizados'!I$2:I$800,C18,'Servicios Realizados'!B$2:B$800,J$2,'Servicios Realizados'!J$2:J$800,A18)</f>
        <v>0</v>
      </c>
      <c r="K18">
        <f>SUMIFS('Servicios Realizados'!H$2:H$800,'Servicios Realizados'!I$2:I$800,C18,'Servicios Realizados'!B$2:B$800,K$2,'Servicios Realizados'!J$2:J$800,A18)</f>
        <v>0</v>
      </c>
      <c r="L18">
        <f>SUMIFS('Servicios Realizados'!H$2:H$800,'Servicios Realizados'!I$2:I$800,C18,'Servicios Realizados'!B$2:B$800,L$2,'Servicios Realizados'!J$2:J$800,A18)</f>
        <v>0</v>
      </c>
    </row>
    <row r="19" spans="1:12" hidden="1">
      <c r="A19" s="9">
        <f t="shared" si="0"/>
        <v>2018</v>
      </c>
      <c r="B19" s="19" t="s">
        <v>786</v>
      </c>
      <c r="C19">
        <v>4</v>
      </c>
      <c r="D19">
        <f>SUMIFS('Servicios Realizados'!H$2:H$800,'Servicios Realizados'!I$2:I$800,C19,'Servicios Realizados'!J$2:J$800,A19)</f>
        <v>314026</v>
      </c>
      <c r="F19">
        <f>SUMIFS('Servicios Realizados'!H$2:H$800,'Servicios Realizados'!I$2:I$800,C19,'Servicios Realizados'!B$2:B$800,F$2,'Servicios Realizados'!J$2:J$800,A19)</f>
        <v>176005</v>
      </c>
      <c r="G19">
        <f>SUMIFS('Servicios Realizados'!H$2:H$800,'Servicios Realizados'!I$2:I$800,C19,'Servicios Realizados'!B$2:B$800,G$2,'Servicios Realizados'!J$2:J$800,A19)</f>
        <v>138015</v>
      </c>
      <c r="H19">
        <f>SUMIFS('Servicios Realizados'!H$2:H$800,'Servicios Realizados'!I$2:I$800,C19,'Servicios Realizados'!B$2:B$800,H$2,'Servicios Realizados'!J$2:J$800,A19)</f>
        <v>0</v>
      </c>
      <c r="I19">
        <f>SUMIFS('Servicios Realizados'!H$2:H$800,'Servicios Realizados'!I$2:I$800,C19,'Servicios Realizados'!B$2:B$800,I$2,'Servicios Realizados'!J$2:J$800,A19)</f>
        <v>2</v>
      </c>
      <c r="J19">
        <f>SUMIFS('Servicios Realizados'!H$2:H$800,'Servicios Realizados'!I$2:I$800,C19,'Servicios Realizados'!B$2:B$800,J$2,'Servicios Realizados'!J$2:J$800,A19)</f>
        <v>1</v>
      </c>
      <c r="K19">
        <f>SUMIFS('Servicios Realizados'!H$2:H$800,'Servicios Realizados'!I$2:I$800,C19,'Servicios Realizados'!B$2:B$800,K$2,'Servicios Realizados'!J$2:J$800,A19)</f>
        <v>3</v>
      </c>
      <c r="L19">
        <f>SUMIFS('Servicios Realizados'!H$2:H$800,'Servicios Realizados'!I$2:I$800,C19,'Servicios Realizados'!B$2:B$800,L$2,'Servicios Realizados'!J$2:J$800,A19)</f>
        <v>0</v>
      </c>
    </row>
    <row r="20" spans="1:12" hidden="1">
      <c r="A20" s="9">
        <f t="shared" si="0"/>
        <v>2018</v>
      </c>
      <c r="B20" s="19" t="s">
        <v>788</v>
      </c>
      <c r="C20">
        <v>5</v>
      </c>
      <c r="D20">
        <f>SUMIFS('Servicios Realizados'!H$2:H$800,'Servicios Realizados'!I$2:I$800,C20,'Servicios Realizados'!J$2:J$800,A20)</f>
        <v>0</v>
      </c>
      <c r="F20">
        <f>SUMIFS('Servicios Realizados'!H$2:H$800,'Servicios Realizados'!I$2:I$800,C20,'Servicios Realizados'!B$2:B$800,F$2,'Servicios Realizados'!J$2:J$800,A20)</f>
        <v>0</v>
      </c>
      <c r="G20">
        <f>SUMIFS('Servicios Realizados'!H$2:H$800,'Servicios Realizados'!I$2:I$800,C20,'Servicios Realizados'!B$2:B$800,G$2,'Servicios Realizados'!J$2:J$800,A20)</f>
        <v>0</v>
      </c>
      <c r="H20">
        <f>SUMIFS('Servicios Realizados'!H$2:H$800,'Servicios Realizados'!I$2:I$800,C20,'Servicios Realizados'!B$2:B$800,H$2,'Servicios Realizados'!J$2:J$800,A20)</f>
        <v>0</v>
      </c>
      <c r="I20">
        <f>SUMIFS('Servicios Realizados'!H$2:H$800,'Servicios Realizados'!I$2:I$800,C20,'Servicios Realizados'!B$2:B$800,I$2,'Servicios Realizados'!J$2:J$800,A20)</f>
        <v>0</v>
      </c>
      <c r="J20">
        <f>SUMIFS('Servicios Realizados'!H$2:H$800,'Servicios Realizados'!I$2:I$800,C20,'Servicios Realizados'!B$2:B$800,J$2,'Servicios Realizados'!J$2:J$800,A20)</f>
        <v>0</v>
      </c>
      <c r="K20">
        <f>SUMIFS('Servicios Realizados'!H$2:H$800,'Servicios Realizados'!I$2:I$800,C20,'Servicios Realizados'!B$2:B$800,K$2,'Servicios Realizados'!J$2:J$800,A20)</f>
        <v>0</v>
      </c>
      <c r="L20">
        <f>SUMIFS('Servicios Realizados'!H$2:H$800,'Servicios Realizados'!I$2:I$800,C20,'Servicios Realizados'!B$2:B$800,L$2,'Servicios Realizados'!J$2:J$800,A20)</f>
        <v>0</v>
      </c>
    </row>
    <row r="21" spans="1:12" hidden="1">
      <c r="A21" s="9">
        <f t="shared" si="0"/>
        <v>2018</v>
      </c>
      <c r="B21" s="19" t="s">
        <v>789</v>
      </c>
      <c r="C21">
        <v>6</v>
      </c>
      <c r="D21">
        <f>SUMIFS('Servicios Realizados'!H$2:H$800,'Servicios Realizados'!I$2:I$800,C21,'Servicios Realizados'!J$2:J$800,A21)</f>
        <v>0</v>
      </c>
      <c r="F21">
        <f>SUMIFS('Servicios Realizados'!H$2:H$800,'Servicios Realizados'!I$2:I$800,C21,'Servicios Realizados'!B$2:B$800,F$2,'Servicios Realizados'!J$2:J$800,A21)</f>
        <v>0</v>
      </c>
      <c r="G21">
        <f>SUMIFS('Servicios Realizados'!H$2:H$800,'Servicios Realizados'!I$2:I$800,C21,'Servicios Realizados'!B$2:B$800,G$2,'Servicios Realizados'!J$2:J$800,A21)</f>
        <v>0</v>
      </c>
      <c r="H21">
        <f>SUMIFS('Servicios Realizados'!H$2:H$800,'Servicios Realizados'!I$2:I$800,C21,'Servicios Realizados'!B$2:B$800,H$2,'Servicios Realizados'!J$2:J$800,A21)</f>
        <v>0</v>
      </c>
      <c r="I21">
        <f>SUMIFS('Servicios Realizados'!H$2:H$800,'Servicios Realizados'!I$2:I$800,C21,'Servicios Realizados'!B$2:B$800,I$2,'Servicios Realizados'!J$2:J$800,A21)</f>
        <v>0</v>
      </c>
      <c r="J21">
        <f>SUMIFS('Servicios Realizados'!H$2:H$800,'Servicios Realizados'!I$2:I$800,C21,'Servicios Realizados'!B$2:B$800,J$2,'Servicios Realizados'!J$2:J$800,A21)</f>
        <v>0</v>
      </c>
      <c r="K21">
        <f>SUMIFS('Servicios Realizados'!H$2:H$800,'Servicios Realizados'!I$2:I$800,C21,'Servicios Realizados'!B$2:B$800,K$2,'Servicios Realizados'!J$2:J$800,A21)</f>
        <v>0</v>
      </c>
      <c r="L21">
        <f>SUMIFS('Servicios Realizados'!H$2:H$800,'Servicios Realizados'!I$2:I$800,C21,'Servicios Realizados'!B$2:B$800,L$2,'Servicios Realizados'!J$2:J$800,A21)</f>
        <v>0</v>
      </c>
    </row>
    <row r="22" spans="1:12" hidden="1">
      <c r="A22" s="9">
        <f t="shared" si="0"/>
        <v>2018</v>
      </c>
      <c r="B22" s="19" t="s">
        <v>1059</v>
      </c>
      <c r="C22">
        <v>7</v>
      </c>
      <c r="D22">
        <f>SUMIFS('Servicios Realizados'!H$2:H$800,'Servicios Realizados'!I$2:I$800,C22,'Servicios Realizados'!J$2:J$800,A22)</f>
        <v>0</v>
      </c>
      <c r="F22">
        <f>SUMIFS('Servicios Realizados'!H$2:H$800,'Servicios Realizados'!I$2:I$800,C22,'Servicios Realizados'!B$2:B$800,F$2,'Servicios Realizados'!J$2:J$800,A22)</f>
        <v>0</v>
      </c>
      <c r="G22">
        <f>SUMIFS('Servicios Realizados'!H$2:H$800,'Servicios Realizados'!I$2:I$800,C22,'Servicios Realizados'!B$2:B$800,G$2,'Servicios Realizados'!J$2:J$800,A22)</f>
        <v>0</v>
      </c>
      <c r="H22">
        <f>SUMIFS('Servicios Realizados'!H$2:H$800,'Servicios Realizados'!I$2:I$800,C22,'Servicios Realizados'!B$2:B$800,H$2,'Servicios Realizados'!J$2:J$800,A22)</f>
        <v>0</v>
      </c>
      <c r="I22">
        <f>SUMIFS('Servicios Realizados'!H$2:H$800,'Servicios Realizados'!I$2:I$800,C22,'Servicios Realizados'!B$2:B$800,I$2,'Servicios Realizados'!J$2:J$800,A22)</f>
        <v>0</v>
      </c>
      <c r="J22">
        <f>SUMIFS('Servicios Realizados'!H$2:H$800,'Servicios Realizados'!I$2:I$800,C22,'Servicios Realizados'!B$2:B$800,J$2,'Servicios Realizados'!J$2:J$800,A22)</f>
        <v>0</v>
      </c>
      <c r="K22">
        <f>SUMIFS('Servicios Realizados'!H$2:H$800,'Servicios Realizados'!I$2:I$800,C22,'Servicios Realizados'!B$2:B$800,K$2,'Servicios Realizados'!J$2:J$800,A22)</f>
        <v>0</v>
      </c>
      <c r="L22">
        <f>SUMIFS('Servicios Realizados'!H$2:H$800,'Servicios Realizados'!I$2:I$800,C22,'Servicios Realizados'!B$2:B$800,L$2,'Servicios Realizados'!J$2:J$800,A22)</f>
        <v>0</v>
      </c>
    </row>
    <row r="23" spans="1:12" hidden="1">
      <c r="A23" s="9">
        <f t="shared" si="0"/>
        <v>2018</v>
      </c>
      <c r="B23" s="19" t="s">
        <v>1060</v>
      </c>
      <c r="C23">
        <v>8</v>
      </c>
      <c r="D23">
        <f>SUMIFS('Servicios Realizados'!H$2:H$800,'Servicios Realizados'!I$2:I$800,C23,'Servicios Realizados'!J$2:J$800,A23)</f>
        <v>0</v>
      </c>
      <c r="F23">
        <f>SUMIFS('Servicios Realizados'!H$2:H$800,'Servicios Realizados'!I$2:I$800,C23,'Servicios Realizados'!B$2:B$800,F$2,'Servicios Realizados'!J$2:J$800,A23)</f>
        <v>0</v>
      </c>
      <c r="G23">
        <f>SUMIFS('Servicios Realizados'!H$2:H$800,'Servicios Realizados'!I$2:I$800,C23,'Servicios Realizados'!B$2:B$800,G$2,'Servicios Realizados'!J$2:J$800,A23)</f>
        <v>0</v>
      </c>
      <c r="H23">
        <f>SUMIFS('Servicios Realizados'!H$2:H$800,'Servicios Realizados'!I$2:I$800,C23,'Servicios Realizados'!B$2:B$800,H$2,'Servicios Realizados'!J$2:J$800,A23)</f>
        <v>0</v>
      </c>
      <c r="I23">
        <f>SUMIFS('Servicios Realizados'!H$2:H$800,'Servicios Realizados'!I$2:I$800,C23,'Servicios Realizados'!B$2:B$800,I$2,'Servicios Realizados'!J$2:J$800,A23)</f>
        <v>0</v>
      </c>
      <c r="J23">
        <f>SUMIFS('Servicios Realizados'!H$2:H$800,'Servicios Realizados'!I$2:I$800,C23,'Servicios Realizados'!B$2:B$800,J$2,'Servicios Realizados'!J$2:J$800,A23)</f>
        <v>0</v>
      </c>
      <c r="K23">
        <f>SUMIFS('Servicios Realizados'!H$2:H$800,'Servicios Realizados'!I$2:I$800,C23,'Servicios Realizados'!B$2:B$800,K$2,'Servicios Realizados'!J$2:J$800,A23)</f>
        <v>0</v>
      </c>
      <c r="L23">
        <f>SUMIFS('Servicios Realizados'!H$2:H$800,'Servicios Realizados'!I$2:I$800,C23,'Servicios Realizados'!B$2:B$800,L$2,'Servicios Realizados'!J$2:J$800,A23)</f>
        <v>0</v>
      </c>
    </row>
    <row r="24" spans="1:12" hidden="1">
      <c r="A24" s="9">
        <f t="shared" si="0"/>
        <v>2018</v>
      </c>
      <c r="B24" s="19" t="s">
        <v>1061</v>
      </c>
      <c r="C24">
        <v>9</v>
      </c>
      <c r="D24">
        <f>SUMIFS('Servicios Realizados'!H$2:H$800,'Servicios Realizados'!I$2:I$800,C24,'Servicios Realizados'!J$2:J$800,A24)</f>
        <v>0</v>
      </c>
      <c r="F24">
        <f>SUMIFS('Servicios Realizados'!H$2:H$800,'Servicios Realizados'!I$2:I$800,C24,'Servicios Realizados'!B$2:B$800,F$2,'Servicios Realizados'!J$2:J$800,A24)</f>
        <v>0</v>
      </c>
      <c r="G24">
        <f>SUMIFS('Servicios Realizados'!H$2:H$800,'Servicios Realizados'!I$2:I$800,C24,'Servicios Realizados'!B$2:B$800,G$2,'Servicios Realizados'!J$2:J$800,A24)</f>
        <v>0</v>
      </c>
      <c r="H24">
        <f>SUMIFS('Servicios Realizados'!H$2:H$800,'Servicios Realizados'!I$2:I$800,C24,'Servicios Realizados'!B$2:B$800,H$2,'Servicios Realizados'!J$2:J$800,A24)</f>
        <v>0</v>
      </c>
      <c r="I24">
        <f>SUMIFS('Servicios Realizados'!H$2:H$800,'Servicios Realizados'!I$2:I$800,C24,'Servicios Realizados'!B$2:B$800,I$2,'Servicios Realizados'!J$2:J$800,A24)</f>
        <v>0</v>
      </c>
      <c r="J24">
        <f>SUMIFS('Servicios Realizados'!H$2:H$800,'Servicios Realizados'!I$2:I$800,C24,'Servicios Realizados'!B$2:B$800,J$2,'Servicios Realizados'!J$2:J$800,A24)</f>
        <v>0</v>
      </c>
      <c r="K24">
        <f>SUMIFS('Servicios Realizados'!H$2:H$800,'Servicios Realizados'!I$2:I$800,C24,'Servicios Realizados'!B$2:B$800,K$2,'Servicios Realizados'!J$2:J$800,A24)</f>
        <v>0</v>
      </c>
      <c r="L24">
        <f>SUMIFS('Servicios Realizados'!H$2:H$800,'Servicios Realizados'!I$2:I$800,C24,'Servicios Realizados'!B$2:B$800,L$2,'Servicios Realizados'!J$2:J$800,A24)</f>
        <v>0</v>
      </c>
    </row>
    <row r="25" spans="1:12" hidden="1">
      <c r="A25" s="9">
        <f t="shared" si="0"/>
        <v>2018</v>
      </c>
      <c r="B25" s="19" t="s">
        <v>727</v>
      </c>
      <c r="C25">
        <v>10</v>
      </c>
      <c r="D25">
        <f>SUMIFS('Servicios Realizados'!H$2:H$800,'Servicios Realizados'!I$2:I$800,C25,'Servicios Realizados'!J$2:J$800,A25)</f>
        <v>942163</v>
      </c>
      <c r="F25">
        <f>SUMIFS('Servicios Realizados'!H$2:H$800,'Servicios Realizados'!I$2:I$800,C25,'Servicios Realizados'!B$2:B$800,F$2,'Servicios Realizados'!J$2:J$800,A25)</f>
        <v>212001</v>
      </c>
      <c r="G25">
        <f>SUMIFS('Servicios Realizados'!H$2:H$800,'Servicios Realizados'!I$2:I$800,C25,'Servicios Realizados'!B$2:B$800,G$2,'Servicios Realizados'!J$2:J$800,A25)</f>
        <v>722260</v>
      </c>
      <c r="H25">
        <f>SUMIFS('Servicios Realizados'!H$2:H$800,'Servicios Realizados'!I$2:I$800,C25,'Servicios Realizados'!B$2:B$800,H$2,'Servicios Realizados'!J$2:J$800,A25)</f>
        <v>1</v>
      </c>
      <c r="I25">
        <f>SUMIFS('Servicios Realizados'!H$2:H$800,'Servicios Realizados'!I$2:I$800,C25,'Servicios Realizados'!B$2:B$800,I$2,'Servicios Realizados'!J$2:J$800,A25)</f>
        <v>0</v>
      </c>
      <c r="J25">
        <f>SUMIFS('Servicios Realizados'!H$2:H$800,'Servicios Realizados'!I$2:I$800,C25,'Servicios Realizados'!B$2:B$800,J$2,'Servicios Realizados'!J$2:J$800,A25)</f>
        <v>0</v>
      </c>
      <c r="K25">
        <f>SUMIFS('Servicios Realizados'!H$2:H$800,'Servicios Realizados'!I$2:I$800,C25,'Servicios Realizados'!B$2:B$800,K$2,'Servicios Realizados'!J$2:J$800,A25)</f>
        <v>7901</v>
      </c>
      <c r="L25">
        <f>SUMIFS('Servicios Realizados'!H$2:H$800,'Servicios Realizados'!I$2:I$800,C25,'Servicios Realizados'!B$2:B$800,L$2,'Servicios Realizados'!J$2:J$800,A25)</f>
        <v>0</v>
      </c>
    </row>
    <row r="26" spans="1:12" hidden="1">
      <c r="A26" s="9">
        <f t="shared" si="0"/>
        <v>2018</v>
      </c>
      <c r="B26" s="19" t="s">
        <v>741</v>
      </c>
      <c r="C26">
        <v>11</v>
      </c>
      <c r="D26">
        <f>SUMIFS('Servicios Realizados'!H$2:H$800,'Servicios Realizados'!I$2:I$800,C26,'Servicios Realizados'!J$2:J$800,A26)</f>
        <v>1856776</v>
      </c>
      <c r="F26">
        <f>SUMIFS('Servicios Realizados'!H$2:H$800,'Servicios Realizados'!I$2:I$800,C26,'Servicios Realizados'!B$2:B$800,F$2,'Servicios Realizados'!J$2:J$800,A26)</f>
        <v>624269</v>
      </c>
      <c r="G26">
        <f>SUMIFS('Servicios Realizados'!H$2:H$800,'Servicios Realizados'!I$2:I$800,C26,'Servicios Realizados'!B$2:B$800,G$2,'Servicios Realizados'!J$2:J$800,A26)</f>
        <v>863007</v>
      </c>
      <c r="H26">
        <f>SUMIFS('Servicios Realizados'!H$2:H$800,'Servicios Realizados'!I$2:I$800,C26,'Servicios Realizados'!B$2:B$800,H$2,'Servicios Realizados'!J$2:J$800,A26)</f>
        <v>65000</v>
      </c>
      <c r="I26">
        <f>SUMIFS('Servicios Realizados'!H$2:H$800,'Servicios Realizados'!I$2:I$800,C26,'Servicios Realizados'!B$2:B$800,I$2,'Servicios Realizados'!J$2:J$800,A26)</f>
        <v>304500</v>
      </c>
      <c r="J26">
        <f>SUMIFS('Servicios Realizados'!H$2:H$800,'Servicios Realizados'!I$2:I$800,C26,'Servicios Realizados'!B$2:B$800,J$2,'Servicios Realizados'!J$2:J$800,A26)</f>
        <v>0</v>
      </c>
      <c r="K26">
        <f>SUMIFS('Servicios Realizados'!H$2:H$800,'Servicios Realizados'!I$2:I$800,C26,'Servicios Realizados'!B$2:B$800,K$2,'Servicios Realizados'!J$2:J$800,A26)</f>
        <v>0</v>
      </c>
      <c r="L26">
        <f>SUMIFS('Servicios Realizados'!H$2:H$800,'Servicios Realizados'!I$2:I$800,C26,'Servicios Realizados'!B$2:B$800,L$2,'Servicios Realizados'!J$2:J$800,A26)</f>
        <v>0</v>
      </c>
    </row>
    <row r="27" spans="1:12" hidden="1">
      <c r="A27" s="9">
        <f t="shared" si="0"/>
        <v>2018</v>
      </c>
      <c r="B27" s="19" t="s">
        <v>752</v>
      </c>
      <c r="C27">
        <v>12</v>
      </c>
      <c r="D27">
        <f>SUMIFS('Servicios Realizados'!H$2:H$800,'Servicios Realizados'!I$2:I$800,C27,'Servicios Realizados'!J$2:J$800,A27)</f>
        <v>259700</v>
      </c>
      <c r="F27">
        <f>SUMIFS('Servicios Realizados'!H$2:H$800,'Servicios Realizados'!I$2:I$800,C27,'Servicios Realizados'!B$2:B$800,F$2,'Servicios Realizados'!J$2:J$800,A27)</f>
        <v>0</v>
      </c>
      <c r="G27">
        <f>SUMIFS('Servicios Realizados'!H$2:H$800,'Servicios Realizados'!I$2:I$800,C27,'Servicios Realizados'!B$2:B$800,G$2,'Servicios Realizados'!J$2:J$800,A27)</f>
        <v>233000</v>
      </c>
      <c r="H27">
        <f>SUMIFS('Servicios Realizados'!H$2:H$800,'Servicios Realizados'!I$2:I$800,C27,'Servicios Realizados'!B$2:B$800,H$2,'Servicios Realizados'!J$2:J$800,A27)</f>
        <v>0</v>
      </c>
      <c r="I27">
        <f>SUMIFS('Servicios Realizados'!H$2:H$800,'Servicios Realizados'!I$2:I$800,C27,'Servicios Realizados'!B$2:B$800,I$2,'Servicios Realizados'!J$2:J$800,A27)</f>
        <v>0</v>
      </c>
      <c r="J27">
        <f>SUMIFS('Servicios Realizados'!H$2:H$800,'Servicios Realizados'!I$2:I$800,C27,'Servicios Realizados'!B$2:B$800,J$2,'Servicios Realizados'!J$2:J$800,A27)</f>
        <v>0</v>
      </c>
      <c r="K27">
        <f>SUMIFS('Servicios Realizados'!H$2:H$800,'Servicios Realizados'!I$2:I$800,C27,'Servicios Realizados'!B$2:B$800,K$2,'Servicios Realizados'!J$2:J$800,A27)</f>
        <v>26700</v>
      </c>
      <c r="L27">
        <f>SUMIFS('Servicios Realizados'!H$2:H$800,'Servicios Realizados'!I$2:I$800,C27,'Servicios Realizados'!B$2:B$800,L$2,'Servicios Realizados'!J$2:J$800,A27)</f>
        <v>0</v>
      </c>
    </row>
    <row r="28" spans="1:12">
      <c r="A28" s="9">
        <f t="shared" ref="A28:A39" si="1">YEAR("01-01-2019")</f>
        <v>2019</v>
      </c>
      <c r="B28" s="1" t="s">
        <v>769</v>
      </c>
      <c r="C28">
        <f>MONTH("01-01-2019")</f>
        <v>1</v>
      </c>
      <c r="D28">
        <f>SUMIFS('Servicios Realizados'!H$2:H$800,'Servicios Realizados'!I$2:I$800,C28,'Servicios Realizados'!J$2:J$800,A28)</f>
        <v>2731672</v>
      </c>
      <c r="F28">
        <f>SUMIFS('Servicios Realizados'!H$2:H$800,'Servicios Realizados'!I$2:I$800,C28,'Servicios Realizados'!B$2:B$800,F$2,'Servicios Realizados'!J$2:J$800,A28)</f>
        <v>381970</v>
      </c>
      <c r="G28">
        <f>SUMIFS('Servicios Realizados'!H$2:H$800,'Servicios Realizados'!I$2:I$800,C28,'Servicios Realizados'!B$2:B$800,G$2,'Servicios Realizados'!J$2:J$800,A28)</f>
        <v>1501000</v>
      </c>
      <c r="H28">
        <f>SUMIFS('Servicios Realizados'!H$2:H$800,'Servicios Realizados'!I$2:I$800,C28,'Servicios Realizados'!B$2:B$800,H$2,'Servicios Realizados'!J$2:J$800,A28)</f>
        <v>0</v>
      </c>
      <c r="I28">
        <f>SUMIFS('Servicios Realizados'!H$2:H$800,'Servicios Realizados'!I$2:I$800,C28,'Servicios Realizados'!B$2:B$800,I$2,'Servicios Realizados'!J$2:J$800,A28)</f>
        <v>745000</v>
      </c>
      <c r="J28">
        <f>SUMIFS('Servicios Realizados'!H$2:H$800,'Servicios Realizados'!I$2:I$800,C28,'Servicios Realizados'!B$2:B$800,J$2,'Servicios Realizados'!J$2:J$800,A28)</f>
        <v>0</v>
      </c>
      <c r="K28">
        <f>SUMIFS('Servicios Realizados'!H$2:H$800,'Servicios Realizados'!I$2:I$800,C28,'Servicios Realizados'!B$2:B$800,K$2,'Servicios Realizados'!J$2:J$800,A28)</f>
        <v>103702</v>
      </c>
      <c r="L28">
        <f>SUMIFS('Servicios Realizados'!H$2:H$800,'Servicios Realizados'!I$2:I$800,C28,'Servicios Realizados'!B$2:B$800,L$2,'Servicios Realizados'!J$2:J$800,A28)</f>
        <v>0</v>
      </c>
    </row>
    <row r="29" spans="1:12">
      <c r="A29" s="9">
        <f t="shared" si="1"/>
        <v>2019</v>
      </c>
      <c r="B29" s="19" t="s">
        <v>1058</v>
      </c>
      <c r="C29">
        <v>2</v>
      </c>
      <c r="D29">
        <f>SUMIFS('Servicios Realizados'!H$2:H$800,'Servicios Realizados'!I$2:I$800,C29,'Servicios Realizados'!J$2:J$800,A29)</f>
        <v>3165701</v>
      </c>
      <c r="F29">
        <f>SUMIFS('Servicios Realizados'!H$2:H$800,'Servicios Realizados'!I$2:I$800,C29,'Servicios Realizados'!B$2:B$800,F$2,'Servicios Realizados'!J$2:J$800,A29)</f>
        <v>915000</v>
      </c>
      <c r="G29">
        <f>SUMIFS('Servicios Realizados'!H$2:H$800,'Servicios Realizados'!I$2:I$800,C29,'Servicios Realizados'!B$2:B$800,G$2,'Servicios Realizados'!J$2:J$800,A29)</f>
        <v>1614000</v>
      </c>
      <c r="H29">
        <f>SUMIFS('Servicios Realizados'!H$2:H$800,'Servicios Realizados'!I$2:I$800,C29,'Servicios Realizados'!B$2:B$800,H$2,'Servicios Realizados'!J$2:J$800,A29)</f>
        <v>0</v>
      </c>
      <c r="I29">
        <f>SUMIFS('Servicios Realizados'!H$2:H$800,'Servicios Realizados'!I$2:I$800,C29,'Servicios Realizados'!B$2:B$800,I$2,'Servicios Realizados'!J$2:J$800,A29)</f>
        <v>263000</v>
      </c>
      <c r="J29">
        <f>SUMIFS('Servicios Realizados'!H$2:H$800,'Servicios Realizados'!I$2:I$800,C29,'Servicios Realizados'!B$2:B$800,J$2,'Servicios Realizados'!J$2:J$800,A29)</f>
        <v>29000</v>
      </c>
      <c r="K29">
        <f>SUMIFS('Servicios Realizados'!H$2:H$800,'Servicios Realizados'!I$2:I$800,C29,'Servicios Realizados'!B$2:B$800,K$2,'Servicios Realizados'!J$2:J$800,A29)</f>
        <v>27701</v>
      </c>
      <c r="L29">
        <f>SUMIFS('Servicios Realizados'!H$2:H$800,'Servicios Realizados'!I$2:I$800,C29,'Servicios Realizados'!B$2:B$800,L$2,'Servicios Realizados'!J$2:J$800,A29)</f>
        <v>317000</v>
      </c>
    </row>
    <row r="30" spans="1:12">
      <c r="A30" s="9">
        <f t="shared" si="1"/>
        <v>2019</v>
      </c>
      <c r="B30" s="19" t="s">
        <v>784</v>
      </c>
      <c r="C30">
        <v>3</v>
      </c>
      <c r="D30">
        <f>SUMIFS('Servicios Realizados'!H$2:H$800,'Servicios Realizados'!I$2:I$800,C30,'Servicios Realizados'!J$2:J$800,A30)</f>
        <v>3088001</v>
      </c>
      <c r="F30">
        <f>SUMIFS('Servicios Realizados'!H$2:H$800,'Servicios Realizados'!I$2:I$800,C30,'Servicios Realizados'!B$2:B$800,F$2,'Servicios Realizados'!J$2:J$800,A30)</f>
        <v>1248000</v>
      </c>
      <c r="G30">
        <f>SUMIFS('Servicios Realizados'!H$2:H$800,'Servicios Realizados'!I$2:I$800,C30,'Servicios Realizados'!B$2:B$800,G$2,'Servicios Realizados'!J$2:J$800,A30)</f>
        <v>1226001</v>
      </c>
      <c r="H30">
        <f>SUMIFS('Servicios Realizados'!H$2:H$800,'Servicios Realizados'!I$2:I$800,C30,'Servicios Realizados'!B$2:B$800,H$2,'Servicios Realizados'!J$2:J$800,A30)</f>
        <v>0</v>
      </c>
      <c r="I30">
        <f>SUMIFS('Servicios Realizados'!H$2:H$800,'Servicios Realizados'!I$2:I$800,C30,'Servicios Realizados'!B$2:B$800,I$2,'Servicios Realizados'!J$2:J$800,A30)</f>
        <v>585000</v>
      </c>
      <c r="J30">
        <f>SUMIFS('Servicios Realizados'!H$2:H$800,'Servicios Realizados'!I$2:I$800,C30,'Servicios Realizados'!B$2:B$800,J$2,'Servicios Realizados'!J$2:J$800,A30)</f>
        <v>0</v>
      </c>
      <c r="K30">
        <f>SUMIFS('Servicios Realizados'!H$2:H$800,'Servicios Realizados'!I$2:I$800,C30,'Servicios Realizados'!B$2:B$800,K$2,'Servicios Realizados'!J$2:J$800,A30)</f>
        <v>0</v>
      </c>
      <c r="L30">
        <f>SUMIFS('Servicios Realizados'!H$2:H$800,'Servicios Realizados'!I$2:I$800,C30,'Servicios Realizados'!B$2:B$800,L$2,'Servicios Realizados'!J$2:J$800,A30)</f>
        <v>29000</v>
      </c>
    </row>
    <row r="31" spans="1:12">
      <c r="A31" s="9">
        <f t="shared" si="1"/>
        <v>2019</v>
      </c>
      <c r="B31" s="19" t="s">
        <v>786</v>
      </c>
      <c r="C31">
        <v>4</v>
      </c>
      <c r="D31">
        <f>SUMIFS('Servicios Realizados'!H$2:H$800,'Servicios Realizados'!I$2:I$800,C31,'Servicios Realizados'!J$2:J$800,A31)</f>
        <v>1932000</v>
      </c>
      <c r="F31">
        <f>SUMIFS('Servicios Realizados'!H$2:H$800,'Servicios Realizados'!I$2:I$800,C31,'Servicios Realizados'!B$2:B$800,F$2,'Servicios Realizados'!J$2:J$800,A31)</f>
        <v>618000</v>
      </c>
      <c r="G31">
        <f>SUMIFS('Servicios Realizados'!H$2:H$800,'Servicios Realizados'!I$2:I$800,C31,'Servicios Realizados'!B$2:B$800,G$2,'Servicios Realizados'!J$2:J$800,A31)</f>
        <v>1150000</v>
      </c>
      <c r="H31">
        <f>SUMIFS('Servicios Realizados'!H$2:H$800,'Servicios Realizados'!I$2:I$800,C31,'Servicios Realizados'!B$2:B$800,H$2,'Servicios Realizados'!J$2:J$800,A31)</f>
        <v>0</v>
      </c>
      <c r="I31">
        <f>SUMIFS('Servicios Realizados'!H$2:H$800,'Servicios Realizados'!I$2:I$800,C31,'Servicios Realizados'!B$2:B$800,I$2,'Servicios Realizados'!J$2:J$800,A31)</f>
        <v>164000</v>
      </c>
      <c r="J31">
        <f>SUMIFS('Servicios Realizados'!H$2:H$800,'Servicios Realizados'!I$2:I$800,C31,'Servicios Realizados'!B$2:B$800,J$2,'Servicios Realizados'!J$2:J$800,A31)</f>
        <v>0</v>
      </c>
      <c r="K31">
        <f>SUMIFS('Servicios Realizados'!H$2:H$800,'Servicios Realizados'!I$2:I$800,C31,'Servicios Realizados'!B$2:B$800,K$2,'Servicios Realizados'!J$2:J$800,A31)</f>
        <v>0</v>
      </c>
      <c r="L31">
        <f>SUMIFS('Servicios Realizados'!H$2:H$800,'Servicios Realizados'!I$2:I$800,C31,'Servicios Realizados'!B$2:B$800,L$2,'Servicios Realizados'!J$2:J$800,A31)</f>
        <v>0</v>
      </c>
    </row>
    <row r="32" spans="1:12">
      <c r="A32" s="9">
        <f t="shared" si="1"/>
        <v>2019</v>
      </c>
      <c r="B32" s="19" t="s">
        <v>788</v>
      </c>
      <c r="C32">
        <v>5</v>
      </c>
      <c r="D32">
        <f>SUMIFS('Servicios Realizados'!H$2:H$800,'Servicios Realizados'!I$2:I$800,C32,'Servicios Realizados'!J$2:J$800,A32)</f>
        <v>2666901</v>
      </c>
      <c r="F32">
        <f>SUMIFS('Servicios Realizados'!H$2:H$800,'Servicios Realizados'!I$2:I$800,C32,'Servicios Realizados'!B$2:B$800,F$2,'Servicios Realizados'!J$2:J$800,A32)</f>
        <v>547000</v>
      </c>
      <c r="G32">
        <f>SUMIFS('Servicios Realizados'!H$2:H$800,'Servicios Realizados'!I$2:I$800,C32,'Servicios Realizados'!B$2:B$800,G$2,'Servicios Realizados'!J$2:J$800,A32)</f>
        <v>1837901</v>
      </c>
      <c r="H32">
        <f>SUMIFS('Servicios Realizados'!H$2:H$800,'Servicios Realizados'!I$2:I$800,C32,'Servicios Realizados'!B$2:B$800,H$2,'Servicios Realizados'!J$2:J$800,A32)</f>
        <v>0</v>
      </c>
      <c r="I32">
        <f>SUMIFS('Servicios Realizados'!H$2:H$800,'Servicios Realizados'!I$2:I$800,C32,'Servicios Realizados'!B$2:B$800,I$2,'Servicios Realizados'!J$2:J$800,A32)</f>
        <v>217000</v>
      </c>
      <c r="J32">
        <f>SUMIFS('Servicios Realizados'!H$2:H$800,'Servicios Realizados'!I$2:I$800,C32,'Servicios Realizados'!B$2:B$800,J$2,'Servicios Realizados'!J$2:J$800,A32)</f>
        <v>36000</v>
      </c>
      <c r="K32">
        <f>SUMIFS('Servicios Realizados'!H$2:H$800,'Servicios Realizados'!I$2:I$800,C32,'Servicios Realizados'!B$2:B$800,K$2,'Servicios Realizados'!J$2:J$800,A32)</f>
        <v>0</v>
      </c>
      <c r="L32">
        <f>SUMIFS('Servicios Realizados'!H$2:H$800,'Servicios Realizados'!I$2:I$800,C32,'Servicios Realizados'!B$2:B$800,L$2,'Servicios Realizados'!J$2:J$800,A32)</f>
        <v>29000</v>
      </c>
    </row>
    <row r="33" spans="1:12">
      <c r="A33" s="9">
        <f t="shared" si="1"/>
        <v>2019</v>
      </c>
      <c r="B33" s="19" t="s">
        <v>789</v>
      </c>
      <c r="C33">
        <v>6</v>
      </c>
      <c r="D33">
        <f>SUMIFS('Servicios Realizados'!H$2:H$800,'Servicios Realizados'!I$2:I$800,C33,'Servicios Realizados'!J$2:J$800,A33)</f>
        <v>0</v>
      </c>
      <c r="F33">
        <f>SUMIFS('Servicios Realizados'!H$2:H$800,'Servicios Realizados'!I$2:I$800,C33,'Servicios Realizados'!B$2:B$800,F$2,'Servicios Realizados'!J$2:J$800,A33)</f>
        <v>0</v>
      </c>
      <c r="G33">
        <f>SUMIFS('Servicios Realizados'!H$2:H$800,'Servicios Realizados'!I$2:I$800,C33,'Servicios Realizados'!B$2:B$800,G$2,'Servicios Realizados'!J$2:J$800,A33)</f>
        <v>0</v>
      </c>
      <c r="H33">
        <f>SUMIFS('Servicios Realizados'!H$2:H$800,'Servicios Realizados'!I$2:I$800,C33,'Servicios Realizados'!B$2:B$800,H$2,'Servicios Realizados'!J$2:J$800,A33)</f>
        <v>0</v>
      </c>
      <c r="I33">
        <f>SUMIFS('Servicios Realizados'!H$2:H$800,'Servicios Realizados'!I$2:I$800,C33,'Servicios Realizados'!B$2:B$800,I$2,'Servicios Realizados'!J$2:J$800,A33)</f>
        <v>0</v>
      </c>
      <c r="J33">
        <f>SUMIFS('Servicios Realizados'!H$2:H$800,'Servicios Realizados'!I$2:I$800,C33,'Servicios Realizados'!B$2:B$800,J$2,'Servicios Realizados'!J$2:J$800,A33)</f>
        <v>0</v>
      </c>
      <c r="K33">
        <f>SUMIFS('Servicios Realizados'!H$2:H$800,'Servicios Realizados'!I$2:I$800,C33,'Servicios Realizados'!B$2:B$800,K$2,'Servicios Realizados'!J$2:J$800,A33)</f>
        <v>0</v>
      </c>
      <c r="L33">
        <f>SUMIFS('Servicios Realizados'!H$2:H$800,'Servicios Realizados'!I$2:I$800,C33,'Servicios Realizados'!B$2:B$800,L$2,'Servicios Realizados'!J$2:J$800,A33)</f>
        <v>0</v>
      </c>
    </row>
    <row r="34" spans="1:12">
      <c r="A34" s="9">
        <f t="shared" si="1"/>
        <v>2019</v>
      </c>
      <c r="B34" s="19" t="s">
        <v>1059</v>
      </c>
      <c r="C34">
        <v>7</v>
      </c>
      <c r="D34">
        <f>SUMIFS('Servicios Realizados'!H$2:H$800,'Servicios Realizados'!I$2:I$800,C34,'Servicios Realizados'!J$2:J$800,A34)</f>
        <v>0</v>
      </c>
      <c r="F34">
        <f>SUMIFS('Servicios Realizados'!H$2:H$800,'Servicios Realizados'!I$2:I$800,C34,'Servicios Realizados'!B$2:B$800,F$2,'Servicios Realizados'!J$2:J$800,A34)</f>
        <v>0</v>
      </c>
      <c r="G34">
        <f>SUMIFS('Servicios Realizados'!H$2:H$800,'Servicios Realizados'!I$2:I$800,C34,'Servicios Realizados'!B$2:B$800,G$2,'Servicios Realizados'!J$2:J$800,A34)</f>
        <v>0</v>
      </c>
      <c r="H34">
        <f>SUMIFS('Servicios Realizados'!H$2:H$800,'Servicios Realizados'!I$2:I$800,C34,'Servicios Realizados'!B$2:B$800,H$2,'Servicios Realizados'!J$2:J$800,A34)</f>
        <v>0</v>
      </c>
      <c r="I34">
        <f>SUMIFS('Servicios Realizados'!H$2:H$800,'Servicios Realizados'!I$2:I$800,C34,'Servicios Realizados'!B$2:B$800,I$2,'Servicios Realizados'!J$2:J$800,A34)</f>
        <v>0</v>
      </c>
      <c r="J34">
        <f>SUMIFS('Servicios Realizados'!H$2:H$800,'Servicios Realizados'!I$2:I$800,C34,'Servicios Realizados'!B$2:B$800,J$2,'Servicios Realizados'!J$2:J$800,A34)</f>
        <v>0</v>
      </c>
      <c r="K34">
        <f>SUMIFS('Servicios Realizados'!H$2:H$800,'Servicios Realizados'!I$2:I$800,C34,'Servicios Realizados'!B$2:B$800,K$2,'Servicios Realizados'!J$2:J$800,A34)</f>
        <v>0</v>
      </c>
      <c r="L34">
        <f>SUMIFS('Servicios Realizados'!H$2:H$800,'Servicios Realizados'!I$2:I$800,C34,'Servicios Realizados'!B$2:B$800,L$2,'Servicios Realizados'!J$2:J$800,A34)</f>
        <v>0</v>
      </c>
    </row>
    <row r="35" spans="1:12">
      <c r="A35" s="9">
        <f t="shared" si="1"/>
        <v>2019</v>
      </c>
      <c r="B35" s="19" t="s">
        <v>1060</v>
      </c>
      <c r="C35">
        <v>8</v>
      </c>
      <c r="D35">
        <f>SUMIFS('Servicios Realizados'!H$2:H$800,'Servicios Realizados'!I$2:I$800,C35,'Servicios Realizados'!J$2:J$800,A35)</f>
        <v>0</v>
      </c>
      <c r="F35">
        <f>SUMIFS('Servicios Realizados'!H$2:H$800,'Servicios Realizados'!I$2:I$800,C35,'Servicios Realizados'!B$2:B$800,F$2,'Servicios Realizados'!J$2:J$800,A35)</f>
        <v>0</v>
      </c>
      <c r="G35">
        <f>SUMIFS('Servicios Realizados'!H$2:H$800,'Servicios Realizados'!I$2:I$800,C35,'Servicios Realizados'!B$2:B$800,G$2,'Servicios Realizados'!J$2:J$800,A35)</f>
        <v>0</v>
      </c>
      <c r="H35">
        <f>SUMIFS('Servicios Realizados'!H$2:H$800,'Servicios Realizados'!I$2:I$800,C35,'Servicios Realizados'!B$2:B$800,H$2,'Servicios Realizados'!J$2:J$800,A35)</f>
        <v>0</v>
      </c>
      <c r="I35">
        <f>SUMIFS('Servicios Realizados'!H$2:H$800,'Servicios Realizados'!I$2:I$800,C35,'Servicios Realizados'!B$2:B$800,I$2,'Servicios Realizados'!J$2:J$800,A35)</f>
        <v>0</v>
      </c>
      <c r="J35">
        <f>SUMIFS('Servicios Realizados'!H$2:H$800,'Servicios Realizados'!I$2:I$800,C35,'Servicios Realizados'!B$2:B$800,J$2,'Servicios Realizados'!J$2:J$800,A35)</f>
        <v>0</v>
      </c>
      <c r="K35">
        <f>SUMIFS('Servicios Realizados'!H$2:H$800,'Servicios Realizados'!I$2:I$800,C35,'Servicios Realizados'!B$2:B$800,K$2,'Servicios Realizados'!J$2:J$800,A35)</f>
        <v>0</v>
      </c>
      <c r="L35">
        <f>SUMIFS('Servicios Realizados'!H$2:H$800,'Servicios Realizados'!I$2:I$800,C35,'Servicios Realizados'!B$2:B$800,L$2,'Servicios Realizados'!J$2:J$800,A35)</f>
        <v>0</v>
      </c>
    </row>
    <row r="36" spans="1:12">
      <c r="A36" s="9">
        <f t="shared" si="1"/>
        <v>2019</v>
      </c>
      <c r="B36" s="19" t="s">
        <v>1061</v>
      </c>
      <c r="C36">
        <v>9</v>
      </c>
      <c r="D36">
        <f>SUMIFS('Servicios Realizados'!H$2:H$800,'Servicios Realizados'!I$2:I$800,C36,'Servicios Realizados'!J$2:J$800,A36)</f>
        <v>0</v>
      </c>
      <c r="F36">
        <f>SUMIFS('Servicios Realizados'!H$2:H$800,'Servicios Realizados'!I$2:I$800,C36,'Servicios Realizados'!B$2:B$800,F$2,'Servicios Realizados'!J$2:J$800,A36)</f>
        <v>0</v>
      </c>
      <c r="G36">
        <f>SUMIFS('Servicios Realizados'!H$2:H$800,'Servicios Realizados'!I$2:I$800,C36,'Servicios Realizados'!B$2:B$800,G$2,'Servicios Realizados'!J$2:J$800,A36)</f>
        <v>0</v>
      </c>
      <c r="H36">
        <f>SUMIFS('Servicios Realizados'!H$2:H$800,'Servicios Realizados'!I$2:I$800,C36,'Servicios Realizados'!B$2:B$800,H$2,'Servicios Realizados'!J$2:J$800,A36)</f>
        <v>0</v>
      </c>
      <c r="I36">
        <f>SUMIFS('Servicios Realizados'!H$2:H$800,'Servicios Realizados'!I$2:I$800,C36,'Servicios Realizados'!B$2:B$800,I$2,'Servicios Realizados'!J$2:J$800,A36)</f>
        <v>0</v>
      </c>
      <c r="J36">
        <f>SUMIFS('Servicios Realizados'!H$2:H$800,'Servicios Realizados'!I$2:I$800,C36,'Servicios Realizados'!B$2:B$800,J$2,'Servicios Realizados'!J$2:J$800,A36)</f>
        <v>0</v>
      </c>
      <c r="K36">
        <f>SUMIFS('Servicios Realizados'!H$2:H$800,'Servicios Realizados'!I$2:I$800,C36,'Servicios Realizados'!B$2:B$800,K$2,'Servicios Realizados'!J$2:J$800,A36)</f>
        <v>0</v>
      </c>
      <c r="L36">
        <f>SUMIFS('Servicios Realizados'!H$2:H$800,'Servicios Realizados'!I$2:I$800,C36,'Servicios Realizados'!B$2:B$800,L$2,'Servicios Realizados'!J$2:J$800,A36)</f>
        <v>0</v>
      </c>
    </row>
    <row r="37" spans="1:12">
      <c r="A37" s="9">
        <f t="shared" si="1"/>
        <v>2019</v>
      </c>
      <c r="B37" s="19" t="s">
        <v>727</v>
      </c>
      <c r="C37">
        <v>10</v>
      </c>
      <c r="D37">
        <f>SUMIFS('Servicios Realizados'!H$2:H$800,'Servicios Realizados'!I$2:I$800,C37,'Servicios Realizados'!J$2:J$800,A37)</f>
        <v>0</v>
      </c>
      <c r="F37">
        <f>SUMIFS('Servicios Realizados'!H$2:H$800,'Servicios Realizados'!I$2:I$800,C37,'Servicios Realizados'!B$2:B$800,F$2,'Servicios Realizados'!J$2:J$800,A37)</f>
        <v>0</v>
      </c>
      <c r="G37">
        <f>SUMIFS('Servicios Realizados'!H$2:H$800,'Servicios Realizados'!I$2:I$800,C37,'Servicios Realizados'!B$2:B$800,G$2,'Servicios Realizados'!J$2:J$800,A37)</f>
        <v>0</v>
      </c>
      <c r="H37">
        <f>SUMIFS('Servicios Realizados'!H$2:H$800,'Servicios Realizados'!I$2:I$800,C37,'Servicios Realizados'!B$2:B$800,H$2,'Servicios Realizados'!J$2:J$800,A37)</f>
        <v>0</v>
      </c>
      <c r="I37">
        <f>SUMIFS('Servicios Realizados'!H$2:H$800,'Servicios Realizados'!I$2:I$800,C37,'Servicios Realizados'!B$2:B$800,I$2,'Servicios Realizados'!J$2:J$800,A37)</f>
        <v>0</v>
      </c>
      <c r="J37">
        <f>SUMIFS('Servicios Realizados'!H$2:H$800,'Servicios Realizados'!I$2:I$800,C37,'Servicios Realizados'!B$2:B$800,J$2,'Servicios Realizados'!J$2:J$800,A37)</f>
        <v>0</v>
      </c>
      <c r="K37">
        <f>SUMIFS('Servicios Realizados'!H$2:H$800,'Servicios Realizados'!I$2:I$800,C37,'Servicios Realizados'!B$2:B$800,K$2,'Servicios Realizados'!J$2:J$800,A37)</f>
        <v>0</v>
      </c>
      <c r="L37">
        <f>SUMIFS('Servicios Realizados'!H$2:H$800,'Servicios Realizados'!I$2:I$800,C37,'Servicios Realizados'!B$2:B$800,L$2,'Servicios Realizados'!J$2:J$800,A37)</f>
        <v>0</v>
      </c>
    </row>
    <row r="38" spans="1:12">
      <c r="A38" s="9">
        <f t="shared" si="1"/>
        <v>2019</v>
      </c>
      <c r="B38" s="19" t="s">
        <v>741</v>
      </c>
      <c r="C38">
        <v>11</v>
      </c>
      <c r="D38">
        <f>SUMIFS('Servicios Realizados'!H$2:H$800,'Servicios Realizados'!I$2:I$800,C38,'Servicios Realizados'!J$2:J$800,A38)</f>
        <v>0</v>
      </c>
      <c r="F38">
        <f>SUMIFS('Servicios Realizados'!H$2:H$800,'Servicios Realizados'!I$2:I$800,C38,'Servicios Realizados'!B$2:B$800,F$2,'Servicios Realizados'!J$2:J$800,A38)</f>
        <v>0</v>
      </c>
      <c r="G38">
        <f>SUMIFS('Servicios Realizados'!H$2:H$800,'Servicios Realizados'!I$2:I$800,C38,'Servicios Realizados'!B$2:B$800,G$2,'Servicios Realizados'!J$2:J$800,A38)</f>
        <v>0</v>
      </c>
      <c r="H38">
        <f>SUMIFS('Servicios Realizados'!H$2:H$800,'Servicios Realizados'!I$2:I$800,C38,'Servicios Realizados'!B$2:B$800,H$2,'Servicios Realizados'!J$2:J$800,A38)</f>
        <v>0</v>
      </c>
      <c r="I38">
        <f>SUMIFS('Servicios Realizados'!H$2:H$800,'Servicios Realizados'!I$2:I$800,C38,'Servicios Realizados'!B$2:B$800,I$2,'Servicios Realizados'!J$2:J$800,A38)</f>
        <v>0</v>
      </c>
      <c r="J38">
        <f>SUMIFS('Servicios Realizados'!H$2:H$800,'Servicios Realizados'!I$2:I$800,C38,'Servicios Realizados'!B$2:B$800,J$2,'Servicios Realizados'!J$2:J$800,A38)</f>
        <v>0</v>
      </c>
      <c r="K38">
        <f>SUMIFS('Servicios Realizados'!H$2:H$800,'Servicios Realizados'!I$2:I$800,C38,'Servicios Realizados'!B$2:B$800,K$2,'Servicios Realizados'!J$2:J$800,A38)</f>
        <v>0</v>
      </c>
      <c r="L38">
        <f>SUMIFS('Servicios Realizados'!H$2:H$800,'Servicios Realizados'!I$2:I$800,C38,'Servicios Realizados'!B$2:B$800,L$2,'Servicios Realizados'!J$2:J$800,A38)</f>
        <v>0</v>
      </c>
    </row>
    <row r="39" spans="1:12">
      <c r="A39" s="9">
        <f t="shared" si="1"/>
        <v>2019</v>
      </c>
      <c r="B39" s="19" t="s">
        <v>752</v>
      </c>
      <c r="C39">
        <v>12</v>
      </c>
      <c r="D39">
        <f>SUMIFS('Servicios Realizados'!H$2:H$800,'Servicios Realizados'!I$2:I$800,C39,'Servicios Realizados'!J$2:J$800,A39)</f>
        <v>1</v>
      </c>
      <c r="F39">
        <f>SUMIFS('Servicios Realizados'!H$2:H$800,'Servicios Realizados'!I$2:I$800,C39,'Servicios Realizados'!B$2:B$800,F$2,'Servicios Realizados'!J$2:J$800,A39)</f>
        <v>0</v>
      </c>
      <c r="G39">
        <f>SUMIFS('Servicios Realizados'!H$2:H$800,'Servicios Realizados'!I$2:I$800,C39,'Servicios Realizados'!B$2:B$800,G$2,'Servicios Realizados'!J$2:J$800,A39)</f>
        <v>1</v>
      </c>
      <c r="H39">
        <f>SUMIFS('Servicios Realizados'!H$2:H$800,'Servicios Realizados'!I$2:I$800,C39,'Servicios Realizados'!B$2:B$800,H$2,'Servicios Realizados'!J$2:J$800,A39)</f>
        <v>0</v>
      </c>
      <c r="I39">
        <f>SUMIFS('Servicios Realizados'!H$2:H$800,'Servicios Realizados'!I$2:I$800,C39,'Servicios Realizados'!B$2:B$800,I$2,'Servicios Realizados'!J$2:J$800,A39)</f>
        <v>0</v>
      </c>
      <c r="J39">
        <f>SUMIFS('Servicios Realizados'!H$2:H$800,'Servicios Realizados'!I$2:I$800,C39,'Servicios Realizados'!B$2:B$800,J$2,'Servicios Realizados'!J$2:J$800,A39)</f>
        <v>0</v>
      </c>
      <c r="K39">
        <f>SUMIFS('Servicios Realizados'!H$2:H$800,'Servicios Realizados'!I$2:I$800,C39,'Servicios Realizados'!B$2:B$800,K$2,'Servicios Realizados'!J$2:J$800,A39)</f>
        <v>0</v>
      </c>
      <c r="L39">
        <f>SUMIFS('Servicios Realizados'!H$2:H$800,'Servicios Realizados'!I$2:I$800,C39,'Servicios Realizados'!B$2:B$800,L$2,'Servicios Realizados'!J$2:J$800,A39)</f>
        <v>0</v>
      </c>
    </row>
    <row r="40" spans="1:12">
      <c r="A40" s="9"/>
    </row>
    <row r="41" spans="1:12">
      <c r="A41" s="9"/>
    </row>
  </sheetData>
  <autoFilter ref="A3:C39">
    <filterColumn colId="0">
      <filters>
        <filter val="2019"/>
      </filters>
    </filterColumn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17"/>
  <sheetViews>
    <sheetView workbookViewId="0">
      <selection activeCell="G4" sqref="G4"/>
    </sheetView>
  </sheetViews>
  <sheetFormatPr baseColWidth="10" defaultRowHeight="15"/>
  <cols>
    <col min="1" max="1" width="10.7109375" customWidth="1"/>
    <col min="2" max="2" width="9.7109375" customWidth="1"/>
    <col min="3" max="3" width="3.140625" customWidth="1"/>
    <col min="4" max="4" width="20.85546875" customWidth="1"/>
    <col min="5" max="5" width="19.7109375" customWidth="1"/>
    <col min="6" max="6" width="16.140625" customWidth="1"/>
    <col min="7" max="7" width="19.7109375" customWidth="1"/>
    <col min="8" max="8" width="21" customWidth="1"/>
    <col min="9" max="9" width="22.85546875" customWidth="1"/>
    <col min="10" max="10" width="13.85546875" customWidth="1"/>
  </cols>
  <sheetData>
    <row r="1" spans="1:10" ht="18.75">
      <c r="A1" s="7" t="s">
        <v>1065</v>
      </c>
    </row>
    <row r="2" spans="1:10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</row>
    <row r="3" spans="1:10" ht="30">
      <c r="A3" s="8" t="s">
        <v>721</v>
      </c>
      <c r="B3" s="8" t="s">
        <v>723</v>
      </c>
      <c r="C3" s="1"/>
      <c r="D3" s="18" t="str">
        <f>VLOOKUP(D2,Servicios!A$2:B$10,2,FALSE)</f>
        <v>Lavado de Alfombras Muro a Muro</v>
      </c>
      <c r="E3" s="18" t="str">
        <f>VLOOKUP(E2,Servicios!A$2:B$10,2,FALSE)</f>
        <v>Lavado de Alfombras Sueltas</v>
      </c>
      <c r="F3" s="18" t="str">
        <f>VLOOKUP(F2,Servicios!A$2:B$10,2,FALSE)</f>
        <v>Limpieza de Piso Flotante</v>
      </c>
      <c r="G3" s="18" t="str">
        <f>VLOOKUP(G2,Servicios!A$2:B$10,2,FALSE)</f>
        <v>Limpieza de Tapices de Muebles</v>
      </c>
      <c r="H3" s="18" t="str">
        <f>VLOOKUP(H2,Servicios!A$2:B$10,2,FALSE)</f>
        <v>Limpieza de Tapices de Automóviles</v>
      </c>
      <c r="I3" s="18" t="str">
        <f>VLOOKUP(I2,Servicios!A$2:B$10,2,FALSE)</f>
        <v>Lavandería Con Retiro a Domicilio</v>
      </c>
      <c r="J3" s="18" t="str">
        <f>VLOOKUP(J2,Servicios!A$2:B$10,2,FALSE)</f>
        <v>Limpieza de Colchones</v>
      </c>
    </row>
    <row r="4" spans="1:10">
      <c r="A4" s="9">
        <v>2017</v>
      </c>
      <c r="B4">
        <f>SUMIFS('Servicios Realizados'!H$2:H$800,'Servicios Realizados'!J$2:J$800,A4)</f>
        <v>11016136</v>
      </c>
      <c r="D4">
        <f>SUMIFS('Servicios Realizados'!H$2:H$800,'Servicios Realizados'!B$2:B$800,D$2,'Servicios Realizados'!J$2:J$800,A4)</f>
        <v>708824</v>
      </c>
      <c r="E4">
        <f>SUMIFS('Servicios Realizados'!H$2:H$800,'Servicios Realizados'!B$2:B$800,E$2,'Servicios Realizados'!J$2:J$800,A4)</f>
        <v>7681803</v>
      </c>
      <c r="F4">
        <f>SUMIFS('Servicios Realizados'!H$2:H$800,'Servicios Realizados'!B$2:B$800,F$2,'Servicios Realizados'!J$2:J$800,A4)</f>
        <v>739000</v>
      </c>
      <c r="G4">
        <f>SUMIFS('Servicios Realizados'!H$2:H$800,'Servicios Realizados'!B$2:B$800,G$2,'Servicios Realizados'!J$2:J$800,A4)</f>
        <v>464501</v>
      </c>
      <c r="H4">
        <f>SUMIFS('Servicios Realizados'!H$2:H$800,'Servicios Realizados'!B$2:B$800,H$2,'Servicios Realizados'!J$2:J$800,A4)</f>
        <v>0</v>
      </c>
      <c r="I4">
        <f>SUMIFS('Servicios Realizados'!H$2:H$800,'Servicios Realizados'!B$2:B$800,I$2,'Servicios Realizados'!J$2:J$800,A4)</f>
        <v>1422008</v>
      </c>
      <c r="J4">
        <f>SUMIFS('Servicios Realizados'!H$2:H$800,'Servicios Realizados'!B$2:B$800,J$2,'Servicios Realizados'!J$2:J$800,A4)</f>
        <v>0</v>
      </c>
    </row>
    <row r="5" spans="1:10">
      <c r="A5" s="9">
        <v>2018</v>
      </c>
      <c r="B5">
        <f>SUMIFS('Servicios Realizados'!H$2:H$800,'Servicios Realizados'!J$2:J$800,A5)</f>
        <v>3595769</v>
      </c>
      <c r="D5">
        <f>SUMIFS('Servicios Realizados'!H$2:H$800,'Servicios Realizados'!B$2:B$800,D$2,'Servicios Realizados'!J$2:J$800,A5)</f>
        <v>1012275</v>
      </c>
      <c r="E5">
        <f>SUMIFS('Servicios Realizados'!H$2:H$800,'Servicios Realizados'!B$2:B$800,E$2,'Servicios Realizados'!J$2:J$800,A5)</f>
        <v>2139784</v>
      </c>
      <c r="F5">
        <f>SUMIFS('Servicios Realizados'!H$2:H$800,'Servicios Realizados'!B$2:B$800,F$2,'Servicios Realizados'!J$2:J$800,A5)</f>
        <v>65001</v>
      </c>
      <c r="G5">
        <f>SUMIFS('Servicios Realizados'!H$2:H$800,'Servicios Realizados'!B$2:B$800,G$2,'Servicios Realizados'!J$2:J$800,A5)</f>
        <v>304503</v>
      </c>
      <c r="H5">
        <f>SUMIFS('Servicios Realizados'!H$2:H$800,'Servicios Realizados'!B$2:B$800,H$2,'Servicios Realizados'!J$2:J$800,A5)</f>
        <v>1</v>
      </c>
      <c r="I5">
        <f>SUMIFS('Servicios Realizados'!H$2:H$800,'Servicios Realizados'!B$2:B$800,I$2,'Servicios Realizados'!J$2:J$800,A5)</f>
        <v>74205</v>
      </c>
      <c r="J5">
        <f>SUMIFS('Servicios Realizados'!H$2:H$800,'Servicios Realizados'!B$2:B$800,J$2,'Servicios Realizados'!J$2:J$800,A5)</f>
        <v>0</v>
      </c>
    </row>
    <row r="6" spans="1:10">
      <c r="A6" s="9">
        <v>2019</v>
      </c>
      <c r="B6">
        <f>SUMIFS('Servicios Realizados'!H$2:H$800,'Servicios Realizados'!J$2:J$800,A6)</f>
        <v>13697276</v>
      </c>
      <c r="D6">
        <f>SUMIFS('Servicios Realizados'!H$2:H$800,'Servicios Realizados'!B$2:B$800,D$2,'Servicios Realizados'!J$2:J$800,A6)</f>
        <v>3777970</v>
      </c>
      <c r="E6">
        <f>SUMIFS('Servicios Realizados'!H$2:H$800,'Servicios Realizados'!B$2:B$800,E$2,'Servicios Realizados'!J$2:J$800,A6)</f>
        <v>7373903</v>
      </c>
      <c r="F6">
        <f>SUMIFS('Servicios Realizados'!H$2:H$800,'Servicios Realizados'!B$2:B$800,F$2,'Servicios Realizados'!J$2:J$800,A6)</f>
        <v>0</v>
      </c>
      <c r="G6">
        <f>SUMIFS('Servicios Realizados'!H$2:H$800,'Servicios Realizados'!B$2:B$800,G$2,'Servicios Realizados'!J$2:J$800,A6)</f>
        <v>1974000</v>
      </c>
      <c r="H6">
        <f>SUMIFS('Servicios Realizados'!H$2:H$800,'Servicios Realizados'!B$2:B$800,H$2,'Servicios Realizados'!J$2:J$800,A6)</f>
        <v>65000</v>
      </c>
      <c r="I6">
        <f>SUMIFS('Servicios Realizados'!H$2:H$800,'Servicios Realizados'!B$2:B$800,I$2,'Servicios Realizados'!J$2:J$800,A6)</f>
        <v>131403</v>
      </c>
      <c r="J6">
        <f>SUMIFS('Servicios Realizados'!H$2:H$800,'Servicios Realizados'!B$2:B$800,J$2,'Servicios Realizados'!J$2:J$800,A6)</f>
        <v>375000</v>
      </c>
    </row>
    <row r="7" spans="1:10">
      <c r="A7" s="9"/>
    </row>
    <row r="8" spans="1:10">
      <c r="A8" s="9"/>
    </row>
    <row r="9" spans="1:10">
      <c r="A9" s="9"/>
    </row>
    <row r="10" spans="1:10">
      <c r="A10" s="9"/>
    </row>
    <row r="11" spans="1:10">
      <c r="A11" s="9"/>
    </row>
    <row r="12" spans="1:10">
      <c r="A12" s="9"/>
    </row>
    <row r="13" spans="1:10">
      <c r="A13" s="9"/>
    </row>
    <row r="14" spans="1:10">
      <c r="A14" s="9"/>
    </row>
    <row r="15" spans="1:10">
      <c r="A15" s="9"/>
    </row>
    <row r="16" spans="1:10">
      <c r="A16" s="9"/>
    </row>
    <row r="17" spans="1:1">
      <c r="A17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A21" sqref="A21"/>
    </sheetView>
  </sheetViews>
  <sheetFormatPr baseColWidth="10" defaultRowHeight="15"/>
  <cols>
    <col min="5" max="5" width="31.28515625" customWidth="1"/>
    <col min="6" max="6" width="39.140625" customWidth="1"/>
    <col min="7" max="7" width="11.42578125" style="26"/>
    <col min="8" max="8" width="11.42578125" style="27"/>
  </cols>
  <sheetData>
    <row r="1" spans="1:8">
      <c r="A1">
        <f>'Buscar Por Telefono'!A5</f>
        <v>417</v>
      </c>
      <c r="D1" s="34" t="s">
        <v>1352</v>
      </c>
      <c r="E1" s="31"/>
      <c r="F1" s="31"/>
      <c r="G1" s="35"/>
    </row>
    <row r="2" spans="1:8">
      <c r="A2" t="str">
        <f>IF('Servicios Realizados'!A:A=A$1,ROW(),"")</f>
        <v/>
      </c>
      <c r="B2">
        <f>SMALL(A$2:A$1000,ROW()-1)</f>
        <v>482</v>
      </c>
      <c r="C2" t="str">
        <f>INDEX('Servicios Realizados'!A:J,B2,3)</f>
        <v>XIMENA</v>
      </c>
      <c r="D2" t="str">
        <f>INDEX('Servicios Realizados'!A:J,B2,4)</f>
        <v>COLLAO</v>
      </c>
      <c r="E2" t="str">
        <f>INDEX('Servicios Realizados'!A:J,B2,5)</f>
        <v>Lavado de Alfombras Sueltas</v>
      </c>
      <c r="F2" t="str">
        <f>INDEX('Servicios Realizados'!A:J,B2,6)</f>
        <v>1 ALFOMBRA</v>
      </c>
      <c r="G2" s="26">
        <f>INDEX('Servicios Realizados'!A:J,B2,7)</f>
        <v>43419</v>
      </c>
      <c r="H2" s="27">
        <f>INDEX('Servicios Realizados'!A:J,B2,8)</f>
        <v>69000</v>
      </c>
    </row>
    <row r="3" spans="1:8">
      <c r="A3" t="str">
        <f>IF('Servicios Realizados'!A:A=A$1,ROW(),"")</f>
        <v/>
      </c>
      <c r="B3" t="e">
        <f t="shared" ref="B3:B26" si="0">SMALL(A$2:A$1000,ROW()-1)</f>
        <v>#NUM!</v>
      </c>
      <c r="C3" t="e">
        <f>INDEX('Servicios Realizados'!A:J,B3,3)</f>
        <v>#NUM!</v>
      </c>
      <c r="D3" t="e">
        <f>INDEX('Servicios Realizados'!A:J,B3,4)</f>
        <v>#NUM!</v>
      </c>
      <c r="E3" t="e">
        <f>INDEX('Servicios Realizados'!A:J,B3,5)</f>
        <v>#NUM!</v>
      </c>
      <c r="F3" t="e">
        <f>INDEX('Servicios Realizados'!A:J,B3,6)</f>
        <v>#NUM!</v>
      </c>
      <c r="G3" s="26" t="e">
        <f>INDEX('Servicios Realizados'!A:J,B3,7)</f>
        <v>#NUM!</v>
      </c>
      <c r="H3" s="27" t="e">
        <f>INDEX('Servicios Realizados'!A:J,B3,8)</f>
        <v>#NUM!</v>
      </c>
    </row>
    <row r="4" spans="1:8">
      <c r="A4" t="str">
        <f>IF('Servicios Realizados'!A:A=A$1,ROW(),"")</f>
        <v/>
      </c>
      <c r="B4" t="e">
        <f t="shared" si="0"/>
        <v>#NUM!</v>
      </c>
      <c r="C4" t="e">
        <f>INDEX('Servicios Realizados'!A:J,B4,3)</f>
        <v>#NUM!</v>
      </c>
      <c r="D4" t="e">
        <f>INDEX('Servicios Realizados'!A:J,B4,4)</f>
        <v>#NUM!</v>
      </c>
      <c r="E4" t="e">
        <f>INDEX('Servicios Realizados'!A:J,B4,5)</f>
        <v>#NUM!</v>
      </c>
      <c r="F4" t="e">
        <f>INDEX('Servicios Realizados'!A:J,B4,6)</f>
        <v>#NUM!</v>
      </c>
      <c r="G4" s="26" t="e">
        <f>INDEX('Servicios Realizados'!A:J,B4,7)</f>
        <v>#NUM!</v>
      </c>
      <c r="H4" s="27" t="e">
        <f>INDEX('Servicios Realizados'!A:J,B4,8)</f>
        <v>#NUM!</v>
      </c>
    </row>
    <row r="5" spans="1:8">
      <c r="A5" t="str">
        <f>IF('Servicios Realizados'!A:A=A$1,ROW(),"")</f>
        <v/>
      </c>
      <c r="B5" t="e">
        <f t="shared" si="0"/>
        <v>#NUM!</v>
      </c>
      <c r="C5" t="e">
        <f>INDEX('Servicios Realizados'!A:J,B5,3)</f>
        <v>#NUM!</v>
      </c>
      <c r="D5" t="e">
        <f>INDEX('Servicios Realizados'!A:J,B5,4)</f>
        <v>#NUM!</v>
      </c>
      <c r="E5" t="e">
        <f>INDEX('Servicios Realizados'!A:J,B5,5)</f>
        <v>#NUM!</v>
      </c>
      <c r="F5" t="e">
        <f>INDEX('Servicios Realizados'!A:J,B5,6)</f>
        <v>#NUM!</v>
      </c>
      <c r="G5" s="26" t="e">
        <f>INDEX('Servicios Realizados'!A:J,B5,7)</f>
        <v>#NUM!</v>
      </c>
      <c r="H5" s="27" t="e">
        <f>INDEX('Servicios Realizados'!A:J,B5,8)</f>
        <v>#NUM!</v>
      </c>
    </row>
    <row r="6" spans="1:8">
      <c r="A6" t="str">
        <f>IF('Servicios Realizados'!A:A=A$1,ROW(),"")</f>
        <v/>
      </c>
      <c r="B6" t="e">
        <f t="shared" si="0"/>
        <v>#NUM!</v>
      </c>
      <c r="C6" t="e">
        <f>INDEX('Servicios Realizados'!A:J,B6,3)</f>
        <v>#NUM!</v>
      </c>
      <c r="D6" t="e">
        <f>INDEX('Servicios Realizados'!A:J,B6,4)</f>
        <v>#NUM!</v>
      </c>
      <c r="E6" t="e">
        <f>INDEX('Servicios Realizados'!A:J,B6,5)</f>
        <v>#NUM!</v>
      </c>
      <c r="F6" t="e">
        <f>INDEX('Servicios Realizados'!A:J,B6,6)</f>
        <v>#NUM!</v>
      </c>
      <c r="G6" s="26" t="e">
        <f>INDEX('Servicios Realizados'!A:J,B6,7)</f>
        <v>#NUM!</v>
      </c>
      <c r="H6" s="27" t="e">
        <f>INDEX('Servicios Realizados'!A:J,B6,8)</f>
        <v>#NUM!</v>
      </c>
    </row>
    <row r="7" spans="1:8">
      <c r="A7" t="str">
        <f>IF('Servicios Realizados'!A:A=A$1,ROW(),"")</f>
        <v/>
      </c>
      <c r="B7" t="e">
        <f t="shared" si="0"/>
        <v>#NUM!</v>
      </c>
      <c r="C7" t="e">
        <f>INDEX('Servicios Realizados'!A:J,B7,3)</f>
        <v>#NUM!</v>
      </c>
      <c r="D7" t="e">
        <f>INDEX('Servicios Realizados'!A:J,B7,4)</f>
        <v>#NUM!</v>
      </c>
      <c r="E7" t="e">
        <f>INDEX('Servicios Realizados'!A:J,B7,5)</f>
        <v>#NUM!</v>
      </c>
      <c r="F7" t="e">
        <f>INDEX('Servicios Realizados'!A:J,B7,6)</f>
        <v>#NUM!</v>
      </c>
      <c r="G7" s="26" t="e">
        <f>INDEX('Servicios Realizados'!A:J,B7,7)</f>
        <v>#NUM!</v>
      </c>
      <c r="H7" s="27" t="e">
        <f>INDEX('Servicios Realizados'!A:J,B7,8)</f>
        <v>#NUM!</v>
      </c>
    </row>
    <row r="8" spans="1:8">
      <c r="A8" t="str">
        <f>IF('Servicios Realizados'!A:A=A$1,ROW(),"")</f>
        <v/>
      </c>
      <c r="B8" t="e">
        <f t="shared" si="0"/>
        <v>#NUM!</v>
      </c>
      <c r="C8" t="e">
        <f>INDEX('Servicios Realizados'!A:J,B8,3)</f>
        <v>#NUM!</v>
      </c>
      <c r="D8" t="e">
        <f>INDEX('Servicios Realizados'!A:J,B8,4)</f>
        <v>#NUM!</v>
      </c>
      <c r="E8" t="e">
        <f>INDEX('Servicios Realizados'!A:J,B8,5)</f>
        <v>#NUM!</v>
      </c>
      <c r="F8" t="e">
        <f>INDEX('Servicios Realizados'!A:J,B8,6)</f>
        <v>#NUM!</v>
      </c>
      <c r="G8" s="26" t="e">
        <f>INDEX('Servicios Realizados'!A:J,B8,7)</f>
        <v>#NUM!</v>
      </c>
      <c r="H8" s="27" t="e">
        <f>INDEX('Servicios Realizados'!A:J,B8,8)</f>
        <v>#NUM!</v>
      </c>
    </row>
    <row r="9" spans="1:8">
      <c r="A9" t="str">
        <f>IF('Servicios Realizados'!A:A=A$1,ROW(),"")</f>
        <v/>
      </c>
      <c r="B9" t="e">
        <f t="shared" si="0"/>
        <v>#NUM!</v>
      </c>
      <c r="C9" t="e">
        <f>INDEX('Servicios Realizados'!A:J,B9,3)</f>
        <v>#NUM!</v>
      </c>
      <c r="D9" t="e">
        <f>INDEX('Servicios Realizados'!A:J,B9,4)</f>
        <v>#NUM!</v>
      </c>
      <c r="E9" t="e">
        <f>INDEX('Servicios Realizados'!A:J,B9,5)</f>
        <v>#NUM!</v>
      </c>
      <c r="F9" t="e">
        <f>INDEX('Servicios Realizados'!A:J,B9,6)</f>
        <v>#NUM!</v>
      </c>
      <c r="G9" s="26" t="e">
        <f>INDEX('Servicios Realizados'!A:J,B9,7)</f>
        <v>#NUM!</v>
      </c>
      <c r="H9" s="27" t="e">
        <f>INDEX('Servicios Realizados'!A:J,B9,8)</f>
        <v>#NUM!</v>
      </c>
    </row>
    <row r="10" spans="1:8">
      <c r="A10" t="str">
        <f>IF('Servicios Realizados'!A:A=A$1,ROW(),"")</f>
        <v/>
      </c>
      <c r="B10" t="e">
        <f t="shared" si="0"/>
        <v>#NUM!</v>
      </c>
      <c r="C10" t="e">
        <f>INDEX('Servicios Realizados'!A:J,B10,3)</f>
        <v>#NUM!</v>
      </c>
      <c r="D10" t="e">
        <f>INDEX('Servicios Realizados'!A:J,B10,4)</f>
        <v>#NUM!</v>
      </c>
      <c r="E10" t="e">
        <f>INDEX('Servicios Realizados'!A:J,B10,5)</f>
        <v>#NUM!</v>
      </c>
      <c r="F10" t="e">
        <f>INDEX('Servicios Realizados'!A:J,B10,6)</f>
        <v>#NUM!</v>
      </c>
      <c r="G10" s="26" t="e">
        <f>INDEX('Servicios Realizados'!A:J,B10,7)</f>
        <v>#NUM!</v>
      </c>
      <c r="H10" s="27" t="e">
        <f>INDEX('Servicios Realizados'!A:J,B10,8)</f>
        <v>#NUM!</v>
      </c>
    </row>
    <row r="11" spans="1:8">
      <c r="A11" t="str">
        <f>IF('Servicios Realizados'!A:A=A$1,ROW(),"")</f>
        <v/>
      </c>
      <c r="B11" t="e">
        <f t="shared" si="0"/>
        <v>#NUM!</v>
      </c>
      <c r="C11" t="e">
        <f>INDEX('Servicios Realizados'!A:J,B11,3)</f>
        <v>#NUM!</v>
      </c>
      <c r="D11" t="e">
        <f>INDEX('Servicios Realizados'!A:J,B11,4)</f>
        <v>#NUM!</v>
      </c>
      <c r="E11" t="e">
        <f>INDEX('Servicios Realizados'!A:J,B11,5)</f>
        <v>#NUM!</v>
      </c>
      <c r="F11" t="e">
        <f>INDEX('Servicios Realizados'!A:J,B11,6)</f>
        <v>#NUM!</v>
      </c>
      <c r="G11" s="26" t="e">
        <f>INDEX('Servicios Realizados'!A:J,B11,7)</f>
        <v>#NUM!</v>
      </c>
      <c r="H11" s="27" t="e">
        <f>INDEX('Servicios Realizados'!A:J,B11,8)</f>
        <v>#NUM!</v>
      </c>
    </row>
    <row r="12" spans="1:8">
      <c r="A12" t="str">
        <f>IF('Servicios Realizados'!A:A=A$1,ROW(),"")</f>
        <v/>
      </c>
      <c r="B12" t="e">
        <f t="shared" si="0"/>
        <v>#NUM!</v>
      </c>
      <c r="C12" t="e">
        <f>INDEX('Servicios Realizados'!A:J,B12,3)</f>
        <v>#NUM!</v>
      </c>
      <c r="D12" t="e">
        <f>INDEX('Servicios Realizados'!A:J,B12,4)</f>
        <v>#NUM!</v>
      </c>
      <c r="E12" t="e">
        <f>INDEX('Servicios Realizados'!A:J,B12,5)</f>
        <v>#NUM!</v>
      </c>
      <c r="F12" t="e">
        <f>INDEX('Servicios Realizados'!A:J,B12,6)</f>
        <v>#NUM!</v>
      </c>
      <c r="G12" s="26" t="e">
        <f>INDEX('Servicios Realizados'!A:J,B12,7)</f>
        <v>#NUM!</v>
      </c>
      <c r="H12" s="27" t="e">
        <f>INDEX('Servicios Realizados'!A:J,B12,8)</f>
        <v>#NUM!</v>
      </c>
    </row>
    <row r="13" spans="1:8">
      <c r="A13" t="str">
        <f>IF('Servicios Realizados'!A:A=A$1,ROW(),"")</f>
        <v/>
      </c>
      <c r="B13" t="e">
        <f t="shared" si="0"/>
        <v>#NUM!</v>
      </c>
      <c r="C13" t="e">
        <f>INDEX('Servicios Realizados'!A:J,B13,3)</f>
        <v>#NUM!</v>
      </c>
      <c r="D13" t="e">
        <f>INDEX('Servicios Realizados'!A:J,B13,4)</f>
        <v>#NUM!</v>
      </c>
      <c r="E13" t="e">
        <f>INDEX('Servicios Realizados'!A:J,B13,5)</f>
        <v>#NUM!</v>
      </c>
      <c r="F13" t="e">
        <f>INDEX('Servicios Realizados'!A:J,B13,6)</f>
        <v>#NUM!</v>
      </c>
      <c r="G13" s="26" t="e">
        <f>INDEX('Servicios Realizados'!A:J,B13,7)</f>
        <v>#NUM!</v>
      </c>
      <c r="H13" s="27" t="e">
        <f>INDEX('Servicios Realizados'!A:J,B13,8)</f>
        <v>#NUM!</v>
      </c>
    </row>
    <row r="14" spans="1:8">
      <c r="A14" t="str">
        <f>IF('Servicios Realizados'!A:A=A$1,ROW(),"")</f>
        <v/>
      </c>
      <c r="B14" t="e">
        <f t="shared" si="0"/>
        <v>#NUM!</v>
      </c>
      <c r="C14" t="e">
        <f>INDEX('Servicios Realizados'!A:J,B14,3)</f>
        <v>#NUM!</v>
      </c>
      <c r="D14" t="e">
        <f>INDEX('Servicios Realizados'!A:J,B14,4)</f>
        <v>#NUM!</v>
      </c>
      <c r="E14" t="e">
        <f>INDEX('Servicios Realizados'!A:J,B14,5)</f>
        <v>#NUM!</v>
      </c>
      <c r="F14" t="e">
        <f>INDEX('Servicios Realizados'!A:J,B14,6)</f>
        <v>#NUM!</v>
      </c>
      <c r="G14" s="26" t="e">
        <f>INDEX('Servicios Realizados'!A:J,B14,7)</f>
        <v>#NUM!</v>
      </c>
      <c r="H14" s="27" t="e">
        <f>INDEX('Servicios Realizados'!A:J,B14,8)</f>
        <v>#NUM!</v>
      </c>
    </row>
    <row r="15" spans="1:8">
      <c r="A15" t="str">
        <f>IF('Servicios Realizados'!A:A=A$1,ROW(),"")</f>
        <v/>
      </c>
      <c r="B15" t="e">
        <f t="shared" si="0"/>
        <v>#NUM!</v>
      </c>
      <c r="C15" t="e">
        <f>INDEX('Servicios Realizados'!A:J,B15,3)</f>
        <v>#NUM!</v>
      </c>
      <c r="D15" t="e">
        <f>INDEX('Servicios Realizados'!A:J,B15,4)</f>
        <v>#NUM!</v>
      </c>
      <c r="E15" t="e">
        <f>INDEX('Servicios Realizados'!A:J,B15,5)</f>
        <v>#NUM!</v>
      </c>
      <c r="F15" t="e">
        <f>INDEX('Servicios Realizados'!A:J,B15,6)</f>
        <v>#NUM!</v>
      </c>
      <c r="G15" s="26" t="e">
        <f>INDEX('Servicios Realizados'!A:J,B15,7)</f>
        <v>#NUM!</v>
      </c>
      <c r="H15" s="27" t="e">
        <f>INDEX('Servicios Realizados'!A:J,B15,8)</f>
        <v>#NUM!</v>
      </c>
    </row>
    <row r="16" spans="1:8">
      <c r="A16" t="str">
        <f>IF('Servicios Realizados'!A:A=A$1,ROW(),"")</f>
        <v/>
      </c>
      <c r="B16" t="e">
        <f t="shared" si="0"/>
        <v>#NUM!</v>
      </c>
      <c r="C16" t="e">
        <f>INDEX('Servicios Realizados'!A:J,B16,3)</f>
        <v>#NUM!</v>
      </c>
      <c r="D16" t="e">
        <f>INDEX('Servicios Realizados'!A:J,B16,4)</f>
        <v>#NUM!</v>
      </c>
      <c r="E16" t="e">
        <f>INDEX('Servicios Realizados'!A:J,B16,5)</f>
        <v>#NUM!</v>
      </c>
      <c r="F16" t="e">
        <f>INDEX('Servicios Realizados'!A:J,B16,6)</f>
        <v>#NUM!</v>
      </c>
      <c r="G16" s="26" t="e">
        <f>INDEX('Servicios Realizados'!A:J,B16,7)</f>
        <v>#NUM!</v>
      </c>
      <c r="H16" s="27" t="e">
        <f>INDEX('Servicios Realizados'!A:J,B16,8)</f>
        <v>#NUM!</v>
      </c>
    </row>
    <row r="17" spans="1:8">
      <c r="A17" t="str">
        <f>IF('Servicios Realizados'!A:A=A$1,ROW(),"")</f>
        <v/>
      </c>
      <c r="B17" t="e">
        <f t="shared" si="0"/>
        <v>#NUM!</v>
      </c>
      <c r="C17" t="e">
        <f>INDEX('Servicios Realizados'!A:J,B17,3)</f>
        <v>#NUM!</v>
      </c>
      <c r="D17" t="e">
        <f>INDEX('Servicios Realizados'!A:J,B17,4)</f>
        <v>#NUM!</v>
      </c>
      <c r="E17" t="e">
        <f>INDEX('Servicios Realizados'!A:J,B17,5)</f>
        <v>#NUM!</v>
      </c>
      <c r="F17" t="e">
        <f>INDEX('Servicios Realizados'!A:J,B17,6)</f>
        <v>#NUM!</v>
      </c>
      <c r="G17" s="26" t="e">
        <f>INDEX('Servicios Realizados'!A:J,B17,7)</f>
        <v>#NUM!</v>
      </c>
      <c r="H17" s="27" t="e">
        <f>INDEX('Servicios Realizados'!A:J,B17,8)</f>
        <v>#NUM!</v>
      </c>
    </row>
    <row r="18" spans="1:8">
      <c r="A18" t="str">
        <f>IF('Servicios Realizados'!A:A=A$1,ROW(),"")</f>
        <v/>
      </c>
      <c r="B18" t="e">
        <f t="shared" si="0"/>
        <v>#NUM!</v>
      </c>
      <c r="C18" t="e">
        <f>INDEX('Servicios Realizados'!A:J,B18,3)</f>
        <v>#NUM!</v>
      </c>
      <c r="D18" t="e">
        <f>INDEX('Servicios Realizados'!A:J,B18,4)</f>
        <v>#NUM!</v>
      </c>
      <c r="E18" t="e">
        <f>INDEX('Servicios Realizados'!A:J,B18,5)</f>
        <v>#NUM!</v>
      </c>
      <c r="F18" t="e">
        <f>INDEX('Servicios Realizados'!A:J,B18,6)</f>
        <v>#NUM!</v>
      </c>
      <c r="G18" s="26" t="e">
        <f>INDEX('Servicios Realizados'!A:J,B18,7)</f>
        <v>#NUM!</v>
      </c>
      <c r="H18" s="27" t="e">
        <f>INDEX('Servicios Realizados'!A:J,B18,8)</f>
        <v>#NUM!</v>
      </c>
    </row>
    <row r="19" spans="1:8">
      <c r="A19" t="str">
        <f>IF('Servicios Realizados'!A:A=A$1,ROW(),"")</f>
        <v/>
      </c>
      <c r="B19" t="e">
        <f t="shared" si="0"/>
        <v>#NUM!</v>
      </c>
      <c r="C19" t="e">
        <f>INDEX('Servicios Realizados'!A:J,B19,3)</f>
        <v>#NUM!</v>
      </c>
      <c r="D19" t="e">
        <f>INDEX('Servicios Realizados'!A:J,B19,4)</f>
        <v>#NUM!</v>
      </c>
      <c r="E19" t="e">
        <f>INDEX('Servicios Realizados'!A:J,B19,5)</f>
        <v>#NUM!</v>
      </c>
      <c r="F19" t="e">
        <f>INDEX('Servicios Realizados'!A:J,B19,6)</f>
        <v>#NUM!</v>
      </c>
      <c r="G19" s="26" t="e">
        <f>INDEX('Servicios Realizados'!A:J,B19,7)</f>
        <v>#NUM!</v>
      </c>
      <c r="H19" s="27" t="e">
        <f>INDEX('Servicios Realizados'!A:J,B19,8)</f>
        <v>#NUM!</v>
      </c>
    </row>
    <row r="20" spans="1:8">
      <c r="A20" t="str">
        <f>IF('Servicios Realizados'!A:A=A$1,ROW(),"")</f>
        <v/>
      </c>
      <c r="B20" t="e">
        <f t="shared" si="0"/>
        <v>#NUM!</v>
      </c>
      <c r="C20" t="e">
        <f>INDEX('Servicios Realizados'!A:J,B20,3)</f>
        <v>#NUM!</v>
      </c>
      <c r="D20" t="e">
        <f>INDEX('Servicios Realizados'!A:J,B20,4)</f>
        <v>#NUM!</v>
      </c>
      <c r="E20" t="e">
        <f>INDEX('Servicios Realizados'!A:J,B20,5)</f>
        <v>#NUM!</v>
      </c>
      <c r="F20" t="e">
        <f>INDEX('Servicios Realizados'!A:J,B20,6)</f>
        <v>#NUM!</v>
      </c>
      <c r="G20" s="26" t="e">
        <f>INDEX('Servicios Realizados'!A:J,B20,7)</f>
        <v>#NUM!</v>
      </c>
      <c r="H20" s="27" t="e">
        <f>INDEX('Servicios Realizados'!A:J,B20,8)</f>
        <v>#NUM!</v>
      </c>
    </row>
    <row r="21" spans="1:8">
      <c r="A21" t="str">
        <f>IF('Servicios Realizados'!A:A=A$1,ROW(),"")</f>
        <v/>
      </c>
      <c r="B21" t="e">
        <f t="shared" si="0"/>
        <v>#NUM!</v>
      </c>
      <c r="C21" t="e">
        <f>INDEX('Servicios Realizados'!A:J,B21,3)</f>
        <v>#NUM!</v>
      </c>
      <c r="D21" t="e">
        <f>INDEX('Servicios Realizados'!A:J,B21,4)</f>
        <v>#NUM!</v>
      </c>
      <c r="E21" t="e">
        <f>INDEX('Servicios Realizados'!A:J,B21,5)</f>
        <v>#NUM!</v>
      </c>
      <c r="F21" t="e">
        <f>INDEX('Servicios Realizados'!A:J,B21,6)</f>
        <v>#NUM!</v>
      </c>
      <c r="G21" s="26" t="e">
        <f>INDEX('Servicios Realizados'!A:J,B21,7)</f>
        <v>#NUM!</v>
      </c>
      <c r="H21" s="27" t="e">
        <f>INDEX('Servicios Realizados'!A:J,B21,8)</f>
        <v>#NUM!</v>
      </c>
    </row>
    <row r="22" spans="1:8">
      <c r="A22" t="str">
        <f>IF('Servicios Realizados'!A:A=A$1,ROW(),"")</f>
        <v/>
      </c>
      <c r="B22" t="e">
        <f t="shared" si="0"/>
        <v>#NUM!</v>
      </c>
      <c r="C22" t="e">
        <f>INDEX('Servicios Realizados'!A:J,B22,3)</f>
        <v>#NUM!</v>
      </c>
      <c r="D22" t="e">
        <f>INDEX('Servicios Realizados'!A:J,B22,4)</f>
        <v>#NUM!</v>
      </c>
      <c r="E22" t="e">
        <f>INDEX('Servicios Realizados'!A:J,B22,5)</f>
        <v>#NUM!</v>
      </c>
      <c r="F22" t="e">
        <f>INDEX('Servicios Realizados'!A:J,B22,6)</f>
        <v>#NUM!</v>
      </c>
      <c r="G22" s="26" t="e">
        <f>INDEX('Servicios Realizados'!A:J,B22,7)</f>
        <v>#NUM!</v>
      </c>
      <c r="H22" s="27" t="e">
        <f>INDEX('Servicios Realizados'!A:J,B22,8)</f>
        <v>#NUM!</v>
      </c>
    </row>
    <row r="23" spans="1:8">
      <c r="A23" t="str">
        <f>IF('Servicios Realizados'!A:A=A$1,ROW(),"")</f>
        <v/>
      </c>
      <c r="B23" t="e">
        <f t="shared" si="0"/>
        <v>#NUM!</v>
      </c>
      <c r="C23" t="e">
        <f>INDEX('Servicios Realizados'!A:J,B23,3)</f>
        <v>#NUM!</v>
      </c>
      <c r="D23" t="e">
        <f>INDEX('Servicios Realizados'!A:J,B23,4)</f>
        <v>#NUM!</v>
      </c>
      <c r="E23" t="e">
        <f>INDEX('Servicios Realizados'!A:J,B23,5)</f>
        <v>#NUM!</v>
      </c>
      <c r="F23" t="e">
        <f>INDEX('Servicios Realizados'!A:J,B23,6)</f>
        <v>#NUM!</v>
      </c>
      <c r="G23" s="26" t="e">
        <f>INDEX('Servicios Realizados'!A:J,B23,7)</f>
        <v>#NUM!</v>
      </c>
      <c r="H23" s="27" t="e">
        <f>INDEX('Servicios Realizados'!A:J,B23,8)</f>
        <v>#NUM!</v>
      </c>
    </row>
    <row r="24" spans="1:8">
      <c r="A24" t="str">
        <f>IF('Servicios Realizados'!A:A=A$1,ROW(),"")</f>
        <v/>
      </c>
      <c r="B24" t="e">
        <f t="shared" si="0"/>
        <v>#NUM!</v>
      </c>
      <c r="C24" t="e">
        <f>INDEX('Servicios Realizados'!A:J,B24,3)</f>
        <v>#NUM!</v>
      </c>
      <c r="D24" t="e">
        <f>INDEX('Servicios Realizados'!A:J,B24,4)</f>
        <v>#NUM!</v>
      </c>
      <c r="E24" t="e">
        <f>INDEX('Servicios Realizados'!A:J,B24,5)</f>
        <v>#NUM!</v>
      </c>
      <c r="F24" t="e">
        <f>INDEX('Servicios Realizados'!A:J,B24,6)</f>
        <v>#NUM!</v>
      </c>
      <c r="G24" s="26" t="e">
        <f>INDEX('Servicios Realizados'!A:J,B24,7)</f>
        <v>#NUM!</v>
      </c>
      <c r="H24" s="27" t="e">
        <f>INDEX('Servicios Realizados'!A:J,B24,8)</f>
        <v>#NUM!</v>
      </c>
    </row>
    <row r="25" spans="1:8">
      <c r="A25" t="str">
        <f>IF('Servicios Realizados'!A:A=A$1,ROW(),"")</f>
        <v/>
      </c>
      <c r="B25" t="e">
        <f t="shared" si="0"/>
        <v>#NUM!</v>
      </c>
      <c r="C25" t="e">
        <f>INDEX('Servicios Realizados'!A:J,B25,3)</f>
        <v>#NUM!</v>
      </c>
      <c r="D25" t="e">
        <f>INDEX('Servicios Realizados'!A:J,B25,4)</f>
        <v>#NUM!</v>
      </c>
      <c r="E25" t="e">
        <f>INDEX('Servicios Realizados'!A:J,B25,5)</f>
        <v>#NUM!</v>
      </c>
      <c r="F25" t="e">
        <f>INDEX('Servicios Realizados'!A:J,B25,6)</f>
        <v>#NUM!</v>
      </c>
      <c r="G25" s="26" t="e">
        <f>INDEX('Servicios Realizados'!A:J,B25,7)</f>
        <v>#NUM!</v>
      </c>
      <c r="H25" s="27" t="e">
        <f>INDEX('Servicios Realizados'!A:J,B25,8)</f>
        <v>#NUM!</v>
      </c>
    </row>
    <row r="26" spans="1:8">
      <c r="A26" t="str">
        <f>IF('Servicios Realizados'!A:A=A$1,ROW(),"")</f>
        <v/>
      </c>
      <c r="B26" t="e">
        <f t="shared" si="0"/>
        <v>#NUM!</v>
      </c>
      <c r="C26" t="e">
        <f>INDEX('Servicios Realizados'!A:J,B26,3)</f>
        <v>#NUM!</v>
      </c>
      <c r="D26" t="e">
        <f>INDEX('Servicios Realizados'!A:J,B26,4)</f>
        <v>#NUM!</v>
      </c>
      <c r="E26" t="e">
        <f>INDEX('Servicios Realizados'!A:J,B26,5)</f>
        <v>#NUM!</v>
      </c>
      <c r="F26" t="e">
        <f>INDEX('Servicios Realizados'!A:J,B26,6)</f>
        <v>#NUM!</v>
      </c>
      <c r="G26" s="26" t="e">
        <f>INDEX('Servicios Realizados'!A:J,B26,7)</f>
        <v>#NUM!</v>
      </c>
      <c r="H26" s="27" t="e">
        <f>INDEX('Servicios Realizados'!A:J,B26,8)</f>
        <v>#NUM!</v>
      </c>
    </row>
    <row r="27" spans="1:8">
      <c r="A27" t="str">
        <f>IF('Servicios Realizados'!A:A=A$1,ROW(),"")</f>
        <v/>
      </c>
    </row>
    <row r="28" spans="1:8">
      <c r="A28" t="str">
        <f>IF('Servicios Realizados'!A:A=A$1,ROW(),"")</f>
        <v/>
      </c>
    </row>
    <row r="29" spans="1:8">
      <c r="A29" t="str">
        <f>IF('Servicios Realizados'!A:A=A$1,ROW(),"")</f>
        <v/>
      </c>
    </row>
    <row r="30" spans="1:8">
      <c r="A30" t="str">
        <f>IF('Servicios Realizados'!A:A=A$1,ROW(),"")</f>
        <v/>
      </c>
    </row>
    <row r="31" spans="1:8">
      <c r="A31" t="str">
        <f>IF('Servicios Realizados'!A:A=A$1,ROW(),"")</f>
        <v/>
      </c>
    </row>
    <row r="32" spans="1:8">
      <c r="A32" t="str">
        <f>IF('Servicios Realizados'!A:A=A$1,ROW(),"")</f>
        <v/>
      </c>
    </row>
    <row r="33" spans="1:1">
      <c r="A33" t="str">
        <f>IF('Servicios Realizados'!A:A=A$1,ROW(),"")</f>
        <v/>
      </c>
    </row>
    <row r="34" spans="1:1">
      <c r="A34" t="str">
        <f>IF('Servicios Realizados'!A:A=A$1,ROW(),"")</f>
        <v/>
      </c>
    </row>
    <row r="35" spans="1:1">
      <c r="A35" t="str">
        <f>IF('Servicios Realizados'!A:A=A$1,ROW(),"")</f>
        <v/>
      </c>
    </row>
    <row r="36" spans="1:1">
      <c r="A36" t="str">
        <f>IF('Servicios Realizados'!A:A=A$1,ROW(),"")</f>
        <v/>
      </c>
    </row>
    <row r="37" spans="1:1">
      <c r="A37" t="str">
        <f>IF('Servicios Realizados'!A:A=A$1,ROW(),"")</f>
        <v/>
      </c>
    </row>
    <row r="38" spans="1:1">
      <c r="A38" t="str">
        <f>IF('Servicios Realizados'!A:A=A$1,ROW(),"")</f>
        <v/>
      </c>
    </row>
    <row r="39" spans="1:1">
      <c r="A39" t="str">
        <f>IF('Servicios Realizados'!A:A=A$1,ROW(),"")</f>
        <v/>
      </c>
    </row>
    <row r="40" spans="1:1">
      <c r="A40" t="str">
        <f>IF('Servicios Realizados'!A:A=A$1,ROW(),"")</f>
        <v/>
      </c>
    </row>
    <row r="41" spans="1:1">
      <c r="A41" t="str">
        <f>IF('Servicios Realizados'!A:A=A$1,ROW(),"")</f>
        <v/>
      </c>
    </row>
    <row r="42" spans="1:1">
      <c r="A42" t="str">
        <f>IF('Servicios Realizados'!A:A=A$1,ROW(),"")</f>
        <v/>
      </c>
    </row>
    <row r="43" spans="1:1">
      <c r="A43" t="str">
        <f>IF('Servicios Realizados'!A:A=A$1,ROW(),"")</f>
        <v/>
      </c>
    </row>
    <row r="44" spans="1:1">
      <c r="A44" t="str">
        <f>IF('Servicios Realizados'!A:A=A$1,ROW(),"")</f>
        <v/>
      </c>
    </row>
    <row r="45" spans="1:1">
      <c r="A45" t="str">
        <f>IF('Servicios Realizados'!A:A=A$1,ROW(),"")</f>
        <v/>
      </c>
    </row>
    <row r="46" spans="1:1">
      <c r="A46" t="str">
        <f>IF('Servicios Realizados'!A:A=A$1,ROW(),"")</f>
        <v/>
      </c>
    </row>
    <row r="47" spans="1:1">
      <c r="A47" t="str">
        <f>IF('Servicios Realizados'!A:A=A$1,ROW(),"")</f>
        <v/>
      </c>
    </row>
    <row r="48" spans="1:1">
      <c r="A48" t="str">
        <f>IF('Servicios Realizados'!A:A=A$1,ROW(),"")</f>
        <v/>
      </c>
    </row>
    <row r="49" spans="1:1">
      <c r="A49" t="str">
        <f>IF('Servicios Realizados'!A:A=A$1,ROW(),"")</f>
        <v/>
      </c>
    </row>
    <row r="50" spans="1:1">
      <c r="A50" t="str">
        <f>IF('Servicios Realizados'!A:A=A$1,ROW(),"")</f>
        <v/>
      </c>
    </row>
    <row r="51" spans="1:1">
      <c r="A51" t="str">
        <f>IF('Servicios Realizados'!A:A=A$1,ROW(),"")</f>
        <v/>
      </c>
    </row>
    <row r="52" spans="1:1">
      <c r="A52" t="str">
        <f>IF('Servicios Realizados'!A:A=A$1,ROW(),"")</f>
        <v/>
      </c>
    </row>
    <row r="53" spans="1:1">
      <c r="A53" t="str">
        <f>IF('Servicios Realizados'!A:A=A$1,ROW(),"")</f>
        <v/>
      </c>
    </row>
    <row r="54" spans="1:1">
      <c r="A54" t="str">
        <f>IF('Servicios Realizados'!A:A=A$1,ROW(),"")</f>
        <v/>
      </c>
    </row>
    <row r="55" spans="1:1">
      <c r="A55" t="str">
        <f>IF('Servicios Realizados'!A:A=A$1,ROW(),"")</f>
        <v/>
      </c>
    </row>
    <row r="56" spans="1:1">
      <c r="A56" t="str">
        <f>IF('Servicios Realizados'!A:A=A$1,ROW(),"")</f>
        <v/>
      </c>
    </row>
    <row r="57" spans="1:1">
      <c r="A57" t="str">
        <f>IF('Servicios Realizados'!A:A=A$1,ROW(),"")</f>
        <v/>
      </c>
    </row>
    <row r="58" spans="1:1">
      <c r="A58" t="str">
        <f>IF('Servicios Realizados'!A:A=A$1,ROW(),"")</f>
        <v/>
      </c>
    </row>
    <row r="59" spans="1:1">
      <c r="A59" t="str">
        <f>IF('Servicios Realizados'!A:A=A$1,ROW(),"")</f>
        <v/>
      </c>
    </row>
    <row r="60" spans="1:1">
      <c r="A60" t="str">
        <f>IF('Servicios Realizados'!A:A=A$1,ROW(),"")</f>
        <v/>
      </c>
    </row>
    <row r="61" spans="1:1">
      <c r="A61" t="str">
        <f>IF('Servicios Realizados'!A:A=A$1,ROW(),"")</f>
        <v/>
      </c>
    </row>
    <row r="62" spans="1:1">
      <c r="A62" t="str">
        <f>IF('Servicios Realizados'!A:A=A$1,ROW(),"")</f>
        <v/>
      </c>
    </row>
    <row r="63" spans="1:1">
      <c r="A63" t="str">
        <f>IF('Servicios Realizados'!A:A=A$1,ROW(),"")</f>
        <v/>
      </c>
    </row>
    <row r="64" spans="1:1">
      <c r="A64" t="str">
        <f>IF('Servicios Realizados'!A:A=A$1,ROW(),"")</f>
        <v/>
      </c>
    </row>
    <row r="65" spans="1:1">
      <c r="A65" t="str">
        <f>IF('Servicios Realizados'!A:A=A$1,ROW(),"")</f>
        <v/>
      </c>
    </row>
    <row r="66" spans="1:1">
      <c r="A66" t="str">
        <f>IF('Servicios Realizados'!A:A=A$1,ROW(),"")</f>
        <v/>
      </c>
    </row>
    <row r="67" spans="1:1">
      <c r="A67" t="str">
        <f>IF('Servicios Realizados'!A:A=A$1,ROW(),"")</f>
        <v/>
      </c>
    </row>
    <row r="68" spans="1:1">
      <c r="A68" t="str">
        <f>IF('Servicios Realizados'!A:A=A$1,ROW(),"")</f>
        <v/>
      </c>
    </row>
    <row r="69" spans="1:1">
      <c r="A69" t="str">
        <f>IF('Servicios Realizados'!A:A=A$1,ROW(),"")</f>
        <v/>
      </c>
    </row>
    <row r="70" spans="1:1">
      <c r="A70" t="str">
        <f>IF('Servicios Realizados'!A:A=A$1,ROW(),"")</f>
        <v/>
      </c>
    </row>
    <row r="71" spans="1:1">
      <c r="A71" t="str">
        <f>IF('Servicios Realizados'!A:A=A$1,ROW(),"")</f>
        <v/>
      </c>
    </row>
    <row r="72" spans="1:1">
      <c r="A72" t="str">
        <f>IF('Servicios Realizados'!A:A=A$1,ROW(),"")</f>
        <v/>
      </c>
    </row>
    <row r="73" spans="1:1">
      <c r="A73" t="str">
        <f>IF('Servicios Realizados'!A:A=A$1,ROW(),"")</f>
        <v/>
      </c>
    </row>
    <row r="74" spans="1:1">
      <c r="A74" t="str">
        <f>IF('Servicios Realizados'!A:A=A$1,ROW(),"")</f>
        <v/>
      </c>
    </row>
    <row r="75" spans="1:1">
      <c r="A75" t="str">
        <f>IF('Servicios Realizados'!A:A=A$1,ROW(),"")</f>
        <v/>
      </c>
    </row>
    <row r="76" spans="1:1">
      <c r="A76" t="str">
        <f>IF('Servicios Realizados'!A:A=A$1,ROW(),"")</f>
        <v/>
      </c>
    </row>
    <row r="77" spans="1:1">
      <c r="A77" t="str">
        <f>IF('Servicios Realizados'!A:A=A$1,ROW(),"")</f>
        <v/>
      </c>
    </row>
    <row r="78" spans="1:1">
      <c r="A78" t="str">
        <f>IF('Servicios Realizados'!A:A=A$1,ROW(),"")</f>
        <v/>
      </c>
    </row>
    <row r="79" spans="1:1">
      <c r="A79" t="str">
        <f>IF('Servicios Realizados'!A:A=A$1,ROW(),"")</f>
        <v/>
      </c>
    </row>
    <row r="80" spans="1:1">
      <c r="A80" t="str">
        <f>IF('Servicios Realizados'!A:A=A$1,ROW(),"")</f>
        <v/>
      </c>
    </row>
    <row r="81" spans="1:1">
      <c r="A81" t="str">
        <f>IF('Servicios Realizados'!A:A=A$1,ROW(),"")</f>
        <v/>
      </c>
    </row>
    <row r="82" spans="1:1">
      <c r="A82" t="str">
        <f>IF('Servicios Realizados'!A:A=A$1,ROW(),"")</f>
        <v/>
      </c>
    </row>
    <row r="83" spans="1:1">
      <c r="A83" t="str">
        <f>IF('Servicios Realizados'!A:A=A$1,ROW(),"")</f>
        <v/>
      </c>
    </row>
    <row r="84" spans="1:1">
      <c r="A84" t="str">
        <f>IF('Servicios Realizados'!A:A=A$1,ROW(),"")</f>
        <v/>
      </c>
    </row>
    <row r="85" spans="1:1">
      <c r="A85" t="str">
        <f>IF('Servicios Realizados'!A:A=A$1,ROW(),"")</f>
        <v/>
      </c>
    </row>
    <row r="86" spans="1:1">
      <c r="A86" t="str">
        <f>IF('Servicios Realizados'!A:A=A$1,ROW(),"")</f>
        <v/>
      </c>
    </row>
    <row r="87" spans="1:1">
      <c r="A87" t="str">
        <f>IF('Servicios Realizados'!A:A=A$1,ROW(),"")</f>
        <v/>
      </c>
    </row>
    <row r="88" spans="1:1">
      <c r="A88" t="str">
        <f>IF('Servicios Realizados'!A:A=A$1,ROW(),"")</f>
        <v/>
      </c>
    </row>
    <row r="89" spans="1:1">
      <c r="A89" t="str">
        <f>IF('Servicios Realizados'!A:A=A$1,ROW(),"")</f>
        <v/>
      </c>
    </row>
    <row r="90" spans="1:1">
      <c r="A90" t="str">
        <f>IF('Servicios Realizados'!A:A=A$1,ROW(),"")</f>
        <v/>
      </c>
    </row>
    <row r="91" spans="1:1">
      <c r="A91" t="str">
        <f>IF('Servicios Realizados'!A:A=A$1,ROW(),"")</f>
        <v/>
      </c>
    </row>
    <row r="92" spans="1:1">
      <c r="A92" t="str">
        <f>IF('Servicios Realizados'!A:A=A$1,ROW(),"")</f>
        <v/>
      </c>
    </row>
    <row r="93" spans="1:1">
      <c r="A93" t="str">
        <f>IF('Servicios Realizados'!A:A=A$1,ROW(),"")</f>
        <v/>
      </c>
    </row>
    <row r="94" spans="1:1">
      <c r="A94" t="str">
        <f>IF('Servicios Realizados'!A:A=A$1,ROW(),"")</f>
        <v/>
      </c>
    </row>
    <row r="95" spans="1:1">
      <c r="A95" t="str">
        <f>IF('Servicios Realizados'!A:A=A$1,ROW(),"")</f>
        <v/>
      </c>
    </row>
    <row r="96" spans="1:1">
      <c r="A96" t="str">
        <f>IF('Servicios Realizados'!A:A=A$1,ROW(),"")</f>
        <v/>
      </c>
    </row>
    <row r="97" spans="1:1">
      <c r="A97" t="str">
        <f>IF('Servicios Realizados'!A:A=A$1,ROW(),"")</f>
        <v/>
      </c>
    </row>
    <row r="98" spans="1:1">
      <c r="A98" t="str">
        <f>IF('Servicios Realizados'!A:A=A$1,ROW(),"")</f>
        <v/>
      </c>
    </row>
    <row r="99" spans="1:1">
      <c r="A99" t="str">
        <f>IF('Servicios Realizados'!A:A=A$1,ROW(),"")</f>
        <v/>
      </c>
    </row>
    <row r="100" spans="1:1">
      <c r="A100" t="str">
        <f>IF('Servicios Realizados'!A:A=A$1,ROW(),"")</f>
        <v/>
      </c>
    </row>
    <row r="101" spans="1:1">
      <c r="A101" t="str">
        <f>IF('Servicios Realizados'!A:A=A$1,ROW(),"")</f>
        <v/>
      </c>
    </row>
    <row r="102" spans="1:1">
      <c r="A102" t="str">
        <f>IF('Servicios Realizados'!A:A=A$1,ROW(),"")</f>
        <v/>
      </c>
    </row>
    <row r="103" spans="1:1">
      <c r="A103" t="str">
        <f>IF('Servicios Realizados'!A:A=A$1,ROW(),"")</f>
        <v/>
      </c>
    </row>
    <row r="104" spans="1:1">
      <c r="A104" t="str">
        <f>IF('Servicios Realizados'!A:A=A$1,ROW(),"")</f>
        <v/>
      </c>
    </row>
    <row r="105" spans="1:1">
      <c r="A105" t="str">
        <f>IF('Servicios Realizados'!A:A=A$1,ROW(),"")</f>
        <v/>
      </c>
    </row>
    <row r="106" spans="1:1">
      <c r="A106" t="str">
        <f>IF('Servicios Realizados'!A:A=A$1,ROW(),"")</f>
        <v/>
      </c>
    </row>
    <row r="107" spans="1:1">
      <c r="A107" t="str">
        <f>IF('Servicios Realizados'!A:A=A$1,ROW(),"")</f>
        <v/>
      </c>
    </row>
    <row r="108" spans="1:1">
      <c r="A108" t="str">
        <f>IF('Servicios Realizados'!A:A=A$1,ROW(),"")</f>
        <v/>
      </c>
    </row>
    <row r="109" spans="1:1">
      <c r="A109" t="str">
        <f>IF('Servicios Realizados'!A:A=A$1,ROW(),"")</f>
        <v/>
      </c>
    </row>
    <row r="110" spans="1:1">
      <c r="A110" t="str">
        <f>IF('Servicios Realizados'!A:A=A$1,ROW(),"")</f>
        <v/>
      </c>
    </row>
    <row r="111" spans="1:1">
      <c r="A111" t="str">
        <f>IF('Servicios Realizados'!A:A=A$1,ROW(),"")</f>
        <v/>
      </c>
    </row>
    <row r="112" spans="1:1">
      <c r="A112" t="str">
        <f>IF('Servicios Realizados'!A:A=A$1,ROW(),"")</f>
        <v/>
      </c>
    </row>
    <row r="113" spans="1:1">
      <c r="A113" t="str">
        <f>IF('Servicios Realizados'!A:A=A$1,ROW(),"")</f>
        <v/>
      </c>
    </row>
    <row r="114" spans="1:1">
      <c r="A114" t="str">
        <f>IF('Servicios Realizados'!A:A=A$1,ROW(),"")</f>
        <v/>
      </c>
    </row>
    <row r="115" spans="1:1">
      <c r="A115" t="str">
        <f>IF('Servicios Realizados'!A:A=A$1,ROW(),"")</f>
        <v/>
      </c>
    </row>
    <row r="116" spans="1:1">
      <c r="A116" t="str">
        <f>IF('Servicios Realizados'!A:A=A$1,ROW(),"")</f>
        <v/>
      </c>
    </row>
    <row r="117" spans="1:1">
      <c r="A117" t="str">
        <f>IF('Servicios Realizados'!A:A=A$1,ROW(),"")</f>
        <v/>
      </c>
    </row>
    <row r="118" spans="1:1">
      <c r="A118" t="str">
        <f>IF('Servicios Realizados'!A:A=A$1,ROW(),"")</f>
        <v/>
      </c>
    </row>
    <row r="119" spans="1:1">
      <c r="A119" t="str">
        <f>IF('Servicios Realizados'!A:A=A$1,ROW(),"")</f>
        <v/>
      </c>
    </row>
    <row r="120" spans="1:1">
      <c r="A120" t="str">
        <f>IF('Servicios Realizados'!A:A=A$1,ROW(),"")</f>
        <v/>
      </c>
    </row>
    <row r="121" spans="1:1">
      <c r="A121" t="str">
        <f>IF('Servicios Realizados'!A:A=A$1,ROW(),"")</f>
        <v/>
      </c>
    </row>
    <row r="122" spans="1:1">
      <c r="A122" t="str">
        <f>IF('Servicios Realizados'!A:A=A$1,ROW(),"")</f>
        <v/>
      </c>
    </row>
    <row r="123" spans="1:1">
      <c r="A123" t="str">
        <f>IF('Servicios Realizados'!A:A=A$1,ROW(),"")</f>
        <v/>
      </c>
    </row>
    <row r="124" spans="1:1">
      <c r="A124" t="str">
        <f>IF('Servicios Realizados'!A:A=A$1,ROW(),"")</f>
        <v/>
      </c>
    </row>
    <row r="125" spans="1:1">
      <c r="A125" t="str">
        <f>IF('Servicios Realizados'!A:A=A$1,ROW(),"")</f>
        <v/>
      </c>
    </row>
    <row r="126" spans="1:1">
      <c r="A126" t="str">
        <f>IF('Servicios Realizados'!A:A=A$1,ROW(),"")</f>
        <v/>
      </c>
    </row>
    <row r="127" spans="1:1">
      <c r="A127" t="str">
        <f>IF('Servicios Realizados'!A:A=A$1,ROW(),"")</f>
        <v/>
      </c>
    </row>
    <row r="128" spans="1:1">
      <c r="A128" t="str">
        <f>IF('Servicios Realizados'!A:A=A$1,ROW(),"")</f>
        <v/>
      </c>
    </row>
    <row r="129" spans="1:1">
      <c r="A129" t="str">
        <f>IF('Servicios Realizados'!A:A=A$1,ROW(),"")</f>
        <v/>
      </c>
    </row>
    <row r="130" spans="1:1">
      <c r="A130" t="str">
        <f>IF('Servicios Realizados'!A:A=A$1,ROW(),"")</f>
        <v/>
      </c>
    </row>
    <row r="131" spans="1:1">
      <c r="A131" t="str">
        <f>IF('Servicios Realizados'!A:A=A$1,ROW(),"")</f>
        <v/>
      </c>
    </row>
    <row r="132" spans="1:1">
      <c r="A132" t="str">
        <f>IF('Servicios Realizados'!A:A=A$1,ROW(),"")</f>
        <v/>
      </c>
    </row>
    <row r="133" spans="1:1">
      <c r="A133" t="str">
        <f>IF('Servicios Realizados'!A:A=A$1,ROW(),"")</f>
        <v/>
      </c>
    </row>
    <row r="134" spans="1:1">
      <c r="A134" t="str">
        <f>IF('Servicios Realizados'!A:A=A$1,ROW(),"")</f>
        <v/>
      </c>
    </row>
    <row r="135" spans="1:1">
      <c r="A135" t="str">
        <f>IF('Servicios Realizados'!A:A=A$1,ROW(),"")</f>
        <v/>
      </c>
    </row>
    <row r="136" spans="1:1">
      <c r="A136" t="str">
        <f>IF('Servicios Realizados'!A:A=A$1,ROW(),"")</f>
        <v/>
      </c>
    </row>
    <row r="137" spans="1:1">
      <c r="A137" t="str">
        <f>IF('Servicios Realizados'!A:A=A$1,ROW(),"")</f>
        <v/>
      </c>
    </row>
    <row r="138" spans="1:1">
      <c r="A138" t="str">
        <f>IF('Servicios Realizados'!A:A=A$1,ROW(),"")</f>
        <v/>
      </c>
    </row>
    <row r="139" spans="1:1">
      <c r="A139" t="str">
        <f>IF('Servicios Realizados'!A:A=A$1,ROW(),"")</f>
        <v/>
      </c>
    </row>
    <row r="140" spans="1:1">
      <c r="A140" t="str">
        <f>IF('Servicios Realizados'!A:A=A$1,ROW(),"")</f>
        <v/>
      </c>
    </row>
    <row r="141" spans="1:1">
      <c r="A141" t="str">
        <f>IF('Servicios Realizados'!A:A=A$1,ROW(),"")</f>
        <v/>
      </c>
    </row>
    <row r="142" spans="1:1">
      <c r="A142" t="str">
        <f>IF('Servicios Realizados'!A:A=A$1,ROW(),"")</f>
        <v/>
      </c>
    </row>
    <row r="143" spans="1:1">
      <c r="A143" t="str">
        <f>IF('Servicios Realizados'!A:A=A$1,ROW(),"")</f>
        <v/>
      </c>
    </row>
    <row r="144" spans="1:1">
      <c r="A144" t="str">
        <f>IF('Servicios Realizados'!A:A=A$1,ROW(),"")</f>
        <v/>
      </c>
    </row>
    <row r="145" spans="1:1">
      <c r="A145" t="str">
        <f>IF('Servicios Realizados'!A:A=A$1,ROW(),"")</f>
        <v/>
      </c>
    </row>
    <row r="146" spans="1:1">
      <c r="A146" t="str">
        <f>IF('Servicios Realizados'!A:A=A$1,ROW(),"")</f>
        <v/>
      </c>
    </row>
    <row r="147" spans="1:1">
      <c r="A147" t="str">
        <f>IF('Servicios Realizados'!A:A=A$1,ROW(),"")</f>
        <v/>
      </c>
    </row>
    <row r="148" spans="1:1">
      <c r="A148" t="str">
        <f>IF('Servicios Realizados'!A:A=A$1,ROW(),"")</f>
        <v/>
      </c>
    </row>
    <row r="149" spans="1:1">
      <c r="A149" t="str">
        <f>IF('Servicios Realizados'!A:A=A$1,ROW(),"")</f>
        <v/>
      </c>
    </row>
    <row r="150" spans="1:1">
      <c r="A150" t="str">
        <f>IF('Servicios Realizados'!A:A=A$1,ROW(),"")</f>
        <v/>
      </c>
    </row>
    <row r="151" spans="1:1">
      <c r="A151" t="str">
        <f>IF('Servicios Realizados'!A:A=A$1,ROW(),"")</f>
        <v/>
      </c>
    </row>
    <row r="152" spans="1:1">
      <c r="A152" t="str">
        <f>IF('Servicios Realizados'!A:A=A$1,ROW(),"")</f>
        <v/>
      </c>
    </row>
    <row r="153" spans="1:1">
      <c r="A153" t="str">
        <f>IF('Servicios Realizados'!A:A=A$1,ROW(),"")</f>
        <v/>
      </c>
    </row>
    <row r="154" spans="1:1">
      <c r="A154" t="str">
        <f>IF('Servicios Realizados'!A:A=A$1,ROW(),"")</f>
        <v/>
      </c>
    </row>
    <row r="155" spans="1:1">
      <c r="A155" t="str">
        <f>IF('Servicios Realizados'!A:A=A$1,ROW(),"")</f>
        <v/>
      </c>
    </row>
    <row r="156" spans="1:1">
      <c r="A156" t="str">
        <f>IF('Servicios Realizados'!A:A=A$1,ROW(),"")</f>
        <v/>
      </c>
    </row>
    <row r="157" spans="1:1">
      <c r="A157" t="str">
        <f>IF('Servicios Realizados'!A:A=A$1,ROW(),"")</f>
        <v/>
      </c>
    </row>
    <row r="158" spans="1:1">
      <c r="A158" t="str">
        <f>IF('Servicios Realizados'!A:A=A$1,ROW(),"")</f>
        <v/>
      </c>
    </row>
    <row r="159" spans="1:1">
      <c r="A159" t="str">
        <f>IF('Servicios Realizados'!A:A=A$1,ROW(),"")</f>
        <v/>
      </c>
    </row>
    <row r="160" spans="1:1">
      <c r="A160" t="str">
        <f>IF('Servicios Realizados'!A:A=A$1,ROW(),"")</f>
        <v/>
      </c>
    </row>
    <row r="161" spans="1:1">
      <c r="A161" t="str">
        <f>IF('Servicios Realizados'!A:A=A$1,ROW(),"")</f>
        <v/>
      </c>
    </row>
    <row r="162" spans="1:1">
      <c r="A162" t="str">
        <f>IF('Servicios Realizados'!A:A=A$1,ROW(),"")</f>
        <v/>
      </c>
    </row>
    <row r="163" spans="1:1">
      <c r="A163" t="str">
        <f>IF('Servicios Realizados'!A:A=A$1,ROW(),"")</f>
        <v/>
      </c>
    </row>
    <row r="164" spans="1:1">
      <c r="A164" t="str">
        <f>IF('Servicios Realizados'!A:A=A$1,ROW(),"")</f>
        <v/>
      </c>
    </row>
    <row r="165" spans="1:1">
      <c r="A165" t="str">
        <f>IF('Servicios Realizados'!A:A=A$1,ROW(),"")</f>
        <v/>
      </c>
    </row>
    <row r="166" spans="1:1">
      <c r="A166" t="str">
        <f>IF('Servicios Realizados'!A:A=A$1,ROW(),"")</f>
        <v/>
      </c>
    </row>
    <row r="167" spans="1:1">
      <c r="A167" t="str">
        <f>IF('Servicios Realizados'!A:A=A$1,ROW(),"")</f>
        <v/>
      </c>
    </row>
    <row r="168" spans="1:1">
      <c r="A168" t="str">
        <f>IF('Servicios Realizados'!A:A=A$1,ROW(),"")</f>
        <v/>
      </c>
    </row>
    <row r="169" spans="1:1">
      <c r="A169" t="str">
        <f>IF('Servicios Realizados'!A:A=A$1,ROW(),"")</f>
        <v/>
      </c>
    </row>
    <row r="170" spans="1:1">
      <c r="A170" t="str">
        <f>IF('Servicios Realizados'!A:A=A$1,ROW(),"")</f>
        <v/>
      </c>
    </row>
    <row r="171" spans="1:1">
      <c r="A171" t="str">
        <f>IF('Servicios Realizados'!A:A=A$1,ROW(),"")</f>
        <v/>
      </c>
    </row>
    <row r="172" spans="1:1">
      <c r="A172" t="str">
        <f>IF('Servicios Realizados'!A:A=A$1,ROW(),"")</f>
        <v/>
      </c>
    </row>
    <row r="173" spans="1:1">
      <c r="A173" t="str">
        <f>IF('Servicios Realizados'!A:A=A$1,ROW(),"")</f>
        <v/>
      </c>
    </row>
    <row r="174" spans="1:1">
      <c r="A174" t="str">
        <f>IF('Servicios Realizados'!A:A=A$1,ROW(),"")</f>
        <v/>
      </c>
    </row>
    <row r="175" spans="1:1">
      <c r="A175" t="str">
        <f>IF('Servicios Realizados'!A:A=A$1,ROW(),"")</f>
        <v/>
      </c>
    </row>
    <row r="176" spans="1:1">
      <c r="A176" t="str">
        <f>IF('Servicios Realizados'!A:A=A$1,ROW(),"")</f>
        <v/>
      </c>
    </row>
    <row r="177" spans="1:1">
      <c r="A177" t="str">
        <f>IF('Servicios Realizados'!A:A=A$1,ROW(),"")</f>
        <v/>
      </c>
    </row>
    <row r="178" spans="1:1">
      <c r="A178" t="str">
        <f>IF('Servicios Realizados'!A:A=A$1,ROW(),"")</f>
        <v/>
      </c>
    </row>
    <row r="179" spans="1:1">
      <c r="A179" t="str">
        <f>IF('Servicios Realizados'!A:A=A$1,ROW(),"")</f>
        <v/>
      </c>
    </row>
    <row r="180" spans="1:1">
      <c r="A180" t="str">
        <f>IF('Servicios Realizados'!A:A=A$1,ROW(),"")</f>
        <v/>
      </c>
    </row>
    <row r="181" spans="1:1">
      <c r="A181" t="str">
        <f>IF('Servicios Realizados'!A:A=A$1,ROW(),"")</f>
        <v/>
      </c>
    </row>
    <row r="182" spans="1:1">
      <c r="A182" t="str">
        <f>IF('Servicios Realizados'!A:A=A$1,ROW(),"")</f>
        <v/>
      </c>
    </row>
    <row r="183" spans="1:1">
      <c r="A183" t="str">
        <f>IF('Servicios Realizados'!A:A=A$1,ROW(),"")</f>
        <v/>
      </c>
    </row>
    <row r="184" spans="1:1">
      <c r="A184" t="str">
        <f>IF('Servicios Realizados'!A:A=A$1,ROW(),"")</f>
        <v/>
      </c>
    </row>
    <row r="185" spans="1:1">
      <c r="A185" t="str">
        <f>IF('Servicios Realizados'!A:A=A$1,ROW(),"")</f>
        <v/>
      </c>
    </row>
    <row r="186" spans="1:1">
      <c r="A186" t="str">
        <f>IF('Servicios Realizados'!A:A=A$1,ROW(),"")</f>
        <v/>
      </c>
    </row>
    <row r="187" spans="1:1">
      <c r="A187" t="str">
        <f>IF('Servicios Realizados'!A:A=A$1,ROW(),"")</f>
        <v/>
      </c>
    </row>
    <row r="188" spans="1:1">
      <c r="A188" t="str">
        <f>IF('Servicios Realizados'!A:A=A$1,ROW(),"")</f>
        <v/>
      </c>
    </row>
    <row r="189" spans="1:1">
      <c r="A189" t="str">
        <f>IF('Servicios Realizados'!A:A=A$1,ROW(),"")</f>
        <v/>
      </c>
    </row>
    <row r="190" spans="1:1">
      <c r="A190" t="str">
        <f>IF('Servicios Realizados'!A:A=A$1,ROW(),"")</f>
        <v/>
      </c>
    </row>
    <row r="191" spans="1:1">
      <c r="A191" t="str">
        <f>IF('Servicios Realizados'!A:A=A$1,ROW(),"")</f>
        <v/>
      </c>
    </row>
    <row r="192" spans="1:1">
      <c r="A192" t="str">
        <f>IF('Servicios Realizados'!A:A=A$1,ROW(),"")</f>
        <v/>
      </c>
    </row>
    <row r="193" spans="1:1">
      <c r="A193" t="str">
        <f>IF('Servicios Realizados'!A:A=A$1,ROW(),"")</f>
        <v/>
      </c>
    </row>
    <row r="194" spans="1:1">
      <c r="A194" t="str">
        <f>IF('Servicios Realizados'!A:A=A$1,ROW(),"")</f>
        <v/>
      </c>
    </row>
    <row r="195" spans="1:1">
      <c r="A195" t="str">
        <f>IF('Servicios Realizados'!A:A=A$1,ROW(),"")</f>
        <v/>
      </c>
    </row>
    <row r="196" spans="1:1">
      <c r="A196" t="str">
        <f>IF('Servicios Realizados'!A:A=A$1,ROW(),"")</f>
        <v/>
      </c>
    </row>
    <row r="197" spans="1:1">
      <c r="A197" t="str">
        <f>IF('Servicios Realizados'!A:A=A$1,ROW(),"")</f>
        <v/>
      </c>
    </row>
    <row r="198" spans="1:1">
      <c r="A198" t="str">
        <f>IF('Servicios Realizados'!A:A=A$1,ROW(),"")</f>
        <v/>
      </c>
    </row>
    <row r="199" spans="1:1">
      <c r="A199" t="str">
        <f>IF('Servicios Realizados'!A:A=A$1,ROW(),"")</f>
        <v/>
      </c>
    </row>
    <row r="200" spans="1:1">
      <c r="A200" t="str">
        <f>IF('Servicios Realizados'!A:A=A$1,ROW(),"")</f>
        <v/>
      </c>
    </row>
    <row r="201" spans="1:1">
      <c r="A201" t="str">
        <f>IF('Servicios Realizados'!A:A=A$1,ROW(),"")</f>
        <v/>
      </c>
    </row>
    <row r="202" spans="1:1">
      <c r="A202" t="str">
        <f>IF('Servicios Realizados'!A:A=A$1,ROW(),"")</f>
        <v/>
      </c>
    </row>
    <row r="203" spans="1:1">
      <c r="A203" t="str">
        <f>IF('Servicios Realizados'!A:A=A$1,ROW(),"")</f>
        <v/>
      </c>
    </row>
    <row r="204" spans="1:1">
      <c r="A204" t="str">
        <f>IF('Servicios Realizados'!A:A=A$1,ROW(),"")</f>
        <v/>
      </c>
    </row>
    <row r="205" spans="1:1">
      <c r="A205" t="str">
        <f>IF('Servicios Realizados'!A:A=A$1,ROW(),"")</f>
        <v/>
      </c>
    </row>
    <row r="206" spans="1:1">
      <c r="A206" t="str">
        <f>IF('Servicios Realizados'!A:A=A$1,ROW(),"")</f>
        <v/>
      </c>
    </row>
    <row r="207" spans="1:1">
      <c r="A207" t="str">
        <f>IF('Servicios Realizados'!A:A=A$1,ROW(),"")</f>
        <v/>
      </c>
    </row>
    <row r="208" spans="1:1">
      <c r="A208" t="str">
        <f>IF('Servicios Realizados'!A:A=A$1,ROW(),"")</f>
        <v/>
      </c>
    </row>
    <row r="209" spans="1:1">
      <c r="A209" t="str">
        <f>IF('Servicios Realizados'!A:A=A$1,ROW(),"")</f>
        <v/>
      </c>
    </row>
    <row r="210" spans="1:1">
      <c r="A210" t="str">
        <f>IF('Servicios Realizados'!A:A=A$1,ROW(),"")</f>
        <v/>
      </c>
    </row>
    <row r="211" spans="1:1">
      <c r="A211" t="str">
        <f>IF('Servicios Realizados'!A:A=A$1,ROW(),"")</f>
        <v/>
      </c>
    </row>
    <row r="212" spans="1:1">
      <c r="A212" t="str">
        <f>IF('Servicios Realizados'!A:A=A$1,ROW(),"")</f>
        <v/>
      </c>
    </row>
    <row r="213" spans="1:1">
      <c r="A213" t="str">
        <f>IF('Servicios Realizados'!A:A=A$1,ROW(),"")</f>
        <v/>
      </c>
    </row>
    <row r="214" spans="1:1">
      <c r="A214" t="str">
        <f>IF('Servicios Realizados'!A:A=A$1,ROW(),"")</f>
        <v/>
      </c>
    </row>
    <row r="215" spans="1:1">
      <c r="A215" t="str">
        <f>IF('Servicios Realizados'!A:A=A$1,ROW(),"")</f>
        <v/>
      </c>
    </row>
    <row r="216" spans="1:1">
      <c r="A216" t="str">
        <f>IF('Servicios Realizados'!A:A=A$1,ROW(),"")</f>
        <v/>
      </c>
    </row>
    <row r="217" spans="1:1">
      <c r="A217" t="str">
        <f>IF('Servicios Realizados'!A:A=A$1,ROW(),"")</f>
        <v/>
      </c>
    </row>
    <row r="218" spans="1:1">
      <c r="A218" t="str">
        <f>IF('Servicios Realizados'!A:A=A$1,ROW(),"")</f>
        <v/>
      </c>
    </row>
    <row r="219" spans="1:1">
      <c r="A219" t="str">
        <f>IF('Servicios Realizados'!A:A=A$1,ROW(),"")</f>
        <v/>
      </c>
    </row>
    <row r="220" spans="1:1">
      <c r="A220" t="str">
        <f>IF('Servicios Realizados'!A:A=A$1,ROW(),"")</f>
        <v/>
      </c>
    </row>
    <row r="221" spans="1:1">
      <c r="A221" t="str">
        <f>IF('Servicios Realizados'!A:A=A$1,ROW(),"")</f>
        <v/>
      </c>
    </row>
    <row r="222" spans="1:1">
      <c r="A222" t="str">
        <f>IF('Servicios Realizados'!A:A=A$1,ROW(),"")</f>
        <v/>
      </c>
    </row>
    <row r="223" spans="1:1">
      <c r="A223" t="str">
        <f>IF('Servicios Realizados'!A:A=A$1,ROW(),"")</f>
        <v/>
      </c>
    </row>
    <row r="224" spans="1:1">
      <c r="A224" t="str">
        <f>IF('Servicios Realizados'!A:A=A$1,ROW(),"")</f>
        <v/>
      </c>
    </row>
    <row r="225" spans="1:1">
      <c r="A225" t="str">
        <f>IF('Servicios Realizados'!A:A=A$1,ROW(),"")</f>
        <v/>
      </c>
    </row>
    <row r="226" spans="1:1">
      <c r="A226" t="str">
        <f>IF('Servicios Realizados'!A:A=A$1,ROW(),"")</f>
        <v/>
      </c>
    </row>
    <row r="227" spans="1:1">
      <c r="A227" t="str">
        <f>IF('Servicios Realizados'!A:A=A$1,ROW(),"")</f>
        <v/>
      </c>
    </row>
    <row r="228" spans="1:1">
      <c r="A228" t="str">
        <f>IF('Servicios Realizados'!A:A=A$1,ROW(),"")</f>
        <v/>
      </c>
    </row>
    <row r="229" spans="1:1">
      <c r="A229" t="str">
        <f>IF('Servicios Realizados'!A:A=A$1,ROW(),"")</f>
        <v/>
      </c>
    </row>
    <row r="230" spans="1:1">
      <c r="A230" t="str">
        <f>IF('Servicios Realizados'!A:A=A$1,ROW(),"")</f>
        <v/>
      </c>
    </row>
    <row r="231" spans="1:1">
      <c r="A231" t="str">
        <f>IF('Servicios Realizados'!A:A=A$1,ROW(),"")</f>
        <v/>
      </c>
    </row>
    <row r="232" spans="1:1">
      <c r="A232" t="str">
        <f>IF('Servicios Realizados'!A:A=A$1,ROW(),"")</f>
        <v/>
      </c>
    </row>
    <row r="233" spans="1:1">
      <c r="A233" t="str">
        <f>IF('Servicios Realizados'!A:A=A$1,ROW(),"")</f>
        <v/>
      </c>
    </row>
    <row r="234" spans="1:1">
      <c r="A234" t="str">
        <f>IF('Servicios Realizados'!A:A=A$1,ROW(),"")</f>
        <v/>
      </c>
    </row>
    <row r="235" spans="1:1">
      <c r="A235" t="str">
        <f>IF('Servicios Realizados'!A:A=A$1,ROW(),"")</f>
        <v/>
      </c>
    </row>
    <row r="236" spans="1:1">
      <c r="A236" t="str">
        <f>IF('Servicios Realizados'!A:A=A$1,ROW(),"")</f>
        <v/>
      </c>
    </row>
    <row r="237" spans="1:1">
      <c r="A237" t="str">
        <f>IF('Servicios Realizados'!A:A=A$1,ROW(),"")</f>
        <v/>
      </c>
    </row>
    <row r="238" spans="1:1">
      <c r="A238" t="str">
        <f>IF('Servicios Realizados'!A:A=A$1,ROW(),"")</f>
        <v/>
      </c>
    </row>
    <row r="239" spans="1:1">
      <c r="A239" t="str">
        <f>IF('Servicios Realizados'!A:A=A$1,ROW(),"")</f>
        <v/>
      </c>
    </row>
    <row r="240" spans="1:1">
      <c r="A240" t="str">
        <f>IF('Servicios Realizados'!A:A=A$1,ROW(),"")</f>
        <v/>
      </c>
    </row>
    <row r="241" spans="1:1">
      <c r="A241" t="str">
        <f>IF('Servicios Realizados'!A:A=A$1,ROW(),"")</f>
        <v/>
      </c>
    </row>
    <row r="242" spans="1:1">
      <c r="A242" t="str">
        <f>IF('Servicios Realizados'!A:A=A$1,ROW(),"")</f>
        <v/>
      </c>
    </row>
    <row r="243" spans="1:1">
      <c r="A243" t="str">
        <f>IF('Servicios Realizados'!A:A=A$1,ROW(),"")</f>
        <v/>
      </c>
    </row>
    <row r="244" spans="1:1">
      <c r="A244" t="str">
        <f>IF('Servicios Realizados'!A:A=A$1,ROW(),"")</f>
        <v/>
      </c>
    </row>
    <row r="245" spans="1:1">
      <c r="A245" t="str">
        <f>IF('Servicios Realizados'!A:A=A$1,ROW(),"")</f>
        <v/>
      </c>
    </row>
    <row r="246" spans="1:1">
      <c r="A246" t="str">
        <f>IF('Servicios Realizados'!A:A=A$1,ROW(),"")</f>
        <v/>
      </c>
    </row>
    <row r="247" spans="1:1">
      <c r="A247" t="str">
        <f>IF('Servicios Realizados'!A:A=A$1,ROW(),"")</f>
        <v/>
      </c>
    </row>
    <row r="248" spans="1:1">
      <c r="A248" t="str">
        <f>IF('Servicios Realizados'!A:A=A$1,ROW(),"")</f>
        <v/>
      </c>
    </row>
    <row r="249" spans="1:1">
      <c r="A249" t="str">
        <f>IF('Servicios Realizados'!A:A=A$1,ROW(),"")</f>
        <v/>
      </c>
    </row>
    <row r="250" spans="1:1">
      <c r="A250" t="str">
        <f>IF('Servicios Realizados'!A:A=A$1,ROW(),"")</f>
        <v/>
      </c>
    </row>
    <row r="251" spans="1:1">
      <c r="A251" t="str">
        <f>IF('Servicios Realizados'!A:A=A$1,ROW(),"")</f>
        <v/>
      </c>
    </row>
    <row r="252" spans="1:1">
      <c r="A252" t="str">
        <f>IF('Servicios Realizados'!A:A=A$1,ROW(),"")</f>
        <v/>
      </c>
    </row>
    <row r="253" spans="1:1">
      <c r="A253" t="str">
        <f>IF('Servicios Realizados'!A:A=A$1,ROW(),"")</f>
        <v/>
      </c>
    </row>
    <row r="254" spans="1:1">
      <c r="A254" t="str">
        <f>IF('Servicios Realizados'!A:A=A$1,ROW(),"")</f>
        <v/>
      </c>
    </row>
    <row r="255" spans="1:1">
      <c r="A255" t="str">
        <f>IF('Servicios Realizados'!A:A=A$1,ROW(),"")</f>
        <v/>
      </c>
    </row>
    <row r="256" spans="1:1">
      <c r="A256" t="str">
        <f>IF('Servicios Realizados'!A:A=A$1,ROW(),"")</f>
        <v/>
      </c>
    </row>
    <row r="257" spans="1:1">
      <c r="A257" t="str">
        <f>IF('Servicios Realizados'!A:A=A$1,ROW(),"")</f>
        <v/>
      </c>
    </row>
    <row r="258" spans="1:1">
      <c r="A258" t="str">
        <f>IF('Servicios Realizados'!A:A=A$1,ROW(),"")</f>
        <v/>
      </c>
    </row>
    <row r="259" spans="1:1">
      <c r="A259" t="str">
        <f>IF('Servicios Realizados'!A:A=A$1,ROW(),"")</f>
        <v/>
      </c>
    </row>
    <row r="260" spans="1:1">
      <c r="A260" t="str">
        <f>IF('Servicios Realizados'!A:A=A$1,ROW(),"")</f>
        <v/>
      </c>
    </row>
    <row r="261" spans="1:1">
      <c r="A261" t="str">
        <f>IF('Servicios Realizados'!A:A=A$1,ROW(),"")</f>
        <v/>
      </c>
    </row>
    <row r="262" spans="1:1">
      <c r="A262" t="str">
        <f>IF('Servicios Realizados'!A:A=A$1,ROW(),"")</f>
        <v/>
      </c>
    </row>
    <row r="263" spans="1:1">
      <c r="A263" t="str">
        <f>IF('Servicios Realizados'!A:A=A$1,ROW(),"")</f>
        <v/>
      </c>
    </row>
    <row r="264" spans="1:1">
      <c r="A264" t="str">
        <f>IF('Servicios Realizados'!A:A=A$1,ROW(),"")</f>
        <v/>
      </c>
    </row>
    <row r="265" spans="1:1">
      <c r="A265" t="str">
        <f>IF('Servicios Realizados'!A:A=A$1,ROW(),"")</f>
        <v/>
      </c>
    </row>
    <row r="266" spans="1:1">
      <c r="A266" t="str">
        <f>IF('Servicios Realizados'!A:A=A$1,ROW(),"")</f>
        <v/>
      </c>
    </row>
    <row r="267" spans="1:1">
      <c r="A267" t="str">
        <f>IF('Servicios Realizados'!A:A=A$1,ROW(),"")</f>
        <v/>
      </c>
    </row>
    <row r="268" spans="1:1">
      <c r="A268" t="str">
        <f>IF('Servicios Realizados'!A:A=A$1,ROW(),"")</f>
        <v/>
      </c>
    </row>
    <row r="269" spans="1:1">
      <c r="A269" t="str">
        <f>IF('Servicios Realizados'!A:A=A$1,ROW(),"")</f>
        <v/>
      </c>
    </row>
    <row r="270" spans="1:1">
      <c r="A270" t="str">
        <f>IF('Servicios Realizados'!A:A=A$1,ROW(),"")</f>
        <v/>
      </c>
    </row>
    <row r="271" spans="1:1">
      <c r="A271" t="str">
        <f>IF('Servicios Realizados'!A:A=A$1,ROW(),"")</f>
        <v/>
      </c>
    </row>
    <row r="272" spans="1:1">
      <c r="A272" t="str">
        <f>IF('Servicios Realizados'!A:A=A$1,ROW(),"")</f>
        <v/>
      </c>
    </row>
    <row r="273" spans="1:1">
      <c r="A273" t="str">
        <f>IF('Servicios Realizados'!A:A=A$1,ROW(),"")</f>
        <v/>
      </c>
    </row>
    <row r="274" spans="1:1">
      <c r="A274" t="str">
        <f>IF('Servicios Realizados'!A:A=A$1,ROW(),"")</f>
        <v/>
      </c>
    </row>
    <row r="275" spans="1:1">
      <c r="A275" t="str">
        <f>IF('Servicios Realizados'!A:A=A$1,ROW(),"")</f>
        <v/>
      </c>
    </row>
    <row r="276" spans="1:1">
      <c r="A276" t="str">
        <f>IF('Servicios Realizados'!A:A=A$1,ROW(),"")</f>
        <v/>
      </c>
    </row>
    <row r="277" spans="1:1">
      <c r="A277" t="str">
        <f>IF('Servicios Realizados'!A:A=A$1,ROW(),"")</f>
        <v/>
      </c>
    </row>
    <row r="278" spans="1:1">
      <c r="A278" t="str">
        <f>IF('Servicios Realizados'!A:A=A$1,ROW(),"")</f>
        <v/>
      </c>
    </row>
    <row r="279" spans="1:1">
      <c r="A279" t="str">
        <f>IF('Servicios Realizados'!A:A=A$1,ROW(),"")</f>
        <v/>
      </c>
    </row>
    <row r="280" spans="1:1">
      <c r="A280" t="str">
        <f>IF('Servicios Realizados'!A:A=A$1,ROW(),"")</f>
        <v/>
      </c>
    </row>
    <row r="281" spans="1:1">
      <c r="A281" t="str">
        <f>IF('Servicios Realizados'!A:A=A$1,ROW(),"")</f>
        <v/>
      </c>
    </row>
    <row r="282" spans="1:1">
      <c r="A282" t="str">
        <f>IF('Servicios Realizados'!A:A=A$1,ROW(),"")</f>
        <v/>
      </c>
    </row>
    <row r="283" spans="1:1">
      <c r="A283" t="str">
        <f>IF('Servicios Realizados'!A:A=A$1,ROW(),"")</f>
        <v/>
      </c>
    </row>
    <row r="284" spans="1:1">
      <c r="A284" t="str">
        <f>IF('Servicios Realizados'!A:A=A$1,ROW(),"")</f>
        <v/>
      </c>
    </row>
    <row r="285" spans="1:1">
      <c r="A285" t="str">
        <f>IF('Servicios Realizados'!A:A=A$1,ROW(),"")</f>
        <v/>
      </c>
    </row>
    <row r="286" spans="1:1">
      <c r="A286" t="str">
        <f>IF('Servicios Realizados'!A:A=A$1,ROW(),"")</f>
        <v/>
      </c>
    </row>
    <row r="287" spans="1:1">
      <c r="A287" t="str">
        <f>IF('Servicios Realizados'!A:A=A$1,ROW(),"")</f>
        <v/>
      </c>
    </row>
    <row r="288" spans="1:1">
      <c r="A288" t="str">
        <f>IF('Servicios Realizados'!A:A=A$1,ROW(),"")</f>
        <v/>
      </c>
    </row>
    <row r="289" spans="1:1">
      <c r="A289" t="str">
        <f>IF('Servicios Realizados'!A:A=A$1,ROW(),"")</f>
        <v/>
      </c>
    </row>
    <row r="290" spans="1:1">
      <c r="A290" t="str">
        <f>IF('Servicios Realizados'!A:A=A$1,ROW(),"")</f>
        <v/>
      </c>
    </row>
    <row r="291" spans="1:1">
      <c r="A291" t="str">
        <f>IF('Servicios Realizados'!A:A=A$1,ROW(),"")</f>
        <v/>
      </c>
    </row>
    <row r="292" spans="1:1">
      <c r="A292" t="str">
        <f>IF('Servicios Realizados'!A:A=A$1,ROW(),"")</f>
        <v/>
      </c>
    </row>
    <row r="293" spans="1:1">
      <c r="A293" t="str">
        <f>IF('Servicios Realizados'!A:A=A$1,ROW(),"")</f>
        <v/>
      </c>
    </row>
    <row r="294" spans="1:1">
      <c r="A294" t="str">
        <f>IF('Servicios Realizados'!A:A=A$1,ROW(),"")</f>
        <v/>
      </c>
    </row>
    <row r="295" spans="1:1">
      <c r="A295" t="str">
        <f>IF('Servicios Realizados'!A:A=A$1,ROW(),"")</f>
        <v/>
      </c>
    </row>
    <row r="296" spans="1:1">
      <c r="A296" t="str">
        <f>IF('Servicios Realizados'!A:A=A$1,ROW(),"")</f>
        <v/>
      </c>
    </row>
    <row r="297" spans="1:1">
      <c r="A297" t="str">
        <f>IF('Servicios Realizados'!A:A=A$1,ROW(),"")</f>
        <v/>
      </c>
    </row>
    <row r="298" spans="1:1">
      <c r="A298" t="str">
        <f>IF('Servicios Realizados'!A:A=A$1,ROW(),"")</f>
        <v/>
      </c>
    </row>
    <row r="299" spans="1:1">
      <c r="A299" t="str">
        <f>IF('Servicios Realizados'!A:A=A$1,ROW(),"")</f>
        <v/>
      </c>
    </row>
    <row r="300" spans="1:1">
      <c r="A300" t="str">
        <f>IF('Servicios Realizados'!A:A=A$1,ROW(),"")</f>
        <v/>
      </c>
    </row>
    <row r="301" spans="1:1">
      <c r="A301" t="str">
        <f>IF('Servicios Realizados'!A:A=A$1,ROW(),"")</f>
        <v/>
      </c>
    </row>
    <row r="302" spans="1:1">
      <c r="A302" t="str">
        <f>IF('Servicios Realizados'!A:A=A$1,ROW(),"")</f>
        <v/>
      </c>
    </row>
    <row r="303" spans="1:1">
      <c r="A303" t="str">
        <f>IF('Servicios Realizados'!A:A=A$1,ROW(),"")</f>
        <v/>
      </c>
    </row>
    <row r="304" spans="1:1">
      <c r="A304" t="str">
        <f>IF('Servicios Realizados'!A:A=A$1,ROW(),"")</f>
        <v/>
      </c>
    </row>
    <row r="305" spans="1:1">
      <c r="A305" t="str">
        <f>IF('Servicios Realizados'!A:A=A$1,ROW(),"")</f>
        <v/>
      </c>
    </row>
    <row r="306" spans="1:1">
      <c r="A306" t="str">
        <f>IF('Servicios Realizados'!A:A=A$1,ROW(),"")</f>
        <v/>
      </c>
    </row>
    <row r="307" spans="1:1">
      <c r="A307" t="str">
        <f>IF('Servicios Realizados'!A:A=A$1,ROW(),"")</f>
        <v/>
      </c>
    </row>
    <row r="308" spans="1:1">
      <c r="A308" t="str">
        <f>IF('Servicios Realizados'!A:A=A$1,ROW(),"")</f>
        <v/>
      </c>
    </row>
    <row r="309" spans="1:1">
      <c r="A309" t="str">
        <f>IF('Servicios Realizados'!A:A=A$1,ROW(),"")</f>
        <v/>
      </c>
    </row>
    <row r="310" spans="1:1">
      <c r="A310" t="str">
        <f>IF('Servicios Realizados'!A:A=A$1,ROW(),"")</f>
        <v/>
      </c>
    </row>
    <row r="311" spans="1:1">
      <c r="A311" t="str">
        <f>IF('Servicios Realizados'!A:A=A$1,ROW(),"")</f>
        <v/>
      </c>
    </row>
    <row r="312" spans="1:1">
      <c r="A312" t="str">
        <f>IF('Servicios Realizados'!A:A=A$1,ROW(),"")</f>
        <v/>
      </c>
    </row>
    <row r="313" spans="1:1">
      <c r="A313" t="str">
        <f>IF('Servicios Realizados'!A:A=A$1,ROW(),"")</f>
        <v/>
      </c>
    </row>
    <row r="314" spans="1:1">
      <c r="A314" t="str">
        <f>IF('Servicios Realizados'!A:A=A$1,ROW(),"")</f>
        <v/>
      </c>
    </row>
    <row r="315" spans="1:1">
      <c r="A315" t="str">
        <f>IF('Servicios Realizados'!A:A=A$1,ROW(),"")</f>
        <v/>
      </c>
    </row>
    <row r="316" spans="1:1">
      <c r="A316" t="str">
        <f>IF('Servicios Realizados'!A:A=A$1,ROW(),"")</f>
        <v/>
      </c>
    </row>
    <row r="317" spans="1:1">
      <c r="A317" t="str">
        <f>IF('Servicios Realizados'!A:A=A$1,ROW(),"")</f>
        <v/>
      </c>
    </row>
    <row r="318" spans="1:1">
      <c r="A318" t="str">
        <f>IF('Servicios Realizados'!A:A=A$1,ROW(),"")</f>
        <v/>
      </c>
    </row>
    <row r="319" spans="1:1">
      <c r="A319" t="str">
        <f>IF('Servicios Realizados'!A:A=A$1,ROW(),"")</f>
        <v/>
      </c>
    </row>
    <row r="320" spans="1:1">
      <c r="A320" t="str">
        <f>IF('Servicios Realizados'!A:A=A$1,ROW(),"")</f>
        <v/>
      </c>
    </row>
    <row r="321" spans="1:1">
      <c r="A321" t="str">
        <f>IF('Servicios Realizados'!A:A=A$1,ROW(),"")</f>
        <v/>
      </c>
    </row>
    <row r="322" spans="1:1">
      <c r="A322" t="str">
        <f>IF('Servicios Realizados'!A:A=A$1,ROW(),"")</f>
        <v/>
      </c>
    </row>
    <row r="323" spans="1:1">
      <c r="A323" t="str">
        <f>IF('Servicios Realizados'!A:A=A$1,ROW(),"")</f>
        <v/>
      </c>
    </row>
    <row r="324" spans="1:1">
      <c r="A324" t="str">
        <f>IF('Servicios Realizados'!A:A=A$1,ROW(),"")</f>
        <v/>
      </c>
    </row>
    <row r="325" spans="1:1">
      <c r="A325" t="str">
        <f>IF('Servicios Realizados'!A:A=A$1,ROW(),"")</f>
        <v/>
      </c>
    </row>
    <row r="326" spans="1:1">
      <c r="A326" t="str">
        <f>IF('Servicios Realizados'!A:A=A$1,ROW(),"")</f>
        <v/>
      </c>
    </row>
    <row r="327" spans="1:1">
      <c r="A327" t="str">
        <f>IF('Servicios Realizados'!A:A=A$1,ROW(),"")</f>
        <v/>
      </c>
    </row>
    <row r="328" spans="1:1">
      <c r="A328" t="str">
        <f>IF('Servicios Realizados'!A:A=A$1,ROW(),"")</f>
        <v/>
      </c>
    </row>
    <row r="329" spans="1:1">
      <c r="A329" t="str">
        <f>IF('Servicios Realizados'!A:A=A$1,ROW(),"")</f>
        <v/>
      </c>
    </row>
    <row r="330" spans="1:1">
      <c r="A330" t="str">
        <f>IF('Servicios Realizados'!A:A=A$1,ROW(),"")</f>
        <v/>
      </c>
    </row>
    <row r="331" spans="1:1">
      <c r="A331" t="str">
        <f>IF('Servicios Realizados'!A:A=A$1,ROW(),"")</f>
        <v/>
      </c>
    </row>
    <row r="332" spans="1:1">
      <c r="A332" t="str">
        <f>IF('Servicios Realizados'!A:A=A$1,ROW(),"")</f>
        <v/>
      </c>
    </row>
    <row r="333" spans="1:1">
      <c r="A333" t="str">
        <f>IF('Servicios Realizados'!A:A=A$1,ROW(),"")</f>
        <v/>
      </c>
    </row>
    <row r="334" spans="1:1">
      <c r="A334" t="str">
        <f>IF('Servicios Realizados'!A:A=A$1,ROW(),"")</f>
        <v/>
      </c>
    </row>
    <row r="335" spans="1:1">
      <c r="A335" t="str">
        <f>IF('Servicios Realizados'!A:A=A$1,ROW(),"")</f>
        <v/>
      </c>
    </row>
    <row r="336" spans="1:1">
      <c r="A336" t="str">
        <f>IF('Servicios Realizados'!A:A=A$1,ROW(),"")</f>
        <v/>
      </c>
    </row>
    <row r="337" spans="1:1">
      <c r="A337" t="str">
        <f>IF('Servicios Realizados'!A:A=A$1,ROW(),"")</f>
        <v/>
      </c>
    </row>
    <row r="338" spans="1:1">
      <c r="A338" t="str">
        <f>IF('Servicios Realizados'!A:A=A$1,ROW(),"")</f>
        <v/>
      </c>
    </row>
    <row r="339" spans="1:1">
      <c r="A339" t="str">
        <f>IF('Servicios Realizados'!A:A=A$1,ROW(),"")</f>
        <v/>
      </c>
    </row>
    <row r="340" spans="1:1">
      <c r="A340" t="str">
        <f>IF('Servicios Realizados'!A:A=A$1,ROW(),"")</f>
        <v/>
      </c>
    </row>
    <row r="341" spans="1:1">
      <c r="A341" t="str">
        <f>IF('Servicios Realizados'!A:A=A$1,ROW(),"")</f>
        <v/>
      </c>
    </row>
    <row r="342" spans="1:1">
      <c r="A342" t="str">
        <f>IF('Servicios Realizados'!A:A=A$1,ROW(),"")</f>
        <v/>
      </c>
    </row>
    <row r="343" spans="1:1">
      <c r="A343" t="str">
        <f>IF('Servicios Realizados'!A:A=A$1,ROW(),"")</f>
        <v/>
      </c>
    </row>
    <row r="344" spans="1:1">
      <c r="A344" t="str">
        <f>IF('Servicios Realizados'!A:A=A$1,ROW(),"")</f>
        <v/>
      </c>
    </row>
    <row r="345" spans="1:1">
      <c r="A345" t="str">
        <f>IF('Servicios Realizados'!A:A=A$1,ROW(),"")</f>
        <v/>
      </c>
    </row>
    <row r="346" spans="1:1">
      <c r="A346" t="str">
        <f>IF('Servicios Realizados'!A:A=A$1,ROW(),"")</f>
        <v/>
      </c>
    </row>
    <row r="347" spans="1:1">
      <c r="A347" t="str">
        <f>IF('Servicios Realizados'!A:A=A$1,ROW(),"")</f>
        <v/>
      </c>
    </row>
    <row r="348" spans="1:1">
      <c r="A348" t="str">
        <f>IF('Servicios Realizados'!A:A=A$1,ROW(),"")</f>
        <v/>
      </c>
    </row>
    <row r="349" spans="1:1">
      <c r="A349" t="str">
        <f>IF('Servicios Realizados'!A:A=A$1,ROW(),"")</f>
        <v/>
      </c>
    </row>
    <row r="350" spans="1:1">
      <c r="A350" t="str">
        <f>IF('Servicios Realizados'!A:A=A$1,ROW(),"")</f>
        <v/>
      </c>
    </row>
    <row r="351" spans="1:1">
      <c r="A351" t="str">
        <f>IF('Servicios Realizados'!A:A=A$1,ROW(),"")</f>
        <v/>
      </c>
    </row>
    <row r="352" spans="1:1">
      <c r="A352" t="str">
        <f>IF('Servicios Realizados'!A:A=A$1,ROW(),"")</f>
        <v/>
      </c>
    </row>
    <row r="353" spans="1:1">
      <c r="A353" t="str">
        <f>IF('Servicios Realizados'!A:A=A$1,ROW(),"")</f>
        <v/>
      </c>
    </row>
    <row r="354" spans="1:1">
      <c r="A354" t="str">
        <f>IF('Servicios Realizados'!A:A=A$1,ROW(),"")</f>
        <v/>
      </c>
    </row>
    <row r="355" spans="1:1">
      <c r="A355" t="str">
        <f>IF('Servicios Realizados'!A:A=A$1,ROW(),"")</f>
        <v/>
      </c>
    </row>
    <row r="356" spans="1:1">
      <c r="A356" t="str">
        <f>IF('Servicios Realizados'!A:A=A$1,ROW(),"")</f>
        <v/>
      </c>
    </row>
    <row r="357" spans="1:1">
      <c r="A357" t="str">
        <f>IF('Servicios Realizados'!A:A=A$1,ROW(),"")</f>
        <v/>
      </c>
    </row>
    <row r="358" spans="1:1">
      <c r="A358" t="str">
        <f>IF('Servicios Realizados'!A:A=A$1,ROW(),"")</f>
        <v/>
      </c>
    </row>
    <row r="359" spans="1:1">
      <c r="A359" t="str">
        <f>IF('Servicios Realizados'!A:A=A$1,ROW(),"")</f>
        <v/>
      </c>
    </row>
    <row r="360" spans="1:1">
      <c r="A360" t="str">
        <f>IF('Servicios Realizados'!A:A=A$1,ROW(),"")</f>
        <v/>
      </c>
    </row>
    <row r="361" spans="1:1">
      <c r="A361" t="str">
        <f>IF('Servicios Realizados'!A:A=A$1,ROW(),"")</f>
        <v/>
      </c>
    </row>
    <row r="362" spans="1:1">
      <c r="A362" t="str">
        <f>IF('Servicios Realizados'!A:A=A$1,ROW(),"")</f>
        <v/>
      </c>
    </row>
    <row r="363" spans="1:1">
      <c r="A363" t="str">
        <f>IF('Servicios Realizados'!A:A=A$1,ROW(),"")</f>
        <v/>
      </c>
    </row>
    <row r="364" spans="1:1">
      <c r="A364" t="str">
        <f>IF('Servicios Realizados'!A:A=A$1,ROW(),"")</f>
        <v/>
      </c>
    </row>
    <row r="365" spans="1:1">
      <c r="A365" t="str">
        <f>IF('Servicios Realizados'!A:A=A$1,ROW(),"")</f>
        <v/>
      </c>
    </row>
    <row r="366" spans="1:1">
      <c r="A366" t="str">
        <f>IF('Servicios Realizados'!A:A=A$1,ROW(),"")</f>
        <v/>
      </c>
    </row>
    <row r="367" spans="1:1">
      <c r="A367" t="str">
        <f>IF('Servicios Realizados'!A:A=A$1,ROW(),"")</f>
        <v/>
      </c>
    </row>
    <row r="368" spans="1:1">
      <c r="A368" t="str">
        <f>IF('Servicios Realizados'!A:A=A$1,ROW(),"")</f>
        <v/>
      </c>
    </row>
    <row r="369" spans="1:1">
      <c r="A369" t="str">
        <f>IF('Servicios Realizados'!A:A=A$1,ROW(),"")</f>
        <v/>
      </c>
    </row>
    <row r="370" spans="1:1">
      <c r="A370" t="str">
        <f>IF('Servicios Realizados'!A:A=A$1,ROW(),"")</f>
        <v/>
      </c>
    </row>
    <row r="371" spans="1:1">
      <c r="A371" t="str">
        <f>IF('Servicios Realizados'!A:A=A$1,ROW(),"")</f>
        <v/>
      </c>
    </row>
    <row r="372" spans="1:1">
      <c r="A372" t="str">
        <f>IF('Servicios Realizados'!A:A=A$1,ROW(),"")</f>
        <v/>
      </c>
    </row>
    <row r="373" spans="1:1">
      <c r="A373" t="str">
        <f>IF('Servicios Realizados'!A:A=A$1,ROW(),"")</f>
        <v/>
      </c>
    </row>
    <row r="374" spans="1:1">
      <c r="A374" t="str">
        <f>IF('Servicios Realizados'!A:A=A$1,ROW(),"")</f>
        <v/>
      </c>
    </row>
    <row r="375" spans="1:1">
      <c r="A375" t="str">
        <f>IF('Servicios Realizados'!A:A=A$1,ROW(),"")</f>
        <v/>
      </c>
    </row>
    <row r="376" spans="1:1">
      <c r="A376" t="str">
        <f>IF('Servicios Realizados'!A:A=A$1,ROW(),"")</f>
        <v/>
      </c>
    </row>
    <row r="377" spans="1:1">
      <c r="A377" t="str">
        <f>IF('Servicios Realizados'!A:A=A$1,ROW(),"")</f>
        <v/>
      </c>
    </row>
    <row r="378" spans="1:1">
      <c r="A378" t="str">
        <f>IF('Servicios Realizados'!A:A=A$1,ROW(),"")</f>
        <v/>
      </c>
    </row>
    <row r="379" spans="1:1">
      <c r="A379" t="str">
        <f>IF('Servicios Realizados'!A:A=A$1,ROW(),"")</f>
        <v/>
      </c>
    </row>
    <row r="380" spans="1:1">
      <c r="A380" t="str">
        <f>IF('Servicios Realizados'!A:A=A$1,ROW(),"")</f>
        <v/>
      </c>
    </row>
    <row r="381" spans="1:1">
      <c r="A381" t="str">
        <f>IF('Servicios Realizados'!A:A=A$1,ROW(),"")</f>
        <v/>
      </c>
    </row>
    <row r="382" spans="1:1">
      <c r="A382" t="str">
        <f>IF('Servicios Realizados'!A:A=A$1,ROW(),"")</f>
        <v/>
      </c>
    </row>
    <row r="383" spans="1:1">
      <c r="A383" t="str">
        <f>IF('Servicios Realizados'!A:A=A$1,ROW(),"")</f>
        <v/>
      </c>
    </row>
    <row r="384" spans="1:1">
      <c r="A384" t="str">
        <f>IF('Servicios Realizados'!A:A=A$1,ROW(),"")</f>
        <v/>
      </c>
    </row>
    <row r="385" spans="1:1">
      <c r="A385" t="str">
        <f>IF('Servicios Realizados'!A:A=A$1,ROW(),"")</f>
        <v/>
      </c>
    </row>
    <row r="386" spans="1:1">
      <c r="A386" t="str">
        <f>IF('Servicios Realizados'!A:A=A$1,ROW(),"")</f>
        <v/>
      </c>
    </row>
    <row r="387" spans="1:1">
      <c r="A387" t="str">
        <f>IF('Servicios Realizados'!A:A=A$1,ROW(),"")</f>
        <v/>
      </c>
    </row>
    <row r="388" spans="1:1">
      <c r="A388" t="str">
        <f>IF('Servicios Realizados'!A:A=A$1,ROW(),"")</f>
        <v/>
      </c>
    </row>
    <row r="389" spans="1:1">
      <c r="A389" t="str">
        <f>IF('Servicios Realizados'!A:A=A$1,ROW(),"")</f>
        <v/>
      </c>
    </row>
    <row r="390" spans="1:1">
      <c r="A390" t="str">
        <f>IF('Servicios Realizados'!A:A=A$1,ROW(),"")</f>
        <v/>
      </c>
    </row>
    <row r="391" spans="1:1">
      <c r="A391" t="str">
        <f>IF('Servicios Realizados'!A:A=A$1,ROW(),"")</f>
        <v/>
      </c>
    </row>
    <row r="392" spans="1:1">
      <c r="A392" t="str">
        <f>IF('Servicios Realizados'!A:A=A$1,ROW(),"")</f>
        <v/>
      </c>
    </row>
    <row r="393" spans="1:1">
      <c r="A393" t="str">
        <f>IF('Servicios Realizados'!A:A=A$1,ROW(),"")</f>
        <v/>
      </c>
    </row>
    <row r="394" spans="1:1">
      <c r="A394" t="str">
        <f>IF('Servicios Realizados'!A:A=A$1,ROW(),"")</f>
        <v/>
      </c>
    </row>
    <row r="395" spans="1:1">
      <c r="A395" t="str">
        <f>IF('Servicios Realizados'!A:A=A$1,ROW(),"")</f>
        <v/>
      </c>
    </row>
    <row r="396" spans="1:1">
      <c r="A396" t="str">
        <f>IF('Servicios Realizados'!A:A=A$1,ROW(),"")</f>
        <v/>
      </c>
    </row>
    <row r="397" spans="1:1">
      <c r="A397" t="str">
        <f>IF('Servicios Realizados'!A:A=A$1,ROW(),"")</f>
        <v/>
      </c>
    </row>
    <row r="398" spans="1:1">
      <c r="A398" t="str">
        <f>IF('Servicios Realizados'!A:A=A$1,ROW(),"")</f>
        <v/>
      </c>
    </row>
    <row r="399" spans="1:1">
      <c r="A399" t="str">
        <f>IF('Servicios Realizados'!A:A=A$1,ROW(),"")</f>
        <v/>
      </c>
    </row>
    <row r="400" spans="1:1">
      <c r="A400" t="str">
        <f>IF('Servicios Realizados'!A:A=A$1,ROW(),"")</f>
        <v/>
      </c>
    </row>
    <row r="401" spans="1:1">
      <c r="A401" t="str">
        <f>IF('Servicios Realizados'!A:A=A$1,ROW(),"")</f>
        <v/>
      </c>
    </row>
    <row r="402" spans="1:1">
      <c r="A402" t="str">
        <f>IF('Servicios Realizados'!A:A=A$1,ROW(),"")</f>
        <v/>
      </c>
    </row>
    <row r="403" spans="1:1">
      <c r="A403" t="str">
        <f>IF('Servicios Realizados'!A:A=A$1,ROW(),"")</f>
        <v/>
      </c>
    </row>
    <row r="404" spans="1:1">
      <c r="A404" t="str">
        <f>IF('Servicios Realizados'!A:A=A$1,ROW(),"")</f>
        <v/>
      </c>
    </row>
    <row r="405" spans="1:1">
      <c r="A405" t="str">
        <f>IF('Servicios Realizados'!A:A=A$1,ROW(),"")</f>
        <v/>
      </c>
    </row>
    <row r="406" spans="1:1">
      <c r="A406" t="str">
        <f>IF('Servicios Realizados'!A:A=A$1,ROW(),"")</f>
        <v/>
      </c>
    </row>
    <row r="407" spans="1:1">
      <c r="A407" t="str">
        <f>IF('Servicios Realizados'!A:A=A$1,ROW(),"")</f>
        <v/>
      </c>
    </row>
    <row r="408" spans="1:1">
      <c r="A408" t="str">
        <f>IF('Servicios Realizados'!A:A=A$1,ROW(),"")</f>
        <v/>
      </c>
    </row>
    <row r="409" spans="1:1">
      <c r="A409" t="str">
        <f>IF('Servicios Realizados'!A:A=A$1,ROW(),"")</f>
        <v/>
      </c>
    </row>
    <row r="410" spans="1:1">
      <c r="A410" t="str">
        <f>IF('Servicios Realizados'!A:A=A$1,ROW(),"")</f>
        <v/>
      </c>
    </row>
    <row r="411" spans="1:1">
      <c r="A411" t="str">
        <f>IF('Servicios Realizados'!A:A=A$1,ROW(),"")</f>
        <v/>
      </c>
    </row>
    <row r="412" spans="1:1">
      <c r="A412" t="str">
        <f>IF('Servicios Realizados'!A:A=A$1,ROW(),"")</f>
        <v/>
      </c>
    </row>
    <row r="413" spans="1:1">
      <c r="A413" t="str">
        <f>IF('Servicios Realizados'!A:A=A$1,ROW(),"")</f>
        <v/>
      </c>
    </row>
    <row r="414" spans="1:1">
      <c r="A414" t="str">
        <f>IF('Servicios Realizados'!A:A=A$1,ROW(),"")</f>
        <v/>
      </c>
    </row>
    <row r="415" spans="1:1">
      <c r="A415" t="str">
        <f>IF('Servicios Realizados'!A:A=A$1,ROW(),"")</f>
        <v/>
      </c>
    </row>
    <row r="416" spans="1:1">
      <c r="A416" t="str">
        <f>IF('Servicios Realizados'!A:A=A$1,ROW(),"")</f>
        <v/>
      </c>
    </row>
    <row r="417" spans="1:1">
      <c r="A417" t="str">
        <f>IF('Servicios Realizados'!A:A=A$1,ROW(),"")</f>
        <v/>
      </c>
    </row>
    <row r="418" spans="1:1">
      <c r="A418" t="str">
        <f>IF('Servicios Realizados'!A:A=A$1,ROW(),"")</f>
        <v/>
      </c>
    </row>
    <row r="419" spans="1:1">
      <c r="A419" t="str">
        <f>IF('Servicios Realizados'!A:A=A$1,ROW(),"")</f>
        <v/>
      </c>
    </row>
    <row r="420" spans="1:1">
      <c r="A420" t="str">
        <f>IF('Servicios Realizados'!A:A=A$1,ROW(),"")</f>
        <v/>
      </c>
    </row>
    <row r="421" spans="1:1">
      <c r="A421" t="str">
        <f>IF('Servicios Realizados'!A:A=A$1,ROW(),"")</f>
        <v/>
      </c>
    </row>
    <row r="422" spans="1:1">
      <c r="A422" t="str">
        <f>IF('Servicios Realizados'!A:A=A$1,ROW(),"")</f>
        <v/>
      </c>
    </row>
    <row r="423" spans="1:1">
      <c r="A423" t="str">
        <f>IF('Servicios Realizados'!A:A=A$1,ROW(),"")</f>
        <v/>
      </c>
    </row>
    <row r="424" spans="1:1">
      <c r="A424" t="str">
        <f>IF('Servicios Realizados'!A:A=A$1,ROW(),"")</f>
        <v/>
      </c>
    </row>
    <row r="425" spans="1:1">
      <c r="A425" t="str">
        <f>IF('Servicios Realizados'!A:A=A$1,ROW(),"")</f>
        <v/>
      </c>
    </row>
    <row r="426" spans="1:1">
      <c r="A426" t="str">
        <f>IF('Servicios Realizados'!A:A=A$1,ROW(),"")</f>
        <v/>
      </c>
    </row>
    <row r="427" spans="1:1">
      <c r="A427" t="str">
        <f>IF('Servicios Realizados'!A:A=A$1,ROW(),"")</f>
        <v/>
      </c>
    </row>
    <row r="428" spans="1:1">
      <c r="A428" t="str">
        <f>IF('Servicios Realizados'!A:A=A$1,ROW(),"")</f>
        <v/>
      </c>
    </row>
    <row r="429" spans="1:1">
      <c r="A429" t="str">
        <f>IF('Servicios Realizados'!A:A=A$1,ROW(),"")</f>
        <v/>
      </c>
    </row>
    <row r="430" spans="1:1">
      <c r="A430" t="str">
        <f>IF('Servicios Realizados'!A:A=A$1,ROW(),"")</f>
        <v/>
      </c>
    </row>
    <row r="431" spans="1:1">
      <c r="A431" t="str">
        <f>IF('Servicios Realizados'!A:A=A$1,ROW(),"")</f>
        <v/>
      </c>
    </row>
    <row r="432" spans="1:1">
      <c r="A432" t="str">
        <f>IF('Servicios Realizados'!A:A=A$1,ROW(),"")</f>
        <v/>
      </c>
    </row>
    <row r="433" spans="1:1">
      <c r="A433" t="str">
        <f>IF('Servicios Realizados'!A:A=A$1,ROW(),"")</f>
        <v/>
      </c>
    </row>
    <row r="434" spans="1:1">
      <c r="A434" t="str">
        <f>IF('Servicios Realizados'!A:A=A$1,ROW(),"")</f>
        <v/>
      </c>
    </row>
    <row r="435" spans="1:1">
      <c r="A435" t="str">
        <f>IF('Servicios Realizados'!A:A=A$1,ROW(),"")</f>
        <v/>
      </c>
    </row>
    <row r="436" spans="1:1">
      <c r="A436" t="str">
        <f>IF('Servicios Realizados'!A:A=A$1,ROW(),"")</f>
        <v/>
      </c>
    </row>
    <row r="437" spans="1:1">
      <c r="A437" t="str">
        <f>IF('Servicios Realizados'!A:A=A$1,ROW(),"")</f>
        <v/>
      </c>
    </row>
    <row r="438" spans="1:1">
      <c r="A438" t="str">
        <f>IF('Servicios Realizados'!A:A=A$1,ROW(),"")</f>
        <v/>
      </c>
    </row>
    <row r="439" spans="1:1">
      <c r="A439" t="str">
        <f>IF('Servicios Realizados'!A:A=A$1,ROW(),"")</f>
        <v/>
      </c>
    </row>
    <row r="440" spans="1:1">
      <c r="A440" t="str">
        <f>IF('Servicios Realizados'!A:A=A$1,ROW(),"")</f>
        <v/>
      </c>
    </row>
    <row r="441" spans="1:1">
      <c r="A441" t="str">
        <f>IF('Servicios Realizados'!A:A=A$1,ROW(),"")</f>
        <v/>
      </c>
    </row>
    <row r="442" spans="1:1">
      <c r="A442" t="str">
        <f>IF('Servicios Realizados'!A:A=A$1,ROW(),"")</f>
        <v/>
      </c>
    </row>
    <row r="443" spans="1:1">
      <c r="A443" t="str">
        <f>IF('Servicios Realizados'!A:A=A$1,ROW(),"")</f>
        <v/>
      </c>
    </row>
    <row r="444" spans="1:1">
      <c r="A444" t="str">
        <f>IF('Servicios Realizados'!A:A=A$1,ROW(),"")</f>
        <v/>
      </c>
    </row>
    <row r="445" spans="1:1">
      <c r="A445" t="str">
        <f>IF('Servicios Realizados'!A:A=A$1,ROW(),"")</f>
        <v/>
      </c>
    </row>
    <row r="446" spans="1:1">
      <c r="A446" t="str">
        <f>IF('Servicios Realizados'!A:A=A$1,ROW(),"")</f>
        <v/>
      </c>
    </row>
    <row r="447" spans="1:1">
      <c r="A447" t="str">
        <f>IF('Servicios Realizados'!A:A=A$1,ROW(),"")</f>
        <v/>
      </c>
    </row>
    <row r="448" spans="1:1">
      <c r="A448" t="str">
        <f>IF('Servicios Realizados'!A:A=A$1,ROW(),"")</f>
        <v/>
      </c>
    </row>
    <row r="449" spans="1:1">
      <c r="A449" t="str">
        <f>IF('Servicios Realizados'!A:A=A$1,ROW(),"")</f>
        <v/>
      </c>
    </row>
    <row r="450" spans="1:1">
      <c r="A450" t="str">
        <f>IF('Servicios Realizados'!A:A=A$1,ROW(),"")</f>
        <v/>
      </c>
    </row>
    <row r="451" spans="1:1">
      <c r="A451" t="str">
        <f>IF('Servicios Realizados'!A:A=A$1,ROW(),"")</f>
        <v/>
      </c>
    </row>
    <row r="452" spans="1:1">
      <c r="A452" t="str">
        <f>IF('Servicios Realizados'!A:A=A$1,ROW(),"")</f>
        <v/>
      </c>
    </row>
    <row r="453" spans="1:1">
      <c r="A453" t="str">
        <f>IF('Servicios Realizados'!A:A=A$1,ROW(),"")</f>
        <v/>
      </c>
    </row>
    <row r="454" spans="1:1">
      <c r="A454" t="str">
        <f>IF('Servicios Realizados'!A:A=A$1,ROW(),"")</f>
        <v/>
      </c>
    </row>
    <row r="455" spans="1:1">
      <c r="A455" t="str">
        <f>IF('Servicios Realizados'!A:A=A$1,ROW(),"")</f>
        <v/>
      </c>
    </row>
    <row r="456" spans="1:1">
      <c r="A456" t="str">
        <f>IF('Servicios Realizados'!A:A=A$1,ROW(),"")</f>
        <v/>
      </c>
    </row>
    <row r="457" spans="1:1">
      <c r="A457" t="str">
        <f>IF('Servicios Realizados'!A:A=A$1,ROW(),"")</f>
        <v/>
      </c>
    </row>
    <row r="458" spans="1:1">
      <c r="A458" t="str">
        <f>IF('Servicios Realizados'!A:A=A$1,ROW(),"")</f>
        <v/>
      </c>
    </row>
    <row r="459" spans="1:1">
      <c r="A459" t="str">
        <f>IF('Servicios Realizados'!A:A=A$1,ROW(),"")</f>
        <v/>
      </c>
    </row>
    <row r="460" spans="1:1">
      <c r="A460" t="str">
        <f>IF('Servicios Realizados'!A:A=A$1,ROW(),"")</f>
        <v/>
      </c>
    </row>
    <row r="461" spans="1:1">
      <c r="A461" t="str">
        <f>IF('Servicios Realizados'!A:A=A$1,ROW(),"")</f>
        <v/>
      </c>
    </row>
    <row r="462" spans="1:1">
      <c r="A462" t="str">
        <f>IF('Servicios Realizados'!A:A=A$1,ROW(),"")</f>
        <v/>
      </c>
    </row>
    <row r="463" spans="1:1">
      <c r="A463" t="str">
        <f>IF('Servicios Realizados'!A:A=A$1,ROW(),"")</f>
        <v/>
      </c>
    </row>
    <row r="464" spans="1:1">
      <c r="A464" t="str">
        <f>IF('Servicios Realizados'!A:A=A$1,ROW(),"")</f>
        <v/>
      </c>
    </row>
    <row r="465" spans="1:1">
      <c r="A465" t="str">
        <f>IF('Servicios Realizados'!A:A=A$1,ROW(),"")</f>
        <v/>
      </c>
    </row>
    <row r="466" spans="1:1">
      <c r="A466" t="str">
        <f>IF('Servicios Realizados'!A:A=A$1,ROW(),"")</f>
        <v/>
      </c>
    </row>
    <row r="467" spans="1:1">
      <c r="A467" t="str">
        <f>IF('Servicios Realizados'!A:A=A$1,ROW(),"")</f>
        <v/>
      </c>
    </row>
    <row r="468" spans="1:1">
      <c r="A468" t="str">
        <f>IF('Servicios Realizados'!A:A=A$1,ROW(),"")</f>
        <v/>
      </c>
    </row>
    <row r="469" spans="1:1">
      <c r="A469" t="str">
        <f>IF('Servicios Realizados'!A:A=A$1,ROW(),"")</f>
        <v/>
      </c>
    </row>
    <row r="470" spans="1:1">
      <c r="A470" t="str">
        <f>IF('Servicios Realizados'!A:A=A$1,ROW(),"")</f>
        <v/>
      </c>
    </row>
    <row r="471" spans="1:1">
      <c r="A471" t="str">
        <f>IF('Servicios Realizados'!A:A=A$1,ROW(),"")</f>
        <v/>
      </c>
    </row>
    <row r="472" spans="1:1">
      <c r="A472" t="str">
        <f>IF('Servicios Realizados'!A:A=A$1,ROW(),"")</f>
        <v/>
      </c>
    </row>
    <row r="473" spans="1:1">
      <c r="A473" t="str">
        <f>IF('Servicios Realizados'!A:A=A$1,ROW(),"")</f>
        <v/>
      </c>
    </row>
    <row r="474" spans="1:1">
      <c r="A474" t="str">
        <f>IF('Servicios Realizados'!A:A=A$1,ROW(),"")</f>
        <v/>
      </c>
    </row>
    <row r="475" spans="1:1">
      <c r="A475" t="str">
        <f>IF('Servicios Realizados'!A:A=A$1,ROW(),"")</f>
        <v/>
      </c>
    </row>
    <row r="476" spans="1:1">
      <c r="A476" t="str">
        <f>IF('Servicios Realizados'!A:A=A$1,ROW(),"")</f>
        <v/>
      </c>
    </row>
    <row r="477" spans="1:1">
      <c r="A477" t="str">
        <f>IF('Servicios Realizados'!A:A=A$1,ROW(),"")</f>
        <v/>
      </c>
    </row>
    <row r="478" spans="1:1">
      <c r="A478" t="str">
        <f>IF('Servicios Realizados'!A:A=A$1,ROW(),"")</f>
        <v/>
      </c>
    </row>
    <row r="479" spans="1:1">
      <c r="A479" t="str">
        <f>IF('Servicios Realizados'!A:A=A$1,ROW(),"")</f>
        <v/>
      </c>
    </row>
    <row r="480" spans="1:1">
      <c r="A480" t="str">
        <f>IF('Servicios Realizados'!A:A=A$1,ROW(),"")</f>
        <v/>
      </c>
    </row>
    <row r="481" spans="1:1">
      <c r="A481" t="str">
        <f>IF('Servicios Realizados'!A:A=A$1,ROW(),"")</f>
        <v/>
      </c>
    </row>
    <row r="482" spans="1:1">
      <c r="A482">
        <f>IF('Servicios Realizados'!A:A=A$1,ROW(),"")</f>
        <v>482</v>
      </c>
    </row>
    <row r="483" spans="1:1">
      <c r="A483" t="str">
        <f>IF('Servicios Realizados'!A:A=A$1,ROW(),"")</f>
        <v/>
      </c>
    </row>
    <row r="484" spans="1:1">
      <c r="A484" t="str">
        <f>IF('Servicios Realizados'!A:A=A$1,ROW(),"")</f>
        <v/>
      </c>
    </row>
    <row r="485" spans="1:1">
      <c r="A485" t="str">
        <f>IF('Servicios Realizados'!A:A=A$1,ROW(),"")</f>
        <v/>
      </c>
    </row>
    <row r="486" spans="1:1">
      <c r="A486" t="str">
        <f>IF('Servicios Realizados'!A:A=A$1,ROW(),"")</f>
        <v/>
      </c>
    </row>
    <row r="487" spans="1:1">
      <c r="A487" t="str">
        <f>IF('Servicios Realizados'!A:A=A$1,ROW(),"")</f>
        <v/>
      </c>
    </row>
    <row r="488" spans="1:1">
      <c r="A488" t="str">
        <f>IF('Servicios Realizados'!A:A=A$1,ROW(),"")</f>
        <v/>
      </c>
    </row>
    <row r="489" spans="1:1">
      <c r="A489" t="str">
        <f>IF('Servicios Realizados'!A:A=A$1,ROW(),"")</f>
        <v/>
      </c>
    </row>
    <row r="490" spans="1:1">
      <c r="A490" t="str">
        <f>IF('Servicios Realizados'!A:A=A$1,ROW(),"")</f>
        <v/>
      </c>
    </row>
    <row r="491" spans="1:1">
      <c r="A491" t="str">
        <f>IF('Servicios Realizados'!A:A=A$1,ROW(),"")</f>
        <v/>
      </c>
    </row>
    <row r="492" spans="1:1">
      <c r="A492" t="str">
        <f>IF('Servicios Realizados'!A:A=A$1,ROW(),"")</f>
        <v/>
      </c>
    </row>
    <row r="493" spans="1:1">
      <c r="A493" t="str">
        <f>IF('Servicios Realizados'!A:A=A$1,ROW(),"")</f>
        <v/>
      </c>
    </row>
    <row r="494" spans="1:1">
      <c r="A494" t="str">
        <f>IF('Servicios Realizados'!A:A=A$1,ROW(),"")</f>
        <v/>
      </c>
    </row>
    <row r="495" spans="1:1">
      <c r="A495" t="str">
        <f>IF('Servicios Realizados'!A:A=A$1,ROW(),"")</f>
        <v/>
      </c>
    </row>
    <row r="496" spans="1:1">
      <c r="A496" t="str">
        <f>IF('Servicios Realizados'!A:A=A$1,ROW(),"")</f>
        <v/>
      </c>
    </row>
    <row r="497" spans="1:1">
      <c r="A497" t="str">
        <f>IF('Servicios Realizados'!A:A=A$1,ROW(),"")</f>
        <v/>
      </c>
    </row>
    <row r="498" spans="1:1">
      <c r="A498" t="str">
        <f>IF('Servicios Realizados'!A:A=A$1,ROW(),"")</f>
        <v/>
      </c>
    </row>
    <row r="499" spans="1:1">
      <c r="A499" t="str">
        <f>IF('Servicios Realizados'!A:A=A$1,ROW(),"")</f>
        <v/>
      </c>
    </row>
    <row r="500" spans="1:1">
      <c r="A500" t="str">
        <f>IF('Servicios Realizados'!A:A=A$1,ROW(),"")</f>
        <v/>
      </c>
    </row>
    <row r="501" spans="1:1">
      <c r="A501" t="str">
        <f>IF('Servicios Realizados'!A:A=A$1,ROW(),"")</f>
        <v/>
      </c>
    </row>
    <row r="502" spans="1:1">
      <c r="A502" t="str">
        <f>IF('Servicios Realizados'!A:A=A$1,ROW(),"")</f>
        <v/>
      </c>
    </row>
    <row r="503" spans="1:1">
      <c r="A503" t="str">
        <f>IF('Servicios Realizados'!A:A=A$1,ROW(),"")</f>
        <v/>
      </c>
    </row>
    <row r="504" spans="1:1">
      <c r="A504" t="str">
        <f>IF('Servicios Realizados'!A:A=A$1,ROW(),"")</f>
        <v/>
      </c>
    </row>
    <row r="505" spans="1:1">
      <c r="A505" t="str">
        <f>IF('Servicios Realizados'!A:A=A$1,ROW(),"")</f>
        <v/>
      </c>
    </row>
    <row r="506" spans="1:1">
      <c r="A506" t="str">
        <f>IF('Servicios Realizados'!A:A=A$1,ROW(),"")</f>
        <v/>
      </c>
    </row>
    <row r="507" spans="1:1">
      <c r="A507" t="str">
        <f>IF('Servicios Realizados'!A:A=A$1,ROW(),"")</f>
        <v/>
      </c>
    </row>
    <row r="508" spans="1:1">
      <c r="A508" t="str">
        <f>IF('Servicios Realizados'!A:A=A$1,ROW(),"")</f>
        <v/>
      </c>
    </row>
    <row r="509" spans="1:1">
      <c r="A509" t="str">
        <f>IF('Servicios Realizados'!A:A=A$1,ROW(),"")</f>
        <v/>
      </c>
    </row>
    <row r="510" spans="1:1">
      <c r="A510" t="str">
        <f>IF('Servicios Realizados'!A:A=A$1,ROW(),"")</f>
        <v/>
      </c>
    </row>
    <row r="511" spans="1:1">
      <c r="A511" t="str">
        <f>IF('Servicios Realizados'!A:A=A$1,ROW(),"")</f>
        <v/>
      </c>
    </row>
    <row r="512" spans="1:1">
      <c r="A512" t="str">
        <f>IF('Servicios Realizados'!A:A=A$1,ROW(),"")</f>
        <v/>
      </c>
    </row>
    <row r="513" spans="1:1">
      <c r="A513" t="str">
        <f>IF('Servicios Realizados'!A:A=A$1,ROW(),"")</f>
        <v/>
      </c>
    </row>
    <row r="514" spans="1:1">
      <c r="A514" t="str">
        <f>IF('Servicios Realizados'!A:A=A$1,ROW(),"")</f>
        <v/>
      </c>
    </row>
    <row r="515" spans="1:1">
      <c r="A515" t="str">
        <f>IF('Servicios Realizados'!A:A=A$1,ROW(),"")</f>
        <v/>
      </c>
    </row>
    <row r="516" spans="1:1">
      <c r="A516" t="str">
        <f>IF('Servicios Realizados'!A:A=A$1,ROW(),"")</f>
        <v/>
      </c>
    </row>
    <row r="517" spans="1:1">
      <c r="A517" t="str">
        <f>IF('Servicios Realizados'!A:A=A$1,ROW(),"")</f>
        <v/>
      </c>
    </row>
    <row r="518" spans="1:1">
      <c r="A518" t="str">
        <f>IF('Servicios Realizados'!A:A=A$1,ROW(),"")</f>
        <v/>
      </c>
    </row>
    <row r="519" spans="1:1">
      <c r="A519" t="str">
        <f>IF('Servicios Realizados'!A:A=A$1,ROW(),"")</f>
        <v/>
      </c>
    </row>
    <row r="520" spans="1:1">
      <c r="A520" t="str">
        <f>IF('Servicios Realizados'!A:A=A$1,ROW(),"")</f>
        <v/>
      </c>
    </row>
    <row r="521" spans="1:1">
      <c r="A521" t="str">
        <f>IF('Servicios Realizados'!A:A=A$1,ROW(),"")</f>
        <v/>
      </c>
    </row>
    <row r="522" spans="1:1">
      <c r="A522" t="str">
        <f>IF('Servicios Realizados'!A:A=A$1,ROW(),"")</f>
        <v/>
      </c>
    </row>
    <row r="523" spans="1:1">
      <c r="A523" t="str">
        <f>IF('Servicios Realizados'!A:A=A$1,ROW(),"")</f>
        <v/>
      </c>
    </row>
    <row r="524" spans="1:1">
      <c r="A524" t="str">
        <f>IF('Servicios Realizados'!A:A=A$1,ROW(),"")</f>
        <v/>
      </c>
    </row>
    <row r="525" spans="1:1">
      <c r="A525" t="str">
        <f>IF('Servicios Realizados'!A:A=A$1,ROW(),"")</f>
        <v/>
      </c>
    </row>
    <row r="526" spans="1:1">
      <c r="A526" t="str">
        <f>IF('Servicios Realizados'!A:A=A$1,ROW(),"")</f>
        <v/>
      </c>
    </row>
    <row r="527" spans="1:1">
      <c r="A527" t="str">
        <f>IF('Servicios Realizados'!A:A=A$1,ROW(),"")</f>
        <v/>
      </c>
    </row>
    <row r="528" spans="1:1">
      <c r="A528" t="str">
        <f>IF('Servicios Realizados'!A:A=A$1,ROW(),"")</f>
        <v/>
      </c>
    </row>
    <row r="529" spans="1:1">
      <c r="A529" t="str">
        <f>IF('Servicios Realizados'!A:A=A$1,ROW(),"")</f>
        <v/>
      </c>
    </row>
    <row r="530" spans="1:1">
      <c r="A530" t="str">
        <f>IF('Servicios Realizados'!A:A=A$1,ROW(),"")</f>
        <v/>
      </c>
    </row>
    <row r="531" spans="1:1">
      <c r="A531" t="str">
        <f>IF('Servicios Realizados'!A:A=A$1,ROW(),"")</f>
        <v/>
      </c>
    </row>
    <row r="532" spans="1:1">
      <c r="A532" t="str">
        <f>IF('Servicios Realizados'!A:A=A$1,ROW(),"")</f>
        <v/>
      </c>
    </row>
    <row r="533" spans="1:1">
      <c r="A533" t="str">
        <f>IF('Servicios Realizados'!A:A=A$1,ROW(),"")</f>
        <v/>
      </c>
    </row>
    <row r="534" spans="1:1">
      <c r="A534" t="str">
        <f>IF('Servicios Realizados'!A:A=A$1,ROW(),"")</f>
        <v/>
      </c>
    </row>
    <row r="535" spans="1:1">
      <c r="A535" t="str">
        <f>IF('Servicios Realizados'!A:A=A$1,ROW(),"")</f>
        <v/>
      </c>
    </row>
    <row r="536" spans="1:1">
      <c r="A536" t="str">
        <f>IF('Servicios Realizados'!A:A=A$1,ROW(),"")</f>
        <v/>
      </c>
    </row>
    <row r="537" spans="1:1">
      <c r="A537" t="str">
        <f>IF('Servicios Realizados'!A:A=A$1,ROW(),"")</f>
        <v/>
      </c>
    </row>
    <row r="538" spans="1:1">
      <c r="A538" t="str">
        <f>IF('Servicios Realizados'!A:A=A$1,ROW(),"")</f>
        <v/>
      </c>
    </row>
    <row r="539" spans="1:1">
      <c r="A539" t="str">
        <f>IF('Servicios Realizados'!A:A=A$1,ROW(),"")</f>
        <v/>
      </c>
    </row>
    <row r="540" spans="1:1">
      <c r="A540" t="str">
        <f>IF('Servicios Realizados'!A:A=A$1,ROW(),"")</f>
        <v/>
      </c>
    </row>
    <row r="541" spans="1:1">
      <c r="A541" t="str">
        <f>IF('Servicios Realizados'!A:A=A$1,ROW(),"")</f>
        <v/>
      </c>
    </row>
    <row r="542" spans="1:1">
      <c r="A542" t="str">
        <f>IF('Servicios Realizados'!A:A=A$1,ROW(),"")</f>
        <v/>
      </c>
    </row>
    <row r="543" spans="1:1">
      <c r="A543" t="str">
        <f>IF('Servicios Realizados'!A:A=A$1,ROW(),"")</f>
        <v/>
      </c>
    </row>
    <row r="544" spans="1:1">
      <c r="A544" t="str">
        <f>IF('Servicios Realizados'!A:A=A$1,ROW(),"")</f>
        <v/>
      </c>
    </row>
    <row r="545" spans="1:1">
      <c r="A545" t="str">
        <f>IF('Servicios Realizados'!A:A=A$1,ROW(),"")</f>
        <v/>
      </c>
    </row>
    <row r="546" spans="1:1">
      <c r="A546" t="str">
        <f>IF('Servicios Realizados'!A:A=A$1,ROW(),"")</f>
        <v/>
      </c>
    </row>
    <row r="547" spans="1:1">
      <c r="A547" t="str">
        <f>IF('Servicios Realizados'!A:A=A$1,ROW(),"")</f>
        <v/>
      </c>
    </row>
    <row r="548" spans="1:1">
      <c r="A548" t="str">
        <f>IF('Servicios Realizados'!A:A=A$1,ROW(),"")</f>
        <v/>
      </c>
    </row>
    <row r="549" spans="1:1">
      <c r="A549" t="str">
        <f>IF('Servicios Realizados'!A:A=A$1,ROW(),"")</f>
        <v/>
      </c>
    </row>
    <row r="550" spans="1:1">
      <c r="A550" t="str">
        <f>IF('Servicios Realizados'!A:A=A$1,ROW(),"")</f>
        <v/>
      </c>
    </row>
    <row r="551" spans="1:1">
      <c r="A551" t="str">
        <f>IF('Servicios Realizados'!A:A=A$1,ROW(),"")</f>
        <v/>
      </c>
    </row>
    <row r="552" spans="1:1">
      <c r="A552" t="str">
        <f>IF('Servicios Realizados'!A:A=A$1,ROW(),"")</f>
        <v/>
      </c>
    </row>
    <row r="553" spans="1:1">
      <c r="A553" t="str">
        <f>IF('Servicios Realizados'!A:A=A$1,ROW(),"")</f>
        <v/>
      </c>
    </row>
    <row r="554" spans="1:1">
      <c r="A554" t="str">
        <f>IF('Servicios Realizados'!A:A=A$1,ROW(),"")</f>
        <v/>
      </c>
    </row>
    <row r="555" spans="1:1">
      <c r="A555" t="str">
        <f>IF('Servicios Realizados'!A:A=A$1,ROW(),"")</f>
        <v/>
      </c>
    </row>
    <row r="556" spans="1:1">
      <c r="A556" t="str">
        <f>IF('Servicios Realizados'!A:A=A$1,ROW(),"")</f>
        <v/>
      </c>
    </row>
    <row r="557" spans="1:1">
      <c r="A557" t="str">
        <f>IF('Servicios Realizados'!A:A=A$1,ROW(),"")</f>
        <v/>
      </c>
    </row>
    <row r="558" spans="1:1">
      <c r="A558" t="str">
        <f>IF('Servicios Realizados'!A:A=A$1,ROW(),"")</f>
        <v/>
      </c>
    </row>
    <row r="559" spans="1:1">
      <c r="A559" t="str">
        <f>IF('Servicios Realizados'!A:A=A$1,ROW(),"")</f>
        <v/>
      </c>
    </row>
    <row r="560" spans="1:1">
      <c r="A560" t="str">
        <f>IF('Servicios Realizados'!A:A=A$1,ROW(),"")</f>
        <v/>
      </c>
    </row>
    <row r="561" spans="1:1">
      <c r="A561" t="str">
        <f>IF('Servicios Realizados'!A:A=A$1,ROW(),"")</f>
        <v/>
      </c>
    </row>
    <row r="562" spans="1:1">
      <c r="A562" t="str">
        <f>IF('Servicios Realizados'!A:A=A$1,ROW(),"")</f>
        <v/>
      </c>
    </row>
    <row r="563" spans="1:1">
      <c r="A563" t="str">
        <f>IF('Servicios Realizados'!A:A=A$1,ROW(),"")</f>
        <v/>
      </c>
    </row>
    <row r="564" spans="1:1">
      <c r="A564" t="str">
        <f>IF('Servicios Realizados'!A:A=A$1,ROW(),"")</f>
        <v/>
      </c>
    </row>
    <row r="565" spans="1:1">
      <c r="A565" t="str">
        <f>IF('Servicios Realizados'!A:A=A$1,ROW(),"")</f>
        <v/>
      </c>
    </row>
    <row r="566" spans="1:1">
      <c r="A566" t="str">
        <f>IF('Servicios Realizados'!A:A=A$1,ROW(),"")</f>
        <v/>
      </c>
    </row>
    <row r="567" spans="1:1">
      <c r="A567" t="str">
        <f>IF('Servicios Realizados'!A:A=A$1,ROW(),"")</f>
        <v/>
      </c>
    </row>
    <row r="568" spans="1:1">
      <c r="A568" t="str">
        <f>IF('Servicios Realizados'!A:A=A$1,ROW(),"")</f>
        <v/>
      </c>
    </row>
    <row r="569" spans="1:1">
      <c r="A569" t="str">
        <f>IF('Servicios Realizados'!A:A=A$1,ROW(),"")</f>
        <v/>
      </c>
    </row>
    <row r="570" spans="1:1">
      <c r="A570" t="str">
        <f>IF('Servicios Realizados'!A:A=A$1,ROW(),"")</f>
        <v/>
      </c>
    </row>
    <row r="571" spans="1:1">
      <c r="A571" t="str">
        <f>IF('Servicios Realizados'!A:A=A$1,ROW(),"")</f>
        <v/>
      </c>
    </row>
    <row r="572" spans="1:1">
      <c r="A572" t="str">
        <f>IF('Servicios Realizados'!A:A=A$1,ROW(),"")</f>
        <v/>
      </c>
    </row>
    <row r="573" spans="1:1">
      <c r="A573" t="str">
        <f>IF('Servicios Realizados'!A:A=A$1,ROW(),"")</f>
        <v/>
      </c>
    </row>
    <row r="574" spans="1:1">
      <c r="A574" t="str">
        <f>IF('Servicios Realizados'!A:A=A$1,ROW(),"")</f>
        <v/>
      </c>
    </row>
    <row r="575" spans="1:1">
      <c r="A575" t="str">
        <f>IF('Servicios Realizados'!A:A=A$1,ROW(),"")</f>
        <v/>
      </c>
    </row>
    <row r="576" spans="1:1">
      <c r="A576" t="str">
        <f>IF('Servicios Realizados'!A:A=A$1,ROW(),"")</f>
        <v/>
      </c>
    </row>
    <row r="577" spans="1:1">
      <c r="A577" t="str">
        <f>IF('Servicios Realizados'!A:A=A$1,ROW(),"")</f>
        <v/>
      </c>
    </row>
    <row r="578" spans="1:1">
      <c r="A578" t="str">
        <f>IF('Servicios Realizados'!A:A=A$1,ROW(),"")</f>
        <v/>
      </c>
    </row>
    <row r="579" spans="1:1">
      <c r="A579" t="str">
        <f>IF('Servicios Realizados'!A:A=A$1,ROW(),"")</f>
        <v/>
      </c>
    </row>
    <row r="580" spans="1:1">
      <c r="A580" t="str">
        <f>IF('Servicios Realizados'!A:A=A$1,ROW(),"")</f>
        <v/>
      </c>
    </row>
    <row r="581" spans="1:1">
      <c r="A581" t="str">
        <f>IF('Servicios Realizados'!A:A=A$1,ROW(),"")</f>
        <v/>
      </c>
    </row>
    <row r="582" spans="1:1">
      <c r="A582" t="str">
        <f>IF('Servicios Realizados'!A:A=A$1,ROW(),"")</f>
        <v/>
      </c>
    </row>
    <row r="583" spans="1:1">
      <c r="A583" t="str">
        <f>IF('Servicios Realizados'!A:A=A$1,ROW(),"")</f>
        <v/>
      </c>
    </row>
    <row r="584" spans="1:1">
      <c r="A584" t="str">
        <f>IF('Servicios Realizados'!A:A=A$1,ROW(),"")</f>
        <v/>
      </c>
    </row>
    <row r="585" spans="1:1">
      <c r="A585" t="str">
        <f>IF('Servicios Realizados'!A:A=A$1,ROW(),"")</f>
        <v/>
      </c>
    </row>
    <row r="586" spans="1:1">
      <c r="A586" t="str">
        <f>IF('Servicios Realizados'!A:A=A$1,ROW(),"")</f>
        <v/>
      </c>
    </row>
    <row r="587" spans="1:1">
      <c r="A587" t="str">
        <f>IF('Servicios Realizados'!A:A=A$1,ROW(),"")</f>
        <v/>
      </c>
    </row>
    <row r="588" spans="1:1">
      <c r="A588" t="str">
        <f>IF('Servicios Realizados'!A:A=A$1,ROW(),"")</f>
        <v/>
      </c>
    </row>
    <row r="589" spans="1:1">
      <c r="A589" t="str">
        <f>IF('Servicios Realizados'!A:A=A$1,ROW(),"")</f>
        <v/>
      </c>
    </row>
    <row r="590" spans="1:1">
      <c r="A590" t="str">
        <f>IF('Servicios Realizados'!A:A=A$1,ROW(),"")</f>
        <v/>
      </c>
    </row>
    <row r="591" spans="1:1">
      <c r="A591" t="str">
        <f>IF('Servicios Realizados'!A:A=A$1,ROW(),"")</f>
        <v/>
      </c>
    </row>
    <row r="592" spans="1:1">
      <c r="A592" t="str">
        <f>IF('Servicios Realizados'!A:A=A$1,ROW(),"")</f>
        <v/>
      </c>
    </row>
    <row r="593" spans="1:1">
      <c r="A593" t="str">
        <f>IF('Servicios Realizados'!A:A=A$1,ROW(),"")</f>
        <v/>
      </c>
    </row>
    <row r="594" spans="1:1">
      <c r="A594" t="str">
        <f>IF('Servicios Realizados'!A:A=A$1,ROW(),"")</f>
        <v/>
      </c>
    </row>
    <row r="595" spans="1:1">
      <c r="A595" t="str">
        <f>IF('Servicios Realizados'!A:A=A$1,ROW(),"")</f>
        <v/>
      </c>
    </row>
    <row r="596" spans="1:1">
      <c r="A596" t="str">
        <f>IF('Servicios Realizados'!A:A=A$1,ROW(),"")</f>
        <v/>
      </c>
    </row>
    <row r="597" spans="1:1">
      <c r="A597" t="str">
        <f>IF('Servicios Realizados'!A:A=A$1,ROW(),"")</f>
        <v/>
      </c>
    </row>
    <row r="598" spans="1:1">
      <c r="A598" t="str">
        <f>IF('Servicios Realizados'!A:A=A$1,ROW(),"")</f>
        <v/>
      </c>
    </row>
    <row r="599" spans="1:1">
      <c r="A599" t="str">
        <f>IF('Servicios Realizados'!A:A=A$1,ROW(),"")</f>
        <v/>
      </c>
    </row>
    <row r="600" spans="1:1">
      <c r="A600" t="str">
        <f>IF('Servicios Realizados'!A:A=A$1,ROW(),"")</f>
        <v/>
      </c>
    </row>
    <row r="601" spans="1:1">
      <c r="A601" t="str">
        <f>IF('Servicios Realizados'!A:A=A$1,ROW(),"")</f>
        <v/>
      </c>
    </row>
    <row r="602" spans="1:1">
      <c r="A602" t="str">
        <f>IF('Servicios Realizados'!A:A=A$1,ROW(),"")</f>
        <v/>
      </c>
    </row>
    <row r="603" spans="1:1">
      <c r="A603" t="str">
        <f>IF('Servicios Realizados'!A:A=A$1,ROW(),"")</f>
        <v/>
      </c>
    </row>
    <row r="604" spans="1:1">
      <c r="A604" t="str">
        <f>IF('Servicios Realizados'!A:A=A$1,ROW(),"")</f>
        <v/>
      </c>
    </row>
    <row r="605" spans="1:1">
      <c r="A605" t="str">
        <f>IF('Servicios Realizados'!A:A=A$1,ROW(),"")</f>
        <v/>
      </c>
    </row>
    <row r="606" spans="1:1">
      <c r="A606" t="str">
        <f>IF('Servicios Realizados'!A:A=A$1,ROW(),"")</f>
        <v/>
      </c>
    </row>
    <row r="607" spans="1:1">
      <c r="A607" t="str">
        <f>IF('Servicios Realizados'!A:A=A$1,ROW(),"")</f>
        <v/>
      </c>
    </row>
    <row r="608" spans="1:1">
      <c r="A608" t="str">
        <f>IF('Servicios Realizados'!A:A=A$1,ROW(),"")</f>
        <v/>
      </c>
    </row>
    <row r="609" spans="1:1">
      <c r="A609" t="str">
        <f>IF('Servicios Realizados'!A:A=A$1,ROW(),"")</f>
        <v/>
      </c>
    </row>
    <row r="610" spans="1:1">
      <c r="A610" t="str">
        <f>IF('Servicios Realizados'!A:A=A$1,ROW(),"")</f>
        <v/>
      </c>
    </row>
    <row r="611" spans="1:1">
      <c r="A611" t="str">
        <f>IF('Servicios Realizados'!A:A=A$1,ROW(),"")</f>
        <v/>
      </c>
    </row>
    <row r="612" spans="1:1">
      <c r="A612" t="str">
        <f>IF('Servicios Realizados'!A:A=A$1,ROW(),"")</f>
        <v/>
      </c>
    </row>
    <row r="613" spans="1:1">
      <c r="A613" t="str">
        <f>IF('Servicios Realizados'!A:A=A$1,ROW(),"")</f>
        <v/>
      </c>
    </row>
    <row r="614" spans="1:1">
      <c r="A614" t="str">
        <f>IF('Servicios Realizados'!A:A=A$1,ROW(),"")</f>
        <v/>
      </c>
    </row>
    <row r="615" spans="1:1">
      <c r="A615" t="str">
        <f>IF('Servicios Realizados'!A:A=A$1,ROW(),"")</f>
        <v/>
      </c>
    </row>
    <row r="616" spans="1:1">
      <c r="A616" t="str">
        <f>IF('Servicios Realizados'!A:A=A$1,ROW(),"")</f>
        <v/>
      </c>
    </row>
    <row r="617" spans="1:1">
      <c r="A617" t="str">
        <f>IF('Servicios Realizados'!A:A=A$1,ROW(),"")</f>
        <v/>
      </c>
    </row>
    <row r="618" spans="1:1">
      <c r="A618" t="str">
        <f>IF('Servicios Realizados'!A:A=A$1,ROW(),"")</f>
        <v/>
      </c>
    </row>
    <row r="619" spans="1:1">
      <c r="A619" t="str">
        <f>IF('Servicios Realizados'!A:A=A$1,ROW(),"")</f>
        <v/>
      </c>
    </row>
    <row r="620" spans="1:1">
      <c r="A620" t="str">
        <f>IF('Servicios Realizados'!A:A=A$1,ROW(),"")</f>
        <v/>
      </c>
    </row>
    <row r="621" spans="1:1">
      <c r="A621" t="str">
        <f>IF('Servicios Realizados'!A:A=A$1,ROW(),"")</f>
        <v/>
      </c>
    </row>
    <row r="622" spans="1:1">
      <c r="A622" t="str">
        <f>IF('Servicios Realizados'!A:A=A$1,ROW(),"")</f>
        <v/>
      </c>
    </row>
    <row r="623" spans="1:1">
      <c r="A623" t="str">
        <f>IF('Servicios Realizados'!A:A=A$1,ROW(),"")</f>
        <v/>
      </c>
    </row>
    <row r="624" spans="1:1">
      <c r="A624" t="str">
        <f>IF('Servicios Realizados'!A:A=A$1,ROW(),"")</f>
        <v/>
      </c>
    </row>
    <row r="625" spans="1:1">
      <c r="A625" t="str">
        <f>IF('Servicios Realizados'!A:A=A$1,ROW(),"")</f>
        <v/>
      </c>
    </row>
    <row r="626" spans="1:1">
      <c r="A626" t="str">
        <f>IF('Servicios Realizados'!A:A=A$1,ROW(),"")</f>
        <v/>
      </c>
    </row>
    <row r="627" spans="1:1">
      <c r="A627" t="str">
        <f>IF('Servicios Realizados'!A:A=A$1,ROW(),"")</f>
        <v/>
      </c>
    </row>
    <row r="628" spans="1:1">
      <c r="A628" t="str">
        <f>IF('Servicios Realizados'!A:A=A$1,ROW(),"")</f>
        <v/>
      </c>
    </row>
    <row r="629" spans="1:1">
      <c r="A629" t="str">
        <f>IF('Servicios Realizados'!A:A=A$1,ROW(),"")</f>
        <v/>
      </c>
    </row>
    <row r="630" spans="1:1">
      <c r="A630" t="str">
        <f>IF('Servicios Realizados'!A:A=A$1,ROW(),"")</f>
        <v/>
      </c>
    </row>
    <row r="631" spans="1:1">
      <c r="A631" t="str">
        <f>IF('Servicios Realizados'!A:A=A$1,ROW(),"")</f>
        <v/>
      </c>
    </row>
    <row r="632" spans="1:1">
      <c r="A632" t="str">
        <f>IF('Servicios Realizados'!A:A=A$1,ROW(),"")</f>
        <v/>
      </c>
    </row>
    <row r="633" spans="1:1">
      <c r="A633" t="str">
        <f>IF('Servicios Realizados'!A:A=A$1,ROW(),"")</f>
        <v/>
      </c>
    </row>
    <row r="634" spans="1:1">
      <c r="A634" t="str">
        <f>IF('Servicios Realizados'!A:A=A$1,ROW(),"")</f>
        <v/>
      </c>
    </row>
    <row r="635" spans="1:1">
      <c r="A635" t="str">
        <f>IF('Servicios Realizados'!A:A=A$1,ROW(),"")</f>
        <v/>
      </c>
    </row>
    <row r="636" spans="1:1">
      <c r="A636" t="str">
        <f>IF('Servicios Realizados'!A:A=A$1,ROW(),"")</f>
        <v/>
      </c>
    </row>
    <row r="637" spans="1:1">
      <c r="A637" t="str">
        <f>IF('Servicios Realizados'!A:A=A$1,ROW(),"")</f>
        <v/>
      </c>
    </row>
    <row r="638" spans="1:1">
      <c r="A638" t="str">
        <f>IF('Servicios Realizados'!A:A=A$1,ROW(),"")</f>
        <v/>
      </c>
    </row>
    <row r="639" spans="1:1">
      <c r="A639" t="str">
        <f>IF('Servicios Realizados'!A:A=A$1,ROW(),"")</f>
        <v/>
      </c>
    </row>
    <row r="640" spans="1:1">
      <c r="A640" t="str">
        <f>IF('Servicios Realizados'!A:A=A$1,ROW(),"")</f>
        <v/>
      </c>
    </row>
    <row r="641" spans="1:1">
      <c r="A641" t="str">
        <f>IF('Servicios Realizados'!A:A=A$1,ROW(),"")</f>
        <v/>
      </c>
    </row>
    <row r="642" spans="1:1">
      <c r="A642" t="str">
        <f>IF('Servicios Realizados'!A:A=A$1,ROW(),"")</f>
        <v/>
      </c>
    </row>
    <row r="643" spans="1:1">
      <c r="A643" t="str">
        <f>IF('Servicios Realizados'!A:A=A$1,ROW(),"")</f>
        <v/>
      </c>
    </row>
    <row r="644" spans="1:1">
      <c r="A644" t="str">
        <f>IF('Servicios Realizados'!A:A=A$1,ROW(),"")</f>
        <v/>
      </c>
    </row>
    <row r="645" spans="1:1">
      <c r="A645" t="str">
        <f>IF('Servicios Realizados'!A:A=A$1,ROW(),"")</f>
        <v/>
      </c>
    </row>
    <row r="646" spans="1:1">
      <c r="A646" t="str">
        <f>IF('Servicios Realizados'!A:A=A$1,ROW(),"")</f>
        <v/>
      </c>
    </row>
    <row r="647" spans="1:1">
      <c r="A647" t="str">
        <f>IF('Servicios Realizados'!A:A=A$1,ROW(),"")</f>
        <v/>
      </c>
    </row>
    <row r="648" spans="1:1">
      <c r="A648" t="str">
        <f>IF('Servicios Realizados'!A:A=A$1,ROW(),"")</f>
        <v/>
      </c>
    </row>
    <row r="649" spans="1:1">
      <c r="A649" t="str">
        <f>IF('Servicios Realizados'!A:A=A$1,ROW(),"")</f>
        <v/>
      </c>
    </row>
    <row r="650" spans="1:1">
      <c r="A650" t="str">
        <f>IF('Servicios Realizados'!A:A=A$1,ROW(),"")</f>
        <v/>
      </c>
    </row>
    <row r="651" spans="1:1">
      <c r="A651" t="str">
        <f>IF('Servicios Realizados'!A:A=A$1,ROW(),"")</f>
        <v/>
      </c>
    </row>
    <row r="652" spans="1:1">
      <c r="A652" t="str">
        <f>IF('Servicios Realizados'!A:A=A$1,ROW(),"")</f>
        <v/>
      </c>
    </row>
    <row r="653" spans="1:1">
      <c r="A653" t="str">
        <f>IF('Servicios Realizados'!A:A=A$1,ROW(),"")</f>
        <v/>
      </c>
    </row>
    <row r="654" spans="1:1">
      <c r="A654" t="str">
        <f>IF('Servicios Realizados'!A:A=A$1,ROW(),"")</f>
        <v/>
      </c>
    </row>
    <row r="655" spans="1:1">
      <c r="A655" t="str">
        <f>IF('Servicios Realizados'!A:A=A$1,ROW(),"")</f>
        <v/>
      </c>
    </row>
    <row r="656" spans="1:1">
      <c r="A656" t="str">
        <f>IF('Servicios Realizados'!A:A=A$1,ROW(),"")</f>
        <v/>
      </c>
    </row>
    <row r="657" spans="1:1">
      <c r="A657" t="str">
        <f>IF('Servicios Realizados'!A:A=A$1,ROW(),"")</f>
        <v/>
      </c>
    </row>
    <row r="658" spans="1:1">
      <c r="A658" t="str">
        <f>IF('Servicios Realizados'!A:A=A$1,ROW(),"")</f>
        <v/>
      </c>
    </row>
    <row r="659" spans="1:1">
      <c r="A659" t="str">
        <f>IF('Servicios Realizados'!A:A=A$1,ROW(),"")</f>
        <v/>
      </c>
    </row>
    <row r="660" spans="1:1">
      <c r="A660" t="str">
        <f>IF('Servicios Realizados'!A:A=A$1,ROW(),"")</f>
        <v/>
      </c>
    </row>
    <row r="661" spans="1:1">
      <c r="A661" t="str">
        <f>IF('Servicios Realizados'!A:A=A$1,ROW(),"")</f>
        <v/>
      </c>
    </row>
    <row r="662" spans="1:1">
      <c r="A662" t="str">
        <f>IF('Servicios Realizados'!A:A=A$1,ROW(),"")</f>
        <v/>
      </c>
    </row>
    <row r="663" spans="1:1">
      <c r="A663" t="str">
        <f>IF('Servicios Realizados'!A:A=A$1,ROW(),"")</f>
        <v/>
      </c>
    </row>
    <row r="664" spans="1:1">
      <c r="A664" t="str">
        <f>IF('Servicios Realizados'!A:A=A$1,ROW(),"")</f>
        <v/>
      </c>
    </row>
    <row r="665" spans="1:1">
      <c r="A665" t="str">
        <f>IF('Servicios Realizados'!A:A=A$1,ROW(),"")</f>
        <v/>
      </c>
    </row>
    <row r="666" spans="1:1">
      <c r="A666" t="str">
        <f>IF('Servicios Realizados'!A:A=A$1,ROW(),"")</f>
        <v/>
      </c>
    </row>
    <row r="667" spans="1:1">
      <c r="A667" t="str">
        <f>IF('Servicios Realizados'!A:A=A$1,ROW(),"")</f>
        <v/>
      </c>
    </row>
    <row r="668" spans="1:1">
      <c r="A668" t="str">
        <f>IF('Servicios Realizados'!A:A=A$1,ROW(),"")</f>
        <v/>
      </c>
    </row>
    <row r="669" spans="1:1">
      <c r="A669" t="str">
        <f>IF('Servicios Realizados'!A:A=A$1,ROW(),"")</f>
        <v/>
      </c>
    </row>
    <row r="670" spans="1:1">
      <c r="A670" t="str">
        <f>IF('Servicios Realizados'!A:A=A$1,ROW(),"")</f>
        <v/>
      </c>
    </row>
    <row r="671" spans="1:1">
      <c r="A671" t="str">
        <f>IF('Servicios Realizados'!A:A=A$1,ROW(),"")</f>
        <v/>
      </c>
    </row>
    <row r="672" spans="1:1">
      <c r="A672" t="str">
        <f>IF('Servicios Realizados'!A:A=A$1,ROW(),"")</f>
        <v/>
      </c>
    </row>
    <row r="673" spans="1:1">
      <c r="A673" t="str">
        <f>IF('Servicios Realizados'!A:A=A$1,ROW(),"")</f>
        <v/>
      </c>
    </row>
    <row r="674" spans="1:1">
      <c r="A674" t="str">
        <f>IF('Servicios Realizados'!A:A=A$1,ROW(),"")</f>
        <v/>
      </c>
    </row>
    <row r="675" spans="1:1">
      <c r="A675" t="str">
        <f>IF('Servicios Realizados'!A:A=A$1,ROW(),"")</f>
        <v/>
      </c>
    </row>
    <row r="676" spans="1:1">
      <c r="A676" t="str">
        <f>IF('Servicios Realizados'!A:A=A$1,ROW(),"")</f>
        <v/>
      </c>
    </row>
    <row r="677" spans="1:1">
      <c r="A677" t="str">
        <f>IF('Servicios Realizados'!A:A=A$1,ROW(),"")</f>
        <v/>
      </c>
    </row>
    <row r="678" spans="1:1">
      <c r="A678" t="str">
        <f>IF('Servicios Realizados'!A:A=A$1,ROW(),"")</f>
        <v/>
      </c>
    </row>
    <row r="679" spans="1:1">
      <c r="A679" t="str">
        <f>IF('Servicios Realizados'!A:A=A$1,ROW(),"")</f>
        <v/>
      </c>
    </row>
    <row r="680" spans="1:1">
      <c r="A680" t="str">
        <f>IF('Servicios Realizados'!A:A=A$1,ROW(),"")</f>
        <v/>
      </c>
    </row>
    <row r="681" spans="1:1">
      <c r="A681" t="str">
        <f>IF('Servicios Realizados'!A:A=A$1,ROW(),"")</f>
        <v/>
      </c>
    </row>
    <row r="682" spans="1:1">
      <c r="A682" t="str">
        <f>IF('Servicios Realizados'!A:A=A$1,ROW(),"")</f>
        <v/>
      </c>
    </row>
    <row r="683" spans="1:1">
      <c r="A683" t="str">
        <f>IF('Servicios Realizados'!A:A=A$1,ROW(),"")</f>
        <v/>
      </c>
    </row>
    <row r="684" spans="1:1">
      <c r="A684" t="str">
        <f>IF('Servicios Realizados'!A:A=A$1,ROW(),"")</f>
        <v/>
      </c>
    </row>
    <row r="685" spans="1:1">
      <c r="A685" t="str">
        <f>IF('Servicios Realizados'!A:A=A$1,ROW(),"")</f>
        <v/>
      </c>
    </row>
    <row r="686" spans="1:1">
      <c r="A686" t="str">
        <f>IF('Servicios Realizados'!A:A=A$1,ROW(),"")</f>
        <v/>
      </c>
    </row>
    <row r="687" spans="1:1">
      <c r="A687" t="str">
        <f>IF('Servicios Realizados'!A:A=A$1,ROW(),"")</f>
        <v/>
      </c>
    </row>
    <row r="688" spans="1:1">
      <c r="A688" t="str">
        <f>IF('Servicios Realizados'!A:A=A$1,ROW(),"")</f>
        <v/>
      </c>
    </row>
    <row r="689" spans="1:1">
      <c r="A689" t="str">
        <f>IF('Servicios Realizados'!A:A=A$1,ROW(),"")</f>
        <v/>
      </c>
    </row>
    <row r="690" spans="1:1">
      <c r="A690" t="str">
        <f>IF('Servicios Realizados'!A:A=A$1,ROW(),"")</f>
        <v/>
      </c>
    </row>
    <row r="691" spans="1:1">
      <c r="A691" t="str">
        <f>IF('Servicios Realizados'!A:A=A$1,ROW(),"")</f>
        <v/>
      </c>
    </row>
    <row r="692" spans="1:1">
      <c r="A692" t="str">
        <f>IF('Servicios Realizados'!A:A=A$1,ROW(),"")</f>
        <v/>
      </c>
    </row>
    <row r="693" spans="1:1">
      <c r="A693" t="str">
        <f>IF('Servicios Realizados'!A:A=A$1,ROW(),"")</f>
        <v/>
      </c>
    </row>
    <row r="694" spans="1:1">
      <c r="A694" t="str">
        <f>IF('Servicios Realizados'!A:A=A$1,ROW(),"")</f>
        <v/>
      </c>
    </row>
    <row r="695" spans="1:1">
      <c r="A695" t="str">
        <f>IF('Servicios Realizados'!A:A=A$1,ROW(),"")</f>
        <v/>
      </c>
    </row>
    <row r="696" spans="1:1">
      <c r="A696" t="str">
        <f>IF('Servicios Realizados'!A:A=A$1,ROW(),"")</f>
        <v/>
      </c>
    </row>
    <row r="697" spans="1:1">
      <c r="A697" t="str">
        <f>IF('Servicios Realizados'!A:A=A$1,ROW(),"")</f>
        <v/>
      </c>
    </row>
    <row r="698" spans="1:1">
      <c r="A698" t="str">
        <f>IF('Servicios Realizados'!A:A=A$1,ROW(),"")</f>
        <v/>
      </c>
    </row>
    <row r="699" spans="1:1">
      <c r="A699" t="str">
        <f>IF('Servicios Realizados'!A:A=A$1,ROW(),"")</f>
        <v/>
      </c>
    </row>
    <row r="700" spans="1:1">
      <c r="A700" t="str">
        <f>IF('Servicios Realizados'!A:A=A$1,ROW(),"")</f>
        <v/>
      </c>
    </row>
    <row r="701" spans="1:1">
      <c r="A701" t="str">
        <f>IF('Servicios Realizados'!A:A=A$1,ROW(),"")</f>
        <v/>
      </c>
    </row>
    <row r="702" spans="1:1">
      <c r="A702" t="str">
        <f>IF('Servicios Realizados'!A:A=A$1,ROW(),"")</f>
        <v/>
      </c>
    </row>
    <row r="703" spans="1:1">
      <c r="A703" t="str">
        <f>IF('Servicios Realizados'!A:A=A$1,ROW(),"")</f>
        <v/>
      </c>
    </row>
    <row r="704" spans="1:1">
      <c r="A704" t="str">
        <f>IF('Servicios Realizados'!A:A=A$1,ROW(),"")</f>
        <v/>
      </c>
    </row>
    <row r="705" spans="1:1">
      <c r="A705" t="str">
        <f>IF('Servicios Realizados'!A:A=A$1,ROW(),"")</f>
        <v/>
      </c>
    </row>
    <row r="706" spans="1:1">
      <c r="A706" t="str">
        <f>IF('Servicios Realizados'!A:A=A$1,ROW(),"")</f>
        <v/>
      </c>
    </row>
    <row r="707" spans="1:1">
      <c r="A707" t="str">
        <f>IF('Servicios Realizados'!A:A=A$1,ROW(),"")</f>
        <v/>
      </c>
    </row>
    <row r="708" spans="1:1">
      <c r="A708" t="str">
        <f>IF('Servicios Realizados'!A:A=A$1,ROW(),"")</f>
        <v/>
      </c>
    </row>
    <row r="709" spans="1:1">
      <c r="A709" t="str">
        <f>IF('Servicios Realizados'!A:A=A$1,ROW(),"")</f>
        <v/>
      </c>
    </row>
    <row r="710" spans="1:1">
      <c r="A710" t="str">
        <f>IF('Servicios Realizados'!A:A=A$1,ROW(),"")</f>
        <v/>
      </c>
    </row>
    <row r="711" spans="1:1">
      <c r="A711" t="str">
        <f>IF('Servicios Realizados'!A:A=A$1,ROW(),"")</f>
        <v/>
      </c>
    </row>
    <row r="712" spans="1:1">
      <c r="A712" t="str">
        <f>IF('Servicios Realizados'!A:A=A$1,ROW(),"")</f>
        <v/>
      </c>
    </row>
    <row r="713" spans="1:1">
      <c r="A713" t="str">
        <f>IF('Servicios Realizados'!A:A=A$1,ROW(),"")</f>
        <v/>
      </c>
    </row>
    <row r="714" spans="1:1">
      <c r="A714" t="str">
        <f>IF('Servicios Realizados'!A:A=A$1,ROW(),"")</f>
        <v/>
      </c>
    </row>
    <row r="715" spans="1:1">
      <c r="A715" t="str">
        <f>IF('Servicios Realizados'!A:A=A$1,ROW(),"")</f>
        <v/>
      </c>
    </row>
    <row r="716" spans="1:1">
      <c r="A716" t="str">
        <f>IF('Servicios Realizados'!A:A=A$1,ROW(),"")</f>
        <v/>
      </c>
    </row>
    <row r="717" spans="1:1">
      <c r="A717" t="str">
        <f>IF('Servicios Realizados'!A:A=A$1,ROW(),"")</f>
        <v/>
      </c>
    </row>
    <row r="718" spans="1:1">
      <c r="A718" t="str">
        <f>IF('Servicios Realizados'!A:A=A$1,ROW(),"")</f>
        <v/>
      </c>
    </row>
    <row r="719" spans="1:1">
      <c r="A719" t="str">
        <f>IF('Servicios Realizados'!A:A=A$1,ROW(),"")</f>
        <v/>
      </c>
    </row>
    <row r="720" spans="1:1">
      <c r="A720" t="str">
        <f>IF('Servicios Realizados'!A:A=A$1,ROW(),"")</f>
        <v/>
      </c>
    </row>
    <row r="721" spans="1:1">
      <c r="A721" t="str">
        <f>IF('Servicios Realizados'!A:A=A$1,ROW(),"")</f>
        <v/>
      </c>
    </row>
    <row r="722" spans="1:1">
      <c r="A722" t="str">
        <f>IF('Servicios Realizados'!A:A=A$1,ROW(),"")</f>
        <v/>
      </c>
    </row>
    <row r="723" spans="1:1">
      <c r="A723" t="str">
        <f>IF('Servicios Realizados'!A:A=A$1,ROW(),"")</f>
        <v/>
      </c>
    </row>
    <row r="724" spans="1:1">
      <c r="A724" t="str">
        <f>IF('Servicios Realizados'!A:A=A$1,ROW(),"")</f>
        <v/>
      </c>
    </row>
    <row r="725" spans="1:1">
      <c r="A725" t="str">
        <f>IF('Servicios Realizados'!A:A=A$1,ROW(),"")</f>
        <v/>
      </c>
    </row>
    <row r="726" spans="1:1">
      <c r="A726" t="str">
        <f>IF('Servicios Realizados'!A:A=A$1,ROW(),"")</f>
        <v/>
      </c>
    </row>
    <row r="727" spans="1:1">
      <c r="A727" t="str">
        <f>IF('Servicios Realizados'!A:A=A$1,ROW(),"")</f>
        <v/>
      </c>
    </row>
    <row r="728" spans="1:1">
      <c r="A728" t="str">
        <f>IF('Servicios Realizados'!A:A=A$1,ROW(),"")</f>
        <v/>
      </c>
    </row>
    <row r="729" spans="1:1">
      <c r="A729" t="str">
        <f>IF('Servicios Realizados'!A:A=A$1,ROW(),"")</f>
        <v/>
      </c>
    </row>
    <row r="730" spans="1:1">
      <c r="A730" t="str">
        <f>IF('Servicios Realizados'!A:A=A$1,ROW(),"")</f>
        <v/>
      </c>
    </row>
    <row r="731" spans="1:1">
      <c r="A731" t="str">
        <f>IF('Servicios Realizados'!A:A=A$1,ROW(),"")</f>
        <v/>
      </c>
    </row>
    <row r="732" spans="1:1">
      <c r="A732" t="str">
        <f>IF('Servicios Realizados'!A:A=A$1,ROW(),"")</f>
        <v/>
      </c>
    </row>
    <row r="733" spans="1:1">
      <c r="A733" t="str">
        <f>IF('Servicios Realizados'!A:A=A$1,ROW(),"")</f>
        <v/>
      </c>
    </row>
    <row r="734" spans="1:1">
      <c r="A734" t="str">
        <f>IF('Servicios Realizados'!A:A=A$1,ROW(),"")</f>
        <v/>
      </c>
    </row>
    <row r="735" spans="1:1">
      <c r="A735" t="str">
        <f>IF('Servicios Realizados'!A:A=A$1,ROW(),"")</f>
        <v/>
      </c>
    </row>
    <row r="736" spans="1:1">
      <c r="A736" t="str">
        <f>IF('Servicios Realizados'!A:A=A$1,ROW(),"")</f>
        <v/>
      </c>
    </row>
    <row r="737" spans="1:1">
      <c r="A737" t="str">
        <f>IF('Servicios Realizados'!A:A=A$1,ROW(),"")</f>
        <v/>
      </c>
    </row>
    <row r="738" spans="1:1">
      <c r="A738" t="str">
        <f>IF('Servicios Realizados'!A:A=A$1,ROW(),"")</f>
        <v/>
      </c>
    </row>
    <row r="739" spans="1:1">
      <c r="A739" t="str">
        <f>IF('Servicios Realizados'!A:A=A$1,ROW(),"")</f>
        <v/>
      </c>
    </row>
    <row r="740" spans="1:1">
      <c r="A740" t="str">
        <f>IF('Servicios Realizados'!A:A=A$1,ROW(),"")</f>
        <v/>
      </c>
    </row>
    <row r="741" spans="1:1">
      <c r="A741" t="str">
        <f>IF('Servicios Realizados'!A:A=A$1,ROW(),"")</f>
        <v/>
      </c>
    </row>
    <row r="742" spans="1:1">
      <c r="A742" t="str">
        <f>IF('Servicios Realizados'!A:A=A$1,ROW(),"")</f>
        <v/>
      </c>
    </row>
    <row r="743" spans="1:1">
      <c r="A743" t="str">
        <f>IF('Servicios Realizados'!A:A=A$1,ROW(),"")</f>
        <v/>
      </c>
    </row>
    <row r="744" spans="1:1">
      <c r="A744" t="str">
        <f>IF('Servicios Realizados'!A:A=A$1,ROW(),"")</f>
        <v/>
      </c>
    </row>
    <row r="745" spans="1:1">
      <c r="A745" t="str">
        <f>IF('Servicios Realizados'!A:A=A$1,ROW(),"")</f>
        <v/>
      </c>
    </row>
    <row r="746" spans="1:1">
      <c r="A746" t="str">
        <f>IF('Servicios Realizados'!A:A=A$1,ROW(),"")</f>
        <v/>
      </c>
    </row>
    <row r="747" spans="1:1">
      <c r="A747" t="str">
        <f>IF('Servicios Realizados'!A:A=A$1,ROW(),"")</f>
        <v/>
      </c>
    </row>
    <row r="748" spans="1:1">
      <c r="A748" t="str">
        <f>IF('Servicios Realizados'!A:A=A$1,ROW(),"")</f>
        <v/>
      </c>
    </row>
    <row r="749" spans="1:1">
      <c r="A749" t="str">
        <f>IF('Servicios Realizados'!A:A=A$1,ROW(),"")</f>
        <v/>
      </c>
    </row>
    <row r="750" spans="1:1">
      <c r="A750" t="str">
        <f>IF('Servicios Realizados'!A:A=A$1,ROW(),"")</f>
        <v/>
      </c>
    </row>
    <row r="751" spans="1:1">
      <c r="A751" t="str">
        <f>IF('Servicios Realizados'!A:A=A$1,ROW(),"")</f>
        <v/>
      </c>
    </row>
    <row r="752" spans="1:1">
      <c r="A752" t="str">
        <f>IF('Servicios Realizados'!A:A=A$1,ROW(),"")</f>
        <v/>
      </c>
    </row>
    <row r="753" spans="1:1">
      <c r="A753" t="str">
        <f>IF('Servicios Realizados'!A:A=A$1,ROW(),"")</f>
        <v/>
      </c>
    </row>
    <row r="754" spans="1:1">
      <c r="A754" t="str">
        <f>IF('Servicios Realizados'!A:A=A$1,ROW(),"")</f>
        <v/>
      </c>
    </row>
    <row r="755" spans="1:1">
      <c r="A755" t="str">
        <f>IF('Servicios Realizados'!A:A=A$1,ROW(),"")</f>
        <v/>
      </c>
    </row>
    <row r="756" spans="1:1">
      <c r="A756" t="str">
        <f>IF('Servicios Realizados'!A:A=A$1,ROW(),"")</f>
        <v/>
      </c>
    </row>
    <row r="757" spans="1:1">
      <c r="A757" t="str">
        <f>IF('Servicios Realizados'!A:A=A$1,ROW(),"")</f>
        <v/>
      </c>
    </row>
    <row r="758" spans="1:1">
      <c r="A758" t="str">
        <f>IF('Servicios Realizados'!A:A=A$1,ROW(),"")</f>
        <v/>
      </c>
    </row>
    <row r="759" spans="1:1">
      <c r="A759" t="str">
        <f>IF('Servicios Realizados'!A:A=A$1,ROW(),"")</f>
        <v/>
      </c>
    </row>
    <row r="760" spans="1:1">
      <c r="A760" t="str">
        <f>IF('Servicios Realizados'!A:A=A$1,ROW(),"")</f>
        <v/>
      </c>
    </row>
    <row r="761" spans="1:1">
      <c r="A761" t="str">
        <f>IF('Servicios Realizados'!A:A=A$1,ROW(),"")</f>
        <v/>
      </c>
    </row>
    <row r="762" spans="1:1">
      <c r="A762" t="str">
        <f>IF('Servicios Realizados'!A:A=A$1,ROW(),"")</f>
        <v/>
      </c>
    </row>
    <row r="763" spans="1:1">
      <c r="A763" t="str">
        <f>IF('Servicios Realizados'!A:A=A$1,ROW(),"")</f>
        <v/>
      </c>
    </row>
    <row r="764" spans="1:1">
      <c r="A764" t="str">
        <f>IF('Servicios Realizados'!A:A=A$1,ROW(),"")</f>
        <v/>
      </c>
    </row>
    <row r="765" spans="1:1">
      <c r="A765" t="str">
        <f>IF('Servicios Realizados'!A:A=A$1,ROW(),"")</f>
        <v/>
      </c>
    </row>
    <row r="766" spans="1:1">
      <c r="A766" t="str">
        <f>IF('Servicios Realizados'!A:A=A$1,ROW(),"")</f>
        <v/>
      </c>
    </row>
    <row r="767" spans="1:1">
      <c r="A767" t="str">
        <f>IF('Servicios Realizados'!A:A=A$1,ROW(),"")</f>
        <v/>
      </c>
    </row>
    <row r="768" spans="1:1">
      <c r="A768" t="str">
        <f>IF('Servicios Realizados'!A:A=A$1,ROW(),"")</f>
        <v/>
      </c>
    </row>
    <row r="769" spans="1:1">
      <c r="A769" t="str">
        <f>IF('Servicios Realizados'!A:A=A$1,ROW(),"")</f>
        <v/>
      </c>
    </row>
    <row r="770" spans="1:1">
      <c r="A770" t="str">
        <f>IF('Servicios Realizados'!A:A=A$1,ROW(),"")</f>
        <v/>
      </c>
    </row>
    <row r="771" spans="1:1">
      <c r="A771" t="str">
        <f>IF('Servicios Realizados'!A:A=A$1,ROW(),"")</f>
        <v/>
      </c>
    </row>
    <row r="772" spans="1:1">
      <c r="A772" t="str">
        <f>IF('Servicios Realizados'!A:A=A$1,ROW(),"")</f>
        <v/>
      </c>
    </row>
    <row r="773" spans="1:1">
      <c r="A773" t="str">
        <f>IF('Servicios Realizados'!A:A=A$1,ROW(),"")</f>
        <v/>
      </c>
    </row>
    <row r="774" spans="1:1">
      <c r="A774" t="str">
        <f>IF('Servicios Realizados'!A:A=A$1,ROW(),"")</f>
        <v/>
      </c>
    </row>
    <row r="775" spans="1:1">
      <c r="A775" t="str">
        <f>IF('Servicios Realizados'!A:A=A$1,ROW(),"")</f>
        <v/>
      </c>
    </row>
    <row r="776" spans="1:1">
      <c r="A776" t="str">
        <f>IF('Servicios Realizados'!A:A=A$1,ROW(),"")</f>
        <v/>
      </c>
    </row>
    <row r="777" spans="1:1">
      <c r="A777" t="str">
        <f>IF('Servicios Realizados'!A:A=A$1,ROW(),"")</f>
        <v/>
      </c>
    </row>
    <row r="778" spans="1:1">
      <c r="A778" t="str">
        <f>IF('Servicios Realizados'!A:A=A$1,ROW(),"")</f>
        <v/>
      </c>
    </row>
    <row r="779" spans="1:1">
      <c r="A779" t="str">
        <f>IF('Servicios Realizados'!A:A=A$1,ROW(),"")</f>
        <v/>
      </c>
    </row>
    <row r="780" spans="1:1">
      <c r="A780" t="str">
        <f>IF('Servicios Realizados'!A:A=A$1,ROW(),"")</f>
        <v/>
      </c>
    </row>
    <row r="781" spans="1:1">
      <c r="A781" t="str">
        <f>IF('Servicios Realizados'!A:A=A$1,ROW(),"")</f>
        <v/>
      </c>
    </row>
    <row r="782" spans="1:1">
      <c r="A782" t="str">
        <f>IF('Servicios Realizados'!A:A=A$1,ROW(),"")</f>
        <v/>
      </c>
    </row>
    <row r="783" spans="1:1">
      <c r="A783" t="str">
        <f>IF('Servicios Realizados'!A:A=A$1,ROW(),"")</f>
        <v/>
      </c>
    </row>
    <row r="784" spans="1:1">
      <c r="A784" t="str">
        <f>IF('Servicios Realizados'!A:A=A$1,ROW(),"")</f>
        <v/>
      </c>
    </row>
    <row r="785" spans="1:1">
      <c r="A785" t="str">
        <f>IF('Servicios Realizados'!A:A=A$1,ROW(),"")</f>
        <v/>
      </c>
    </row>
    <row r="786" spans="1:1">
      <c r="A786" t="str">
        <f>IF('Servicios Realizados'!A:A=A$1,ROW(),"")</f>
        <v/>
      </c>
    </row>
    <row r="787" spans="1:1">
      <c r="A787" t="str">
        <f>IF('Servicios Realizados'!A:A=A$1,ROW(),"")</f>
        <v/>
      </c>
    </row>
    <row r="788" spans="1:1">
      <c r="A788" t="str">
        <f>IF('Servicios Realizados'!A:A=A$1,ROW(),"")</f>
        <v/>
      </c>
    </row>
    <row r="789" spans="1:1">
      <c r="A789" t="str">
        <f>IF('Servicios Realizados'!A:A=A$1,ROW(),"")</f>
        <v/>
      </c>
    </row>
    <row r="790" spans="1:1">
      <c r="A790" t="str">
        <f>IF('Servicios Realizados'!A:A=A$1,ROW(),"")</f>
        <v/>
      </c>
    </row>
    <row r="791" spans="1:1">
      <c r="A791" t="str">
        <f>IF('Servicios Realizados'!A:A=A$1,ROW(),"")</f>
        <v/>
      </c>
    </row>
    <row r="792" spans="1:1">
      <c r="A792" t="str">
        <f>IF('Servicios Realizados'!A:A=A$1,ROW(),"")</f>
        <v/>
      </c>
    </row>
    <row r="793" spans="1:1">
      <c r="A793" t="str">
        <f>IF('Servicios Realizados'!A:A=A$1,ROW(),"")</f>
        <v/>
      </c>
    </row>
    <row r="794" spans="1:1">
      <c r="A794" t="str">
        <f>IF('Servicios Realizados'!A:A=A$1,ROW(),"")</f>
        <v/>
      </c>
    </row>
    <row r="795" spans="1:1">
      <c r="A795" t="str">
        <f>IF('Servicios Realizados'!A:A=A$1,ROW(),"")</f>
        <v/>
      </c>
    </row>
    <row r="796" spans="1:1">
      <c r="A796" t="str">
        <f>IF('Servicios Realizados'!A:A=A$1,ROW(),"")</f>
        <v/>
      </c>
    </row>
    <row r="797" spans="1:1">
      <c r="A797" t="str">
        <f>IF('Servicios Realizados'!A:A=A$1,ROW(),"")</f>
        <v/>
      </c>
    </row>
    <row r="798" spans="1:1">
      <c r="A798" t="str">
        <f>IF('Servicios Realizados'!A:A=A$1,ROW(),"")</f>
        <v/>
      </c>
    </row>
    <row r="799" spans="1:1">
      <c r="A799" t="str">
        <f>IF('Servicios Realizados'!A:A=A$1,ROW(),"")</f>
        <v/>
      </c>
    </row>
    <row r="800" spans="1:1">
      <c r="A800" t="str">
        <f>IF('Servicios Realizados'!A:A=A$1,ROW(),"")</f>
        <v/>
      </c>
    </row>
    <row r="801" spans="1:1">
      <c r="A801" t="str">
        <f>IF('Servicios Realizados'!A:A=A$1,ROW(),"")</f>
        <v/>
      </c>
    </row>
    <row r="802" spans="1:1">
      <c r="A802" t="str">
        <f>IF('Servicios Realizados'!A:A=A$1,ROW(),"")</f>
        <v/>
      </c>
    </row>
    <row r="803" spans="1:1">
      <c r="A803" t="str">
        <f>IF('Servicios Realizados'!A:A=A$1,ROW(),"")</f>
        <v/>
      </c>
    </row>
    <row r="804" spans="1:1">
      <c r="A804" t="str">
        <f>IF('Servicios Realizados'!A:A=A$1,ROW(),"")</f>
        <v/>
      </c>
    </row>
    <row r="805" spans="1:1">
      <c r="A805" t="str">
        <f>IF('Servicios Realizados'!A:A=A$1,ROW(),"")</f>
        <v/>
      </c>
    </row>
    <row r="806" spans="1:1">
      <c r="A806" t="str">
        <f>IF('Servicios Realizados'!A:A=A$1,ROW(),"")</f>
        <v/>
      </c>
    </row>
    <row r="807" spans="1:1">
      <c r="A807" t="str">
        <f>IF('Servicios Realizados'!A:A=A$1,ROW(),"")</f>
        <v/>
      </c>
    </row>
    <row r="808" spans="1:1">
      <c r="A808" t="str">
        <f>IF('Servicios Realizados'!A:A=A$1,ROW(),"")</f>
        <v/>
      </c>
    </row>
    <row r="809" spans="1:1">
      <c r="A809" t="str">
        <f>IF('Servicios Realizados'!A:A=A$1,ROW(),"")</f>
        <v/>
      </c>
    </row>
    <row r="810" spans="1:1">
      <c r="A810" t="str">
        <f>IF('Servicios Realizados'!A:A=A$1,ROW(),"")</f>
        <v/>
      </c>
    </row>
    <row r="811" spans="1:1">
      <c r="A811" t="str">
        <f>IF('Servicios Realizados'!A:A=A$1,ROW(),"")</f>
        <v/>
      </c>
    </row>
    <row r="812" spans="1:1">
      <c r="A812" t="str">
        <f>IF('Servicios Realizados'!A:A=A$1,ROW(),"")</f>
        <v/>
      </c>
    </row>
    <row r="813" spans="1:1">
      <c r="A813" t="str">
        <f>IF('Servicios Realizados'!A:A=A$1,ROW(),"")</f>
        <v/>
      </c>
    </row>
    <row r="814" spans="1:1">
      <c r="A814" t="str">
        <f>IF('Servicios Realizados'!A:A=A$1,ROW(),"")</f>
        <v/>
      </c>
    </row>
    <row r="815" spans="1:1">
      <c r="A815" t="str">
        <f>IF('Servicios Realizados'!A:A=A$1,ROW(),"")</f>
        <v/>
      </c>
    </row>
    <row r="816" spans="1:1">
      <c r="A816" t="str">
        <f>IF('Servicios Realizados'!A:A=A$1,ROW(),"")</f>
        <v/>
      </c>
    </row>
    <row r="817" spans="1:1">
      <c r="A817" t="str">
        <f>IF('Servicios Realizados'!A:A=A$1,ROW(),"")</f>
        <v/>
      </c>
    </row>
    <row r="818" spans="1:1">
      <c r="A818" t="str">
        <f>IF('Servicios Realizados'!A:A=A$1,ROW(),"")</f>
        <v/>
      </c>
    </row>
    <row r="819" spans="1:1">
      <c r="A819" t="str">
        <f>IF('Servicios Realizados'!A:A=A$1,ROW(),"")</f>
        <v/>
      </c>
    </row>
    <row r="820" spans="1:1">
      <c r="A820" t="str">
        <f>IF('Servicios Realizados'!A:A=A$1,ROW(),"")</f>
        <v/>
      </c>
    </row>
    <row r="821" spans="1:1">
      <c r="A821" t="str">
        <f>IF('Servicios Realizados'!A:A=A$1,ROW(),"")</f>
        <v/>
      </c>
    </row>
    <row r="822" spans="1:1">
      <c r="A822" t="str">
        <f>IF('Servicios Realizados'!A:A=A$1,ROW(),"")</f>
        <v/>
      </c>
    </row>
    <row r="823" spans="1:1">
      <c r="A823" t="str">
        <f>IF('Servicios Realizados'!A:A=A$1,ROW(),"")</f>
        <v/>
      </c>
    </row>
    <row r="824" spans="1:1">
      <c r="A824" t="str">
        <f>IF('Servicios Realizados'!A:A=A$1,ROW(),"")</f>
        <v/>
      </c>
    </row>
    <row r="825" spans="1:1">
      <c r="A825" t="str">
        <f>IF('Servicios Realizados'!A:A=A$1,ROW(),"")</f>
        <v/>
      </c>
    </row>
    <row r="826" spans="1:1">
      <c r="A826" t="str">
        <f>IF('Servicios Realizados'!A:A=A$1,ROW(),"")</f>
        <v/>
      </c>
    </row>
    <row r="827" spans="1:1">
      <c r="A827" t="str">
        <f>IF('Servicios Realizados'!A:A=A$1,ROW(),"")</f>
        <v/>
      </c>
    </row>
    <row r="828" spans="1:1">
      <c r="A828" t="str">
        <f>IF('Servicios Realizados'!A:A=A$1,ROW(),"")</f>
        <v/>
      </c>
    </row>
    <row r="829" spans="1:1">
      <c r="A829" t="str">
        <f>IF('Servicios Realizados'!A:A=A$1,ROW(),"")</f>
        <v/>
      </c>
    </row>
    <row r="830" spans="1:1">
      <c r="A830" t="str">
        <f>IF('Servicios Realizados'!A:A=A$1,ROW(),"")</f>
        <v/>
      </c>
    </row>
    <row r="831" spans="1:1">
      <c r="A831" t="str">
        <f>IF('Servicios Realizados'!A:A=A$1,ROW(),"")</f>
        <v/>
      </c>
    </row>
    <row r="832" spans="1:1">
      <c r="A832" t="str">
        <f>IF('Servicios Realizados'!A:A=A$1,ROW(),"")</f>
        <v/>
      </c>
    </row>
    <row r="833" spans="1:1">
      <c r="A833" t="str">
        <f>IF('Servicios Realizados'!A:A=A$1,ROW(),"")</f>
        <v/>
      </c>
    </row>
    <row r="834" spans="1:1">
      <c r="A834" t="str">
        <f>IF('Servicios Realizados'!A:A=A$1,ROW(),"")</f>
        <v/>
      </c>
    </row>
    <row r="835" spans="1:1">
      <c r="A835" t="str">
        <f>IF('Servicios Realizados'!A:A=A$1,ROW(),"")</f>
        <v/>
      </c>
    </row>
    <row r="836" spans="1:1">
      <c r="A836" t="str">
        <f>IF('Servicios Realizados'!A:A=A$1,ROW(),"")</f>
        <v/>
      </c>
    </row>
    <row r="837" spans="1:1">
      <c r="A837" t="str">
        <f>IF('Servicios Realizados'!A:A=A$1,ROW(),"")</f>
        <v/>
      </c>
    </row>
    <row r="838" spans="1:1">
      <c r="A838" t="str">
        <f>IF('Servicios Realizados'!A:A=A$1,ROW(),"")</f>
        <v/>
      </c>
    </row>
    <row r="839" spans="1:1">
      <c r="A839" t="str">
        <f>IF('Servicios Realizados'!A:A=A$1,ROW(),"")</f>
        <v/>
      </c>
    </row>
    <row r="840" spans="1:1">
      <c r="A840" t="str">
        <f>IF('Servicios Realizados'!A:A=A$1,ROW(),"")</f>
        <v/>
      </c>
    </row>
    <row r="841" spans="1:1">
      <c r="A841" t="str">
        <f>IF('Servicios Realizados'!A:A=A$1,ROW(),"")</f>
        <v/>
      </c>
    </row>
    <row r="842" spans="1:1">
      <c r="A842" t="str">
        <f>IF('Servicios Realizados'!A:A=A$1,ROW(),"")</f>
        <v/>
      </c>
    </row>
    <row r="843" spans="1:1">
      <c r="A843" t="str">
        <f>IF('Servicios Realizados'!A:A=A$1,ROW(),"")</f>
        <v/>
      </c>
    </row>
    <row r="844" spans="1:1">
      <c r="A844" t="str">
        <f>IF('Servicios Realizados'!A:A=A$1,ROW(),"")</f>
        <v/>
      </c>
    </row>
    <row r="845" spans="1:1">
      <c r="A845" t="str">
        <f>IF('Servicios Realizados'!A:A=A$1,ROW(),"")</f>
        <v/>
      </c>
    </row>
    <row r="846" spans="1:1">
      <c r="A846" t="str">
        <f>IF('Servicios Realizados'!A:A=A$1,ROW(),"")</f>
        <v/>
      </c>
    </row>
    <row r="847" spans="1:1">
      <c r="A847" t="str">
        <f>IF('Servicios Realizados'!A:A=A$1,ROW(),"")</f>
        <v/>
      </c>
    </row>
    <row r="848" spans="1:1">
      <c r="A848" t="str">
        <f>IF('Servicios Realizados'!A:A=A$1,ROW(),"")</f>
        <v/>
      </c>
    </row>
    <row r="849" spans="1:1">
      <c r="A849" t="str">
        <f>IF('Servicios Realizados'!A:A=A$1,ROW(),"")</f>
        <v/>
      </c>
    </row>
    <row r="850" spans="1:1">
      <c r="A850" t="str">
        <f>IF('Servicios Realizados'!A:A=A$1,ROW(),"")</f>
        <v/>
      </c>
    </row>
    <row r="851" spans="1:1">
      <c r="A851" t="str">
        <f>IF('Servicios Realizados'!A:A=A$1,ROW(),"")</f>
        <v/>
      </c>
    </row>
    <row r="852" spans="1:1">
      <c r="A852" t="str">
        <f>IF('Servicios Realizados'!A:A=A$1,ROW(),"")</f>
        <v/>
      </c>
    </row>
    <row r="853" spans="1:1">
      <c r="A853" t="str">
        <f>IF('Servicios Realizados'!A:A=A$1,ROW(),"")</f>
        <v/>
      </c>
    </row>
    <row r="854" spans="1:1">
      <c r="A854" t="str">
        <f>IF('Servicios Realizados'!A:A=A$1,ROW(),"")</f>
        <v/>
      </c>
    </row>
    <row r="855" spans="1:1">
      <c r="A855" t="str">
        <f>IF('Servicios Realizados'!A:A=A$1,ROW(),"")</f>
        <v/>
      </c>
    </row>
    <row r="856" spans="1:1">
      <c r="A856" t="str">
        <f>IF('Servicios Realizados'!A:A=A$1,ROW(),"")</f>
        <v/>
      </c>
    </row>
    <row r="857" spans="1:1">
      <c r="A857" t="str">
        <f>IF('Servicios Realizados'!A:A=A$1,ROW(),"")</f>
        <v/>
      </c>
    </row>
    <row r="858" spans="1:1">
      <c r="A858" t="str">
        <f>IF('Servicios Realizados'!A:A=A$1,ROW(),"")</f>
        <v/>
      </c>
    </row>
    <row r="859" spans="1:1">
      <c r="A859" t="str">
        <f>IF('Servicios Realizados'!A:A=A$1,ROW(),"")</f>
        <v/>
      </c>
    </row>
    <row r="860" spans="1:1">
      <c r="A860" t="str">
        <f>IF('Servicios Realizados'!A:A=A$1,ROW(),"")</f>
        <v/>
      </c>
    </row>
    <row r="861" spans="1:1">
      <c r="A861" t="str">
        <f>IF('Servicios Realizados'!A:A=A$1,ROW(),"")</f>
        <v/>
      </c>
    </row>
    <row r="862" spans="1:1">
      <c r="A862" t="str">
        <f>IF('Servicios Realizados'!A:A=A$1,ROW(),"")</f>
        <v/>
      </c>
    </row>
    <row r="863" spans="1:1">
      <c r="A863" t="str">
        <f>IF('Servicios Realizados'!A:A=A$1,ROW(),"")</f>
        <v/>
      </c>
    </row>
    <row r="864" spans="1:1">
      <c r="A864" t="str">
        <f>IF('Servicios Realizados'!A:A=A$1,ROW(),"")</f>
        <v/>
      </c>
    </row>
    <row r="865" spans="1:1">
      <c r="A865" t="str">
        <f>IF('Servicios Realizados'!A:A=A$1,ROW(),"")</f>
        <v/>
      </c>
    </row>
    <row r="866" spans="1:1">
      <c r="A866" t="str">
        <f>IF('Servicios Realizados'!A:A=A$1,ROW(),"")</f>
        <v/>
      </c>
    </row>
    <row r="867" spans="1:1">
      <c r="A867" t="str">
        <f>IF('Servicios Realizados'!A:A=A$1,ROW(),"")</f>
        <v/>
      </c>
    </row>
    <row r="868" spans="1:1">
      <c r="A868" t="str">
        <f>IF('Servicios Realizados'!A:A=A$1,ROW(),"")</f>
        <v/>
      </c>
    </row>
    <row r="869" spans="1:1">
      <c r="A869" t="str">
        <f>IF('Servicios Realizados'!A:A=A$1,ROW(),"")</f>
        <v/>
      </c>
    </row>
    <row r="870" spans="1:1">
      <c r="A870" t="str">
        <f>IF('Servicios Realizados'!A:A=A$1,ROW(),"")</f>
        <v/>
      </c>
    </row>
    <row r="871" spans="1:1">
      <c r="A871" t="str">
        <f>IF('Servicios Realizados'!A:A=A$1,ROW(),"")</f>
        <v/>
      </c>
    </row>
    <row r="872" spans="1:1">
      <c r="A872" t="str">
        <f>IF('Servicios Realizados'!A:A=A$1,ROW(),"")</f>
        <v/>
      </c>
    </row>
    <row r="873" spans="1:1">
      <c r="A873" t="str">
        <f>IF('Servicios Realizados'!A:A=A$1,ROW(),"")</f>
        <v/>
      </c>
    </row>
    <row r="874" spans="1:1">
      <c r="A874" t="str">
        <f>IF('Servicios Realizados'!A:A=A$1,ROW(),"")</f>
        <v/>
      </c>
    </row>
    <row r="875" spans="1:1">
      <c r="A875" t="str">
        <f>IF('Servicios Realizados'!A:A=A$1,ROW(),"")</f>
        <v/>
      </c>
    </row>
    <row r="876" spans="1:1">
      <c r="A876" t="str">
        <f>IF('Servicios Realizados'!A:A=A$1,ROW(),"")</f>
        <v/>
      </c>
    </row>
    <row r="877" spans="1:1">
      <c r="A877" t="str">
        <f>IF('Servicios Realizados'!A:A=A$1,ROW(),"")</f>
        <v/>
      </c>
    </row>
    <row r="878" spans="1:1">
      <c r="A878" t="str">
        <f>IF('Servicios Realizados'!A:A=A$1,ROW(),"")</f>
        <v/>
      </c>
    </row>
    <row r="879" spans="1:1">
      <c r="A879" t="str">
        <f>IF('Servicios Realizados'!A:A=A$1,ROW(),"")</f>
        <v/>
      </c>
    </row>
    <row r="880" spans="1:1">
      <c r="A880" t="str">
        <f>IF('Servicios Realizados'!A:A=A$1,ROW(),"")</f>
        <v/>
      </c>
    </row>
    <row r="881" spans="1:1">
      <c r="A881" t="str">
        <f>IF('Servicios Realizados'!A:A=A$1,ROW(),"")</f>
        <v/>
      </c>
    </row>
    <row r="882" spans="1:1">
      <c r="A882" t="str">
        <f>IF('Servicios Realizados'!A:A=A$1,ROW(),"")</f>
        <v/>
      </c>
    </row>
    <row r="883" spans="1:1">
      <c r="A883" t="str">
        <f>IF('Servicios Realizados'!A:A=A$1,ROW(),"")</f>
        <v/>
      </c>
    </row>
    <row r="884" spans="1:1">
      <c r="A884" t="str">
        <f>IF('Servicios Realizados'!A:A=A$1,ROW(),"")</f>
        <v/>
      </c>
    </row>
    <row r="885" spans="1:1">
      <c r="A885" t="str">
        <f>IF('Servicios Realizados'!A:A=A$1,ROW(),"")</f>
        <v/>
      </c>
    </row>
    <row r="886" spans="1:1">
      <c r="A886" t="str">
        <f>IF('Servicios Realizados'!A:A=A$1,ROW(),"")</f>
        <v/>
      </c>
    </row>
    <row r="887" spans="1:1">
      <c r="A887" t="str">
        <f>IF('Servicios Realizados'!A:A=A$1,ROW(),"")</f>
        <v/>
      </c>
    </row>
    <row r="888" spans="1:1">
      <c r="A888" t="str">
        <f>IF('Servicios Realizados'!A:A=A$1,ROW(),"")</f>
        <v/>
      </c>
    </row>
    <row r="889" spans="1:1">
      <c r="A889" t="str">
        <f>IF('Servicios Realizados'!A:A=A$1,ROW(),"")</f>
        <v/>
      </c>
    </row>
    <row r="890" spans="1:1">
      <c r="A890" t="str">
        <f>IF('Servicios Realizados'!A:A=A$1,ROW(),"")</f>
        <v/>
      </c>
    </row>
    <row r="891" spans="1:1">
      <c r="A891" t="str">
        <f>IF('Servicios Realizados'!A:A=A$1,ROW(),"")</f>
        <v/>
      </c>
    </row>
    <row r="892" spans="1:1">
      <c r="A892" t="str">
        <f>IF('Servicios Realizados'!A:A=A$1,ROW(),"")</f>
        <v/>
      </c>
    </row>
    <row r="893" spans="1:1">
      <c r="A893" t="str">
        <f>IF('Servicios Realizados'!A:A=A$1,ROW(),"")</f>
        <v/>
      </c>
    </row>
    <row r="894" spans="1:1">
      <c r="A894" t="str">
        <f>IF('Servicios Realizados'!A:A=A$1,ROW(),"")</f>
        <v/>
      </c>
    </row>
    <row r="895" spans="1:1">
      <c r="A895" t="str">
        <f>IF('Servicios Realizados'!A:A=A$1,ROW(),"")</f>
        <v/>
      </c>
    </row>
    <row r="896" spans="1:1">
      <c r="A896" t="str">
        <f>IF('Servicios Realizados'!A:A=A$1,ROW(),"")</f>
        <v/>
      </c>
    </row>
    <row r="897" spans="1:1">
      <c r="A897" t="str">
        <f>IF('Servicios Realizados'!A:A=A$1,ROW(),"")</f>
        <v/>
      </c>
    </row>
    <row r="898" spans="1:1">
      <c r="A898" t="str">
        <f>IF('Servicios Realizados'!A:A=A$1,ROW(),"")</f>
        <v/>
      </c>
    </row>
    <row r="899" spans="1:1">
      <c r="A899" t="str">
        <f>IF('Servicios Realizados'!A:A=A$1,ROW(),"")</f>
        <v/>
      </c>
    </row>
    <row r="900" spans="1:1">
      <c r="A900" t="str">
        <f>IF('Servicios Realizados'!A:A=A$1,ROW(),"")</f>
        <v/>
      </c>
    </row>
    <row r="901" spans="1:1">
      <c r="A901" t="str">
        <f>IF('Servicios Realizados'!A:A=A$1,ROW(),"")</f>
        <v/>
      </c>
    </row>
    <row r="902" spans="1:1">
      <c r="A902" t="str">
        <f>IF('Servicios Realizados'!A:A=A$1,ROW(),"")</f>
        <v/>
      </c>
    </row>
    <row r="903" spans="1:1">
      <c r="A903" t="str">
        <f>IF('Servicios Realizados'!A:A=A$1,ROW(),"")</f>
        <v/>
      </c>
    </row>
    <row r="904" spans="1:1">
      <c r="A904" t="str">
        <f>IF('Servicios Realizados'!A:A=A$1,ROW(),"")</f>
        <v/>
      </c>
    </row>
    <row r="905" spans="1:1">
      <c r="A905" t="str">
        <f>IF('Servicios Realizados'!A:A=A$1,ROW(),"")</f>
        <v/>
      </c>
    </row>
    <row r="906" spans="1:1">
      <c r="A906" t="str">
        <f>IF('Servicios Realizados'!A:A=A$1,ROW(),"")</f>
        <v/>
      </c>
    </row>
    <row r="907" spans="1:1">
      <c r="A907" t="str">
        <f>IF('Servicios Realizados'!A:A=A$1,ROW(),"")</f>
        <v/>
      </c>
    </row>
    <row r="908" spans="1:1">
      <c r="A908" t="str">
        <f>IF('Servicios Realizados'!A:A=A$1,ROW(),"")</f>
        <v/>
      </c>
    </row>
    <row r="909" spans="1:1">
      <c r="A909" t="str">
        <f>IF('Servicios Realizados'!A:A=A$1,ROW(),"")</f>
        <v/>
      </c>
    </row>
    <row r="910" spans="1:1">
      <c r="A910" t="str">
        <f>IF('Servicios Realizados'!A:A=A$1,ROW(),"")</f>
        <v/>
      </c>
    </row>
    <row r="911" spans="1:1">
      <c r="A911" t="str">
        <f>IF('Servicios Realizados'!A:A=A$1,ROW(),"")</f>
        <v/>
      </c>
    </row>
    <row r="912" spans="1:1">
      <c r="A912" t="str">
        <f>IF('Servicios Realizados'!A:A=A$1,ROW(),"")</f>
        <v/>
      </c>
    </row>
    <row r="913" spans="1:1">
      <c r="A913" t="str">
        <f>IF('Servicios Realizados'!A:A=A$1,ROW(),"")</f>
        <v/>
      </c>
    </row>
    <row r="914" spans="1:1">
      <c r="A914" t="str">
        <f>IF('Servicios Realizados'!A:A=A$1,ROW(),"")</f>
        <v/>
      </c>
    </row>
    <row r="915" spans="1:1">
      <c r="A915" t="str">
        <f>IF('Servicios Realizados'!A:A=A$1,ROW(),"")</f>
        <v/>
      </c>
    </row>
    <row r="916" spans="1:1">
      <c r="A916" t="str">
        <f>IF('Servicios Realizados'!A:A=A$1,ROW(),"")</f>
        <v/>
      </c>
    </row>
    <row r="917" spans="1:1">
      <c r="A917" t="str">
        <f>IF('Servicios Realizados'!A:A=A$1,ROW(),"")</f>
        <v/>
      </c>
    </row>
    <row r="918" spans="1:1">
      <c r="A918" t="str">
        <f>IF('Servicios Realizados'!A:A=A$1,ROW(),"")</f>
        <v/>
      </c>
    </row>
    <row r="919" spans="1:1">
      <c r="A919" t="str">
        <f>IF('Servicios Realizados'!A:A=A$1,ROW(),"")</f>
        <v/>
      </c>
    </row>
    <row r="920" spans="1:1">
      <c r="A920" t="str">
        <f>IF('Servicios Realizados'!A:A=A$1,ROW(),"")</f>
        <v/>
      </c>
    </row>
    <row r="921" spans="1:1">
      <c r="A921" t="str">
        <f>IF('Servicios Realizados'!A:A=A$1,ROW(),"")</f>
        <v/>
      </c>
    </row>
    <row r="922" spans="1:1">
      <c r="A922" t="str">
        <f>IF('Servicios Realizados'!A:A=A$1,ROW(),"")</f>
        <v/>
      </c>
    </row>
    <row r="923" spans="1:1">
      <c r="A923" t="str">
        <f>IF('Servicios Realizados'!A:A=A$1,ROW(),"")</f>
        <v/>
      </c>
    </row>
    <row r="924" spans="1:1">
      <c r="A924" t="str">
        <f>IF('Servicios Realizados'!A:A=A$1,ROW(),"")</f>
        <v/>
      </c>
    </row>
    <row r="925" spans="1:1">
      <c r="A925" t="str">
        <f>IF('Servicios Realizados'!A:A=A$1,ROW(),"")</f>
        <v/>
      </c>
    </row>
    <row r="926" spans="1:1">
      <c r="A926" t="str">
        <f>IF('Servicios Realizados'!A:A=A$1,ROW(),"")</f>
        <v/>
      </c>
    </row>
    <row r="927" spans="1:1">
      <c r="A927" t="str">
        <f>IF('Servicios Realizados'!A:A=A$1,ROW(),"")</f>
        <v/>
      </c>
    </row>
    <row r="928" spans="1:1">
      <c r="A928" t="str">
        <f>IF('Servicios Realizados'!A:A=A$1,ROW(),"")</f>
        <v/>
      </c>
    </row>
    <row r="929" spans="1:1">
      <c r="A929" t="str">
        <f>IF('Servicios Realizados'!A:A=A$1,ROW(),"")</f>
        <v/>
      </c>
    </row>
    <row r="930" spans="1:1">
      <c r="A930" t="str">
        <f>IF('Servicios Realizados'!A:A=A$1,ROW(),"")</f>
        <v/>
      </c>
    </row>
    <row r="931" spans="1:1">
      <c r="A931" t="str">
        <f>IF('Servicios Realizados'!A:A=A$1,ROW(),"")</f>
        <v/>
      </c>
    </row>
    <row r="932" spans="1:1">
      <c r="A932" t="str">
        <f>IF('Servicios Realizados'!A:A=A$1,ROW(),"")</f>
        <v/>
      </c>
    </row>
    <row r="933" spans="1:1">
      <c r="A933" t="str">
        <f>IF('Servicios Realizados'!A:A=A$1,ROW(),"")</f>
        <v/>
      </c>
    </row>
    <row r="934" spans="1:1">
      <c r="A934" t="str">
        <f>IF('Servicios Realizados'!A:A=A$1,ROW(),"")</f>
        <v/>
      </c>
    </row>
    <row r="935" spans="1:1">
      <c r="A935" t="str">
        <f>IF('Servicios Realizados'!A:A=A$1,ROW(),"")</f>
        <v/>
      </c>
    </row>
    <row r="936" spans="1:1">
      <c r="A936" t="str">
        <f>IF('Servicios Realizados'!A:A=A$1,ROW(),"")</f>
        <v/>
      </c>
    </row>
    <row r="937" spans="1:1">
      <c r="A937" t="str">
        <f>IF('Servicios Realizados'!A:A=A$1,ROW(),"")</f>
        <v/>
      </c>
    </row>
    <row r="938" spans="1:1">
      <c r="A938" t="str">
        <f>IF('Servicios Realizados'!A:A=A$1,ROW(),"")</f>
        <v/>
      </c>
    </row>
    <row r="939" spans="1:1">
      <c r="A939" t="str">
        <f>IF('Servicios Realizados'!A:A=A$1,ROW(),"")</f>
        <v/>
      </c>
    </row>
    <row r="940" spans="1:1">
      <c r="A940" t="str">
        <f>IF('Servicios Realizados'!A:A=A$1,ROW(),"")</f>
        <v/>
      </c>
    </row>
    <row r="941" spans="1:1">
      <c r="A941" t="str">
        <f>IF('Servicios Realizados'!A:A=A$1,ROW(),"")</f>
        <v/>
      </c>
    </row>
    <row r="942" spans="1:1">
      <c r="A942" t="str">
        <f>IF('Servicios Realizados'!A:A=A$1,ROW(),"")</f>
        <v/>
      </c>
    </row>
    <row r="943" spans="1:1">
      <c r="A943" t="str">
        <f>IF('Servicios Realizados'!A:A=A$1,ROW(),"")</f>
        <v/>
      </c>
    </row>
    <row r="944" spans="1:1">
      <c r="A944" t="str">
        <f>IF('Servicios Realizados'!A:A=A$1,ROW(),"")</f>
        <v/>
      </c>
    </row>
    <row r="945" spans="1:1">
      <c r="A945" t="str">
        <f>IF('Servicios Realizados'!A:A=A$1,ROW(),"")</f>
        <v/>
      </c>
    </row>
    <row r="946" spans="1:1">
      <c r="A946" t="str">
        <f>IF('Servicios Realizados'!A:A=A$1,ROW(),"")</f>
        <v/>
      </c>
    </row>
    <row r="947" spans="1:1">
      <c r="A947" t="str">
        <f>IF('Servicios Realizados'!A:A=A$1,ROW(),"")</f>
        <v/>
      </c>
    </row>
    <row r="948" spans="1:1">
      <c r="A948" t="str">
        <f>IF('Servicios Realizados'!A:A=A$1,ROW(),"")</f>
        <v/>
      </c>
    </row>
    <row r="949" spans="1:1">
      <c r="A949" t="str">
        <f>IF('Servicios Realizados'!A:A=A$1,ROW(),"")</f>
        <v/>
      </c>
    </row>
    <row r="950" spans="1:1">
      <c r="A950" t="str">
        <f>IF('Servicios Realizados'!A:A=A$1,ROW(),"")</f>
        <v/>
      </c>
    </row>
    <row r="951" spans="1:1">
      <c r="A951" t="str">
        <f>IF('Servicios Realizados'!A:A=A$1,ROW(),"")</f>
        <v/>
      </c>
    </row>
    <row r="952" spans="1:1">
      <c r="A952" t="str">
        <f>IF('Servicios Realizados'!A:A=A$1,ROW(),"")</f>
        <v/>
      </c>
    </row>
    <row r="953" spans="1:1">
      <c r="A953" t="str">
        <f>IF('Servicios Realizados'!A:A=A$1,ROW(),"")</f>
        <v/>
      </c>
    </row>
    <row r="954" spans="1:1">
      <c r="A954" t="str">
        <f>IF('Servicios Realizados'!A:A=A$1,ROW(),"")</f>
        <v/>
      </c>
    </row>
    <row r="955" spans="1:1">
      <c r="A955" t="str">
        <f>IF('Servicios Realizados'!A:A=A$1,ROW(),"")</f>
        <v/>
      </c>
    </row>
    <row r="956" spans="1:1">
      <c r="A956" t="str">
        <f>IF('Servicios Realizados'!A:A=A$1,ROW(),"")</f>
        <v/>
      </c>
    </row>
    <row r="957" spans="1:1">
      <c r="A957" t="str">
        <f>IF('Servicios Realizados'!A:A=A$1,ROW(),"")</f>
        <v/>
      </c>
    </row>
    <row r="958" spans="1:1">
      <c r="A958" t="str">
        <f>IF('Servicios Realizados'!A:A=A$1,ROW(),"")</f>
        <v/>
      </c>
    </row>
    <row r="959" spans="1:1">
      <c r="A959" t="str">
        <f>IF('Servicios Realizados'!A:A=A$1,ROW(),"")</f>
        <v/>
      </c>
    </row>
    <row r="960" spans="1:1">
      <c r="A960" t="str">
        <f>IF('Servicios Realizados'!A:A=A$1,ROW(),"")</f>
        <v/>
      </c>
    </row>
    <row r="961" spans="1:1">
      <c r="A961" t="str">
        <f>IF('Servicios Realizados'!A:A=A$1,ROW(),"")</f>
        <v/>
      </c>
    </row>
    <row r="962" spans="1:1">
      <c r="A962" t="str">
        <f>IF('Servicios Realizados'!A:A=A$1,ROW(),"")</f>
        <v/>
      </c>
    </row>
    <row r="963" spans="1:1">
      <c r="A963" t="str">
        <f>IF('Servicios Realizados'!A:A=A$1,ROW(),"")</f>
        <v/>
      </c>
    </row>
    <row r="964" spans="1:1">
      <c r="A964" t="str">
        <f>IF('Servicios Realizados'!A:A=A$1,ROW(),"")</f>
        <v/>
      </c>
    </row>
    <row r="965" spans="1:1">
      <c r="A965" t="str">
        <f>IF('Servicios Realizados'!A:A=A$1,ROW(),"")</f>
        <v/>
      </c>
    </row>
    <row r="966" spans="1:1">
      <c r="A966" t="str">
        <f>IF('Servicios Realizados'!A:A=A$1,ROW(),"")</f>
        <v/>
      </c>
    </row>
    <row r="967" spans="1:1">
      <c r="A967" t="str">
        <f>IF('Servicios Realizados'!A:A=A$1,ROW(),"")</f>
        <v/>
      </c>
    </row>
    <row r="968" spans="1:1">
      <c r="A968" t="str">
        <f>IF('Servicios Realizados'!A:A=A$1,ROW(),"")</f>
        <v/>
      </c>
    </row>
    <row r="969" spans="1:1">
      <c r="A969" t="str">
        <f>IF('Servicios Realizados'!A:A=A$1,ROW(),"")</f>
        <v/>
      </c>
    </row>
    <row r="970" spans="1:1">
      <c r="A970" t="str">
        <f>IF('Servicios Realizados'!A:A=A$1,ROW(),"")</f>
        <v/>
      </c>
    </row>
    <row r="971" spans="1:1">
      <c r="A971" t="str">
        <f>IF('Servicios Realizados'!A:A=A$1,ROW(),"")</f>
        <v/>
      </c>
    </row>
    <row r="972" spans="1:1">
      <c r="A972" t="str">
        <f>IF('Servicios Realizados'!A:A=A$1,ROW(),"")</f>
        <v/>
      </c>
    </row>
    <row r="973" spans="1:1">
      <c r="A973" t="str">
        <f>IF('Servicios Realizados'!A:A=A$1,ROW(),"")</f>
        <v/>
      </c>
    </row>
    <row r="974" spans="1:1">
      <c r="A974" t="str">
        <f>IF('Servicios Realizados'!A:A=A$1,ROW(),"")</f>
        <v/>
      </c>
    </row>
    <row r="975" spans="1:1">
      <c r="A975" t="str">
        <f>IF('Servicios Realizados'!A:A=A$1,ROW(),"")</f>
        <v/>
      </c>
    </row>
    <row r="976" spans="1:1">
      <c r="A976" t="str">
        <f>IF('Servicios Realizados'!A:A=A$1,ROW(),"")</f>
        <v/>
      </c>
    </row>
    <row r="977" spans="1:1">
      <c r="A977" t="str">
        <f>IF('Servicios Realizados'!A:A=A$1,ROW(),"")</f>
        <v/>
      </c>
    </row>
    <row r="978" spans="1:1">
      <c r="A978" t="str">
        <f>IF('Servicios Realizados'!A:A=A$1,ROW(),"")</f>
        <v/>
      </c>
    </row>
    <row r="979" spans="1:1">
      <c r="A979" t="str">
        <f>IF('Servicios Realizados'!A:A=A$1,ROW(),"")</f>
        <v/>
      </c>
    </row>
    <row r="980" spans="1:1">
      <c r="A980" t="str">
        <f>IF('Servicios Realizados'!A:A=A$1,ROW(),"")</f>
        <v/>
      </c>
    </row>
    <row r="981" spans="1:1">
      <c r="A981" t="str">
        <f>IF('Servicios Realizados'!A:A=A$1,ROW(),"")</f>
        <v/>
      </c>
    </row>
    <row r="982" spans="1:1">
      <c r="A982" t="str">
        <f>IF('Servicios Realizados'!A:A=A$1,ROW(),"")</f>
        <v/>
      </c>
    </row>
    <row r="983" spans="1:1">
      <c r="A983" t="str">
        <f>IF('Servicios Realizados'!A:A=A$1,ROW(),"")</f>
        <v/>
      </c>
    </row>
    <row r="984" spans="1:1">
      <c r="A984" t="str">
        <f>IF('Servicios Realizados'!A:A=A$1,ROW(),"")</f>
        <v/>
      </c>
    </row>
    <row r="985" spans="1:1">
      <c r="A985" t="str">
        <f>IF('Servicios Realizados'!A:A=A$1,ROW(),"")</f>
        <v/>
      </c>
    </row>
    <row r="986" spans="1:1">
      <c r="A986" t="str">
        <f>IF('Servicios Realizados'!A:A=A$1,ROW(),"")</f>
        <v/>
      </c>
    </row>
    <row r="987" spans="1:1">
      <c r="A987" t="str">
        <f>IF('Servicios Realizados'!A:A=A$1,ROW(),"")</f>
        <v/>
      </c>
    </row>
    <row r="988" spans="1:1">
      <c r="A988" t="str">
        <f>IF('Servicios Realizados'!A:A=A$1,ROW(),"")</f>
        <v/>
      </c>
    </row>
    <row r="989" spans="1:1">
      <c r="A989" t="str">
        <f>IF('Servicios Realizados'!A:A=A$1,ROW(),"")</f>
        <v/>
      </c>
    </row>
    <row r="990" spans="1:1">
      <c r="A990" t="str">
        <f>IF('Servicios Realizados'!A:A=A$1,ROW(),"")</f>
        <v/>
      </c>
    </row>
    <row r="991" spans="1:1">
      <c r="A991" t="str">
        <f>IF('Servicios Realizados'!A:A=A$1,ROW(),"")</f>
        <v/>
      </c>
    </row>
    <row r="992" spans="1:1">
      <c r="A992" t="str">
        <f>IF('Servicios Realizados'!A:A=A$1,ROW(),"")</f>
        <v/>
      </c>
    </row>
    <row r="993" spans="1:1">
      <c r="A993" t="str">
        <f>IF('Servicios Realizados'!A:A=A$1,ROW(),"")</f>
        <v/>
      </c>
    </row>
    <row r="994" spans="1:1">
      <c r="A994" t="str">
        <f>IF('Servicios Realizados'!A:A=A$1,ROW(),"")</f>
        <v/>
      </c>
    </row>
    <row r="995" spans="1:1">
      <c r="A995" t="str">
        <f>IF('Servicios Realizados'!A:A=A$1,ROW(),"")</f>
        <v/>
      </c>
    </row>
    <row r="996" spans="1:1">
      <c r="A996" t="str">
        <f>IF('Servicios Realizados'!A:A=A$1,ROW(),"")</f>
        <v/>
      </c>
    </row>
    <row r="997" spans="1:1">
      <c r="A997" t="str">
        <f>IF('Servicios Realizados'!A:A=A$1,ROW(),"")</f>
        <v/>
      </c>
    </row>
    <row r="998" spans="1:1">
      <c r="A998" t="str">
        <f>IF('Servicios Realizados'!A:A=A$1,ROW(),"")</f>
        <v/>
      </c>
    </row>
    <row r="999" spans="1:1">
      <c r="A999" t="str">
        <f>IF('Servicios Realizados'!A:A=A$1,ROW(),"")</f>
        <v/>
      </c>
    </row>
    <row r="1000" spans="1:1">
      <c r="A1000" t="str">
        <f>IF('Servicios Realizados'!A:A=A$1,ROW(),"")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A21" sqref="A21"/>
    </sheetView>
  </sheetViews>
  <sheetFormatPr baseColWidth="10" defaultRowHeight="15"/>
  <cols>
    <col min="5" max="5" width="37.7109375" customWidth="1"/>
    <col min="6" max="6" width="37.5703125" customWidth="1"/>
  </cols>
  <sheetData>
    <row r="1" spans="1:8">
      <c r="A1">
        <f>'Buscar Por Nombre'!A6</f>
        <v>431</v>
      </c>
      <c r="D1" s="34" t="s">
        <v>1353</v>
      </c>
      <c r="E1" s="31"/>
      <c r="F1" s="31"/>
    </row>
    <row r="2" spans="1:8">
      <c r="A2" t="str">
        <f>IF('Servicios Realizados'!A:A=A$1,ROW(),"")</f>
        <v/>
      </c>
      <c r="B2">
        <f>SMALL(A$2:A$1000,ROW()-1)</f>
        <v>499</v>
      </c>
      <c r="C2" t="str">
        <f>INDEX('Servicios Realizados'!A:J,B2,3)</f>
        <v>CAMILA</v>
      </c>
      <c r="D2" t="str">
        <f>INDEX('Servicios Realizados'!A:J,B2,4)</f>
        <v>CIFUENTES</v>
      </c>
      <c r="E2" t="str">
        <f>INDEX('Servicios Realizados'!A:J,B2,5)</f>
        <v>Lavado de Alfombras Sueltas</v>
      </c>
      <c r="F2" t="str">
        <f>INDEX('Servicios Realizados'!A:J,B2,6)</f>
        <v>1 ALFOMBRA</v>
      </c>
      <c r="G2" s="26">
        <f>INDEX('Servicios Realizados'!A:J,B2,7)</f>
        <v>43427</v>
      </c>
      <c r="H2" s="27">
        <f>INDEX('Servicios Realizados'!A:J,B2,8)</f>
        <v>25000</v>
      </c>
    </row>
    <row r="3" spans="1:8">
      <c r="A3" t="str">
        <f>IF('Servicios Realizados'!A:A=A$1,ROW(),"")</f>
        <v/>
      </c>
      <c r="B3" t="e">
        <f t="shared" ref="B3:B26" si="0">SMALL(A$2:A$1000,ROW()-1)</f>
        <v>#NUM!</v>
      </c>
      <c r="C3" t="e">
        <f>INDEX('Servicios Realizados'!A:J,B3,3)</f>
        <v>#NUM!</v>
      </c>
      <c r="D3" t="e">
        <f>INDEX('Servicios Realizados'!A:J,B3,4)</f>
        <v>#NUM!</v>
      </c>
      <c r="E3" t="e">
        <f>INDEX('Servicios Realizados'!A:J,B3,5)</f>
        <v>#NUM!</v>
      </c>
      <c r="F3" t="e">
        <f>INDEX('Servicios Realizados'!A:J,B3,6)</f>
        <v>#NUM!</v>
      </c>
      <c r="G3" s="26" t="e">
        <f>INDEX('Servicios Realizados'!A:J,B3,7)</f>
        <v>#NUM!</v>
      </c>
      <c r="H3" s="27" t="e">
        <f>INDEX('Servicios Realizados'!A:J,B3,8)</f>
        <v>#NUM!</v>
      </c>
    </row>
    <row r="4" spans="1:8">
      <c r="A4" t="str">
        <f>IF('Servicios Realizados'!A:A=A$1,ROW(),"")</f>
        <v/>
      </c>
      <c r="B4" t="e">
        <f t="shared" si="0"/>
        <v>#NUM!</v>
      </c>
      <c r="C4" t="e">
        <f>INDEX('Servicios Realizados'!A:J,B4,3)</f>
        <v>#NUM!</v>
      </c>
      <c r="D4" t="e">
        <f>INDEX('Servicios Realizados'!A:J,B4,4)</f>
        <v>#NUM!</v>
      </c>
      <c r="E4" t="e">
        <f>INDEX('Servicios Realizados'!A:J,B4,5)</f>
        <v>#NUM!</v>
      </c>
      <c r="F4" t="e">
        <f>INDEX('Servicios Realizados'!A:J,B4,6)</f>
        <v>#NUM!</v>
      </c>
      <c r="G4" s="26" t="e">
        <f>INDEX('Servicios Realizados'!A:J,B4,7)</f>
        <v>#NUM!</v>
      </c>
      <c r="H4" s="27" t="e">
        <f>INDEX('Servicios Realizados'!A:J,B4,8)</f>
        <v>#NUM!</v>
      </c>
    </row>
    <row r="5" spans="1:8">
      <c r="A5" t="str">
        <f>IF('Servicios Realizados'!A:A=A$1,ROW(),"")</f>
        <v/>
      </c>
      <c r="B5" t="e">
        <f t="shared" si="0"/>
        <v>#NUM!</v>
      </c>
      <c r="C5" t="e">
        <f>INDEX('Servicios Realizados'!A:J,B5,3)</f>
        <v>#NUM!</v>
      </c>
      <c r="D5" t="e">
        <f>INDEX('Servicios Realizados'!A:J,B5,4)</f>
        <v>#NUM!</v>
      </c>
      <c r="E5" t="e">
        <f>INDEX('Servicios Realizados'!A:J,B5,5)</f>
        <v>#NUM!</v>
      </c>
      <c r="F5" t="e">
        <f>INDEX('Servicios Realizados'!A:J,B5,6)</f>
        <v>#NUM!</v>
      </c>
      <c r="G5" s="26" t="e">
        <f>INDEX('Servicios Realizados'!A:J,B5,7)</f>
        <v>#NUM!</v>
      </c>
      <c r="H5" s="27" t="e">
        <f>INDEX('Servicios Realizados'!A:J,B5,8)</f>
        <v>#NUM!</v>
      </c>
    </row>
    <row r="6" spans="1:8">
      <c r="A6" t="str">
        <f>IF('Servicios Realizados'!A:A=A$1,ROW(),"")</f>
        <v/>
      </c>
      <c r="B6" t="e">
        <f t="shared" si="0"/>
        <v>#NUM!</v>
      </c>
      <c r="C6" t="e">
        <f>INDEX('Servicios Realizados'!A:J,B6,3)</f>
        <v>#NUM!</v>
      </c>
      <c r="D6" t="e">
        <f>INDEX('Servicios Realizados'!A:J,B6,4)</f>
        <v>#NUM!</v>
      </c>
      <c r="E6" t="e">
        <f>INDEX('Servicios Realizados'!A:J,B6,5)</f>
        <v>#NUM!</v>
      </c>
      <c r="F6" t="e">
        <f>INDEX('Servicios Realizados'!A:J,B6,6)</f>
        <v>#NUM!</v>
      </c>
      <c r="G6" s="26" t="e">
        <f>INDEX('Servicios Realizados'!A:J,B6,7)</f>
        <v>#NUM!</v>
      </c>
      <c r="H6" s="27" t="e">
        <f>INDEX('Servicios Realizados'!A:J,B6,8)</f>
        <v>#NUM!</v>
      </c>
    </row>
    <row r="7" spans="1:8">
      <c r="A7" t="str">
        <f>IF('Servicios Realizados'!A:A=A$1,ROW(),"")</f>
        <v/>
      </c>
      <c r="B7" t="e">
        <f t="shared" si="0"/>
        <v>#NUM!</v>
      </c>
      <c r="C7" t="e">
        <f>INDEX('Servicios Realizados'!A:J,B7,3)</f>
        <v>#NUM!</v>
      </c>
      <c r="D7" t="e">
        <f>INDEX('Servicios Realizados'!A:J,B7,4)</f>
        <v>#NUM!</v>
      </c>
      <c r="E7" t="e">
        <f>INDEX('Servicios Realizados'!A:J,B7,5)</f>
        <v>#NUM!</v>
      </c>
      <c r="F7" t="e">
        <f>INDEX('Servicios Realizados'!A:J,B7,6)</f>
        <v>#NUM!</v>
      </c>
      <c r="G7" s="26" t="e">
        <f>INDEX('Servicios Realizados'!A:J,B7,7)</f>
        <v>#NUM!</v>
      </c>
      <c r="H7" s="27" t="e">
        <f>INDEX('Servicios Realizados'!A:J,B7,8)</f>
        <v>#NUM!</v>
      </c>
    </row>
    <row r="8" spans="1:8">
      <c r="A8" t="str">
        <f>IF('Servicios Realizados'!A:A=A$1,ROW(),"")</f>
        <v/>
      </c>
      <c r="B8" t="e">
        <f t="shared" si="0"/>
        <v>#NUM!</v>
      </c>
      <c r="C8" t="e">
        <f>INDEX('Servicios Realizados'!A:J,B8,3)</f>
        <v>#NUM!</v>
      </c>
      <c r="D8" t="e">
        <f>INDEX('Servicios Realizados'!A:J,B8,4)</f>
        <v>#NUM!</v>
      </c>
      <c r="E8" t="e">
        <f>INDEX('Servicios Realizados'!A:J,B8,5)</f>
        <v>#NUM!</v>
      </c>
      <c r="F8" t="e">
        <f>INDEX('Servicios Realizados'!A:J,B8,6)</f>
        <v>#NUM!</v>
      </c>
      <c r="G8" s="26" t="e">
        <f>INDEX('Servicios Realizados'!A:J,B8,7)</f>
        <v>#NUM!</v>
      </c>
      <c r="H8" s="27" t="e">
        <f>INDEX('Servicios Realizados'!A:J,B8,8)</f>
        <v>#NUM!</v>
      </c>
    </row>
    <row r="9" spans="1:8">
      <c r="A9" t="str">
        <f>IF('Servicios Realizados'!A:A=A$1,ROW(),"")</f>
        <v/>
      </c>
      <c r="B9" t="e">
        <f t="shared" si="0"/>
        <v>#NUM!</v>
      </c>
      <c r="C9" t="e">
        <f>INDEX('Servicios Realizados'!A:J,B9,3)</f>
        <v>#NUM!</v>
      </c>
      <c r="D9" t="e">
        <f>INDEX('Servicios Realizados'!A:J,B9,4)</f>
        <v>#NUM!</v>
      </c>
      <c r="E9" t="e">
        <f>INDEX('Servicios Realizados'!A:J,B9,5)</f>
        <v>#NUM!</v>
      </c>
      <c r="F9" t="e">
        <f>INDEX('Servicios Realizados'!A:J,B9,6)</f>
        <v>#NUM!</v>
      </c>
      <c r="G9" s="26" t="e">
        <f>INDEX('Servicios Realizados'!A:J,B9,7)</f>
        <v>#NUM!</v>
      </c>
      <c r="H9" s="27" t="e">
        <f>INDEX('Servicios Realizados'!A:J,B9,8)</f>
        <v>#NUM!</v>
      </c>
    </row>
    <row r="10" spans="1:8">
      <c r="A10" t="str">
        <f>IF('Servicios Realizados'!A:A=A$1,ROW(),"")</f>
        <v/>
      </c>
      <c r="B10" t="e">
        <f t="shared" si="0"/>
        <v>#NUM!</v>
      </c>
      <c r="C10" t="e">
        <f>INDEX('Servicios Realizados'!A:J,B10,3)</f>
        <v>#NUM!</v>
      </c>
      <c r="D10" t="e">
        <f>INDEX('Servicios Realizados'!A:J,B10,4)</f>
        <v>#NUM!</v>
      </c>
      <c r="E10" t="e">
        <f>INDEX('Servicios Realizados'!A:J,B10,5)</f>
        <v>#NUM!</v>
      </c>
      <c r="F10" t="e">
        <f>INDEX('Servicios Realizados'!A:J,B10,6)</f>
        <v>#NUM!</v>
      </c>
      <c r="G10" s="26" t="e">
        <f>INDEX('Servicios Realizados'!A:J,B10,7)</f>
        <v>#NUM!</v>
      </c>
      <c r="H10" s="27" t="e">
        <f>INDEX('Servicios Realizados'!A:J,B10,8)</f>
        <v>#NUM!</v>
      </c>
    </row>
    <row r="11" spans="1:8">
      <c r="A11" t="str">
        <f>IF('Servicios Realizados'!A:A=A$1,ROW(),"")</f>
        <v/>
      </c>
      <c r="B11" t="e">
        <f t="shared" si="0"/>
        <v>#NUM!</v>
      </c>
      <c r="C11" t="e">
        <f>INDEX('Servicios Realizados'!A:J,B11,3)</f>
        <v>#NUM!</v>
      </c>
      <c r="D11" t="e">
        <f>INDEX('Servicios Realizados'!A:J,B11,4)</f>
        <v>#NUM!</v>
      </c>
      <c r="E11" t="e">
        <f>INDEX('Servicios Realizados'!A:J,B11,5)</f>
        <v>#NUM!</v>
      </c>
      <c r="F11" t="e">
        <f>INDEX('Servicios Realizados'!A:J,B11,6)</f>
        <v>#NUM!</v>
      </c>
      <c r="G11" s="26" t="e">
        <f>INDEX('Servicios Realizados'!A:J,B11,7)</f>
        <v>#NUM!</v>
      </c>
      <c r="H11" s="27" t="e">
        <f>INDEX('Servicios Realizados'!A:J,B11,8)</f>
        <v>#NUM!</v>
      </c>
    </row>
    <row r="12" spans="1:8">
      <c r="A12" t="str">
        <f>IF('Servicios Realizados'!A:A=A$1,ROW(),"")</f>
        <v/>
      </c>
      <c r="B12" t="e">
        <f t="shared" si="0"/>
        <v>#NUM!</v>
      </c>
      <c r="C12" t="e">
        <f>INDEX('Servicios Realizados'!A:J,B12,3)</f>
        <v>#NUM!</v>
      </c>
      <c r="D12" t="e">
        <f>INDEX('Servicios Realizados'!A:J,B12,4)</f>
        <v>#NUM!</v>
      </c>
      <c r="E12" t="e">
        <f>INDEX('Servicios Realizados'!A:J,B12,5)</f>
        <v>#NUM!</v>
      </c>
      <c r="F12" t="e">
        <f>INDEX('Servicios Realizados'!A:J,B12,6)</f>
        <v>#NUM!</v>
      </c>
      <c r="G12" s="26" t="e">
        <f>INDEX('Servicios Realizados'!A:J,B12,7)</f>
        <v>#NUM!</v>
      </c>
      <c r="H12" s="27" t="e">
        <f>INDEX('Servicios Realizados'!A:J,B12,8)</f>
        <v>#NUM!</v>
      </c>
    </row>
    <row r="13" spans="1:8">
      <c r="A13" t="str">
        <f>IF('Servicios Realizados'!A:A=A$1,ROW(),"")</f>
        <v/>
      </c>
      <c r="B13" t="e">
        <f t="shared" si="0"/>
        <v>#NUM!</v>
      </c>
      <c r="C13" t="e">
        <f>INDEX('Servicios Realizados'!A:J,B13,3)</f>
        <v>#NUM!</v>
      </c>
      <c r="D13" t="e">
        <f>INDEX('Servicios Realizados'!A:J,B13,4)</f>
        <v>#NUM!</v>
      </c>
      <c r="E13" t="e">
        <f>INDEX('Servicios Realizados'!A:J,B13,5)</f>
        <v>#NUM!</v>
      </c>
      <c r="F13" t="e">
        <f>INDEX('Servicios Realizados'!A:J,B13,6)</f>
        <v>#NUM!</v>
      </c>
      <c r="G13" s="26" t="e">
        <f>INDEX('Servicios Realizados'!A:J,B13,7)</f>
        <v>#NUM!</v>
      </c>
      <c r="H13" s="27" t="e">
        <f>INDEX('Servicios Realizados'!A:J,B13,8)</f>
        <v>#NUM!</v>
      </c>
    </row>
    <row r="14" spans="1:8">
      <c r="A14" t="str">
        <f>IF('Servicios Realizados'!A:A=A$1,ROW(),"")</f>
        <v/>
      </c>
      <c r="B14" t="e">
        <f t="shared" si="0"/>
        <v>#NUM!</v>
      </c>
      <c r="C14" t="e">
        <f>INDEX('Servicios Realizados'!A:J,B14,3)</f>
        <v>#NUM!</v>
      </c>
      <c r="D14" t="e">
        <f>INDEX('Servicios Realizados'!A:J,B14,4)</f>
        <v>#NUM!</v>
      </c>
      <c r="E14" t="e">
        <f>INDEX('Servicios Realizados'!A:J,B14,5)</f>
        <v>#NUM!</v>
      </c>
      <c r="F14" t="e">
        <f>INDEX('Servicios Realizados'!A:J,B14,6)</f>
        <v>#NUM!</v>
      </c>
      <c r="G14" s="26" t="e">
        <f>INDEX('Servicios Realizados'!A:J,B14,7)</f>
        <v>#NUM!</v>
      </c>
      <c r="H14" s="27" t="e">
        <f>INDEX('Servicios Realizados'!A:J,B14,8)</f>
        <v>#NUM!</v>
      </c>
    </row>
    <row r="15" spans="1:8">
      <c r="A15" t="str">
        <f>IF('Servicios Realizados'!A:A=A$1,ROW(),"")</f>
        <v/>
      </c>
      <c r="B15" t="e">
        <f t="shared" si="0"/>
        <v>#NUM!</v>
      </c>
      <c r="C15" t="e">
        <f>INDEX('Servicios Realizados'!A:J,B15,3)</f>
        <v>#NUM!</v>
      </c>
      <c r="D15" t="e">
        <f>INDEX('Servicios Realizados'!A:J,B15,4)</f>
        <v>#NUM!</v>
      </c>
      <c r="E15" t="e">
        <f>INDEX('Servicios Realizados'!A:J,B15,5)</f>
        <v>#NUM!</v>
      </c>
      <c r="F15" t="e">
        <f>INDEX('Servicios Realizados'!A:J,B15,6)</f>
        <v>#NUM!</v>
      </c>
      <c r="G15" s="26" t="e">
        <f>INDEX('Servicios Realizados'!A:J,B15,7)</f>
        <v>#NUM!</v>
      </c>
      <c r="H15" s="27" t="e">
        <f>INDEX('Servicios Realizados'!A:J,B15,8)</f>
        <v>#NUM!</v>
      </c>
    </row>
    <row r="16" spans="1:8">
      <c r="A16" t="str">
        <f>IF('Servicios Realizados'!A:A=A$1,ROW(),"")</f>
        <v/>
      </c>
      <c r="B16" t="e">
        <f t="shared" si="0"/>
        <v>#NUM!</v>
      </c>
      <c r="C16" t="e">
        <f>INDEX('Servicios Realizados'!A:J,B16,3)</f>
        <v>#NUM!</v>
      </c>
      <c r="D16" t="e">
        <f>INDEX('Servicios Realizados'!A:J,B16,4)</f>
        <v>#NUM!</v>
      </c>
      <c r="E16" t="e">
        <f>INDEX('Servicios Realizados'!A:J,B16,5)</f>
        <v>#NUM!</v>
      </c>
      <c r="F16" t="e">
        <f>INDEX('Servicios Realizados'!A:J,B16,6)</f>
        <v>#NUM!</v>
      </c>
      <c r="G16" s="26" t="e">
        <f>INDEX('Servicios Realizados'!A:J,B16,7)</f>
        <v>#NUM!</v>
      </c>
      <c r="H16" s="27" t="e">
        <f>INDEX('Servicios Realizados'!A:J,B16,8)</f>
        <v>#NUM!</v>
      </c>
    </row>
    <row r="17" spans="1:8">
      <c r="A17" t="str">
        <f>IF('Servicios Realizados'!A:A=A$1,ROW(),"")</f>
        <v/>
      </c>
      <c r="B17" t="e">
        <f t="shared" si="0"/>
        <v>#NUM!</v>
      </c>
      <c r="C17" t="e">
        <f>INDEX('Servicios Realizados'!A:J,B17,3)</f>
        <v>#NUM!</v>
      </c>
      <c r="D17" t="e">
        <f>INDEX('Servicios Realizados'!A:J,B17,4)</f>
        <v>#NUM!</v>
      </c>
      <c r="E17" t="e">
        <f>INDEX('Servicios Realizados'!A:J,B17,5)</f>
        <v>#NUM!</v>
      </c>
      <c r="F17" t="e">
        <f>INDEX('Servicios Realizados'!A:J,B17,6)</f>
        <v>#NUM!</v>
      </c>
      <c r="G17" s="26" t="e">
        <f>INDEX('Servicios Realizados'!A:J,B17,7)</f>
        <v>#NUM!</v>
      </c>
      <c r="H17" s="27" t="e">
        <f>INDEX('Servicios Realizados'!A:J,B17,8)</f>
        <v>#NUM!</v>
      </c>
    </row>
    <row r="18" spans="1:8">
      <c r="A18" t="str">
        <f>IF('Servicios Realizados'!A:A=A$1,ROW(),"")</f>
        <v/>
      </c>
      <c r="B18" t="e">
        <f t="shared" si="0"/>
        <v>#NUM!</v>
      </c>
      <c r="C18" t="e">
        <f>INDEX('Servicios Realizados'!A:J,B18,3)</f>
        <v>#NUM!</v>
      </c>
      <c r="D18" t="e">
        <f>INDEX('Servicios Realizados'!A:J,B18,4)</f>
        <v>#NUM!</v>
      </c>
      <c r="E18" t="e">
        <f>INDEX('Servicios Realizados'!A:J,B18,5)</f>
        <v>#NUM!</v>
      </c>
      <c r="F18" t="e">
        <f>INDEX('Servicios Realizados'!A:J,B18,6)</f>
        <v>#NUM!</v>
      </c>
      <c r="G18" s="26" t="e">
        <f>INDEX('Servicios Realizados'!A:J,B18,7)</f>
        <v>#NUM!</v>
      </c>
      <c r="H18" s="27" t="e">
        <f>INDEX('Servicios Realizados'!A:J,B18,8)</f>
        <v>#NUM!</v>
      </c>
    </row>
    <row r="19" spans="1:8">
      <c r="A19" t="str">
        <f>IF('Servicios Realizados'!A:A=A$1,ROW(),"")</f>
        <v/>
      </c>
      <c r="B19" t="e">
        <f t="shared" si="0"/>
        <v>#NUM!</v>
      </c>
      <c r="C19" t="e">
        <f>INDEX('Servicios Realizados'!A:J,B19,3)</f>
        <v>#NUM!</v>
      </c>
      <c r="D19" t="e">
        <f>INDEX('Servicios Realizados'!A:J,B19,4)</f>
        <v>#NUM!</v>
      </c>
      <c r="E19" t="e">
        <f>INDEX('Servicios Realizados'!A:J,B19,5)</f>
        <v>#NUM!</v>
      </c>
      <c r="F19" t="e">
        <f>INDEX('Servicios Realizados'!A:J,B19,6)</f>
        <v>#NUM!</v>
      </c>
      <c r="G19" s="26" t="e">
        <f>INDEX('Servicios Realizados'!A:J,B19,7)</f>
        <v>#NUM!</v>
      </c>
      <c r="H19" s="27" t="e">
        <f>INDEX('Servicios Realizados'!A:J,B19,8)</f>
        <v>#NUM!</v>
      </c>
    </row>
    <row r="20" spans="1:8">
      <c r="A20" t="str">
        <f>IF('Servicios Realizados'!A:A=A$1,ROW(),"")</f>
        <v/>
      </c>
      <c r="B20" t="e">
        <f t="shared" si="0"/>
        <v>#NUM!</v>
      </c>
      <c r="C20" t="e">
        <f>INDEX('Servicios Realizados'!A:J,B20,3)</f>
        <v>#NUM!</v>
      </c>
      <c r="D20" t="e">
        <f>INDEX('Servicios Realizados'!A:J,B20,4)</f>
        <v>#NUM!</v>
      </c>
      <c r="E20" t="e">
        <f>INDEX('Servicios Realizados'!A:J,B20,5)</f>
        <v>#NUM!</v>
      </c>
      <c r="F20" t="e">
        <f>INDEX('Servicios Realizados'!A:J,B20,6)</f>
        <v>#NUM!</v>
      </c>
      <c r="G20" s="26" t="e">
        <f>INDEX('Servicios Realizados'!A:J,B20,7)</f>
        <v>#NUM!</v>
      </c>
      <c r="H20" s="27" t="e">
        <f>INDEX('Servicios Realizados'!A:J,B20,8)</f>
        <v>#NUM!</v>
      </c>
    </row>
    <row r="21" spans="1:8">
      <c r="A21" t="str">
        <f>IF('Servicios Realizados'!A:A=A$1,ROW(),"")</f>
        <v/>
      </c>
      <c r="B21" t="e">
        <f t="shared" si="0"/>
        <v>#NUM!</v>
      </c>
      <c r="C21" t="e">
        <f>INDEX('Servicios Realizados'!A:J,B21,3)</f>
        <v>#NUM!</v>
      </c>
      <c r="D21" t="e">
        <f>INDEX('Servicios Realizados'!A:J,B21,4)</f>
        <v>#NUM!</v>
      </c>
      <c r="E21" t="e">
        <f>INDEX('Servicios Realizados'!A:J,B21,5)</f>
        <v>#NUM!</v>
      </c>
      <c r="F21" t="e">
        <f>INDEX('Servicios Realizados'!A:J,B21,6)</f>
        <v>#NUM!</v>
      </c>
      <c r="G21" s="26" t="e">
        <f>INDEX('Servicios Realizados'!A:J,B21,7)</f>
        <v>#NUM!</v>
      </c>
      <c r="H21" s="27" t="e">
        <f>INDEX('Servicios Realizados'!A:J,B21,8)</f>
        <v>#NUM!</v>
      </c>
    </row>
    <row r="22" spans="1:8">
      <c r="A22" t="str">
        <f>IF('Servicios Realizados'!A:A=A$1,ROW(),"")</f>
        <v/>
      </c>
      <c r="B22" t="e">
        <f t="shared" si="0"/>
        <v>#NUM!</v>
      </c>
      <c r="C22" t="e">
        <f>INDEX('Servicios Realizados'!A:J,B22,3)</f>
        <v>#NUM!</v>
      </c>
      <c r="D22" t="e">
        <f>INDEX('Servicios Realizados'!A:J,B22,4)</f>
        <v>#NUM!</v>
      </c>
      <c r="E22" t="e">
        <f>INDEX('Servicios Realizados'!A:J,B22,5)</f>
        <v>#NUM!</v>
      </c>
      <c r="F22" t="e">
        <f>INDEX('Servicios Realizados'!A:J,B22,6)</f>
        <v>#NUM!</v>
      </c>
      <c r="G22" s="26" t="e">
        <f>INDEX('Servicios Realizados'!A:J,B22,7)</f>
        <v>#NUM!</v>
      </c>
      <c r="H22" s="27" t="e">
        <f>INDEX('Servicios Realizados'!A:J,B22,8)</f>
        <v>#NUM!</v>
      </c>
    </row>
    <row r="23" spans="1:8">
      <c r="A23" t="str">
        <f>IF('Servicios Realizados'!A:A=A$1,ROW(),"")</f>
        <v/>
      </c>
      <c r="B23" t="e">
        <f t="shared" si="0"/>
        <v>#NUM!</v>
      </c>
      <c r="C23" t="e">
        <f>INDEX('Servicios Realizados'!A:J,B23,3)</f>
        <v>#NUM!</v>
      </c>
      <c r="D23" t="e">
        <f>INDEX('Servicios Realizados'!A:J,B23,4)</f>
        <v>#NUM!</v>
      </c>
      <c r="E23" t="e">
        <f>INDEX('Servicios Realizados'!A:J,B23,5)</f>
        <v>#NUM!</v>
      </c>
      <c r="F23" t="e">
        <f>INDEX('Servicios Realizados'!A:J,B23,6)</f>
        <v>#NUM!</v>
      </c>
      <c r="G23" s="26" t="e">
        <f>INDEX('Servicios Realizados'!A:J,B23,7)</f>
        <v>#NUM!</v>
      </c>
      <c r="H23" s="27" t="e">
        <f>INDEX('Servicios Realizados'!A:J,B23,8)</f>
        <v>#NUM!</v>
      </c>
    </row>
    <row r="24" spans="1:8">
      <c r="A24" t="str">
        <f>IF('Servicios Realizados'!A:A=A$1,ROW(),"")</f>
        <v/>
      </c>
      <c r="B24" t="e">
        <f t="shared" si="0"/>
        <v>#NUM!</v>
      </c>
      <c r="C24" t="e">
        <f>INDEX('Servicios Realizados'!A:J,B24,3)</f>
        <v>#NUM!</v>
      </c>
      <c r="D24" t="e">
        <f>INDEX('Servicios Realizados'!A:J,B24,4)</f>
        <v>#NUM!</v>
      </c>
      <c r="E24" t="e">
        <f>INDEX('Servicios Realizados'!A:J,B24,5)</f>
        <v>#NUM!</v>
      </c>
      <c r="F24" t="e">
        <f>INDEX('Servicios Realizados'!A:J,B24,6)</f>
        <v>#NUM!</v>
      </c>
      <c r="G24" s="26" t="e">
        <f>INDEX('Servicios Realizados'!A:J,B24,7)</f>
        <v>#NUM!</v>
      </c>
      <c r="H24" s="27" t="e">
        <f>INDEX('Servicios Realizados'!A:J,B24,8)</f>
        <v>#NUM!</v>
      </c>
    </row>
    <row r="25" spans="1:8">
      <c r="A25" t="str">
        <f>IF('Servicios Realizados'!A:A=A$1,ROW(),"")</f>
        <v/>
      </c>
      <c r="B25" t="e">
        <f t="shared" si="0"/>
        <v>#NUM!</v>
      </c>
      <c r="C25" t="e">
        <f>INDEX('Servicios Realizados'!A:J,B25,3)</f>
        <v>#NUM!</v>
      </c>
      <c r="D25" t="e">
        <f>INDEX('Servicios Realizados'!A:J,B25,4)</f>
        <v>#NUM!</v>
      </c>
      <c r="E25" t="e">
        <f>INDEX('Servicios Realizados'!A:J,B25,5)</f>
        <v>#NUM!</v>
      </c>
      <c r="F25" t="e">
        <f>INDEX('Servicios Realizados'!A:J,B25,6)</f>
        <v>#NUM!</v>
      </c>
      <c r="G25" s="26" t="e">
        <f>INDEX('Servicios Realizados'!A:J,B25,7)</f>
        <v>#NUM!</v>
      </c>
      <c r="H25" s="27" t="e">
        <f>INDEX('Servicios Realizados'!A:J,B25,8)</f>
        <v>#NUM!</v>
      </c>
    </row>
    <row r="26" spans="1:8">
      <c r="A26" t="str">
        <f>IF('Servicios Realizados'!A:A=A$1,ROW(),"")</f>
        <v/>
      </c>
      <c r="B26" t="e">
        <f t="shared" si="0"/>
        <v>#NUM!</v>
      </c>
      <c r="C26" t="e">
        <f>INDEX('Servicios Realizados'!A:J,B26,3)</f>
        <v>#NUM!</v>
      </c>
      <c r="D26" t="e">
        <f>INDEX('Servicios Realizados'!A:J,B26,4)</f>
        <v>#NUM!</v>
      </c>
      <c r="E26" t="e">
        <f>INDEX('Servicios Realizados'!A:J,B26,5)</f>
        <v>#NUM!</v>
      </c>
      <c r="F26" t="e">
        <f>INDEX('Servicios Realizados'!A:J,B26,6)</f>
        <v>#NUM!</v>
      </c>
      <c r="G26" s="26" t="e">
        <f>INDEX('Servicios Realizados'!A:J,B26,7)</f>
        <v>#NUM!</v>
      </c>
      <c r="H26" s="27" t="e">
        <f>INDEX('Servicios Realizados'!A:J,B26,8)</f>
        <v>#NUM!</v>
      </c>
    </row>
    <row r="27" spans="1:8">
      <c r="A27" t="str">
        <f>IF('Servicios Realizados'!A:A=A$1,ROW(),"")</f>
        <v/>
      </c>
    </row>
    <row r="28" spans="1:8">
      <c r="A28" t="str">
        <f>IF('Servicios Realizados'!A:A=A$1,ROW(),"")</f>
        <v/>
      </c>
    </row>
    <row r="29" spans="1:8">
      <c r="A29" t="str">
        <f>IF('Servicios Realizados'!A:A=A$1,ROW(),"")</f>
        <v/>
      </c>
    </row>
    <row r="30" spans="1:8">
      <c r="A30" t="str">
        <f>IF('Servicios Realizados'!A:A=A$1,ROW(),"")</f>
        <v/>
      </c>
    </row>
    <row r="31" spans="1:8">
      <c r="A31" t="str">
        <f>IF('Servicios Realizados'!A:A=A$1,ROW(),"")</f>
        <v/>
      </c>
    </row>
    <row r="32" spans="1:8">
      <c r="A32" t="str">
        <f>IF('Servicios Realizados'!A:A=A$1,ROW(),"")</f>
        <v/>
      </c>
    </row>
    <row r="33" spans="1:1">
      <c r="A33" t="str">
        <f>IF('Servicios Realizados'!A:A=A$1,ROW(),"")</f>
        <v/>
      </c>
    </row>
    <row r="34" spans="1:1">
      <c r="A34" t="str">
        <f>IF('Servicios Realizados'!A:A=A$1,ROW(),"")</f>
        <v/>
      </c>
    </row>
    <row r="35" spans="1:1">
      <c r="A35" t="str">
        <f>IF('Servicios Realizados'!A:A=A$1,ROW(),"")</f>
        <v/>
      </c>
    </row>
    <row r="36" spans="1:1">
      <c r="A36" t="str">
        <f>IF('Servicios Realizados'!A:A=A$1,ROW(),"")</f>
        <v/>
      </c>
    </row>
    <row r="37" spans="1:1">
      <c r="A37" t="str">
        <f>IF('Servicios Realizados'!A:A=A$1,ROW(),"")</f>
        <v/>
      </c>
    </row>
    <row r="38" spans="1:1">
      <c r="A38" t="str">
        <f>IF('Servicios Realizados'!A:A=A$1,ROW(),"")</f>
        <v/>
      </c>
    </row>
    <row r="39" spans="1:1">
      <c r="A39" t="str">
        <f>IF('Servicios Realizados'!A:A=A$1,ROW(),"")</f>
        <v/>
      </c>
    </row>
    <row r="40" spans="1:1">
      <c r="A40" t="str">
        <f>IF('Servicios Realizados'!A:A=A$1,ROW(),"")</f>
        <v/>
      </c>
    </row>
    <row r="41" spans="1:1">
      <c r="A41" t="str">
        <f>IF('Servicios Realizados'!A:A=A$1,ROW(),"")</f>
        <v/>
      </c>
    </row>
    <row r="42" spans="1:1">
      <c r="A42" t="str">
        <f>IF('Servicios Realizados'!A:A=A$1,ROW(),"")</f>
        <v/>
      </c>
    </row>
    <row r="43" spans="1:1">
      <c r="A43" t="str">
        <f>IF('Servicios Realizados'!A:A=A$1,ROW(),"")</f>
        <v/>
      </c>
    </row>
    <row r="44" spans="1:1">
      <c r="A44" t="str">
        <f>IF('Servicios Realizados'!A:A=A$1,ROW(),"")</f>
        <v/>
      </c>
    </row>
    <row r="45" spans="1:1">
      <c r="A45" t="str">
        <f>IF('Servicios Realizados'!A:A=A$1,ROW(),"")</f>
        <v/>
      </c>
    </row>
    <row r="46" spans="1:1">
      <c r="A46" t="str">
        <f>IF('Servicios Realizados'!A:A=A$1,ROW(),"")</f>
        <v/>
      </c>
    </row>
    <row r="47" spans="1:1">
      <c r="A47" t="str">
        <f>IF('Servicios Realizados'!A:A=A$1,ROW(),"")</f>
        <v/>
      </c>
    </row>
    <row r="48" spans="1:1">
      <c r="A48" t="str">
        <f>IF('Servicios Realizados'!A:A=A$1,ROW(),"")</f>
        <v/>
      </c>
    </row>
    <row r="49" spans="1:1">
      <c r="A49" t="str">
        <f>IF('Servicios Realizados'!A:A=A$1,ROW(),"")</f>
        <v/>
      </c>
    </row>
    <row r="50" spans="1:1">
      <c r="A50" t="str">
        <f>IF('Servicios Realizados'!A:A=A$1,ROW(),"")</f>
        <v/>
      </c>
    </row>
    <row r="51" spans="1:1">
      <c r="A51" t="str">
        <f>IF('Servicios Realizados'!A:A=A$1,ROW(),"")</f>
        <v/>
      </c>
    </row>
    <row r="52" spans="1:1">
      <c r="A52" t="str">
        <f>IF('Servicios Realizados'!A:A=A$1,ROW(),"")</f>
        <v/>
      </c>
    </row>
    <row r="53" spans="1:1">
      <c r="A53" t="str">
        <f>IF('Servicios Realizados'!A:A=A$1,ROW(),"")</f>
        <v/>
      </c>
    </row>
    <row r="54" spans="1:1">
      <c r="A54" t="str">
        <f>IF('Servicios Realizados'!A:A=A$1,ROW(),"")</f>
        <v/>
      </c>
    </row>
    <row r="55" spans="1:1">
      <c r="A55" t="str">
        <f>IF('Servicios Realizados'!A:A=A$1,ROW(),"")</f>
        <v/>
      </c>
    </row>
    <row r="56" spans="1:1">
      <c r="A56" t="str">
        <f>IF('Servicios Realizados'!A:A=A$1,ROW(),"")</f>
        <v/>
      </c>
    </row>
    <row r="57" spans="1:1">
      <c r="A57" t="str">
        <f>IF('Servicios Realizados'!A:A=A$1,ROW(),"")</f>
        <v/>
      </c>
    </row>
    <row r="58" spans="1:1">
      <c r="A58" t="str">
        <f>IF('Servicios Realizados'!A:A=A$1,ROW(),"")</f>
        <v/>
      </c>
    </row>
    <row r="59" spans="1:1">
      <c r="A59" t="str">
        <f>IF('Servicios Realizados'!A:A=A$1,ROW(),"")</f>
        <v/>
      </c>
    </row>
    <row r="60" spans="1:1">
      <c r="A60" t="str">
        <f>IF('Servicios Realizados'!A:A=A$1,ROW(),"")</f>
        <v/>
      </c>
    </row>
    <row r="61" spans="1:1">
      <c r="A61" t="str">
        <f>IF('Servicios Realizados'!A:A=A$1,ROW(),"")</f>
        <v/>
      </c>
    </row>
    <row r="62" spans="1:1">
      <c r="A62" t="str">
        <f>IF('Servicios Realizados'!A:A=A$1,ROW(),"")</f>
        <v/>
      </c>
    </row>
    <row r="63" spans="1:1">
      <c r="A63" t="str">
        <f>IF('Servicios Realizados'!A:A=A$1,ROW(),"")</f>
        <v/>
      </c>
    </row>
    <row r="64" spans="1:1">
      <c r="A64" t="str">
        <f>IF('Servicios Realizados'!A:A=A$1,ROW(),"")</f>
        <v/>
      </c>
    </row>
    <row r="65" spans="1:1">
      <c r="A65" t="str">
        <f>IF('Servicios Realizados'!A:A=A$1,ROW(),"")</f>
        <v/>
      </c>
    </row>
    <row r="66" spans="1:1">
      <c r="A66" t="str">
        <f>IF('Servicios Realizados'!A:A=A$1,ROW(),"")</f>
        <v/>
      </c>
    </row>
    <row r="67" spans="1:1">
      <c r="A67" t="str">
        <f>IF('Servicios Realizados'!A:A=A$1,ROW(),"")</f>
        <v/>
      </c>
    </row>
    <row r="68" spans="1:1">
      <c r="A68" t="str">
        <f>IF('Servicios Realizados'!A:A=A$1,ROW(),"")</f>
        <v/>
      </c>
    </row>
    <row r="69" spans="1:1">
      <c r="A69" t="str">
        <f>IF('Servicios Realizados'!A:A=A$1,ROW(),"")</f>
        <v/>
      </c>
    </row>
    <row r="70" spans="1:1">
      <c r="A70" t="str">
        <f>IF('Servicios Realizados'!A:A=A$1,ROW(),"")</f>
        <v/>
      </c>
    </row>
    <row r="71" spans="1:1">
      <c r="A71" t="str">
        <f>IF('Servicios Realizados'!A:A=A$1,ROW(),"")</f>
        <v/>
      </c>
    </row>
    <row r="72" spans="1:1">
      <c r="A72" t="str">
        <f>IF('Servicios Realizados'!A:A=A$1,ROW(),"")</f>
        <v/>
      </c>
    </row>
    <row r="73" spans="1:1">
      <c r="A73" t="str">
        <f>IF('Servicios Realizados'!A:A=A$1,ROW(),"")</f>
        <v/>
      </c>
    </row>
    <row r="74" spans="1:1">
      <c r="A74" t="str">
        <f>IF('Servicios Realizados'!A:A=A$1,ROW(),"")</f>
        <v/>
      </c>
    </row>
    <row r="75" spans="1:1">
      <c r="A75" t="str">
        <f>IF('Servicios Realizados'!A:A=A$1,ROW(),"")</f>
        <v/>
      </c>
    </row>
    <row r="76" spans="1:1">
      <c r="A76" t="str">
        <f>IF('Servicios Realizados'!A:A=A$1,ROW(),"")</f>
        <v/>
      </c>
    </row>
    <row r="77" spans="1:1">
      <c r="A77" t="str">
        <f>IF('Servicios Realizados'!A:A=A$1,ROW(),"")</f>
        <v/>
      </c>
    </row>
    <row r="78" spans="1:1">
      <c r="A78" t="str">
        <f>IF('Servicios Realizados'!A:A=A$1,ROW(),"")</f>
        <v/>
      </c>
    </row>
    <row r="79" spans="1:1">
      <c r="A79" t="str">
        <f>IF('Servicios Realizados'!A:A=A$1,ROW(),"")</f>
        <v/>
      </c>
    </row>
    <row r="80" spans="1:1">
      <c r="A80" t="str">
        <f>IF('Servicios Realizados'!A:A=A$1,ROW(),"")</f>
        <v/>
      </c>
    </row>
    <row r="81" spans="1:1">
      <c r="A81" t="str">
        <f>IF('Servicios Realizados'!A:A=A$1,ROW(),"")</f>
        <v/>
      </c>
    </row>
    <row r="82" spans="1:1">
      <c r="A82" t="str">
        <f>IF('Servicios Realizados'!A:A=A$1,ROW(),"")</f>
        <v/>
      </c>
    </row>
    <row r="83" spans="1:1">
      <c r="A83" t="str">
        <f>IF('Servicios Realizados'!A:A=A$1,ROW(),"")</f>
        <v/>
      </c>
    </row>
    <row r="84" spans="1:1">
      <c r="A84" t="str">
        <f>IF('Servicios Realizados'!A:A=A$1,ROW(),"")</f>
        <v/>
      </c>
    </row>
    <row r="85" spans="1:1">
      <c r="A85" t="str">
        <f>IF('Servicios Realizados'!A:A=A$1,ROW(),"")</f>
        <v/>
      </c>
    </row>
    <row r="86" spans="1:1">
      <c r="A86" t="str">
        <f>IF('Servicios Realizados'!A:A=A$1,ROW(),"")</f>
        <v/>
      </c>
    </row>
    <row r="87" spans="1:1">
      <c r="A87" t="str">
        <f>IF('Servicios Realizados'!A:A=A$1,ROW(),"")</f>
        <v/>
      </c>
    </row>
    <row r="88" spans="1:1">
      <c r="A88" t="str">
        <f>IF('Servicios Realizados'!A:A=A$1,ROW(),"")</f>
        <v/>
      </c>
    </row>
    <row r="89" spans="1:1">
      <c r="A89" t="str">
        <f>IF('Servicios Realizados'!A:A=A$1,ROW(),"")</f>
        <v/>
      </c>
    </row>
    <row r="90" spans="1:1">
      <c r="A90" t="str">
        <f>IF('Servicios Realizados'!A:A=A$1,ROW(),"")</f>
        <v/>
      </c>
    </row>
    <row r="91" spans="1:1">
      <c r="A91" t="str">
        <f>IF('Servicios Realizados'!A:A=A$1,ROW(),"")</f>
        <v/>
      </c>
    </row>
    <row r="92" spans="1:1">
      <c r="A92" t="str">
        <f>IF('Servicios Realizados'!A:A=A$1,ROW(),"")</f>
        <v/>
      </c>
    </row>
    <row r="93" spans="1:1">
      <c r="A93" t="str">
        <f>IF('Servicios Realizados'!A:A=A$1,ROW(),"")</f>
        <v/>
      </c>
    </row>
    <row r="94" spans="1:1">
      <c r="A94" t="str">
        <f>IF('Servicios Realizados'!A:A=A$1,ROW(),"")</f>
        <v/>
      </c>
    </row>
    <row r="95" spans="1:1">
      <c r="A95" t="str">
        <f>IF('Servicios Realizados'!A:A=A$1,ROW(),"")</f>
        <v/>
      </c>
    </row>
    <row r="96" spans="1:1">
      <c r="A96" t="str">
        <f>IF('Servicios Realizados'!A:A=A$1,ROW(),"")</f>
        <v/>
      </c>
    </row>
    <row r="97" spans="1:1">
      <c r="A97" t="str">
        <f>IF('Servicios Realizados'!A:A=A$1,ROW(),"")</f>
        <v/>
      </c>
    </row>
    <row r="98" spans="1:1">
      <c r="A98" t="str">
        <f>IF('Servicios Realizados'!A:A=A$1,ROW(),"")</f>
        <v/>
      </c>
    </row>
    <row r="99" spans="1:1">
      <c r="A99" t="str">
        <f>IF('Servicios Realizados'!A:A=A$1,ROW(),"")</f>
        <v/>
      </c>
    </row>
    <row r="100" spans="1:1">
      <c r="A100" t="str">
        <f>IF('Servicios Realizados'!A:A=A$1,ROW(),"")</f>
        <v/>
      </c>
    </row>
    <row r="101" spans="1:1">
      <c r="A101" t="str">
        <f>IF('Servicios Realizados'!A:A=A$1,ROW(),"")</f>
        <v/>
      </c>
    </row>
    <row r="102" spans="1:1">
      <c r="A102" t="str">
        <f>IF('Servicios Realizados'!A:A=A$1,ROW(),"")</f>
        <v/>
      </c>
    </row>
    <row r="103" spans="1:1">
      <c r="A103" t="str">
        <f>IF('Servicios Realizados'!A:A=A$1,ROW(),"")</f>
        <v/>
      </c>
    </row>
    <row r="104" spans="1:1">
      <c r="A104" t="str">
        <f>IF('Servicios Realizados'!A:A=A$1,ROW(),"")</f>
        <v/>
      </c>
    </row>
    <row r="105" spans="1:1">
      <c r="A105" t="str">
        <f>IF('Servicios Realizados'!A:A=A$1,ROW(),"")</f>
        <v/>
      </c>
    </row>
    <row r="106" spans="1:1">
      <c r="A106" t="str">
        <f>IF('Servicios Realizados'!A:A=A$1,ROW(),"")</f>
        <v/>
      </c>
    </row>
    <row r="107" spans="1:1">
      <c r="A107" t="str">
        <f>IF('Servicios Realizados'!A:A=A$1,ROW(),"")</f>
        <v/>
      </c>
    </row>
    <row r="108" spans="1:1">
      <c r="A108" t="str">
        <f>IF('Servicios Realizados'!A:A=A$1,ROW(),"")</f>
        <v/>
      </c>
    </row>
    <row r="109" spans="1:1">
      <c r="A109" t="str">
        <f>IF('Servicios Realizados'!A:A=A$1,ROW(),"")</f>
        <v/>
      </c>
    </row>
    <row r="110" spans="1:1">
      <c r="A110" t="str">
        <f>IF('Servicios Realizados'!A:A=A$1,ROW(),"")</f>
        <v/>
      </c>
    </row>
    <row r="111" spans="1:1">
      <c r="A111" t="str">
        <f>IF('Servicios Realizados'!A:A=A$1,ROW(),"")</f>
        <v/>
      </c>
    </row>
    <row r="112" spans="1:1">
      <c r="A112" t="str">
        <f>IF('Servicios Realizados'!A:A=A$1,ROW(),"")</f>
        <v/>
      </c>
    </row>
    <row r="113" spans="1:1">
      <c r="A113" t="str">
        <f>IF('Servicios Realizados'!A:A=A$1,ROW(),"")</f>
        <v/>
      </c>
    </row>
    <row r="114" spans="1:1">
      <c r="A114" t="str">
        <f>IF('Servicios Realizados'!A:A=A$1,ROW(),"")</f>
        <v/>
      </c>
    </row>
    <row r="115" spans="1:1">
      <c r="A115" t="str">
        <f>IF('Servicios Realizados'!A:A=A$1,ROW(),"")</f>
        <v/>
      </c>
    </row>
    <row r="116" spans="1:1">
      <c r="A116" t="str">
        <f>IF('Servicios Realizados'!A:A=A$1,ROW(),"")</f>
        <v/>
      </c>
    </row>
    <row r="117" spans="1:1">
      <c r="A117" t="str">
        <f>IF('Servicios Realizados'!A:A=A$1,ROW(),"")</f>
        <v/>
      </c>
    </row>
    <row r="118" spans="1:1">
      <c r="A118" t="str">
        <f>IF('Servicios Realizados'!A:A=A$1,ROW(),"")</f>
        <v/>
      </c>
    </row>
    <row r="119" spans="1:1">
      <c r="A119" t="str">
        <f>IF('Servicios Realizados'!A:A=A$1,ROW(),"")</f>
        <v/>
      </c>
    </row>
    <row r="120" spans="1:1">
      <c r="A120" t="str">
        <f>IF('Servicios Realizados'!A:A=A$1,ROW(),"")</f>
        <v/>
      </c>
    </row>
    <row r="121" spans="1:1">
      <c r="A121" t="str">
        <f>IF('Servicios Realizados'!A:A=A$1,ROW(),"")</f>
        <v/>
      </c>
    </row>
    <row r="122" spans="1:1">
      <c r="A122" t="str">
        <f>IF('Servicios Realizados'!A:A=A$1,ROW(),"")</f>
        <v/>
      </c>
    </row>
    <row r="123" spans="1:1">
      <c r="A123" t="str">
        <f>IF('Servicios Realizados'!A:A=A$1,ROW(),"")</f>
        <v/>
      </c>
    </row>
    <row r="124" spans="1:1">
      <c r="A124" t="str">
        <f>IF('Servicios Realizados'!A:A=A$1,ROW(),"")</f>
        <v/>
      </c>
    </row>
    <row r="125" spans="1:1">
      <c r="A125" t="str">
        <f>IF('Servicios Realizados'!A:A=A$1,ROW(),"")</f>
        <v/>
      </c>
    </row>
    <row r="126" spans="1:1">
      <c r="A126" t="str">
        <f>IF('Servicios Realizados'!A:A=A$1,ROW(),"")</f>
        <v/>
      </c>
    </row>
    <row r="127" spans="1:1">
      <c r="A127" t="str">
        <f>IF('Servicios Realizados'!A:A=A$1,ROW(),"")</f>
        <v/>
      </c>
    </row>
    <row r="128" spans="1:1">
      <c r="A128" t="str">
        <f>IF('Servicios Realizados'!A:A=A$1,ROW(),"")</f>
        <v/>
      </c>
    </row>
    <row r="129" spans="1:1">
      <c r="A129" t="str">
        <f>IF('Servicios Realizados'!A:A=A$1,ROW(),"")</f>
        <v/>
      </c>
    </row>
    <row r="130" spans="1:1">
      <c r="A130" t="str">
        <f>IF('Servicios Realizados'!A:A=A$1,ROW(),"")</f>
        <v/>
      </c>
    </row>
    <row r="131" spans="1:1">
      <c r="A131" t="str">
        <f>IF('Servicios Realizados'!A:A=A$1,ROW(),"")</f>
        <v/>
      </c>
    </row>
    <row r="132" spans="1:1">
      <c r="A132" t="str">
        <f>IF('Servicios Realizados'!A:A=A$1,ROW(),"")</f>
        <v/>
      </c>
    </row>
    <row r="133" spans="1:1">
      <c r="A133" t="str">
        <f>IF('Servicios Realizados'!A:A=A$1,ROW(),"")</f>
        <v/>
      </c>
    </row>
    <row r="134" spans="1:1">
      <c r="A134" t="str">
        <f>IF('Servicios Realizados'!A:A=A$1,ROW(),"")</f>
        <v/>
      </c>
    </row>
    <row r="135" spans="1:1">
      <c r="A135" t="str">
        <f>IF('Servicios Realizados'!A:A=A$1,ROW(),"")</f>
        <v/>
      </c>
    </row>
    <row r="136" spans="1:1">
      <c r="A136" t="str">
        <f>IF('Servicios Realizados'!A:A=A$1,ROW(),"")</f>
        <v/>
      </c>
    </row>
    <row r="137" spans="1:1">
      <c r="A137" t="str">
        <f>IF('Servicios Realizados'!A:A=A$1,ROW(),"")</f>
        <v/>
      </c>
    </row>
    <row r="138" spans="1:1">
      <c r="A138" t="str">
        <f>IF('Servicios Realizados'!A:A=A$1,ROW(),"")</f>
        <v/>
      </c>
    </row>
    <row r="139" spans="1:1">
      <c r="A139" t="str">
        <f>IF('Servicios Realizados'!A:A=A$1,ROW(),"")</f>
        <v/>
      </c>
    </row>
    <row r="140" spans="1:1">
      <c r="A140" t="str">
        <f>IF('Servicios Realizados'!A:A=A$1,ROW(),"")</f>
        <v/>
      </c>
    </row>
    <row r="141" spans="1:1">
      <c r="A141" t="str">
        <f>IF('Servicios Realizados'!A:A=A$1,ROW(),"")</f>
        <v/>
      </c>
    </row>
    <row r="142" spans="1:1">
      <c r="A142" t="str">
        <f>IF('Servicios Realizados'!A:A=A$1,ROW(),"")</f>
        <v/>
      </c>
    </row>
    <row r="143" spans="1:1">
      <c r="A143" t="str">
        <f>IF('Servicios Realizados'!A:A=A$1,ROW(),"")</f>
        <v/>
      </c>
    </row>
    <row r="144" spans="1:1">
      <c r="A144" t="str">
        <f>IF('Servicios Realizados'!A:A=A$1,ROW(),"")</f>
        <v/>
      </c>
    </row>
    <row r="145" spans="1:1">
      <c r="A145" t="str">
        <f>IF('Servicios Realizados'!A:A=A$1,ROW(),"")</f>
        <v/>
      </c>
    </row>
    <row r="146" spans="1:1">
      <c r="A146" t="str">
        <f>IF('Servicios Realizados'!A:A=A$1,ROW(),"")</f>
        <v/>
      </c>
    </row>
    <row r="147" spans="1:1">
      <c r="A147" t="str">
        <f>IF('Servicios Realizados'!A:A=A$1,ROW(),"")</f>
        <v/>
      </c>
    </row>
    <row r="148" spans="1:1">
      <c r="A148" t="str">
        <f>IF('Servicios Realizados'!A:A=A$1,ROW(),"")</f>
        <v/>
      </c>
    </row>
    <row r="149" spans="1:1">
      <c r="A149" t="str">
        <f>IF('Servicios Realizados'!A:A=A$1,ROW(),"")</f>
        <v/>
      </c>
    </row>
    <row r="150" spans="1:1">
      <c r="A150" t="str">
        <f>IF('Servicios Realizados'!A:A=A$1,ROW(),"")</f>
        <v/>
      </c>
    </row>
    <row r="151" spans="1:1">
      <c r="A151" t="str">
        <f>IF('Servicios Realizados'!A:A=A$1,ROW(),"")</f>
        <v/>
      </c>
    </row>
    <row r="152" spans="1:1">
      <c r="A152" t="str">
        <f>IF('Servicios Realizados'!A:A=A$1,ROW(),"")</f>
        <v/>
      </c>
    </row>
    <row r="153" spans="1:1">
      <c r="A153" t="str">
        <f>IF('Servicios Realizados'!A:A=A$1,ROW(),"")</f>
        <v/>
      </c>
    </row>
    <row r="154" spans="1:1">
      <c r="A154" t="str">
        <f>IF('Servicios Realizados'!A:A=A$1,ROW(),"")</f>
        <v/>
      </c>
    </row>
    <row r="155" spans="1:1">
      <c r="A155" t="str">
        <f>IF('Servicios Realizados'!A:A=A$1,ROW(),"")</f>
        <v/>
      </c>
    </row>
    <row r="156" spans="1:1">
      <c r="A156" t="str">
        <f>IF('Servicios Realizados'!A:A=A$1,ROW(),"")</f>
        <v/>
      </c>
    </row>
    <row r="157" spans="1:1">
      <c r="A157" t="str">
        <f>IF('Servicios Realizados'!A:A=A$1,ROW(),"")</f>
        <v/>
      </c>
    </row>
    <row r="158" spans="1:1">
      <c r="A158" t="str">
        <f>IF('Servicios Realizados'!A:A=A$1,ROW(),"")</f>
        <v/>
      </c>
    </row>
    <row r="159" spans="1:1">
      <c r="A159" t="str">
        <f>IF('Servicios Realizados'!A:A=A$1,ROW(),"")</f>
        <v/>
      </c>
    </row>
    <row r="160" spans="1:1">
      <c r="A160" t="str">
        <f>IF('Servicios Realizados'!A:A=A$1,ROW(),"")</f>
        <v/>
      </c>
    </row>
    <row r="161" spans="1:1">
      <c r="A161" t="str">
        <f>IF('Servicios Realizados'!A:A=A$1,ROW(),"")</f>
        <v/>
      </c>
    </row>
    <row r="162" spans="1:1">
      <c r="A162" t="str">
        <f>IF('Servicios Realizados'!A:A=A$1,ROW(),"")</f>
        <v/>
      </c>
    </row>
    <row r="163" spans="1:1">
      <c r="A163" t="str">
        <f>IF('Servicios Realizados'!A:A=A$1,ROW(),"")</f>
        <v/>
      </c>
    </row>
    <row r="164" spans="1:1">
      <c r="A164" t="str">
        <f>IF('Servicios Realizados'!A:A=A$1,ROW(),"")</f>
        <v/>
      </c>
    </row>
    <row r="165" spans="1:1">
      <c r="A165" t="str">
        <f>IF('Servicios Realizados'!A:A=A$1,ROW(),"")</f>
        <v/>
      </c>
    </row>
    <row r="166" spans="1:1">
      <c r="A166" t="str">
        <f>IF('Servicios Realizados'!A:A=A$1,ROW(),"")</f>
        <v/>
      </c>
    </row>
    <row r="167" spans="1:1">
      <c r="A167" t="str">
        <f>IF('Servicios Realizados'!A:A=A$1,ROW(),"")</f>
        <v/>
      </c>
    </row>
    <row r="168" spans="1:1">
      <c r="A168" t="str">
        <f>IF('Servicios Realizados'!A:A=A$1,ROW(),"")</f>
        <v/>
      </c>
    </row>
    <row r="169" spans="1:1">
      <c r="A169" t="str">
        <f>IF('Servicios Realizados'!A:A=A$1,ROW(),"")</f>
        <v/>
      </c>
    </row>
    <row r="170" spans="1:1">
      <c r="A170" t="str">
        <f>IF('Servicios Realizados'!A:A=A$1,ROW(),"")</f>
        <v/>
      </c>
    </row>
    <row r="171" spans="1:1">
      <c r="A171" t="str">
        <f>IF('Servicios Realizados'!A:A=A$1,ROW(),"")</f>
        <v/>
      </c>
    </row>
    <row r="172" spans="1:1">
      <c r="A172" t="str">
        <f>IF('Servicios Realizados'!A:A=A$1,ROW(),"")</f>
        <v/>
      </c>
    </row>
    <row r="173" spans="1:1">
      <c r="A173" t="str">
        <f>IF('Servicios Realizados'!A:A=A$1,ROW(),"")</f>
        <v/>
      </c>
    </row>
    <row r="174" spans="1:1">
      <c r="A174" t="str">
        <f>IF('Servicios Realizados'!A:A=A$1,ROW(),"")</f>
        <v/>
      </c>
    </row>
    <row r="175" spans="1:1">
      <c r="A175" t="str">
        <f>IF('Servicios Realizados'!A:A=A$1,ROW(),"")</f>
        <v/>
      </c>
    </row>
    <row r="176" spans="1:1">
      <c r="A176" t="str">
        <f>IF('Servicios Realizados'!A:A=A$1,ROW(),"")</f>
        <v/>
      </c>
    </row>
    <row r="177" spans="1:1">
      <c r="A177" t="str">
        <f>IF('Servicios Realizados'!A:A=A$1,ROW(),"")</f>
        <v/>
      </c>
    </row>
    <row r="178" spans="1:1">
      <c r="A178" t="str">
        <f>IF('Servicios Realizados'!A:A=A$1,ROW(),"")</f>
        <v/>
      </c>
    </row>
    <row r="179" spans="1:1">
      <c r="A179" t="str">
        <f>IF('Servicios Realizados'!A:A=A$1,ROW(),"")</f>
        <v/>
      </c>
    </row>
    <row r="180" spans="1:1">
      <c r="A180" t="str">
        <f>IF('Servicios Realizados'!A:A=A$1,ROW(),"")</f>
        <v/>
      </c>
    </row>
    <row r="181" spans="1:1">
      <c r="A181" t="str">
        <f>IF('Servicios Realizados'!A:A=A$1,ROW(),"")</f>
        <v/>
      </c>
    </row>
    <row r="182" spans="1:1">
      <c r="A182" t="str">
        <f>IF('Servicios Realizados'!A:A=A$1,ROW(),"")</f>
        <v/>
      </c>
    </row>
    <row r="183" spans="1:1">
      <c r="A183" t="str">
        <f>IF('Servicios Realizados'!A:A=A$1,ROW(),"")</f>
        <v/>
      </c>
    </row>
    <row r="184" spans="1:1">
      <c r="A184" t="str">
        <f>IF('Servicios Realizados'!A:A=A$1,ROW(),"")</f>
        <v/>
      </c>
    </row>
    <row r="185" spans="1:1">
      <c r="A185" t="str">
        <f>IF('Servicios Realizados'!A:A=A$1,ROW(),"")</f>
        <v/>
      </c>
    </row>
    <row r="186" spans="1:1">
      <c r="A186" t="str">
        <f>IF('Servicios Realizados'!A:A=A$1,ROW(),"")</f>
        <v/>
      </c>
    </row>
    <row r="187" spans="1:1">
      <c r="A187" t="str">
        <f>IF('Servicios Realizados'!A:A=A$1,ROW(),"")</f>
        <v/>
      </c>
    </row>
    <row r="188" spans="1:1">
      <c r="A188" t="str">
        <f>IF('Servicios Realizados'!A:A=A$1,ROW(),"")</f>
        <v/>
      </c>
    </row>
    <row r="189" spans="1:1">
      <c r="A189" t="str">
        <f>IF('Servicios Realizados'!A:A=A$1,ROW(),"")</f>
        <v/>
      </c>
    </row>
    <row r="190" spans="1:1">
      <c r="A190" t="str">
        <f>IF('Servicios Realizados'!A:A=A$1,ROW(),"")</f>
        <v/>
      </c>
    </row>
    <row r="191" spans="1:1">
      <c r="A191" t="str">
        <f>IF('Servicios Realizados'!A:A=A$1,ROW(),"")</f>
        <v/>
      </c>
    </row>
    <row r="192" spans="1:1">
      <c r="A192" t="str">
        <f>IF('Servicios Realizados'!A:A=A$1,ROW(),"")</f>
        <v/>
      </c>
    </row>
    <row r="193" spans="1:1">
      <c r="A193" t="str">
        <f>IF('Servicios Realizados'!A:A=A$1,ROW(),"")</f>
        <v/>
      </c>
    </row>
    <row r="194" spans="1:1">
      <c r="A194" t="str">
        <f>IF('Servicios Realizados'!A:A=A$1,ROW(),"")</f>
        <v/>
      </c>
    </row>
    <row r="195" spans="1:1">
      <c r="A195" t="str">
        <f>IF('Servicios Realizados'!A:A=A$1,ROW(),"")</f>
        <v/>
      </c>
    </row>
    <row r="196" spans="1:1">
      <c r="A196" t="str">
        <f>IF('Servicios Realizados'!A:A=A$1,ROW(),"")</f>
        <v/>
      </c>
    </row>
    <row r="197" spans="1:1">
      <c r="A197" t="str">
        <f>IF('Servicios Realizados'!A:A=A$1,ROW(),"")</f>
        <v/>
      </c>
    </row>
    <row r="198" spans="1:1">
      <c r="A198" t="str">
        <f>IF('Servicios Realizados'!A:A=A$1,ROW(),"")</f>
        <v/>
      </c>
    </row>
    <row r="199" spans="1:1">
      <c r="A199" t="str">
        <f>IF('Servicios Realizados'!A:A=A$1,ROW(),"")</f>
        <v/>
      </c>
    </row>
    <row r="200" spans="1:1">
      <c r="A200" t="str">
        <f>IF('Servicios Realizados'!A:A=A$1,ROW(),"")</f>
        <v/>
      </c>
    </row>
    <row r="201" spans="1:1">
      <c r="A201" t="str">
        <f>IF('Servicios Realizados'!A:A=A$1,ROW(),"")</f>
        <v/>
      </c>
    </row>
    <row r="202" spans="1:1">
      <c r="A202" t="str">
        <f>IF('Servicios Realizados'!A:A=A$1,ROW(),"")</f>
        <v/>
      </c>
    </row>
    <row r="203" spans="1:1">
      <c r="A203" t="str">
        <f>IF('Servicios Realizados'!A:A=A$1,ROW(),"")</f>
        <v/>
      </c>
    </row>
    <row r="204" spans="1:1">
      <c r="A204" t="str">
        <f>IF('Servicios Realizados'!A:A=A$1,ROW(),"")</f>
        <v/>
      </c>
    </row>
    <row r="205" spans="1:1">
      <c r="A205" t="str">
        <f>IF('Servicios Realizados'!A:A=A$1,ROW(),"")</f>
        <v/>
      </c>
    </row>
    <row r="206" spans="1:1">
      <c r="A206" t="str">
        <f>IF('Servicios Realizados'!A:A=A$1,ROW(),"")</f>
        <v/>
      </c>
    </row>
    <row r="207" spans="1:1">
      <c r="A207" t="str">
        <f>IF('Servicios Realizados'!A:A=A$1,ROW(),"")</f>
        <v/>
      </c>
    </row>
    <row r="208" spans="1:1">
      <c r="A208" t="str">
        <f>IF('Servicios Realizados'!A:A=A$1,ROW(),"")</f>
        <v/>
      </c>
    </row>
    <row r="209" spans="1:1">
      <c r="A209" t="str">
        <f>IF('Servicios Realizados'!A:A=A$1,ROW(),"")</f>
        <v/>
      </c>
    </row>
    <row r="210" spans="1:1">
      <c r="A210" t="str">
        <f>IF('Servicios Realizados'!A:A=A$1,ROW(),"")</f>
        <v/>
      </c>
    </row>
    <row r="211" spans="1:1">
      <c r="A211" t="str">
        <f>IF('Servicios Realizados'!A:A=A$1,ROW(),"")</f>
        <v/>
      </c>
    </row>
    <row r="212" spans="1:1">
      <c r="A212" t="str">
        <f>IF('Servicios Realizados'!A:A=A$1,ROW(),"")</f>
        <v/>
      </c>
    </row>
    <row r="213" spans="1:1">
      <c r="A213" t="str">
        <f>IF('Servicios Realizados'!A:A=A$1,ROW(),"")</f>
        <v/>
      </c>
    </row>
    <row r="214" spans="1:1">
      <c r="A214" t="str">
        <f>IF('Servicios Realizados'!A:A=A$1,ROW(),"")</f>
        <v/>
      </c>
    </row>
    <row r="215" spans="1:1">
      <c r="A215" t="str">
        <f>IF('Servicios Realizados'!A:A=A$1,ROW(),"")</f>
        <v/>
      </c>
    </row>
    <row r="216" spans="1:1">
      <c r="A216" t="str">
        <f>IF('Servicios Realizados'!A:A=A$1,ROW(),"")</f>
        <v/>
      </c>
    </row>
    <row r="217" spans="1:1">
      <c r="A217" t="str">
        <f>IF('Servicios Realizados'!A:A=A$1,ROW(),"")</f>
        <v/>
      </c>
    </row>
    <row r="218" spans="1:1">
      <c r="A218" t="str">
        <f>IF('Servicios Realizados'!A:A=A$1,ROW(),"")</f>
        <v/>
      </c>
    </row>
    <row r="219" spans="1:1">
      <c r="A219" t="str">
        <f>IF('Servicios Realizados'!A:A=A$1,ROW(),"")</f>
        <v/>
      </c>
    </row>
    <row r="220" spans="1:1">
      <c r="A220" t="str">
        <f>IF('Servicios Realizados'!A:A=A$1,ROW(),"")</f>
        <v/>
      </c>
    </row>
    <row r="221" spans="1:1">
      <c r="A221" t="str">
        <f>IF('Servicios Realizados'!A:A=A$1,ROW(),"")</f>
        <v/>
      </c>
    </row>
    <row r="222" spans="1:1">
      <c r="A222" t="str">
        <f>IF('Servicios Realizados'!A:A=A$1,ROW(),"")</f>
        <v/>
      </c>
    </row>
    <row r="223" spans="1:1">
      <c r="A223" t="str">
        <f>IF('Servicios Realizados'!A:A=A$1,ROW(),"")</f>
        <v/>
      </c>
    </row>
    <row r="224" spans="1:1">
      <c r="A224" t="str">
        <f>IF('Servicios Realizados'!A:A=A$1,ROW(),"")</f>
        <v/>
      </c>
    </row>
    <row r="225" spans="1:1">
      <c r="A225" t="str">
        <f>IF('Servicios Realizados'!A:A=A$1,ROW(),"")</f>
        <v/>
      </c>
    </row>
    <row r="226" spans="1:1">
      <c r="A226" t="str">
        <f>IF('Servicios Realizados'!A:A=A$1,ROW(),"")</f>
        <v/>
      </c>
    </row>
    <row r="227" spans="1:1">
      <c r="A227" t="str">
        <f>IF('Servicios Realizados'!A:A=A$1,ROW(),"")</f>
        <v/>
      </c>
    </row>
    <row r="228" spans="1:1">
      <c r="A228" t="str">
        <f>IF('Servicios Realizados'!A:A=A$1,ROW(),"")</f>
        <v/>
      </c>
    </row>
    <row r="229" spans="1:1">
      <c r="A229" t="str">
        <f>IF('Servicios Realizados'!A:A=A$1,ROW(),"")</f>
        <v/>
      </c>
    </row>
    <row r="230" spans="1:1">
      <c r="A230" t="str">
        <f>IF('Servicios Realizados'!A:A=A$1,ROW(),"")</f>
        <v/>
      </c>
    </row>
    <row r="231" spans="1:1">
      <c r="A231" t="str">
        <f>IF('Servicios Realizados'!A:A=A$1,ROW(),"")</f>
        <v/>
      </c>
    </row>
    <row r="232" spans="1:1">
      <c r="A232" t="str">
        <f>IF('Servicios Realizados'!A:A=A$1,ROW(),"")</f>
        <v/>
      </c>
    </row>
    <row r="233" spans="1:1">
      <c r="A233" t="str">
        <f>IF('Servicios Realizados'!A:A=A$1,ROW(),"")</f>
        <v/>
      </c>
    </row>
    <row r="234" spans="1:1">
      <c r="A234" t="str">
        <f>IF('Servicios Realizados'!A:A=A$1,ROW(),"")</f>
        <v/>
      </c>
    </row>
    <row r="235" spans="1:1">
      <c r="A235" t="str">
        <f>IF('Servicios Realizados'!A:A=A$1,ROW(),"")</f>
        <v/>
      </c>
    </row>
    <row r="236" spans="1:1">
      <c r="A236" t="str">
        <f>IF('Servicios Realizados'!A:A=A$1,ROW(),"")</f>
        <v/>
      </c>
    </row>
    <row r="237" spans="1:1">
      <c r="A237" t="str">
        <f>IF('Servicios Realizados'!A:A=A$1,ROW(),"")</f>
        <v/>
      </c>
    </row>
    <row r="238" spans="1:1">
      <c r="A238" t="str">
        <f>IF('Servicios Realizados'!A:A=A$1,ROW(),"")</f>
        <v/>
      </c>
    </row>
    <row r="239" spans="1:1">
      <c r="A239" t="str">
        <f>IF('Servicios Realizados'!A:A=A$1,ROW(),"")</f>
        <v/>
      </c>
    </row>
    <row r="240" spans="1:1">
      <c r="A240" t="str">
        <f>IF('Servicios Realizados'!A:A=A$1,ROW(),"")</f>
        <v/>
      </c>
    </row>
    <row r="241" spans="1:1">
      <c r="A241" t="str">
        <f>IF('Servicios Realizados'!A:A=A$1,ROW(),"")</f>
        <v/>
      </c>
    </row>
    <row r="242" spans="1:1">
      <c r="A242" t="str">
        <f>IF('Servicios Realizados'!A:A=A$1,ROW(),"")</f>
        <v/>
      </c>
    </row>
    <row r="243" spans="1:1">
      <c r="A243" t="str">
        <f>IF('Servicios Realizados'!A:A=A$1,ROW(),"")</f>
        <v/>
      </c>
    </row>
    <row r="244" spans="1:1">
      <c r="A244" t="str">
        <f>IF('Servicios Realizados'!A:A=A$1,ROW(),"")</f>
        <v/>
      </c>
    </row>
    <row r="245" spans="1:1">
      <c r="A245" t="str">
        <f>IF('Servicios Realizados'!A:A=A$1,ROW(),"")</f>
        <v/>
      </c>
    </row>
    <row r="246" spans="1:1">
      <c r="A246" t="str">
        <f>IF('Servicios Realizados'!A:A=A$1,ROW(),"")</f>
        <v/>
      </c>
    </row>
    <row r="247" spans="1:1">
      <c r="A247" t="str">
        <f>IF('Servicios Realizados'!A:A=A$1,ROW(),"")</f>
        <v/>
      </c>
    </row>
    <row r="248" spans="1:1">
      <c r="A248" t="str">
        <f>IF('Servicios Realizados'!A:A=A$1,ROW(),"")</f>
        <v/>
      </c>
    </row>
    <row r="249" spans="1:1">
      <c r="A249" t="str">
        <f>IF('Servicios Realizados'!A:A=A$1,ROW(),"")</f>
        <v/>
      </c>
    </row>
    <row r="250" spans="1:1">
      <c r="A250" t="str">
        <f>IF('Servicios Realizados'!A:A=A$1,ROW(),"")</f>
        <v/>
      </c>
    </row>
    <row r="251" spans="1:1">
      <c r="A251" t="str">
        <f>IF('Servicios Realizados'!A:A=A$1,ROW(),"")</f>
        <v/>
      </c>
    </row>
    <row r="252" spans="1:1">
      <c r="A252" t="str">
        <f>IF('Servicios Realizados'!A:A=A$1,ROW(),"")</f>
        <v/>
      </c>
    </row>
    <row r="253" spans="1:1">
      <c r="A253" t="str">
        <f>IF('Servicios Realizados'!A:A=A$1,ROW(),"")</f>
        <v/>
      </c>
    </row>
    <row r="254" spans="1:1">
      <c r="A254" t="str">
        <f>IF('Servicios Realizados'!A:A=A$1,ROW(),"")</f>
        <v/>
      </c>
    </row>
    <row r="255" spans="1:1">
      <c r="A255" t="str">
        <f>IF('Servicios Realizados'!A:A=A$1,ROW(),"")</f>
        <v/>
      </c>
    </row>
    <row r="256" spans="1:1">
      <c r="A256" t="str">
        <f>IF('Servicios Realizados'!A:A=A$1,ROW(),"")</f>
        <v/>
      </c>
    </row>
    <row r="257" spans="1:1">
      <c r="A257" t="str">
        <f>IF('Servicios Realizados'!A:A=A$1,ROW(),"")</f>
        <v/>
      </c>
    </row>
    <row r="258" spans="1:1">
      <c r="A258" t="str">
        <f>IF('Servicios Realizados'!A:A=A$1,ROW(),"")</f>
        <v/>
      </c>
    </row>
    <row r="259" spans="1:1">
      <c r="A259" t="str">
        <f>IF('Servicios Realizados'!A:A=A$1,ROW(),"")</f>
        <v/>
      </c>
    </row>
    <row r="260" spans="1:1">
      <c r="A260" t="str">
        <f>IF('Servicios Realizados'!A:A=A$1,ROW(),"")</f>
        <v/>
      </c>
    </row>
    <row r="261" spans="1:1">
      <c r="A261" t="str">
        <f>IF('Servicios Realizados'!A:A=A$1,ROW(),"")</f>
        <v/>
      </c>
    </row>
    <row r="262" spans="1:1">
      <c r="A262" t="str">
        <f>IF('Servicios Realizados'!A:A=A$1,ROW(),"")</f>
        <v/>
      </c>
    </row>
    <row r="263" spans="1:1">
      <c r="A263" t="str">
        <f>IF('Servicios Realizados'!A:A=A$1,ROW(),"")</f>
        <v/>
      </c>
    </row>
    <row r="264" spans="1:1">
      <c r="A264" t="str">
        <f>IF('Servicios Realizados'!A:A=A$1,ROW(),"")</f>
        <v/>
      </c>
    </row>
    <row r="265" spans="1:1">
      <c r="A265" t="str">
        <f>IF('Servicios Realizados'!A:A=A$1,ROW(),"")</f>
        <v/>
      </c>
    </row>
    <row r="266" spans="1:1">
      <c r="A266" t="str">
        <f>IF('Servicios Realizados'!A:A=A$1,ROW(),"")</f>
        <v/>
      </c>
    </row>
    <row r="267" spans="1:1">
      <c r="A267" t="str">
        <f>IF('Servicios Realizados'!A:A=A$1,ROW(),"")</f>
        <v/>
      </c>
    </row>
    <row r="268" spans="1:1">
      <c r="A268" t="str">
        <f>IF('Servicios Realizados'!A:A=A$1,ROW(),"")</f>
        <v/>
      </c>
    </row>
    <row r="269" spans="1:1">
      <c r="A269" t="str">
        <f>IF('Servicios Realizados'!A:A=A$1,ROW(),"")</f>
        <v/>
      </c>
    </row>
    <row r="270" spans="1:1">
      <c r="A270" t="str">
        <f>IF('Servicios Realizados'!A:A=A$1,ROW(),"")</f>
        <v/>
      </c>
    </row>
    <row r="271" spans="1:1">
      <c r="A271" t="str">
        <f>IF('Servicios Realizados'!A:A=A$1,ROW(),"")</f>
        <v/>
      </c>
    </row>
    <row r="272" spans="1:1">
      <c r="A272" t="str">
        <f>IF('Servicios Realizados'!A:A=A$1,ROW(),"")</f>
        <v/>
      </c>
    </row>
    <row r="273" spans="1:1">
      <c r="A273" t="str">
        <f>IF('Servicios Realizados'!A:A=A$1,ROW(),"")</f>
        <v/>
      </c>
    </row>
    <row r="274" spans="1:1">
      <c r="A274" t="str">
        <f>IF('Servicios Realizados'!A:A=A$1,ROW(),"")</f>
        <v/>
      </c>
    </row>
    <row r="275" spans="1:1">
      <c r="A275" t="str">
        <f>IF('Servicios Realizados'!A:A=A$1,ROW(),"")</f>
        <v/>
      </c>
    </row>
    <row r="276" spans="1:1">
      <c r="A276" t="str">
        <f>IF('Servicios Realizados'!A:A=A$1,ROW(),"")</f>
        <v/>
      </c>
    </row>
    <row r="277" spans="1:1">
      <c r="A277" t="str">
        <f>IF('Servicios Realizados'!A:A=A$1,ROW(),"")</f>
        <v/>
      </c>
    </row>
    <row r="278" spans="1:1">
      <c r="A278" t="str">
        <f>IF('Servicios Realizados'!A:A=A$1,ROW(),"")</f>
        <v/>
      </c>
    </row>
    <row r="279" spans="1:1">
      <c r="A279" t="str">
        <f>IF('Servicios Realizados'!A:A=A$1,ROW(),"")</f>
        <v/>
      </c>
    </row>
    <row r="280" spans="1:1">
      <c r="A280" t="str">
        <f>IF('Servicios Realizados'!A:A=A$1,ROW(),"")</f>
        <v/>
      </c>
    </row>
    <row r="281" spans="1:1">
      <c r="A281" t="str">
        <f>IF('Servicios Realizados'!A:A=A$1,ROW(),"")</f>
        <v/>
      </c>
    </row>
    <row r="282" spans="1:1">
      <c r="A282" t="str">
        <f>IF('Servicios Realizados'!A:A=A$1,ROW(),"")</f>
        <v/>
      </c>
    </row>
    <row r="283" spans="1:1">
      <c r="A283" t="str">
        <f>IF('Servicios Realizados'!A:A=A$1,ROW(),"")</f>
        <v/>
      </c>
    </row>
    <row r="284" spans="1:1">
      <c r="A284" t="str">
        <f>IF('Servicios Realizados'!A:A=A$1,ROW(),"")</f>
        <v/>
      </c>
    </row>
    <row r="285" spans="1:1">
      <c r="A285" t="str">
        <f>IF('Servicios Realizados'!A:A=A$1,ROW(),"")</f>
        <v/>
      </c>
    </row>
    <row r="286" spans="1:1">
      <c r="A286" t="str">
        <f>IF('Servicios Realizados'!A:A=A$1,ROW(),"")</f>
        <v/>
      </c>
    </row>
    <row r="287" spans="1:1">
      <c r="A287" t="str">
        <f>IF('Servicios Realizados'!A:A=A$1,ROW(),"")</f>
        <v/>
      </c>
    </row>
    <row r="288" spans="1:1">
      <c r="A288" t="str">
        <f>IF('Servicios Realizados'!A:A=A$1,ROW(),"")</f>
        <v/>
      </c>
    </row>
    <row r="289" spans="1:1">
      <c r="A289" t="str">
        <f>IF('Servicios Realizados'!A:A=A$1,ROW(),"")</f>
        <v/>
      </c>
    </row>
    <row r="290" spans="1:1">
      <c r="A290" t="str">
        <f>IF('Servicios Realizados'!A:A=A$1,ROW(),"")</f>
        <v/>
      </c>
    </row>
    <row r="291" spans="1:1">
      <c r="A291" t="str">
        <f>IF('Servicios Realizados'!A:A=A$1,ROW(),"")</f>
        <v/>
      </c>
    </row>
    <row r="292" spans="1:1">
      <c r="A292" t="str">
        <f>IF('Servicios Realizados'!A:A=A$1,ROW(),"")</f>
        <v/>
      </c>
    </row>
    <row r="293" spans="1:1">
      <c r="A293" t="str">
        <f>IF('Servicios Realizados'!A:A=A$1,ROW(),"")</f>
        <v/>
      </c>
    </row>
    <row r="294" spans="1:1">
      <c r="A294" t="str">
        <f>IF('Servicios Realizados'!A:A=A$1,ROW(),"")</f>
        <v/>
      </c>
    </row>
    <row r="295" spans="1:1">
      <c r="A295" t="str">
        <f>IF('Servicios Realizados'!A:A=A$1,ROW(),"")</f>
        <v/>
      </c>
    </row>
    <row r="296" spans="1:1">
      <c r="A296" t="str">
        <f>IF('Servicios Realizados'!A:A=A$1,ROW(),"")</f>
        <v/>
      </c>
    </row>
    <row r="297" spans="1:1">
      <c r="A297" t="str">
        <f>IF('Servicios Realizados'!A:A=A$1,ROW(),"")</f>
        <v/>
      </c>
    </row>
    <row r="298" spans="1:1">
      <c r="A298" t="str">
        <f>IF('Servicios Realizados'!A:A=A$1,ROW(),"")</f>
        <v/>
      </c>
    </row>
    <row r="299" spans="1:1">
      <c r="A299" t="str">
        <f>IF('Servicios Realizados'!A:A=A$1,ROW(),"")</f>
        <v/>
      </c>
    </row>
    <row r="300" spans="1:1">
      <c r="A300" t="str">
        <f>IF('Servicios Realizados'!A:A=A$1,ROW(),"")</f>
        <v/>
      </c>
    </row>
    <row r="301" spans="1:1">
      <c r="A301" t="str">
        <f>IF('Servicios Realizados'!A:A=A$1,ROW(),"")</f>
        <v/>
      </c>
    </row>
    <row r="302" spans="1:1">
      <c r="A302" t="str">
        <f>IF('Servicios Realizados'!A:A=A$1,ROW(),"")</f>
        <v/>
      </c>
    </row>
    <row r="303" spans="1:1">
      <c r="A303" t="str">
        <f>IF('Servicios Realizados'!A:A=A$1,ROW(),"")</f>
        <v/>
      </c>
    </row>
    <row r="304" spans="1:1">
      <c r="A304" t="str">
        <f>IF('Servicios Realizados'!A:A=A$1,ROW(),"")</f>
        <v/>
      </c>
    </row>
    <row r="305" spans="1:1">
      <c r="A305" t="str">
        <f>IF('Servicios Realizados'!A:A=A$1,ROW(),"")</f>
        <v/>
      </c>
    </row>
    <row r="306" spans="1:1">
      <c r="A306" t="str">
        <f>IF('Servicios Realizados'!A:A=A$1,ROW(),"")</f>
        <v/>
      </c>
    </row>
    <row r="307" spans="1:1">
      <c r="A307" t="str">
        <f>IF('Servicios Realizados'!A:A=A$1,ROW(),"")</f>
        <v/>
      </c>
    </row>
    <row r="308" spans="1:1">
      <c r="A308" t="str">
        <f>IF('Servicios Realizados'!A:A=A$1,ROW(),"")</f>
        <v/>
      </c>
    </row>
    <row r="309" spans="1:1">
      <c r="A309" t="str">
        <f>IF('Servicios Realizados'!A:A=A$1,ROW(),"")</f>
        <v/>
      </c>
    </row>
    <row r="310" spans="1:1">
      <c r="A310" t="str">
        <f>IF('Servicios Realizados'!A:A=A$1,ROW(),"")</f>
        <v/>
      </c>
    </row>
    <row r="311" spans="1:1">
      <c r="A311" t="str">
        <f>IF('Servicios Realizados'!A:A=A$1,ROW(),"")</f>
        <v/>
      </c>
    </row>
    <row r="312" spans="1:1">
      <c r="A312" t="str">
        <f>IF('Servicios Realizados'!A:A=A$1,ROW(),"")</f>
        <v/>
      </c>
    </row>
    <row r="313" spans="1:1">
      <c r="A313" t="str">
        <f>IF('Servicios Realizados'!A:A=A$1,ROW(),"")</f>
        <v/>
      </c>
    </row>
    <row r="314" spans="1:1">
      <c r="A314" t="str">
        <f>IF('Servicios Realizados'!A:A=A$1,ROW(),"")</f>
        <v/>
      </c>
    </row>
    <row r="315" spans="1:1">
      <c r="A315" t="str">
        <f>IF('Servicios Realizados'!A:A=A$1,ROW(),"")</f>
        <v/>
      </c>
    </row>
    <row r="316" spans="1:1">
      <c r="A316" t="str">
        <f>IF('Servicios Realizados'!A:A=A$1,ROW(),"")</f>
        <v/>
      </c>
    </row>
    <row r="317" spans="1:1">
      <c r="A317" t="str">
        <f>IF('Servicios Realizados'!A:A=A$1,ROW(),"")</f>
        <v/>
      </c>
    </row>
    <row r="318" spans="1:1">
      <c r="A318" t="str">
        <f>IF('Servicios Realizados'!A:A=A$1,ROW(),"")</f>
        <v/>
      </c>
    </row>
    <row r="319" spans="1:1">
      <c r="A319" t="str">
        <f>IF('Servicios Realizados'!A:A=A$1,ROW(),"")</f>
        <v/>
      </c>
    </row>
    <row r="320" spans="1:1">
      <c r="A320" t="str">
        <f>IF('Servicios Realizados'!A:A=A$1,ROW(),"")</f>
        <v/>
      </c>
    </row>
    <row r="321" spans="1:1">
      <c r="A321" t="str">
        <f>IF('Servicios Realizados'!A:A=A$1,ROW(),"")</f>
        <v/>
      </c>
    </row>
    <row r="322" spans="1:1">
      <c r="A322" t="str">
        <f>IF('Servicios Realizados'!A:A=A$1,ROW(),"")</f>
        <v/>
      </c>
    </row>
    <row r="323" spans="1:1">
      <c r="A323" t="str">
        <f>IF('Servicios Realizados'!A:A=A$1,ROW(),"")</f>
        <v/>
      </c>
    </row>
    <row r="324" spans="1:1">
      <c r="A324" t="str">
        <f>IF('Servicios Realizados'!A:A=A$1,ROW(),"")</f>
        <v/>
      </c>
    </row>
    <row r="325" spans="1:1">
      <c r="A325" t="str">
        <f>IF('Servicios Realizados'!A:A=A$1,ROW(),"")</f>
        <v/>
      </c>
    </row>
    <row r="326" spans="1:1">
      <c r="A326" t="str">
        <f>IF('Servicios Realizados'!A:A=A$1,ROW(),"")</f>
        <v/>
      </c>
    </row>
    <row r="327" spans="1:1">
      <c r="A327" t="str">
        <f>IF('Servicios Realizados'!A:A=A$1,ROW(),"")</f>
        <v/>
      </c>
    </row>
    <row r="328" spans="1:1">
      <c r="A328" t="str">
        <f>IF('Servicios Realizados'!A:A=A$1,ROW(),"")</f>
        <v/>
      </c>
    </row>
    <row r="329" spans="1:1">
      <c r="A329" t="str">
        <f>IF('Servicios Realizados'!A:A=A$1,ROW(),"")</f>
        <v/>
      </c>
    </row>
    <row r="330" spans="1:1">
      <c r="A330" t="str">
        <f>IF('Servicios Realizados'!A:A=A$1,ROW(),"")</f>
        <v/>
      </c>
    </row>
    <row r="331" spans="1:1">
      <c r="A331" t="str">
        <f>IF('Servicios Realizados'!A:A=A$1,ROW(),"")</f>
        <v/>
      </c>
    </row>
    <row r="332" spans="1:1">
      <c r="A332" t="str">
        <f>IF('Servicios Realizados'!A:A=A$1,ROW(),"")</f>
        <v/>
      </c>
    </row>
    <row r="333" spans="1:1">
      <c r="A333" t="str">
        <f>IF('Servicios Realizados'!A:A=A$1,ROW(),"")</f>
        <v/>
      </c>
    </row>
    <row r="334" spans="1:1">
      <c r="A334" t="str">
        <f>IF('Servicios Realizados'!A:A=A$1,ROW(),"")</f>
        <v/>
      </c>
    </row>
    <row r="335" spans="1:1">
      <c r="A335" t="str">
        <f>IF('Servicios Realizados'!A:A=A$1,ROW(),"")</f>
        <v/>
      </c>
    </row>
    <row r="336" spans="1:1">
      <c r="A336" t="str">
        <f>IF('Servicios Realizados'!A:A=A$1,ROW(),"")</f>
        <v/>
      </c>
    </row>
    <row r="337" spans="1:1">
      <c r="A337" t="str">
        <f>IF('Servicios Realizados'!A:A=A$1,ROW(),"")</f>
        <v/>
      </c>
    </row>
    <row r="338" spans="1:1">
      <c r="A338" t="str">
        <f>IF('Servicios Realizados'!A:A=A$1,ROW(),"")</f>
        <v/>
      </c>
    </row>
    <row r="339" spans="1:1">
      <c r="A339" t="str">
        <f>IF('Servicios Realizados'!A:A=A$1,ROW(),"")</f>
        <v/>
      </c>
    </row>
    <row r="340" spans="1:1">
      <c r="A340" t="str">
        <f>IF('Servicios Realizados'!A:A=A$1,ROW(),"")</f>
        <v/>
      </c>
    </row>
    <row r="341" spans="1:1">
      <c r="A341" t="str">
        <f>IF('Servicios Realizados'!A:A=A$1,ROW(),"")</f>
        <v/>
      </c>
    </row>
    <row r="342" spans="1:1">
      <c r="A342" t="str">
        <f>IF('Servicios Realizados'!A:A=A$1,ROW(),"")</f>
        <v/>
      </c>
    </row>
    <row r="343" spans="1:1">
      <c r="A343" t="str">
        <f>IF('Servicios Realizados'!A:A=A$1,ROW(),"")</f>
        <v/>
      </c>
    </row>
    <row r="344" spans="1:1">
      <c r="A344" t="str">
        <f>IF('Servicios Realizados'!A:A=A$1,ROW(),"")</f>
        <v/>
      </c>
    </row>
    <row r="345" spans="1:1">
      <c r="A345" t="str">
        <f>IF('Servicios Realizados'!A:A=A$1,ROW(),"")</f>
        <v/>
      </c>
    </row>
    <row r="346" spans="1:1">
      <c r="A346" t="str">
        <f>IF('Servicios Realizados'!A:A=A$1,ROW(),"")</f>
        <v/>
      </c>
    </row>
    <row r="347" spans="1:1">
      <c r="A347" t="str">
        <f>IF('Servicios Realizados'!A:A=A$1,ROW(),"")</f>
        <v/>
      </c>
    </row>
    <row r="348" spans="1:1">
      <c r="A348" t="str">
        <f>IF('Servicios Realizados'!A:A=A$1,ROW(),"")</f>
        <v/>
      </c>
    </row>
    <row r="349" spans="1:1">
      <c r="A349" t="str">
        <f>IF('Servicios Realizados'!A:A=A$1,ROW(),"")</f>
        <v/>
      </c>
    </row>
    <row r="350" spans="1:1">
      <c r="A350" t="str">
        <f>IF('Servicios Realizados'!A:A=A$1,ROW(),"")</f>
        <v/>
      </c>
    </row>
    <row r="351" spans="1:1">
      <c r="A351" t="str">
        <f>IF('Servicios Realizados'!A:A=A$1,ROW(),"")</f>
        <v/>
      </c>
    </row>
    <row r="352" spans="1:1">
      <c r="A352" t="str">
        <f>IF('Servicios Realizados'!A:A=A$1,ROW(),"")</f>
        <v/>
      </c>
    </row>
    <row r="353" spans="1:1">
      <c r="A353" t="str">
        <f>IF('Servicios Realizados'!A:A=A$1,ROW(),"")</f>
        <v/>
      </c>
    </row>
    <row r="354" spans="1:1">
      <c r="A354" t="str">
        <f>IF('Servicios Realizados'!A:A=A$1,ROW(),"")</f>
        <v/>
      </c>
    </row>
    <row r="355" spans="1:1">
      <c r="A355" t="str">
        <f>IF('Servicios Realizados'!A:A=A$1,ROW(),"")</f>
        <v/>
      </c>
    </row>
    <row r="356" spans="1:1">
      <c r="A356" t="str">
        <f>IF('Servicios Realizados'!A:A=A$1,ROW(),"")</f>
        <v/>
      </c>
    </row>
    <row r="357" spans="1:1">
      <c r="A357" t="str">
        <f>IF('Servicios Realizados'!A:A=A$1,ROW(),"")</f>
        <v/>
      </c>
    </row>
    <row r="358" spans="1:1">
      <c r="A358" t="str">
        <f>IF('Servicios Realizados'!A:A=A$1,ROW(),"")</f>
        <v/>
      </c>
    </row>
    <row r="359" spans="1:1">
      <c r="A359" t="str">
        <f>IF('Servicios Realizados'!A:A=A$1,ROW(),"")</f>
        <v/>
      </c>
    </row>
    <row r="360" spans="1:1">
      <c r="A360" t="str">
        <f>IF('Servicios Realizados'!A:A=A$1,ROW(),"")</f>
        <v/>
      </c>
    </row>
    <row r="361" spans="1:1">
      <c r="A361" t="str">
        <f>IF('Servicios Realizados'!A:A=A$1,ROW(),"")</f>
        <v/>
      </c>
    </row>
    <row r="362" spans="1:1">
      <c r="A362" t="str">
        <f>IF('Servicios Realizados'!A:A=A$1,ROW(),"")</f>
        <v/>
      </c>
    </row>
    <row r="363" spans="1:1">
      <c r="A363" t="str">
        <f>IF('Servicios Realizados'!A:A=A$1,ROW(),"")</f>
        <v/>
      </c>
    </row>
    <row r="364" spans="1:1">
      <c r="A364" t="str">
        <f>IF('Servicios Realizados'!A:A=A$1,ROW(),"")</f>
        <v/>
      </c>
    </row>
    <row r="365" spans="1:1">
      <c r="A365" t="str">
        <f>IF('Servicios Realizados'!A:A=A$1,ROW(),"")</f>
        <v/>
      </c>
    </row>
    <row r="366" spans="1:1">
      <c r="A366" t="str">
        <f>IF('Servicios Realizados'!A:A=A$1,ROW(),"")</f>
        <v/>
      </c>
    </row>
    <row r="367" spans="1:1">
      <c r="A367" t="str">
        <f>IF('Servicios Realizados'!A:A=A$1,ROW(),"")</f>
        <v/>
      </c>
    </row>
    <row r="368" spans="1:1">
      <c r="A368" t="str">
        <f>IF('Servicios Realizados'!A:A=A$1,ROW(),"")</f>
        <v/>
      </c>
    </row>
    <row r="369" spans="1:1">
      <c r="A369" t="str">
        <f>IF('Servicios Realizados'!A:A=A$1,ROW(),"")</f>
        <v/>
      </c>
    </row>
    <row r="370" spans="1:1">
      <c r="A370" t="str">
        <f>IF('Servicios Realizados'!A:A=A$1,ROW(),"")</f>
        <v/>
      </c>
    </row>
    <row r="371" spans="1:1">
      <c r="A371" t="str">
        <f>IF('Servicios Realizados'!A:A=A$1,ROW(),"")</f>
        <v/>
      </c>
    </row>
    <row r="372" spans="1:1">
      <c r="A372" t="str">
        <f>IF('Servicios Realizados'!A:A=A$1,ROW(),"")</f>
        <v/>
      </c>
    </row>
    <row r="373" spans="1:1">
      <c r="A373" t="str">
        <f>IF('Servicios Realizados'!A:A=A$1,ROW(),"")</f>
        <v/>
      </c>
    </row>
    <row r="374" spans="1:1">
      <c r="A374" t="str">
        <f>IF('Servicios Realizados'!A:A=A$1,ROW(),"")</f>
        <v/>
      </c>
    </row>
    <row r="375" spans="1:1">
      <c r="A375" t="str">
        <f>IF('Servicios Realizados'!A:A=A$1,ROW(),"")</f>
        <v/>
      </c>
    </row>
    <row r="376" spans="1:1">
      <c r="A376" t="str">
        <f>IF('Servicios Realizados'!A:A=A$1,ROW(),"")</f>
        <v/>
      </c>
    </row>
    <row r="377" spans="1:1">
      <c r="A377" t="str">
        <f>IF('Servicios Realizados'!A:A=A$1,ROW(),"")</f>
        <v/>
      </c>
    </row>
    <row r="378" spans="1:1">
      <c r="A378" t="str">
        <f>IF('Servicios Realizados'!A:A=A$1,ROW(),"")</f>
        <v/>
      </c>
    </row>
    <row r="379" spans="1:1">
      <c r="A379" t="str">
        <f>IF('Servicios Realizados'!A:A=A$1,ROW(),"")</f>
        <v/>
      </c>
    </row>
    <row r="380" spans="1:1">
      <c r="A380" t="str">
        <f>IF('Servicios Realizados'!A:A=A$1,ROW(),"")</f>
        <v/>
      </c>
    </row>
    <row r="381" spans="1:1">
      <c r="A381" t="str">
        <f>IF('Servicios Realizados'!A:A=A$1,ROW(),"")</f>
        <v/>
      </c>
    </row>
    <row r="382" spans="1:1">
      <c r="A382" t="str">
        <f>IF('Servicios Realizados'!A:A=A$1,ROW(),"")</f>
        <v/>
      </c>
    </row>
    <row r="383" spans="1:1">
      <c r="A383" t="str">
        <f>IF('Servicios Realizados'!A:A=A$1,ROW(),"")</f>
        <v/>
      </c>
    </row>
    <row r="384" spans="1:1">
      <c r="A384" t="str">
        <f>IF('Servicios Realizados'!A:A=A$1,ROW(),"")</f>
        <v/>
      </c>
    </row>
    <row r="385" spans="1:1">
      <c r="A385" t="str">
        <f>IF('Servicios Realizados'!A:A=A$1,ROW(),"")</f>
        <v/>
      </c>
    </row>
    <row r="386" spans="1:1">
      <c r="A386" t="str">
        <f>IF('Servicios Realizados'!A:A=A$1,ROW(),"")</f>
        <v/>
      </c>
    </row>
    <row r="387" spans="1:1">
      <c r="A387" t="str">
        <f>IF('Servicios Realizados'!A:A=A$1,ROW(),"")</f>
        <v/>
      </c>
    </row>
    <row r="388" spans="1:1">
      <c r="A388" t="str">
        <f>IF('Servicios Realizados'!A:A=A$1,ROW(),"")</f>
        <v/>
      </c>
    </row>
    <row r="389" spans="1:1">
      <c r="A389" t="str">
        <f>IF('Servicios Realizados'!A:A=A$1,ROW(),"")</f>
        <v/>
      </c>
    </row>
    <row r="390" spans="1:1">
      <c r="A390" t="str">
        <f>IF('Servicios Realizados'!A:A=A$1,ROW(),"")</f>
        <v/>
      </c>
    </row>
    <row r="391" spans="1:1">
      <c r="A391" t="str">
        <f>IF('Servicios Realizados'!A:A=A$1,ROW(),"")</f>
        <v/>
      </c>
    </row>
    <row r="392" spans="1:1">
      <c r="A392" t="str">
        <f>IF('Servicios Realizados'!A:A=A$1,ROW(),"")</f>
        <v/>
      </c>
    </row>
    <row r="393" spans="1:1">
      <c r="A393" t="str">
        <f>IF('Servicios Realizados'!A:A=A$1,ROW(),"")</f>
        <v/>
      </c>
    </row>
    <row r="394" spans="1:1">
      <c r="A394" t="str">
        <f>IF('Servicios Realizados'!A:A=A$1,ROW(),"")</f>
        <v/>
      </c>
    </row>
    <row r="395" spans="1:1">
      <c r="A395" t="str">
        <f>IF('Servicios Realizados'!A:A=A$1,ROW(),"")</f>
        <v/>
      </c>
    </row>
    <row r="396" spans="1:1">
      <c r="A396" t="str">
        <f>IF('Servicios Realizados'!A:A=A$1,ROW(),"")</f>
        <v/>
      </c>
    </row>
    <row r="397" spans="1:1">
      <c r="A397" t="str">
        <f>IF('Servicios Realizados'!A:A=A$1,ROW(),"")</f>
        <v/>
      </c>
    </row>
    <row r="398" spans="1:1">
      <c r="A398" t="str">
        <f>IF('Servicios Realizados'!A:A=A$1,ROW(),"")</f>
        <v/>
      </c>
    </row>
    <row r="399" spans="1:1">
      <c r="A399" t="str">
        <f>IF('Servicios Realizados'!A:A=A$1,ROW(),"")</f>
        <v/>
      </c>
    </row>
    <row r="400" spans="1:1">
      <c r="A400" t="str">
        <f>IF('Servicios Realizados'!A:A=A$1,ROW(),"")</f>
        <v/>
      </c>
    </row>
    <row r="401" spans="1:1">
      <c r="A401" t="str">
        <f>IF('Servicios Realizados'!A:A=A$1,ROW(),"")</f>
        <v/>
      </c>
    </row>
    <row r="402" spans="1:1">
      <c r="A402" t="str">
        <f>IF('Servicios Realizados'!A:A=A$1,ROW(),"")</f>
        <v/>
      </c>
    </row>
    <row r="403" spans="1:1">
      <c r="A403" t="str">
        <f>IF('Servicios Realizados'!A:A=A$1,ROW(),"")</f>
        <v/>
      </c>
    </row>
    <row r="404" spans="1:1">
      <c r="A404" t="str">
        <f>IF('Servicios Realizados'!A:A=A$1,ROW(),"")</f>
        <v/>
      </c>
    </row>
    <row r="405" spans="1:1">
      <c r="A405" t="str">
        <f>IF('Servicios Realizados'!A:A=A$1,ROW(),"")</f>
        <v/>
      </c>
    </row>
    <row r="406" spans="1:1">
      <c r="A406" t="str">
        <f>IF('Servicios Realizados'!A:A=A$1,ROW(),"")</f>
        <v/>
      </c>
    </row>
    <row r="407" spans="1:1">
      <c r="A407" t="str">
        <f>IF('Servicios Realizados'!A:A=A$1,ROW(),"")</f>
        <v/>
      </c>
    </row>
    <row r="408" spans="1:1">
      <c r="A408" t="str">
        <f>IF('Servicios Realizados'!A:A=A$1,ROW(),"")</f>
        <v/>
      </c>
    </row>
    <row r="409" spans="1:1">
      <c r="A409" t="str">
        <f>IF('Servicios Realizados'!A:A=A$1,ROW(),"")</f>
        <v/>
      </c>
    </row>
    <row r="410" spans="1:1">
      <c r="A410" t="str">
        <f>IF('Servicios Realizados'!A:A=A$1,ROW(),"")</f>
        <v/>
      </c>
    </row>
    <row r="411" spans="1:1">
      <c r="A411" t="str">
        <f>IF('Servicios Realizados'!A:A=A$1,ROW(),"")</f>
        <v/>
      </c>
    </row>
    <row r="412" spans="1:1">
      <c r="A412" t="str">
        <f>IF('Servicios Realizados'!A:A=A$1,ROW(),"")</f>
        <v/>
      </c>
    </row>
    <row r="413" spans="1:1">
      <c r="A413" t="str">
        <f>IF('Servicios Realizados'!A:A=A$1,ROW(),"")</f>
        <v/>
      </c>
    </row>
    <row r="414" spans="1:1">
      <c r="A414" t="str">
        <f>IF('Servicios Realizados'!A:A=A$1,ROW(),"")</f>
        <v/>
      </c>
    </row>
    <row r="415" spans="1:1">
      <c r="A415" t="str">
        <f>IF('Servicios Realizados'!A:A=A$1,ROW(),"")</f>
        <v/>
      </c>
    </row>
    <row r="416" spans="1:1">
      <c r="A416" t="str">
        <f>IF('Servicios Realizados'!A:A=A$1,ROW(),"")</f>
        <v/>
      </c>
    </row>
    <row r="417" spans="1:1">
      <c r="A417" t="str">
        <f>IF('Servicios Realizados'!A:A=A$1,ROW(),"")</f>
        <v/>
      </c>
    </row>
    <row r="418" spans="1:1">
      <c r="A418" t="str">
        <f>IF('Servicios Realizados'!A:A=A$1,ROW(),"")</f>
        <v/>
      </c>
    </row>
    <row r="419" spans="1:1">
      <c r="A419" t="str">
        <f>IF('Servicios Realizados'!A:A=A$1,ROW(),"")</f>
        <v/>
      </c>
    </row>
    <row r="420" spans="1:1">
      <c r="A420" t="str">
        <f>IF('Servicios Realizados'!A:A=A$1,ROW(),"")</f>
        <v/>
      </c>
    </row>
    <row r="421" spans="1:1">
      <c r="A421" t="str">
        <f>IF('Servicios Realizados'!A:A=A$1,ROW(),"")</f>
        <v/>
      </c>
    </row>
    <row r="422" spans="1:1">
      <c r="A422" t="str">
        <f>IF('Servicios Realizados'!A:A=A$1,ROW(),"")</f>
        <v/>
      </c>
    </row>
    <row r="423" spans="1:1">
      <c r="A423" t="str">
        <f>IF('Servicios Realizados'!A:A=A$1,ROW(),"")</f>
        <v/>
      </c>
    </row>
    <row r="424" spans="1:1">
      <c r="A424" t="str">
        <f>IF('Servicios Realizados'!A:A=A$1,ROW(),"")</f>
        <v/>
      </c>
    </row>
    <row r="425" spans="1:1">
      <c r="A425" t="str">
        <f>IF('Servicios Realizados'!A:A=A$1,ROW(),"")</f>
        <v/>
      </c>
    </row>
    <row r="426" spans="1:1">
      <c r="A426" t="str">
        <f>IF('Servicios Realizados'!A:A=A$1,ROW(),"")</f>
        <v/>
      </c>
    </row>
    <row r="427" spans="1:1">
      <c r="A427" t="str">
        <f>IF('Servicios Realizados'!A:A=A$1,ROW(),"")</f>
        <v/>
      </c>
    </row>
    <row r="428" spans="1:1">
      <c r="A428" t="str">
        <f>IF('Servicios Realizados'!A:A=A$1,ROW(),"")</f>
        <v/>
      </c>
    </row>
    <row r="429" spans="1:1">
      <c r="A429" t="str">
        <f>IF('Servicios Realizados'!A:A=A$1,ROW(),"")</f>
        <v/>
      </c>
    </row>
    <row r="430" spans="1:1">
      <c r="A430" t="str">
        <f>IF('Servicios Realizados'!A:A=A$1,ROW(),"")</f>
        <v/>
      </c>
    </row>
    <row r="431" spans="1:1">
      <c r="A431" t="str">
        <f>IF('Servicios Realizados'!A:A=A$1,ROW(),"")</f>
        <v/>
      </c>
    </row>
    <row r="432" spans="1:1">
      <c r="A432" t="str">
        <f>IF('Servicios Realizados'!A:A=A$1,ROW(),"")</f>
        <v/>
      </c>
    </row>
    <row r="433" spans="1:1">
      <c r="A433" t="str">
        <f>IF('Servicios Realizados'!A:A=A$1,ROW(),"")</f>
        <v/>
      </c>
    </row>
    <row r="434" spans="1:1">
      <c r="A434" t="str">
        <f>IF('Servicios Realizados'!A:A=A$1,ROW(),"")</f>
        <v/>
      </c>
    </row>
    <row r="435" spans="1:1">
      <c r="A435" t="str">
        <f>IF('Servicios Realizados'!A:A=A$1,ROW(),"")</f>
        <v/>
      </c>
    </row>
    <row r="436" spans="1:1">
      <c r="A436" t="str">
        <f>IF('Servicios Realizados'!A:A=A$1,ROW(),"")</f>
        <v/>
      </c>
    </row>
    <row r="437" spans="1:1">
      <c r="A437" t="str">
        <f>IF('Servicios Realizados'!A:A=A$1,ROW(),"")</f>
        <v/>
      </c>
    </row>
    <row r="438" spans="1:1">
      <c r="A438" t="str">
        <f>IF('Servicios Realizados'!A:A=A$1,ROW(),"")</f>
        <v/>
      </c>
    </row>
    <row r="439" spans="1:1">
      <c r="A439" t="str">
        <f>IF('Servicios Realizados'!A:A=A$1,ROW(),"")</f>
        <v/>
      </c>
    </row>
    <row r="440" spans="1:1">
      <c r="A440" t="str">
        <f>IF('Servicios Realizados'!A:A=A$1,ROW(),"")</f>
        <v/>
      </c>
    </row>
    <row r="441" spans="1:1">
      <c r="A441" t="str">
        <f>IF('Servicios Realizados'!A:A=A$1,ROW(),"")</f>
        <v/>
      </c>
    </row>
    <row r="442" spans="1:1">
      <c r="A442" t="str">
        <f>IF('Servicios Realizados'!A:A=A$1,ROW(),"")</f>
        <v/>
      </c>
    </row>
    <row r="443" spans="1:1">
      <c r="A443" t="str">
        <f>IF('Servicios Realizados'!A:A=A$1,ROW(),"")</f>
        <v/>
      </c>
    </row>
    <row r="444" spans="1:1">
      <c r="A444" t="str">
        <f>IF('Servicios Realizados'!A:A=A$1,ROW(),"")</f>
        <v/>
      </c>
    </row>
    <row r="445" spans="1:1">
      <c r="A445" t="str">
        <f>IF('Servicios Realizados'!A:A=A$1,ROW(),"")</f>
        <v/>
      </c>
    </row>
    <row r="446" spans="1:1">
      <c r="A446" t="str">
        <f>IF('Servicios Realizados'!A:A=A$1,ROW(),"")</f>
        <v/>
      </c>
    </row>
    <row r="447" spans="1:1">
      <c r="A447" t="str">
        <f>IF('Servicios Realizados'!A:A=A$1,ROW(),"")</f>
        <v/>
      </c>
    </row>
    <row r="448" spans="1:1">
      <c r="A448" t="str">
        <f>IF('Servicios Realizados'!A:A=A$1,ROW(),"")</f>
        <v/>
      </c>
    </row>
    <row r="449" spans="1:1">
      <c r="A449" t="str">
        <f>IF('Servicios Realizados'!A:A=A$1,ROW(),"")</f>
        <v/>
      </c>
    </row>
    <row r="450" spans="1:1">
      <c r="A450" t="str">
        <f>IF('Servicios Realizados'!A:A=A$1,ROW(),"")</f>
        <v/>
      </c>
    </row>
    <row r="451" spans="1:1">
      <c r="A451" t="str">
        <f>IF('Servicios Realizados'!A:A=A$1,ROW(),"")</f>
        <v/>
      </c>
    </row>
    <row r="452" spans="1:1">
      <c r="A452" t="str">
        <f>IF('Servicios Realizados'!A:A=A$1,ROW(),"")</f>
        <v/>
      </c>
    </row>
    <row r="453" spans="1:1">
      <c r="A453" t="str">
        <f>IF('Servicios Realizados'!A:A=A$1,ROW(),"")</f>
        <v/>
      </c>
    </row>
    <row r="454" spans="1:1">
      <c r="A454" t="str">
        <f>IF('Servicios Realizados'!A:A=A$1,ROW(),"")</f>
        <v/>
      </c>
    </row>
    <row r="455" spans="1:1">
      <c r="A455" t="str">
        <f>IF('Servicios Realizados'!A:A=A$1,ROW(),"")</f>
        <v/>
      </c>
    </row>
    <row r="456" spans="1:1">
      <c r="A456" t="str">
        <f>IF('Servicios Realizados'!A:A=A$1,ROW(),"")</f>
        <v/>
      </c>
    </row>
    <row r="457" spans="1:1">
      <c r="A457" t="str">
        <f>IF('Servicios Realizados'!A:A=A$1,ROW(),"")</f>
        <v/>
      </c>
    </row>
    <row r="458" spans="1:1">
      <c r="A458" t="str">
        <f>IF('Servicios Realizados'!A:A=A$1,ROW(),"")</f>
        <v/>
      </c>
    </row>
    <row r="459" spans="1:1">
      <c r="A459" t="str">
        <f>IF('Servicios Realizados'!A:A=A$1,ROW(),"")</f>
        <v/>
      </c>
    </row>
    <row r="460" spans="1:1">
      <c r="A460" t="str">
        <f>IF('Servicios Realizados'!A:A=A$1,ROW(),"")</f>
        <v/>
      </c>
    </row>
    <row r="461" spans="1:1">
      <c r="A461" t="str">
        <f>IF('Servicios Realizados'!A:A=A$1,ROW(),"")</f>
        <v/>
      </c>
    </row>
    <row r="462" spans="1:1">
      <c r="A462" t="str">
        <f>IF('Servicios Realizados'!A:A=A$1,ROW(),"")</f>
        <v/>
      </c>
    </row>
    <row r="463" spans="1:1">
      <c r="A463" t="str">
        <f>IF('Servicios Realizados'!A:A=A$1,ROW(),"")</f>
        <v/>
      </c>
    </row>
    <row r="464" spans="1:1">
      <c r="A464" t="str">
        <f>IF('Servicios Realizados'!A:A=A$1,ROW(),"")</f>
        <v/>
      </c>
    </row>
    <row r="465" spans="1:1">
      <c r="A465" t="str">
        <f>IF('Servicios Realizados'!A:A=A$1,ROW(),"")</f>
        <v/>
      </c>
    </row>
    <row r="466" spans="1:1">
      <c r="A466" t="str">
        <f>IF('Servicios Realizados'!A:A=A$1,ROW(),"")</f>
        <v/>
      </c>
    </row>
    <row r="467" spans="1:1">
      <c r="A467" t="str">
        <f>IF('Servicios Realizados'!A:A=A$1,ROW(),"")</f>
        <v/>
      </c>
    </row>
    <row r="468" spans="1:1">
      <c r="A468" t="str">
        <f>IF('Servicios Realizados'!A:A=A$1,ROW(),"")</f>
        <v/>
      </c>
    </row>
    <row r="469" spans="1:1">
      <c r="A469" t="str">
        <f>IF('Servicios Realizados'!A:A=A$1,ROW(),"")</f>
        <v/>
      </c>
    </row>
    <row r="470" spans="1:1">
      <c r="A470" t="str">
        <f>IF('Servicios Realizados'!A:A=A$1,ROW(),"")</f>
        <v/>
      </c>
    </row>
    <row r="471" spans="1:1">
      <c r="A471" t="str">
        <f>IF('Servicios Realizados'!A:A=A$1,ROW(),"")</f>
        <v/>
      </c>
    </row>
    <row r="472" spans="1:1">
      <c r="A472" t="str">
        <f>IF('Servicios Realizados'!A:A=A$1,ROW(),"")</f>
        <v/>
      </c>
    </row>
    <row r="473" spans="1:1">
      <c r="A473" t="str">
        <f>IF('Servicios Realizados'!A:A=A$1,ROW(),"")</f>
        <v/>
      </c>
    </row>
    <row r="474" spans="1:1">
      <c r="A474" t="str">
        <f>IF('Servicios Realizados'!A:A=A$1,ROW(),"")</f>
        <v/>
      </c>
    </row>
    <row r="475" spans="1:1">
      <c r="A475" t="str">
        <f>IF('Servicios Realizados'!A:A=A$1,ROW(),"")</f>
        <v/>
      </c>
    </row>
    <row r="476" spans="1:1">
      <c r="A476" t="str">
        <f>IF('Servicios Realizados'!A:A=A$1,ROW(),"")</f>
        <v/>
      </c>
    </row>
    <row r="477" spans="1:1">
      <c r="A477" t="str">
        <f>IF('Servicios Realizados'!A:A=A$1,ROW(),"")</f>
        <v/>
      </c>
    </row>
    <row r="478" spans="1:1">
      <c r="A478" t="str">
        <f>IF('Servicios Realizados'!A:A=A$1,ROW(),"")</f>
        <v/>
      </c>
    </row>
    <row r="479" spans="1:1">
      <c r="A479" t="str">
        <f>IF('Servicios Realizados'!A:A=A$1,ROW(),"")</f>
        <v/>
      </c>
    </row>
    <row r="480" spans="1:1">
      <c r="A480" t="str">
        <f>IF('Servicios Realizados'!A:A=A$1,ROW(),"")</f>
        <v/>
      </c>
    </row>
    <row r="481" spans="1:1">
      <c r="A481" t="str">
        <f>IF('Servicios Realizados'!A:A=A$1,ROW(),"")</f>
        <v/>
      </c>
    </row>
    <row r="482" spans="1:1">
      <c r="A482" t="str">
        <f>IF('Servicios Realizados'!A:A=A$1,ROW(),"")</f>
        <v/>
      </c>
    </row>
    <row r="483" spans="1:1">
      <c r="A483" t="str">
        <f>IF('Servicios Realizados'!A:A=A$1,ROW(),"")</f>
        <v/>
      </c>
    </row>
    <row r="484" spans="1:1">
      <c r="A484" t="str">
        <f>IF('Servicios Realizados'!A:A=A$1,ROW(),"")</f>
        <v/>
      </c>
    </row>
    <row r="485" spans="1:1">
      <c r="A485" t="str">
        <f>IF('Servicios Realizados'!A:A=A$1,ROW(),"")</f>
        <v/>
      </c>
    </row>
    <row r="486" spans="1:1">
      <c r="A486" t="str">
        <f>IF('Servicios Realizados'!A:A=A$1,ROW(),"")</f>
        <v/>
      </c>
    </row>
    <row r="487" spans="1:1">
      <c r="A487" t="str">
        <f>IF('Servicios Realizados'!A:A=A$1,ROW(),"")</f>
        <v/>
      </c>
    </row>
    <row r="488" spans="1:1">
      <c r="A488" t="str">
        <f>IF('Servicios Realizados'!A:A=A$1,ROW(),"")</f>
        <v/>
      </c>
    </row>
    <row r="489" spans="1:1">
      <c r="A489" t="str">
        <f>IF('Servicios Realizados'!A:A=A$1,ROW(),"")</f>
        <v/>
      </c>
    </row>
    <row r="490" spans="1:1">
      <c r="A490" t="str">
        <f>IF('Servicios Realizados'!A:A=A$1,ROW(),"")</f>
        <v/>
      </c>
    </row>
    <row r="491" spans="1:1">
      <c r="A491" t="str">
        <f>IF('Servicios Realizados'!A:A=A$1,ROW(),"")</f>
        <v/>
      </c>
    </row>
    <row r="492" spans="1:1">
      <c r="A492" t="str">
        <f>IF('Servicios Realizados'!A:A=A$1,ROW(),"")</f>
        <v/>
      </c>
    </row>
    <row r="493" spans="1:1">
      <c r="A493" t="str">
        <f>IF('Servicios Realizados'!A:A=A$1,ROW(),"")</f>
        <v/>
      </c>
    </row>
    <row r="494" spans="1:1">
      <c r="A494" t="str">
        <f>IF('Servicios Realizados'!A:A=A$1,ROW(),"")</f>
        <v/>
      </c>
    </row>
    <row r="495" spans="1:1">
      <c r="A495" t="str">
        <f>IF('Servicios Realizados'!A:A=A$1,ROW(),"")</f>
        <v/>
      </c>
    </row>
    <row r="496" spans="1:1">
      <c r="A496" t="str">
        <f>IF('Servicios Realizados'!A:A=A$1,ROW(),"")</f>
        <v/>
      </c>
    </row>
    <row r="497" spans="1:1">
      <c r="A497" t="str">
        <f>IF('Servicios Realizados'!A:A=A$1,ROW(),"")</f>
        <v/>
      </c>
    </row>
    <row r="498" spans="1:1">
      <c r="A498" t="str">
        <f>IF('Servicios Realizados'!A:A=A$1,ROW(),"")</f>
        <v/>
      </c>
    </row>
    <row r="499" spans="1:1">
      <c r="A499">
        <f>IF('Servicios Realizados'!A:A=A$1,ROW(),"")</f>
        <v>499</v>
      </c>
    </row>
    <row r="500" spans="1:1">
      <c r="A500" t="str">
        <f>IF('Servicios Realizados'!A:A=A$1,ROW(),"")</f>
        <v/>
      </c>
    </row>
    <row r="501" spans="1:1">
      <c r="A501" t="str">
        <f>IF('Servicios Realizados'!A:A=A$1,ROW(),"")</f>
        <v/>
      </c>
    </row>
    <row r="502" spans="1:1">
      <c r="A502" t="str">
        <f>IF('Servicios Realizados'!A:A=A$1,ROW(),"")</f>
        <v/>
      </c>
    </row>
    <row r="503" spans="1:1">
      <c r="A503" t="str">
        <f>IF('Servicios Realizados'!A:A=A$1,ROW(),"")</f>
        <v/>
      </c>
    </row>
    <row r="504" spans="1:1">
      <c r="A504" t="str">
        <f>IF('Servicios Realizados'!A:A=A$1,ROW(),"")</f>
        <v/>
      </c>
    </row>
    <row r="505" spans="1:1">
      <c r="A505" t="str">
        <f>IF('Servicios Realizados'!A:A=A$1,ROW(),"")</f>
        <v/>
      </c>
    </row>
    <row r="506" spans="1:1">
      <c r="A506" t="str">
        <f>IF('Servicios Realizados'!A:A=A$1,ROW(),"")</f>
        <v/>
      </c>
    </row>
    <row r="507" spans="1:1">
      <c r="A507" t="str">
        <f>IF('Servicios Realizados'!A:A=A$1,ROW(),"")</f>
        <v/>
      </c>
    </row>
    <row r="508" spans="1:1">
      <c r="A508" t="str">
        <f>IF('Servicios Realizados'!A:A=A$1,ROW(),"")</f>
        <v/>
      </c>
    </row>
    <row r="509" spans="1:1">
      <c r="A509" t="str">
        <f>IF('Servicios Realizados'!A:A=A$1,ROW(),"")</f>
        <v/>
      </c>
    </row>
    <row r="510" spans="1:1">
      <c r="A510" t="str">
        <f>IF('Servicios Realizados'!A:A=A$1,ROW(),"")</f>
        <v/>
      </c>
    </row>
    <row r="511" spans="1:1">
      <c r="A511" t="str">
        <f>IF('Servicios Realizados'!A:A=A$1,ROW(),"")</f>
        <v/>
      </c>
    </row>
    <row r="512" spans="1:1">
      <c r="A512" t="str">
        <f>IF('Servicios Realizados'!A:A=A$1,ROW(),"")</f>
        <v/>
      </c>
    </row>
    <row r="513" spans="1:1">
      <c r="A513" t="str">
        <f>IF('Servicios Realizados'!A:A=A$1,ROW(),"")</f>
        <v/>
      </c>
    </row>
    <row r="514" spans="1:1">
      <c r="A514" t="str">
        <f>IF('Servicios Realizados'!A:A=A$1,ROW(),"")</f>
        <v/>
      </c>
    </row>
    <row r="515" spans="1:1">
      <c r="A515" t="str">
        <f>IF('Servicios Realizados'!A:A=A$1,ROW(),"")</f>
        <v/>
      </c>
    </row>
    <row r="516" spans="1:1">
      <c r="A516" t="str">
        <f>IF('Servicios Realizados'!A:A=A$1,ROW(),"")</f>
        <v/>
      </c>
    </row>
    <row r="517" spans="1:1">
      <c r="A517" t="str">
        <f>IF('Servicios Realizados'!A:A=A$1,ROW(),"")</f>
        <v/>
      </c>
    </row>
    <row r="518" spans="1:1">
      <c r="A518" t="str">
        <f>IF('Servicios Realizados'!A:A=A$1,ROW(),"")</f>
        <v/>
      </c>
    </row>
    <row r="519" spans="1:1">
      <c r="A519" t="str">
        <f>IF('Servicios Realizados'!A:A=A$1,ROW(),"")</f>
        <v/>
      </c>
    </row>
    <row r="520" spans="1:1">
      <c r="A520" t="str">
        <f>IF('Servicios Realizados'!A:A=A$1,ROW(),"")</f>
        <v/>
      </c>
    </row>
    <row r="521" spans="1:1">
      <c r="A521" t="str">
        <f>IF('Servicios Realizados'!A:A=A$1,ROW(),"")</f>
        <v/>
      </c>
    </row>
    <row r="522" spans="1:1">
      <c r="A522" t="str">
        <f>IF('Servicios Realizados'!A:A=A$1,ROW(),"")</f>
        <v/>
      </c>
    </row>
    <row r="523" spans="1:1">
      <c r="A523" t="str">
        <f>IF('Servicios Realizados'!A:A=A$1,ROW(),"")</f>
        <v/>
      </c>
    </row>
    <row r="524" spans="1:1">
      <c r="A524" t="str">
        <f>IF('Servicios Realizados'!A:A=A$1,ROW(),"")</f>
        <v/>
      </c>
    </row>
    <row r="525" spans="1:1">
      <c r="A525" t="str">
        <f>IF('Servicios Realizados'!A:A=A$1,ROW(),"")</f>
        <v/>
      </c>
    </row>
    <row r="526" spans="1:1">
      <c r="A526" t="str">
        <f>IF('Servicios Realizados'!A:A=A$1,ROW(),"")</f>
        <v/>
      </c>
    </row>
    <row r="527" spans="1:1">
      <c r="A527" t="str">
        <f>IF('Servicios Realizados'!A:A=A$1,ROW(),"")</f>
        <v/>
      </c>
    </row>
    <row r="528" spans="1:1">
      <c r="A528" t="str">
        <f>IF('Servicios Realizados'!A:A=A$1,ROW(),"")</f>
        <v/>
      </c>
    </row>
    <row r="529" spans="1:1">
      <c r="A529" t="str">
        <f>IF('Servicios Realizados'!A:A=A$1,ROW(),"")</f>
        <v/>
      </c>
    </row>
    <row r="530" spans="1:1">
      <c r="A530" t="str">
        <f>IF('Servicios Realizados'!A:A=A$1,ROW(),"")</f>
        <v/>
      </c>
    </row>
    <row r="531" spans="1:1">
      <c r="A531" t="str">
        <f>IF('Servicios Realizados'!A:A=A$1,ROW(),"")</f>
        <v/>
      </c>
    </row>
    <row r="532" spans="1:1">
      <c r="A532" t="str">
        <f>IF('Servicios Realizados'!A:A=A$1,ROW(),"")</f>
        <v/>
      </c>
    </row>
    <row r="533" spans="1:1">
      <c r="A533" t="str">
        <f>IF('Servicios Realizados'!A:A=A$1,ROW(),"")</f>
        <v/>
      </c>
    </row>
    <row r="534" spans="1:1">
      <c r="A534" t="str">
        <f>IF('Servicios Realizados'!A:A=A$1,ROW(),"")</f>
        <v/>
      </c>
    </row>
    <row r="535" spans="1:1">
      <c r="A535" t="str">
        <f>IF('Servicios Realizados'!A:A=A$1,ROW(),"")</f>
        <v/>
      </c>
    </row>
    <row r="536" spans="1:1">
      <c r="A536" t="str">
        <f>IF('Servicios Realizados'!A:A=A$1,ROW(),"")</f>
        <v/>
      </c>
    </row>
    <row r="537" spans="1:1">
      <c r="A537" t="str">
        <f>IF('Servicios Realizados'!A:A=A$1,ROW(),"")</f>
        <v/>
      </c>
    </row>
    <row r="538" spans="1:1">
      <c r="A538" t="str">
        <f>IF('Servicios Realizados'!A:A=A$1,ROW(),"")</f>
        <v/>
      </c>
    </row>
    <row r="539" spans="1:1">
      <c r="A539" t="str">
        <f>IF('Servicios Realizados'!A:A=A$1,ROW(),"")</f>
        <v/>
      </c>
    </row>
    <row r="540" spans="1:1">
      <c r="A540" t="str">
        <f>IF('Servicios Realizados'!A:A=A$1,ROW(),"")</f>
        <v/>
      </c>
    </row>
    <row r="541" spans="1:1">
      <c r="A541" t="str">
        <f>IF('Servicios Realizados'!A:A=A$1,ROW(),"")</f>
        <v/>
      </c>
    </row>
    <row r="542" spans="1:1">
      <c r="A542" t="str">
        <f>IF('Servicios Realizados'!A:A=A$1,ROW(),"")</f>
        <v/>
      </c>
    </row>
    <row r="543" spans="1:1">
      <c r="A543" t="str">
        <f>IF('Servicios Realizados'!A:A=A$1,ROW(),"")</f>
        <v/>
      </c>
    </row>
    <row r="544" spans="1:1">
      <c r="A544" t="str">
        <f>IF('Servicios Realizados'!A:A=A$1,ROW(),"")</f>
        <v/>
      </c>
    </row>
    <row r="545" spans="1:1">
      <c r="A545" t="str">
        <f>IF('Servicios Realizados'!A:A=A$1,ROW(),"")</f>
        <v/>
      </c>
    </row>
    <row r="546" spans="1:1">
      <c r="A546" t="str">
        <f>IF('Servicios Realizados'!A:A=A$1,ROW(),"")</f>
        <v/>
      </c>
    </row>
    <row r="547" spans="1:1">
      <c r="A547" t="str">
        <f>IF('Servicios Realizados'!A:A=A$1,ROW(),"")</f>
        <v/>
      </c>
    </row>
    <row r="548" spans="1:1">
      <c r="A548" t="str">
        <f>IF('Servicios Realizados'!A:A=A$1,ROW(),"")</f>
        <v/>
      </c>
    </row>
    <row r="549" spans="1:1">
      <c r="A549" t="str">
        <f>IF('Servicios Realizados'!A:A=A$1,ROW(),"")</f>
        <v/>
      </c>
    </row>
    <row r="550" spans="1:1">
      <c r="A550" t="str">
        <f>IF('Servicios Realizados'!A:A=A$1,ROW(),"")</f>
        <v/>
      </c>
    </row>
    <row r="551" spans="1:1">
      <c r="A551" t="str">
        <f>IF('Servicios Realizados'!A:A=A$1,ROW(),"")</f>
        <v/>
      </c>
    </row>
    <row r="552" spans="1:1">
      <c r="A552" t="str">
        <f>IF('Servicios Realizados'!A:A=A$1,ROW(),"")</f>
        <v/>
      </c>
    </row>
    <row r="553" spans="1:1">
      <c r="A553" t="str">
        <f>IF('Servicios Realizados'!A:A=A$1,ROW(),"")</f>
        <v/>
      </c>
    </row>
    <row r="554" spans="1:1">
      <c r="A554" t="str">
        <f>IF('Servicios Realizados'!A:A=A$1,ROW(),"")</f>
        <v/>
      </c>
    </row>
    <row r="555" spans="1:1">
      <c r="A555" t="str">
        <f>IF('Servicios Realizados'!A:A=A$1,ROW(),"")</f>
        <v/>
      </c>
    </row>
    <row r="556" spans="1:1">
      <c r="A556" t="str">
        <f>IF('Servicios Realizados'!A:A=A$1,ROW(),"")</f>
        <v/>
      </c>
    </row>
    <row r="557" spans="1:1">
      <c r="A557" t="str">
        <f>IF('Servicios Realizados'!A:A=A$1,ROW(),"")</f>
        <v/>
      </c>
    </row>
    <row r="558" spans="1:1">
      <c r="A558" t="str">
        <f>IF('Servicios Realizados'!A:A=A$1,ROW(),"")</f>
        <v/>
      </c>
    </row>
    <row r="559" spans="1:1">
      <c r="A559" t="str">
        <f>IF('Servicios Realizados'!A:A=A$1,ROW(),"")</f>
        <v/>
      </c>
    </row>
    <row r="560" spans="1:1">
      <c r="A560" t="str">
        <f>IF('Servicios Realizados'!A:A=A$1,ROW(),"")</f>
        <v/>
      </c>
    </row>
    <row r="561" spans="1:1">
      <c r="A561" t="str">
        <f>IF('Servicios Realizados'!A:A=A$1,ROW(),"")</f>
        <v/>
      </c>
    </row>
    <row r="562" spans="1:1">
      <c r="A562" t="str">
        <f>IF('Servicios Realizados'!A:A=A$1,ROW(),"")</f>
        <v/>
      </c>
    </row>
    <row r="563" spans="1:1">
      <c r="A563" t="str">
        <f>IF('Servicios Realizados'!A:A=A$1,ROW(),"")</f>
        <v/>
      </c>
    </row>
    <row r="564" spans="1:1">
      <c r="A564" t="str">
        <f>IF('Servicios Realizados'!A:A=A$1,ROW(),"")</f>
        <v/>
      </c>
    </row>
    <row r="565" spans="1:1">
      <c r="A565" t="str">
        <f>IF('Servicios Realizados'!A:A=A$1,ROW(),"")</f>
        <v/>
      </c>
    </row>
    <row r="566" spans="1:1">
      <c r="A566" t="str">
        <f>IF('Servicios Realizados'!A:A=A$1,ROW(),"")</f>
        <v/>
      </c>
    </row>
    <row r="567" spans="1:1">
      <c r="A567" t="str">
        <f>IF('Servicios Realizados'!A:A=A$1,ROW(),"")</f>
        <v/>
      </c>
    </row>
    <row r="568" spans="1:1">
      <c r="A568" t="str">
        <f>IF('Servicios Realizados'!A:A=A$1,ROW(),"")</f>
        <v/>
      </c>
    </row>
    <row r="569" spans="1:1">
      <c r="A569" t="str">
        <f>IF('Servicios Realizados'!A:A=A$1,ROW(),"")</f>
        <v/>
      </c>
    </row>
    <row r="570" spans="1:1">
      <c r="A570" t="str">
        <f>IF('Servicios Realizados'!A:A=A$1,ROW(),"")</f>
        <v/>
      </c>
    </row>
    <row r="571" spans="1:1">
      <c r="A571" t="str">
        <f>IF('Servicios Realizados'!A:A=A$1,ROW(),"")</f>
        <v/>
      </c>
    </row>
    <row r="572" spans="1:1">
      <c r="A572" t="str">
        <f>IF('Servicios Realizados'!A:A=A$1,ROW(),"")</f>
        <v/>
      </c>
    </row>
    <row r="573" spans="1:1">
      <c r="A573" t="str">
        <f>IF('Servicios Realizados'!A:A=A$1,ROW(),"")</f>
        <v/>
      </c>
    </row>
    <row r="574" spans="1:1">
      <c r="A574" t="str">
        <f>IF('Servicios Realizados'!A:A=A$1,ROW(),"")</f>
        <v/>
      </c>
    </row>
    <row r="575" spans="1:1">
      <c r="A575" t="str">
        <f>IF('Servicios Realizados'!A:A=A$1,ROW(),"")</f>
        <v/>
      </c>
    </row>
    <row r="576" spans="1:1">
      <c r="A576" t="str">
        <f>IF('Servicios Realizados'!A:A=A$1,ROW(),"")</f>
        <v/>
      </c>
    </row>
    <row r="577" spans="1:1">
      <c r="A577" t="str">
        <f>IF('Servicios Realizados'!A:A=A$1,ROW(),"")</f>
        <v/>
      </c>
    </row>
    <row r="578" spans="1:1">
      <c r="A578" t="str">
        <f>IF('Servicios Realizados'!A:A=A$1,ROW(),"")</f>
        <v/>
      </c>
    </row>
    <row r="579" spans="1:1">
      <c r="A579" t="str">
        <f>IF('Servicios Realizados'!A:A=A$1,ROW(),"")</f>
        <v/>
      </c>
    </row>
    <row r="580" spans="1:1">
      <c r="A580" t="str">
        <f>IF('Servicios Realizados'!A:A=A$1,ROW(),"")</f>
        <v/>
      </c>
    </row>
    <row r="581" spans="1:1">
      <c r="A581" t="str">
        <f>IF('Servicios Realizados'!A:A=A$1,ROW(),"")</f>
        <v/>
      </c>
    </row>
    <row r="582" spans="1:1">
      <c r="A582" t="str">
        <f>IF('Servicios Realizados'!A:A=A$1,ROW(),"")</f>
        <v/>
      </c>
    </row>
    <row r="583" spans="1:1">
      <c r="A583" t="str">
        <f>IF('Servicios Realizados'!A:A=A$1,ROW(),"")</f>
        <v/>
      </c>
    </row>
    <row r="584" spans="1:1">
      <c r="A584" t="str">
        <f>IF('Servicios Realizados'!A:A=A$1,ROW(),"")</f>
        <v/>
      </c>
    </row>
    <row r="585" spans="1:1">
      <c r="A585" t="str">
        <f>IF('Servicios Realizados'!A:A=A$1,ROW(),"")</f>
        <v/>
      </c>
    </row>
    <row r="586" spans="1:1">
      <c r="A586" t="str">
        <f>IF('Servicios Realizados'!A:A=A$1,ROW(),"")</f>
        <v/>
      </c>
    </row>
    <row r="587" spans="1:1">
      <c r="A587" t="str">
        <f>IF('Servicios Realizados'!A:A=A$1,ROW(),"")</f>
        <v/>
      </c>
    </row>
    <row r="588" spans="1:1">
      <c r="A588" t="str">
        <f>IF('Servicios Realizados'!A:A=A$1,ROW(),"")</f>
        <v/>
      </c>
    </row>
    <row r="589" spans="1:1">
      <c r="A589" t="str">
        <f>IF('Servicios Realizados'!A:A=A$1,ROW(),"")</f>
        <v/>
      </c>
    </row>
    <row r="590" spans="1:1">
      <c r="A590" t="str">
        <f>IF('Servicios Realizados'!A:A=A$1,ROW(),"")</f>
        <v/>
      </c>
    </row>
    <row r="591" spans="1:1">
      <c r="A591" t="str">
        <f>IF('Servicios Realizados'!A:A=A$1,ROW(),"")</f>
        <v/>
      </c>
    </row>
    <row r="592" spans="1:1">
      <c r="A592" t="str">
        <f>IF('Servicios Realizados'!A:A=A$1,ROW(),"")</f>
        <v/>
      </c>
    </row>
    <row r="593" spans="1:1">
      <c r="A593" t="str">
        <f>IF('Servicios Realizados'!A:A=A$1,ROW(),"")</f>
        <v/>
      </c>
    </row>
    <row r="594" spans="1:1">
      <c r="A594" t="str">
        <f>IF('Servicios Realizados'!A:A=A$1,ROW(),"")</f>
        <v/>
      </c>
    </row>
    <row r="595" spans="1:1">
      <c r="A595" t="str">
        <f>IF('Servicios Realizados'!A:A=A$1,ROW(),"")</f>
        <v/>
      </c>
    </row>
    <row r="596" spans="1:1">
      <c r="A596" t="str">
        <f>IF('Servicios Realizados'!A:A=A$1,ROW(),"")</f>
        <v/>
      </c>
    </row>
    <row r="597" spans="1:1">
      <c r="A597" t="str">
        <f>IF('Servicios Realizados'!A:A=A$1,ROW(),"")</f>
        <v/>
      </c>
    </row>
    <row r="598" spans="1:1">
      <c r="A598" t="str">
        <f>IF('Servicios Realizados'!A:A=A$1,ROW(),"")</f>
        <v/>
      </c>
    </row>
    <row r="599" spans="1:1">
      <c r="A599" t="str">
        <f>IF('Servicios Realizados'!A:A=A$1,ROW(),"")</f>
        <v/>
      </c>
    </row>
    <row r="600" spans="1:1">
      <c r="A600" t="str">
        <f>IF('Servicios Realizados'!A:A=A$1,ROW(),"")</f>
        <v/>
      </c>
    </row>
    <row r="601" spans="1:1">
      <c r="A601" t="str">
        <f>IF('Servicios Realizados'!A:A=A$1,ROW(),"")</f>
        <v/>
      </c>
    </row>
    <row r="602" spans="1:1">
      <c r="A602" t="str">
        <f>IF('Servicios Realizados'!A:A=A$1,ROW(),"")</f>
        <v/>
      </c>
    </row>
    <row r="603" spans="1:1">
      <c r="A603" t="str">
        <f>IF('Servicios Realizados'!A:A=A$1,ROW(),"")</f>
        <v/>
      </c>
    </row>
    <row r="604" spans="1:1">
      <c r="A604" t="str">
        <f>IF('Servicios Realizados'!A:A=A$1,ROW(),"")</f>
        <v/>
      </c>
    </row>
    <row r="605" spans="1:1">
      <c r="A605" t="str">
        <f>IF('Servicios Realizados'!A:A=A$1,ROW(),"")</f>
        <v/>
      </c>
    </row>
    <row r="606" spans="1:1">
      <c r="A606" t="str">
        <f>IF('Servicios Realizados'!A:A=A$1,ROW(),"")</f>
        <v/>
      </c>
    </row>
    <row r="607" spans="1:1">
      <c r="A607" t="str">
        <f>IF('Servicios Realizados'!A:A=A$1,ROW(),"")</f>
        <v/>
      </c>
    </row>
    <row r="608" spans="1:1">
      <c r="A608" t="str">
        <f>IF('Servicios Realizados'!A:A=A$1,ROW(),"")</f>
        <v/>
      </c>
    </row>
    <row r="609" spans="1:1">
      <c r="A609" t="str">
        <f>IF('Servicios Realizados'!A:A=A$1,ROW(),"")</f>
        <v/>
      </c>
    </row>
    <row r="610" spans="1:1">
      <c r="A610" t="str">
        <f>IF('Servicios Realizados'!A:A=A$1,ROW(),"")</f>
        <v/>
      </c>
    </row>
    <row r="611" spans="1:1">
      <c r="A611" t="str">
        <f>IF('Servicios Realizados'!A:A=A$1,ROW(),"")</f>
        <v/>
      </c>
    </row>
    <row r="612" spans="1:1">
      <c r="A612" t="str">
        <f>IF('Servicios Realizados'!A:A=A$1,ROW(),"")</f>
        <v/>
      </c>
    </row>
    <row r="613" spans="1:1">
      <c r="A613" t="str">
        <f>IF('Servicios Realizados'!A:A=A$1,ROW(),"")</f>
        <v/>
      </c>
    </row>
    <row r="614" spans="1:1">
      <c r="A614" t="str">
        <f>IF('Servicios Realizados'!A:A=A$1,ROW(),"")</f>
        <v/>
      </c>
    </row>
    <row r="615" spans="1:1">
      <c r="A615" t="str">
        <f>IF('Servicios Realizados'!A:A=A$1,ROW(),"")</f>
        <v/>
      </c>
    </row>
    <row r="616" spans="1:1">
      <c r="A616" t="str">
        <f>IF('Servicios Realizados'!A:A=A$1,ROW(),"")</f>
        <v/>
      </c>
    </row>
    <row r="617" spans="1:1">
      <c r="A617" t="str">
        <f>IF('Servicios Realizados'!A:A=A$1,ROW(),"")</f>
        <v/>
      </c>
    </row>
    <row r="618" spans="1:1">
      <c r="A618" t="str">
        <f>IF('Servicios Realizados'!A:A=A$1,ROW(),"")</f>
        <v/>
      </c>
    </row>
    <row r="619" spans="1:1">
      <c r="A619" t="str">
        <f>IF('Servicios Realizados'!A:A=A$1,ROW(),"")</f>
        <v/>
      </c>
    </row>
    <row r="620" spans="1:1">
      <c r="A620" t="str">
        <f>IF('Servicios Realizados'!A:A=A$1,ROW(),"")</f>
        <v/>
      </c>
    </row>
    <row r="621" spans="1:1">
      <c r="A621" t="str">
        <f>IF('Servicios Realizados'!A:A=A$1,ROW(),"")</f>
        <v/>
      </c>
    </row>
    <row r="622" spans="1:1">
      <c r="A622" t="str">
        <f>IF('Servicios Realizados'!A:A=A$1,ROW(),"")</f>
        <v/>
      </c>
    </row>
    <row r="623" spans="1:1">
      <c r="A623" t="str">
        <f>IF('Servicios Realizados'!A:A=A$1,ROW(),"")</f>
        <v/>
      </c>
    </row>
    <row r="624" spans="1:1">
      <c r="A624" t="str">
        <f>IF('Servicios Realizados'!A:A=A$1,ROW(),"")</f>
        <v/>
      </c>
    </row>
    <row r="625" spans="1:1">
      <c r="A625" t="str">
        <f>IF('Servicios Realizados'!A:A=A$1,ROW(),"")</f>
        <v/>
      </c>
    </row>
    <row r="626" spans="1:1">
      <c r="A626" t="str">
        <f>IF('Servicios Realizados'!A:A=A$1,ROW(),"")</f>
        <v/>
      </c>
    </row>
    <row r="627" spans="1:1">
      <c r="A627" t="str">
        <f>IF('Servicios Realizados'!A:A=A$1,ROW(),"")</f>
        <v/>
      </c>
    </row>
    <row r="628" spans="1:1">
      <c r="A628" t="str">
        <f>IF('Servicios Realizados'!A:A=A$1,ROW(),"")</f>
        <v/>
      </c>
    </row>
    <row r="629" spans="1:1">
      <c r="A629" t="str">
        <f>IF('Servicios Realizados'!A:A=A$1,ROW(),"")</f>
        <v/>
      </c>
    </row>
    <row r="630" spans="1:1">
      <c r="A630" t="str">
        <f>IF('Servicios Realizados'!A:A=A$1,ROW(),"")</f>
        <v/>
      </c>
    </row>
    <row r="631" spans="1:1">
      <c r="A631" t="str">
        <f>IF('Servicios Realizados'!A:A=A$1,ROW(),"")</f>
        <v/>
      </c>
    </row>
    <row r="632" spans="1:1">
      <c r="A632" t="str">
        <f>IF('Servicios Realizados'!A:A=A$1,ROW(),"")</f>
        <v/>
      </c>
    </row>
    <row r="633" spans="1:1">
      <c r="A633" t="str">
        <f>IF('Servicios Realizados'!A:A=A$1,ROW(),"")</f>
        <v/>
      </c>
    </row>
    <row r="634" spans="1:1">
      <c r="A634" t="str">
        <f>IF('Servicios Realizados'!A:A=A$1,ROW(),"")</f>
        <v/>
      </c>
    </row>
    <row r="635" spans="1:1">
      <c r="A635" t="str">
        <f>IF('Servicios Realizados'!A:A=A$1,ROW(),"")</f>
        <v/>
      </c>
    </row>
    <row r="636" spans="1:1">
      <c r="A636" t="str">
        <f>IF('Servicios Realizados'!A:A=A$1,ROW(),"")</f>
        <v/>
      </c>
    </row>
    <row r="637" spans="1:1">
      <c r="A637" t="str">
        <f>IF('Servicios Realizados'!A:A=A$1,ROW(),"")</f>
        <v/>
      </c>
    </row>
    <row r="638" spans="1:1">
      <c r="A638" t="str">
        <f>IF('Servicios Realizados'!A:A=A$1,ROW(),"")</f>
        <v/>
      </c>
    </row>
    <row r="639" spans="1:1">
      <c r="A639" t="str">
        <f>IF('Servicios Realizados'!A:A=A$1,ROW(),"")</f>
        <v/>
      </c>
    </row>
    <row r="640" spans="1:1">
      <c r="A640" t="str">
        <f>IF('Servicios Realizados'!A:A=A$1,ROW(),"")</f>
        <v/>
      </c>
    </row>
    <row r="641" spans="1:1">
      <c r="A641" t="str">
        <f>IF('Servicios Realizados'!A:A=A$1,ROW(),"")</f>
        <v/>
      </c>
    </row>
    <row r="642" spans="1:1">
      <c r="A642" t="str">
        <f>IF('Servicios Realizados'!A:A=A$1,ROW(),"")</f>
        <v/>
      </c>
    </row>
    <row r="643" spans="1:1">
      <c r="A643" t="str">
        <f>IF('Servicios Realizados'!A:A=A$1,ROW(),"")</f>
        <v/>
      </c>
    </row>
    <row r="644" spans="1:1">
      <c r="A644" t="str">
        <f>IF('Servicios Realizados'!A:A=A$1,ROW(),"")</f>
        <v/>
      </c>
    </row>
    <row r="645" spans="1:1">
      <c r="A645" t="str">
        <f>IF('Servicios Realizados'!A:A=A$1,ROW(),"")</f>
        <v/>
      </c>
    </row>
    <row r="646" spans="1:1">
      <c r="A646" t="str">
        <f>IF('Servicios Realizados'!A:A=A$1,ROW(),"")</f>
        <v/>
      </c>
    </row>
    <row r="647" spans="1:1">
      <c r="A647" t="str">
        <f>IF('Servicios Realizados'!A:A=A$1,ROW(),"")</f>
        <v/>
      </c>
    </row>
    <row r="648" spans="1:1">
      <c r="A648" t="str">
        <f>IF('Servicios Realizados'!A:A=A$1,ROW(),"")</f>
        <v/>
      </c>
    </row>
    <row r="649" spans="1:1">
      <c r="A649" t="str">
        <f>IF('Servicios Realizados'!A:A=A$1,ROW(),"")</f>
        <v/>
      </c>
    </row>
    <row r="650" spans="1:1">
      <c r="A650" t="str">
        <f>IF('Servicios Realizados'!A:A=A$1,ROW(),"")</f>
        <v/>
      </c>
    </row>
    <row r="651" spans="1:1">
      <c r="A651" t="str">
        <f>IF('Servicios Realizados'!A:A=A$1,ROW(),"")</f>
        <v/>
      </c>
    </row>
    <row r="652" spans="1:1">
      <c r="A652" t="str">
        <f>IF('Servicios Realizados'!A:A=A$1,ROW(),"")</f>
        <v/>
      </c>
    </row>
    <row r="653" spans="1:1">
      <c r="A653" t="str">
        <f>IF('Servicios Realizados'!A:A=A$1,ROW(),"")</f>
        <v/>
      </c>
    </row>
    <row r="654" spans="1:1">
      <c r="A654" t="str">
        <f>IF('Servicios Realizados'!A:A=A$1,ROW(),"")</f>
        <v/>
      </c>
    </row>
    <row r="655" spans="1:1">
      <c r="A655" t="str">
        <f>IF('Servicios Realizados'!A:A=A$1,ROW(),"")</f>
        <v/>
      </c>
    </row>
    <row r="656" spans="1:1">
      <c r="A656" t="str">
        <f>IF('Servicios Realizados'!A:A=A$1,ROW(),"")</f>
        <v/>
      </c>
    </row>
    <row r="657" spans="1:1">
      <c r="A657" t="str">
        <f>IF('Servicios Realizados'!A:A=A$1,ROW(),"")</f>
        <v/>
      </c>
    </row>
    <row r="658" spans="1:1">
      <c r="A658" t="str">
        <f>IF('Servicios Realizados'!A:A=A$1,ROW(),"")</f>
        <v/>
      </c>
    </row>
    <row r="659" spans="1:1">
      <c r="A659" t="str">
        <f>IF('Servicios Realizados'!A:A=A$1,ROW(),"")</f>
        <v/>
      </c>
    </row>
    <row r="660" spans="1:1">
      <c r="A660" t="str">
        <f>IF('Servicios Realizados'!A:A=A$1,ROW(),"")</f>
        <v/>
      </c>
    </row>
    <row r="661" spans="1:1">
      <c r="A661" t="str">
        <f>IF('Servicios Realizados'!A:A=A$1,ROW(),"")</f>
        <v/>
      </c>
    </row>
    <row r="662" spans="1:1">
      <c r="A662" t="str">
        <f>IF('Servicios Realizados'!A:A=A$1,ROW(),"")</f>
        <v/>
      </c>
    </row>
    <row r="663" spans="1:1">
      <c r="A663" t="str">
        <f>IF('Servicios Realizados'!A:A=A$1,ROW(),"")</f>
        <v/>
      </c>
    </row>
    <row r="664" spans="1:1">
      <c r="A664" t="str">
        <f>IF('Servicios Realizados'!A:A=A$1,ROW(),"")</f>
        <v/>
      </c>
    </row>
    <row r="665" spans="1:1">
      <c r="A665" t="str">
        <f>IF('Servicios Realizados'!A:A=A$1,ROW(),"")</f>
        <v/>
      </c>
    </row>
    <row r="666" spans="1:1">
      <c r="A666" t="str">
        <f>IF('Servicios Realizados'!A:A=A$1,ROW(),"")</f>
        <v/>
      </c>
    </row>
    <row r="667" spans="1:1">
      <c r="A667" t="str">
        <f>IF('Servicios Realizados'!A:A=A$1,ROW(),"")</f>
        <v/>
      </c>
    </row>
    <row r="668" spans="1:1">
      <c r="A668" t="str">
        <f>IF('Servicios Realizados'!A:A=A$1,ROW(),"")</f>
        <v/>
      </c>
    </row>
    <row r="669" spans="1:1">
      <c r="A669" t="str">
        <f>IF('Servicios Realizados'!A:A=A$1,ROW(),"")</f>
        <v/>
      </c>
    </row>
    <row r="670" spans="1:1">
      <c r="A670" t="str">
        <f>IF('Servicios Realizados'!A:A=A$1,ROW(),"")</f>
        <v/>
      </c>
    </row>
    <row r="671" spans="1:1">
      <c r="A671" t="str">
        <f>IF('Servicios Realizados'!A:A=A$1,ROW(),"")</f>
        <v/>
      </c>
    </row>
    <row r="672" spans="1:1">
      <c r="A672" t="str">
        <f>IF('Servicios Realizados'!A:A=A$1,ROW(),"")</f>
        <v/>
      </c>
    </row>
    <row r="673" spans="1:1">
      <c r="A673" t="str">
        <f>IF('Servicios Realizados'!A:A=A$1,ROW(),"")</f>
        <v/>
      </c>
    </row>
    <row r="674" spans="1:1">
      <c r="A674" t="str">
        <f>IF('Servicios Realizados'!A:A=A$1,ROW(),"")</f>
        <v/>
      </c>
    </row>
    <row r="675" spans="1:1">
      <c r="A675" t="str">
        <f>IF('Servicios Realizados'!A:A=A$1,ROW(),"")</f>
        <v/>
      </c>
    </row>
    <row r="676" spans="1:1">
      <c r="A676" t="str">
        <f>IF('Servicios Realizados'!A:A=A$1,ROW(),"")</f>
        <v/>
      </c>
    </row>
    <row r="677" spans="1:1">
      <c r="A677" t="str">
        <f>IF('Servicios Realizados'!A:A=A$1,ROW(),"")</f>
        <v/>
      </c>
    </row>
    <row r="678" spans="1:1">
      <c r="A678" t="str">
        <f>IF('Servicios Realizados'!A:A=A$1,ROW(),"")</f>
        <v/>
      </c>
    </row>
    <row r="679" spans="1:1">
      <c r="A679" t="str">
        <f>IF('Servicios Realizados'!A:A=A$1,ROW(),"")</f>
        <v/>
      </c>
    </row>
    <row r="680" spans="1:1">
      <c r="A680" t="str">
        <f>IF('Servicios Realizados'!A:A=A$1,ROW(),"")</f>
        <v/>
      </c>
    </row>
    <row r="681" spans="1:1">
      <c r="A681" t="str">
        <f>IF('Servicios Realizados'!A:A=A$1,ROW(),"")</f>
        <v/>
      </c>
    </row>
    <row r="682" spans="1:1">
      <c r="A682" t="str">
        <f>IF('Servicios Realizados'!A:A=A$1,ROW(),"")</f>
        <v/>
      </c>
    </row>
    <row r="683" spans="1:1">
      <c r="A683" t="str">
        <f>IF('Servicios Realizados'!A:A=A$1,ROW(),"")</f>
        <v/>
      </c>
    </row>
    <row r="684" spans="1:1">
      <c r="A684" t="str">
        <f>IF('Servicios Realizados'!A:A=A$1,ROW(),"")</f>
        <v/>
      </c>
    </row>
    <row r="685" spans="1:1">
      <c r="A685" t="str">
        <f>IF('Servicios Realizados'!A:A=A$1,ROW(),"")</f>
        <v/>
      </c>
    </row>
    <row r="686" spans="1:1">
      <c r="A686" t="str">
        <f>IF('Servicios Realizados'!A:A=A$1,ROW(),"")</f>
        <v/>
      </c>
    </row>
    <row r="687" spans="1:1">
      <c r="A687" t="str">
        <f>IF('Servicios Realizados'!A:A=A$1,ROW(),"")</f>
        <v/>
      </c>
    </row>
    <row r="688" spans="1:1">
      <c r="A688" t="str">
        <f>IF('Servicios Realizados'!A:A=A$1,ROW(),"")</f>
        <v/>
      </c>
    </row>
    <row r="689" spans="1:1">
      <c r="A689" t="str">
        <f>IF('Servicios Realizados'!A:A=A$1,ROW(),"")</f>
        <v/>
      </c>
    </row>
    <row r="690" spans="1:1">
      <c r="A690" t="str">
        <f>IF('Servicios Realizados'!A:A=A$1,ROW(),"")</f>
        <v/>
      </c>
    </row>
    <row r="691" spans="1:1">
      <c r="A691" t="str">
        <f>IF('Servicios Realizados'!A:A=A$1,ROW(),"")</f>
        <v/>
      </c>
    </row>
    <row r="692" spans="1:1">
      <c r="A692" t="str">
        <f>IF('Servicios Realizados'!A:A=A$1,ROW(),"")</f>
        <v/>
      </c>
    </row>
    <row r="693" spans="1:1">
      <c r="A693" t="str">
        <f>IF('Servicios Realizados'!A:A=A$1,ROW(),"")</f>
        <v/>
      </c>
    </row>
    <row r="694" spans="1:1">
      <c r="A694" t="str">
        <f>IF('Servicios Realizados'!A:A=A$1,ROW(),"")</f>
        <v/>
      </c>
    </row>
    <row r="695" spans="1:1">
      <c r="A695" t="str">
        <f>IF('Servicios Realizados'!A:A=A$1,ROW(),"")</f>
        <v/>
      </c>
    </row>
    <row r="696" spans="1:1">
      <c r="A696" t="str">
        <f>IF('Servicios Realizados'!A:A=A$1,ROW(),"")</f>
        <v/>
      </c>
    </row>
    <row r="697" spans="1:1">
      <c r="A697" t="str">
        <f>IF('Servicios Realizados'!A:A=A$1,ROW(),"")</f>
        <v/>
      </c>
    </row>
    <row r="698" spans="1:1">
      <c r="A698" t="str">
        <f>IF('Servicios Realizados'!A:A=A$1,ROW(),"")</f>
        <v/>
      </c>
    </row>
    <row r="699" spans="1:1">
      <c r="A699" t="str">
        <f>IF('Servicios Realizados'!A:A=A$1,ROW(),"")</f>
        <v/>
      </c>
    </row>
    <row r="700" spans="1:1">
      <c r="A700" t="str">
        <f>IF('Servicios Realizados'!A:A=A$1,ROW(),"")</f>
        <v/>
      </c>
    </row>
    <row r="701" spans="1:1">
      <c r="A701" t="str">
        <f>IF('Servicios Realizados'!A:A=A$1,ROW(),"")</f>
        <v/>
      </c>
    </row>
    <row r="702" spans="1:1">
      <c r="A702" t="str">
        <f>IF('Servicios Realizados'!A:A=A$1,ROW(),"")</f>
        <v/>
      </c>
    </row>
    <row r="703" spans="1:1">
      <c r="A703" t="str">
        <f>IF('Servicios Realizados'!A:A=A$1,ROW(),"")</f>
        <v/>
      </c>
    </row>
    <row r="704" spans="1:1">
      <c r="A704" t="str">
        <f>IF('Servicios Realizados'!A:A=A$1,ROW(),"")</f>
        <v/>
      </c>
    </row>
    <row r="705" spans="1:1">
      <c r="A705" t="str">
        <f>IF('Servicios Realizados'!A:A=A$1,ROW(),"")</f>
        <v/>
      </c>
    </row>
    <row r="706" spans="1:1">
      <c r="A706" t="str">
        <f>IF('Servicios Realizados'!A:A=A$1,ROW(),"")</f>
        <v/>
      </c>
    </row>
    <row r="707" spans="1:1">
      <c r="A707" t="str">
        <f>IF('Servicios Realizados'!A:A=A$1,ROW(),"")</f>
        <v/>
      </c>
    </row>
    <row r="708" spans="1:1">
      <c r="A708" t="str">
        <f>IF('Servicios Realizados'!A:A=A$1,ROW(),"")</f>
        <v/>
      </c>
    </row>
    <row r="709" spans="1:1">
      <c r="A709" t="str">
        <f>IF('Servicios Realizados'!A:A=A$1,ROW(),"")</f>
        <v/>
      </c>
    </row>
    <row r="710" spans="1:1">
      <c r="A710" t="str">
        <f>IF('Servicios Realizados'!A:A=A$1,ROW(),"")</f>
        <v/>
      </c>
    </row>
    <row r="711" spans="1:1">
      <c r="A711" t="str">
        <f>IF('Servicios Realizados'!A:A=A$1,ROW(),"")</f>
        <v/>
      </c>
    </row>
    <row r="712" spans="1:1">
      <c r="A712" t="str">
        <f>IF('Servicios Realizados'!A:A=A$1,ROW(),"")</f>
        <v/>
      </c>
    </row>
    <row r="713" spans="1:1">
      <c r="A713" t="str">
        <f>IF('Servicios Realizados'!A:A=A$1,ROW(),"")</f>
        <v/>
      </c>
    </row>
    <row r="714" spans="1:1">
      <c r="A714" t="str">
        <f>IF('Servicios Realizados'!A:A=A$1,ROW(),"")</f>
        <v/>
      </c>
    </row>
    <row r="715" spans="1:1">
      <c r="A715" t="str">
        <f>IF('Servicios Realizados'!A:A=A$1,ROW(),"")</f>
        <v/>
      </c>
    </row>
    <row r="716" spans="1:1">
      <c r="A716" t="str">
        <f>IF('Servicios Realizados'!A:A=A$1,ROW(),"")</f>
        <v/>
      </c>
    </row>
    <row r="717" spans="1:1">
      <c r="A717" t="str">
        <f>IF('Servicios Realizados'!A:A=A$1,ROW(),"")</f>
        <v/>
      </c>
    </row>
    <row r="718" spans="1:1">
      <c r="A718" t="str">
        <f>IF('Servicios Realizados'!A:A=A$1,ROW(),"")</f>
        <v/>
      </c>
    </row>
    <row r="719" spans="1:1">
      <c r="A719" t="str">
        <f>IF('Servicios Realizados'!A:A=A$1,ROW(),"")</f>
        <v/>
      </c>
    </row>
    <row r="720" spans="1:1">
      <c r="A720" t="str">
        <f>IF('Servicios Realizados'!A:A=A$1,ROW(),"")</f>
        <v/>
      </c>
    </row>
    <row r="721" spans="1:1">
      <c r="A721" t="str">
        <f>IF('Servicios Realizados'!A:A=A$1,ROW(),"")</f>
        <v/>
      </c>
    </row>
    <row r="722" spans="1:1">
      <c r="A722" t="str">
        <f>IF('Servicios Realizados'!A:A=A$1,ROW(),"")</f>
        <v/>
      </c>
    </row>
    <row r="723" spans="1:1">
      <c r="A723" t="str">
        <f>IF('Servicios Realizados'!A:A=A$1,ROW(),"")</f>
        <v/>
      </c>
    </row>
    <row r="724" spans="1:1">
      <c r="A724" t="str">
        <f>IF('Servicios Realizados'!A:A=A$1,ROW(),"")</f>
        <v/>
      </c>
    </row>
    <row r="725" spans="1:1">
      <c r="A725" t="str">
        <f>IF('Servicios Realizados'!A:A=A$1,ROW(),"")</f>
        <v/>
      </c>
    </row>
    <row r="726" spans="1:1">
      <c r="A726" t="str">
        <f>IF('Servicios Realizados'!A:A=A$1,ROW(),"")</f>
        <v/>
      </c>
    </row>
    <row r="727" spans="1:1">
      <c r="A727" t="str">
        <f>IF('Servicios Realizados'!A:A=A$1,ROW(),"")</f>
        <v/>
      </c>
    </row>
    <row r="728" spans="1:1">
      <c r="A728" t="str">
        <f>IF('Servicios Realizados'!A:A=A$1,ROW(),"")</f>
        <v/>
      </c>
    </row>
    <row r="729" spans="1:1">
      <c r="A729" t="str">
        <f>IF('Servicios Realizados'!A:A=A$1,ROW(),"")</f>
        <v/>
      </c>
    </row>
    <row r="730" spans="1:1">
      <c r="A730" t="str">
        <f>IF('Servicios Realizados'!A:A=A$1,ROW(),"")</f>
        <v/>
      </c>
    </row>
    <row r="731" spans="1:1">
      <c r="A731" t="str">
        <f>IF('Servicios Realizados'!A:A=A$1,ROW(),"")</f>
        <v/>
      </c>
    </row>
    <row r="732" spans="1:1">
      <c r="A732" t="str">
        <f>IF('Servicios Realizados'!A:A=A$1,ROW(),"")</f>
        <v/>
      </c>
    </row>
    <row r="733" spans="1:1">
      <c r="A733" t="str">
        <f>IF('Servicios Realizados'!A:A=A$1,ROW(),"")</f>
        <v/>
      </c>
    </row>
    <row r="734" spans="1:1">
      <c r="A734" t="str">
        <f>IF('Servicios Realizados'!A:A=A$1,ROW(),"")</f>
        <v/>
      </c>
    </row>
    <row r="735" spans="1:1">
      <c r="A735" t="str">
        <f>IF('Servicios Realizados'!A:A=A$1,ROW(),"")</f>
        <v/>
      </c>
    </row>
    <row r="736" spans="1:1">
      <c r="A736" t="str">
        <f>IF('Servicios Realizados'!A:A=A$1,ROW(),"")</f>
        <v/>
      </c>
    </row>
    <row r="737" spans="1:1">
      <c r="A737" t="str">
        <f>IF('Servicios Realizados'!A:A=A$1,ROW(),"")</f>
        <v/>
      </c>
    </row>
    <row r="738" spans="1:1">
      <c r="A738" t="str">
        <f>IF('Servicios Realizados'!A:A=A$1,ROW(),"")</f>
        <v/>
      </c>
    </row>
    <row r="739" spans="1:1">
      <c r="A739" t="str">
        <f>IF('Servicios Realizados'!A:A=A$1,ROW(),"")</f>
        <v/>
      </c>
    </row>
    <row r="740" spans="1:1">
      <c r="A740" t="str">
        <f>IF('Servicios Realizados'!A:A=A$1,ROW(),"")</f>
        <v/>
      </c>
    </row>
    <row r="741" spans="1:1">
      <c r="A741" t="str">
        <f>IF('Servicios Realizados'!A:A=A$1,ROW(),"")</f>
        <v/>
      </c>
    </row>
    <row r="742" spans="1:1">
      <c r="A742" t="str">
        <f>IF('Servicios Realizados'!A:A=A$1,ROW(),"")</f>
        <v/>
      </c>
    </row>
    <row r="743" spans="1:1">
      <c r="A743" t="str">
        <f>IF('Servicios Realizados'!A:A=A$1,ROW(),"")</f>
        <v/>
      </c>
    </row>
    <row r="744" spans="1:1">
      <c r="A744" t="str">
        <f>IF('Servicios Realizados'!A:A=A$1,ROW(),"")</f>
        <v/>
      </c>
    </row>
    <row r="745" spans="1:1">
      <c r="A745" t="str">
        <f>IF('Servicios Realizados'!A:A=A$1,ROW(),"")</f>
        <v/>
      </c>
    </row>
    <row r="746" spans="1:1">
      <c r="A746" t="str">
        <f>IF('Servicios Realizados'!A:A=A$1,ROW(),"")</f>
        <v/>
      </c>
    </row>
    <row r="747" spans="1:1">
      <c r="A747" t="str">
        <f>IF('Servicios Realizados'!A:A=A$1,ROW(),"")</f>
        <v/>
      </c>
    </row>
    <row r="748" spans="1:1">
      <c r="A748" t="str">
        <f>IF('Servicios Realizados'!A:A=A$1,ROW(),"")</f>
        <v/>
      </c>
    </row>
    <row r="749" spans="1:1">
      <c r="A749" t="str">
        <f>IF('Servicios Realizados'!A:A=A$1,ROW(),"")</f>
        <v/>
      </c>
    </row>
    <row r="750" spans="1:1">
      <c r="A750" t="str">
        <f>IF('Servicios Realizados'!A:A=A$1,ROW(),"")</f>
        <v/>
      </c>
    </row>
    <row r="751" spans="1:1">
      <c r="A751" t="str">
        <f>IF('Servicios Realizados'!A:A=A$1,ROW(),"")</f>
        <v/>
      </c>
    </row>
    <row r="752" spans="1:1">
      <c r="A752" t="str">
        <f>IF('Servicios Realizados'!A:A=A$1,ROW(),"")</f>
        <v/>
      </c>
    </row>
    <row r="753" spans="1:1">
      <c r="A753" t="str">
        <f>IF('Servicios Realizados'!A:A=A$1,ROW(),"")</f>
        <v/>
      </c>
    </row>
    <row r="754" spans="1:1">
      <c r="A754" t="str">
        <f>IF('Servicios Realizados'!A:A=A$1,ROW(),"")</f>
        <v/>
      </c>
    </row>
    <row r="755" spans="1:1">
      <c r="A755" t="str">
        <f>IF('Servicios Realizados'!A:A=A$1,ROW(),"")</f>
        <v/>
      </c>
    </row>
    <row r="756" spans="1:1">
      <c r="A756" t="str">
        <f>IF('Servicios Realizados'!A:A=A$1,ROW(),"")</f>
        <v/>
      </c>
    </row>
    <row r="757" spans="1:1">
      <c r="A757" t="str">
        <f>IF('Servicios Realizados'!A:A=A$1,ROW(),"")</f>
        <v/>
      </c>
    </row>
    <row r="758" spans="1:1">
      <c r="A758" t="str">
        <f>IF('Servicios Realizados'!A:A=A$1,ROW(),"")</f>
        <v/>
      </c>
    </row>
    <row r="759" spans="1:1">
      <c r="A759" t="str">
        <f>IF('Servicios Realizados'!A:A=A$1,ROW(),"")</f>
        <v/>
      </c>
    </row>
    <row r="760" spans="1:1">
      <c r="A760" t="str">
        <f>IF('Servicios Realizados'!A:A=A$1,ROW(),"")</f>
        <v/>
      </c>
    </row>
    <row r="761" spans="1:1">
      <c r="A761" t="str">
        <f>IF('Servicios Realizados'!A:A=A$1,ROW(),"")</f>
        <v/>
      </c>
    </row>
    <row r="762" spans="1:1">
      <c r="A762" t="str">
        <f>IF('Servicios Realizados'!A:A=A$1,ROW(),"")</f>
        <v/>
      </c>
    </row>
    <row r="763" spans="1:1">
      <c r="A763" t="str">
        <f>IF('Servicios Realizados'!A:A=A$1,ROW(),"")</f>
        <v/>
      </c>
    </row>
    <row r="764" spans="1:1">
      <c r="A764" t="str">
        <f>IF('Servicios Realizados'!A:A=A$1,ROW(),"")</f>
        <v/>
      </c>
    </row>
    <row r="765" spans="1:1">
      <c r="A765" t="str">
        <f>IF('Servicios Realizados'!A:A=A$1,ROW(),"")</f>
        <v/>
      </c>
    </row>
    <row r="766" spans="1:1">
      <c r="A766" t="str">
        <f>IF('Servicios Realizados'!A:A=A$1,ROW(),"")</f>
        <v/>
      </c>
    </row>
    <row r="767" spans="1:1">
      <c r="A767" t="str">
        <f>IF('Servicios Realizados'!A:A=A$1,ROW(),"")</f>
        <v/>
      </c>
    </row>
    <row r="768" spans="1:1">
      <c r="A768" t="str">
        <f>IF('Servicios Realizados'!A:A=A$1,ROW(),"")</f>
        <v/>
      </c>
    </row>
    <row r="769" spans="1:1">
      <c r="A769" t="str">
        <f>IF('Servicios Realizados'!A:A=A$1,ROW(),"")</f>
        <v/>
      </c>
    </row>
    <row r="770" spans="1:1">
      <c r="A770" t="str">
        <f>IF('Servicios Realizados'!A:A=A$1,ROW(),"")</f>
        <v/>
      </c>
    </row>
    <row r="771" spans="1:1">
      <c r="A771" t="str">
        <f>IF('Servicios Realizados'!A:A=A$1,ROW(),"")</f>
        <v/>
      </c>
    </row>
    <row r="772" spans="1:1">
      <c r="A772" t="str">
        <f>IF('Servicios Realizados'!A:A=A$1,ROW(),"")</f>
        <v/>
      </c>
    </row>
    <row r="773" spans="1:1">
      <c r="A773" t="str">
        <f>IF('Servicios Realizados'!A:A=A$1,ROW(),"")</f>
        <v/>
      </c>
    </row>
    <row r="774" spans="1:1">
      <c r="A774" t="str">
        <f>IF('Servicios Realizados'!A:A=A$1,ROW(),"")</f>
        <v/>
      </c>
    </row>
    <row r="775" spans="1:1">
      <c r="A775" t="str">
        <f>IF('Servicios Realizados'!A:A=A$1,ROW(),"")</f>
        <v/>
      </c>
    </row>
    <row r="776" spans="1:1">
      <c r="A776" t="str">
        <f>IF('Servicios Realizados'!A:A=A$1,ROW(),"")</f>
        <v/>
      </c>
    </row>
    <row r="777" spans="1:1">
      <c r="A777" t="str">
        <f>IF('Servicios Realizados'!A:A=A$1,ROW(),"")</f>
        <v/>
      </c>
    </row>
    <row r="778" spans="1:1">
      <c r="A778" t="str">
        <f>IF('Servicios Realizados'!A:A=A$1,ROW(),"")</f>
        <v/>
      </c>
    </row>
    <row r="779" spans="1:1">
      <c r="A779" t="str">
        <f>IF('Servicios Realizados'!A:A=A$1,ROW(),"")</f>
        <v/>
      </c>
    </row>
    <row r="780" spans="1:1">
      <c r="A780" t="str">
        <f>IF('Servicios Realizados'!A:A=A$1,ROW(),"")</f>
        <v/>
      </c>
    </row>
    <row r="781" spans="1:1">
      <c r="A781" t="str">
        <f>IF('Servicios Realizados'!A:A=A$1,ROW(),"")</f>
        <v/>
      </c>
    </row>
    <row r="782" spans="1:1">
      <c r="A782" t="str">
        <f>IF('Servicios Realizados'!A:A=A$1,ROW(),"")</f>
        <v/>
      </c>
    </row>
    <row r="783" spans="1:1">
      <c r="A783" t="str">
        <f>IF('Servicios Realizados'!A:A=A$1,ROW(),"")</f>
        <v/>
      </c>
    </row>
    <row r="784" spans="1:1">
      <c r="A784" t="str">
        <f>IF('Servicios Realizados'!A:A=A$1,ROW(),"")</f>
        <v/>
      </c>
    </row>
    <row r="785" spans="1:1">
      <c r="A785" t="str">
        <f>IF('Servicios Realizados'!A:A=A$1,ROW(),"")</f>
        <v/>
      </c>
    </row>
    <row r="786" spans="1:1">
      <c r="A786" t="str">
        <f>IF('Servicios Realizados'!A:A=A$1,ROW(),"")</f>
        <v/>
      </c>
    </row>
    <row r="787" spans="1:1">
      <c r="A787" t="str">
        <f>IF('Servicios Realizados'!A:A=A$1,ROW(),"")</f>
        <v/>
      </c>
    </row>
    <row r="788" spans="1:1">
      <c r="A788" t="str">
        <f>IF('Servicios Realizados'!A:A=A$1,ROW(),"")</f>
        <v/>
      </c>
    </row>
    <row r="789" spans="1:1">
      <c r="A789" t="str">
        <f>IF('Servicios Realizados'!A:A=A$1,ROW(),"")</f>
        <v/>
      </c>
    </row>
    <row r="790" spans="1:1">
      <c r="A790" t="str">
        <f>IF('Servicios Realizados'!A:A=A$1,ROW(),"")</f>
        <v/>
      </c>
    </row>
    <row r="791" spans="1:1">
      <c r="A791" t="str">
        <f>IF('Servicios Realizados'!A:A=A$1,ROW(),"")</f>
        <v/>
      </c>
    </row>
    <row r="792" spans="1:1">
      <c r="A792" t="str">
        <f>IF('Servicios Realizados'!A:A=A$1,ROW(),"")</f>
        <v/>
      </c>
    </row>
    <row r="793" spans="1:1">
      <c r="A793" t="str">
        <f>IF('Servicios Realizados'!A:A=A$1,ROW(),"")</f>
        <v/>
      </c>
    </row>
    <row r="794" spans="1:1">
      <c r="A794" t="str">
        <f>IF('Servicios Realizados'!A:A=A$1,ROW(),"")</f>
        <v/>
      </c>
    </row>
    <row r="795" spans="1:1">
      <c r="A795" t="str">
        <f>IF('Servicios Realizados'!A:A=A$1,ROW(),"")</f>
        <v/>
      </c>
    </row>
    <row r="796" spans="1:1">
      <c r="A796" t="str">
        <f>IF('Servicios Realizados'!A:A=A$1,ROW(),"")</f>
        <v/>
      </c>
    </row>
    <row r="797" spans="1:1">
      <c r="A797" t="str">
        <f>IF('Servicios Realizados'!A:A=A$1,ROW(),"")</f>
        <v/>
      </c>
    </row>
    <row r="798" spans="1:1">
      <c r="A798" t="str">
        <f>IF('Servicios Realizados'!A:A=A$1,ROW(),"")</f>
        <v/>
      </c>
    </row>
    <row r="799" spans="1:1">
      <c r="A799" t="str">
        <f>IF('Servicios Realizados'!A:A=A$1,ROW(),"")</f>
        <v/>
      </c>
    </row>
    <row r="800" spans="1:1">
      <c r="A800" t="str">
        <f>IF('Servicios Realizados'!A:A=A$1,ROW(),"")</f>
        <v/>
      </c>
    </row>
    <row r="801" spans="1:1">
      <c r="A801" t="str">
        <f>IF('Servicios Realizados'!A:A=A$1,ROW(),"")</f>
        <v/>
      </c>
    </row>
    <row r="802" spans="1:1">
      <c r="A802" t="str">
        <f>IF('Servicios Realizados'!A:A=A$1,ROW(),"")</f>
        <v/>
      </c>
    </row>
    <row r="803" spans="1:1">
      <c r="A803" t="str">
        <f>IF('Servicios Realizados'!A:A=A$1,ROW(),"")</f>
        <v/>
      </c>
    </row>
    <row r="804" spans="1:1">
      <c r="A804" t="str">
        <f>IF('Servicios Realizados'!A:A=A$1,ROW(),"")</f>
        <v/>
      </c>
    </row>
    <row r="805" spans="1:1">
      <c r="A805" t="str">
        <f>IF('Servicios Realizados'!A:A=A$1,ROW(),"")</f>
        <v/>
      </c>
    </row>
    <row r="806" spans="1:1">
      <c r="A806" t="str">
        <f>IF('Servicios Realizados'!A:A=A$1,ROW(),"")</f>
        <v/>
      </c>
    </row>
    <row r="807" spans="1:1">
      <c r="A807" t="str">
        <f>IF('Servicios Realizados'!A:A=A$1,ROW(),"")</f>
        <v/>
      </c>
    </row>
    <row r="808" spans="1:1">
      <c r="A808" t="str">
        <f>IF('Servicios Realizados'!A:A=A$1,ROW(),"")</f>
        <v/>
      </c>
    </row>
    <row r="809" spans="1:1">
      <c r="A809" t="str">
        <f>IF('Servicios Realizados'!A:A=A$1,ROW(),"")</f>
        <v/>
      </c>
    </row>
    <row r="810" spans="1:1">
      <c r="A810" t="str">
        <f>IF('Servicios Realizados'!A:A=A$1,ROW(),"")</f>
        <v/>
      </c>
    </row>
    <row r="811" spans="1:1">
      <c r="A811" t="str">
        <f>IF('Servicios Realizados'!A:A=A$1,ROW(),"")</f>
        <v/>
      </c>
    </row>
    <row r="812" spans="1:1">
      <c r="A812" t="str">
        <f>IF('Servicios Realizados'!A:A=A$1,ROW(),"")</f>
        <v/>
      </c>
    </row>
    <row r="813" spans="1:1">
      <c r="A813" t="str">
        <f>IF('Servicios Realizados'!A:A=A$1,ROW(),"")</f>
        <v/>
      </c>
    </row>
    <row r="814" spans="1:1">
      <c r="A814" t="str">
        <f>IF('Servicios Realizados'!A:A=A$1,ROW(),"")</f>
        <v/>
      </c>
    </row>
    <row r="815" spans="1:1">
      <c r="A815" t="str">
        <f>IF('Servicios Realizados'!A:A=A$1,ROW(),"")</f>
        <v/>
      </c>
    </row>
    <row r="816" spans="1:1">
      <c r="A816" t="str">
        <f>IF('Servicios Realizados'!A:A=A$1,ROW(),"")</f>
        <v/>
      </c>
    </row>
    <row r="817" spans="1:1">
      <c r="A817" t="str">
        <f>IF('Servicios Realizados'!A:A=A$1,ROW(),"")</f>
        <v/>
      </c>
    </row>
    <row r="818" spans="1:1">
      <c r="A818" t="str">
        <f>IF('Servicios Realizados'!A:A=A$1,ROW(),"")</f>
        <v/>
      </c>
    </row>
    <row r="819" spans="1:1">
      <c r="A819" t="str">
        <f>IF('Servicios Realizados'!A:A=A$1,ROW(),"")</f>
        <v/>
      </c>
    </row>
    <row r="820" spans="1:1">
      <c r="A820" t="str">
        <f>IF('Servicios Realizados'!A:A=A$1,ROW(),"")</f>
        <v/>
      </c>
    </row>
    <row r="821" spans="1:1">
      <c r="A821" t="str">
        <f>IF('Servicios Realizados'!A:A=A$1,ROW(),"")</f>
        <v/>
      </c>
    </row>
    <row r="822" spans="1:1">
      <c r="A822" t="str">
        <f>IF('Servicios Realizados'!A:A=A$1,ROW(),"")</f>
        <v/>
      </c>
    </row>
    <row r="823" spans="1:1">
      <c r="A823" t="str">
        <f>IF('Servicios Realizados'!A:A=A$1,ROW(),"")</f>
        <v/>
      </c>
    </row>
    <row r="824" spans="1:1">
      <c r="A824" t="str">
        <f>IF('Servicios Realizados'!A:A=A$1,ROW(),"")</f>
        <v/>
      </c>
    </row>
    <row r="825" spans="1:1">
      <c r="A825" t="str">
        <f>IF('Servicios Realizados'!A:A=A$1,ROW(),"")</f>
        <v/>
      </c>
    </row>
    <row r="826" spans="1:1">
      <c r="A826" t="str">
        <f>IF('Servicios Realizados'!A:A=A$1,ROW(),"")</f>
        <v/>
      </c>
    </row>
    <row r="827" spans="1:1">
      <c r="A827" t="str">
        <f>IF('Servicios Realizados'!A:A=A$1,ROW(),"")</f>
        <v/>
      </c>
    </row>
    <row r="828" spans="1:1">
      <c r="A828" t="str">
        <f>IF('Servicios Realizados'!A:A=A$1,ROW(),"")</f>
        <v/>
      </c>
    </row>
    <row r="829" spans="1:1">
      <c r="A829" t="str">
        <f>IF('Servicios Realizados'!A:A=A$1,ROW(),"")</f>
        <v/>
      </c>
    </row>
    <row r="830" spans="1:1">
      <c r="A830" t="str">
        <f>IF('Servicios Realizados'!A:A=A$1,ROW(),"")</f>
        <v/>
      </c>
    </row>
    <row r="831" spans="1:1">
      <c r="A831" t="str">
        <f>IF('Servicios Realizados'!A:A=A$1,ROW(),"")</f>
        <v/>
      </c>
    </row>
    <row r="832" spans="1:1">
      <c r="A832" t="str">
        <f>IF('Servicios Realizados'!A:A=A$1,ROW(),"")</f>
        <v/>
      </c>
    </row>
    <row r="833" spans="1:1">
      <c r="A833" t="str">
        <f>IF('Servicios Realizados'!A:A=A$1,ROW(),"")</f>
        <v/>
      </c>
    </row>
    <row r="834" spans="1:1">
      <c r="A834" t="str">
        <f>IF('Servicios Realizados'!A:A=A$1,ROW(),"")</f>
        <v/>
      </c>
    </row>
    <row r="835" spans="1:1">
      <c r="A835" t="str">
        <f>IF('Servicios Realizados'!A:A=A$1,ROW(),"")</f>
        <v/>
      </c>
    </row>
    <row r="836" spans="1:1">
      <c r="A836" t="str">
        <f>IF('Servicios Realizados'!A:A=A$1,ROW(),"")</f>
        <v/>
      </c>
    </row>
    <row r="837" spans="1:1">
      <c r="A837" t="str">
        <f>IF('Servicios Realizados'!A:A=A$1,ROW(),"")</f>
        <v/>
      </c>
    </row>
    <row r="838" spans="1:1">
      <c r="A838" t="str">
        <f>IF('Servicios Realizados'!A:A=A$1,ROW(),"")</f>
        <v/>
      </c>
    </row>
    <row r="839" spans="1:1">
      <c r="A839" t="str">
        <f>IF('Servicios Realizados'!A:A=A$1,ROW(),"")</f>
        <v/>
      </c>
    </row>
    <row r="840" spans="1:1">
      <c r="A840" t="str">
        <f>IF('Servicios Realizados'!A:A=A$1,ROW(),"")</f>
        <v/>
      </c>
    </row>
    <row r="841" spans="1:1">
      <c r="A841" t="str">
        <f>IF('Servicios Realizados'!A:A=A$1,ROW(),"")</f>
        <v/>
      </c>
    </row>
    <row r="842" spans="1:1">
      <c r="A842" t="str">
        <f>IF('Servicios Realizados'!A:A=A$1,ROW(),"")</f>
        <v/>
      </c>
    </row>
    <row r="843" spans="1:1">
      <c r="A843" t="str">
        <f>IF('Servicios Realizados'!A:A=A$1,ROW(),"")</f>
        <v/>
      </c>
    </row>
    <row r="844" spans="1:1">
      <c r="A844" t="str">
        <f>IF('Servicios Realizados'!A:A=A$1,ROW(),"")</f>
        <v/>
      </c>
    </row>
    <row r="845" spans="1:1">
      <c r="A845" t="str">
        <f>IF('Servicios Realizados'!A:A=A$1,ROW(),"")</f>
        <v/>
      </c>
    </row>
    <row r="846" spans="1:1">
      <c r="A846" t="str">
        <f>IF('Servicios Realizados'!A:A=A$1,ROW(),"")</f>
        <v/>
      </c>
    </row>
    <row r="847" spans="1:1">
      <c r="A847" t="str">
        <f>IF('Servicios Realizados'!A:A=A$1,ROW(),"")</f>
        <v/>
      </c>
    </row>
    <row r="848" spans="1:1">
      <c r="A848" t="str">
        <f>IF('Servicios Realizados'!A:A=A$1,ROW(),"")</f>
        <v/>
      </c>
    </row>
    <row r="849" spans="1:1">
      <c r="A849" t="str">
        <f>IF('Servicios Realizados'!A:A=A$1,ROW(),"")</f>
        <v/>
      </c>
    </row>
    <row r="850" spans="1:1">
      <c r="A850" t="str">
        <f>IF('Servicios Realizados'!A:A=A$1,ROW(),"")</f>
        <v/>
      </c>
    </row>
    <row r="851" spans="1:1">
      <c r="A851" t="str">
        <f>IF('Servicios Realizados'!A:A=A$1,ROW(),"")</f>
        <v/>
      </c>
    </row>
    <row r="852" spans="1:1">
      <c r="A852" t="str">
        <f>IF('Servicios Realizados'!A:A=A$1,ROW(),"")</f>
        <v/>
      </c>
    </row>
    <row r="853" spans="1:1">
      <c r="A853" t="str">
        <f>IF('Servicios Realizados'!A:A=A$1,ROW(),"")</f>
        <v/>
      </c>
    </row>
    <row r="854" spans="1:1">
      <c r="A854" t="str">
        <f>IF('Servicios Realizados'!A:A=A$1,ROW(),"")</f>
        <v/>
      </c>
    </row>
    <row r="855" spans="1:1">
      <c r="A855" t="str">
        <f>IF('Servicios Realizados'!A:A=A$1,ROW(),"")</f>
        <v/>
      </c>
    </row>
    <row r="856" spans="1:1">
      <c r="A856" t="str">
        <f>IF('Servicios Realizados'!A:A=A$1,ROW(),"")</f>
        <v/>
      </c>
    </row>
    <row r="857" spans="1:1">
      <c r="A857" t="str">
        <f>IF('Servicios Realizados'!A:A=A$1,ROW(),"")</f>
        <v/>
      </c>
    </row>
    <row r="858" spans="1:1">
      <c r="A858" t="str">
        <f>IF('Servicios Realizados'!A:A=A$1,ROW(),"")</f>
        <v/>
      </c>
    </row>
    <row r="859" spans="1:1">
      <c r="A859" t="str">
        <f>IF('Servicios Realizados'!A:A=A$1,ROW(),"")</f>
        <v/>
      </c>
    </row>
    <row r="860" spans="1:1">
      <c r="A860" t="str">
        <f>IF('Servicios Realizados'!A:A=A$1,ROW(),"")</f>
        <v/>
      </c>
    </row>
    <row r="861" spans="1:1">
      <c r="A861" t="str">
        <f>IF('Servicios Realizados'!A:A=A$1,ROW(),"")</f>
        <v/>
      </c>
    </row>
    <row r="862" spans="1:1">
      <c r="A862" t="str">
        <f>IF('Servicios Realizados'!A:A=A$1,ROW(),"")</f>
        <v/>
      </c>
    </row>
    <row r="863" spans="1:1">
      <c r="A863" t="str">
        <f>IF('Servicios Realizados'!A:A=A$1,ROW(),"")</f>
        <v/>
      </c>
    </row>
    <row r="864" spans="1:1">
      <c r="A864" t="str">
        <f>IF('Servicios Realizados'!A:A=A$1,ROW(),"")</f>
        <v/>
      </c>
    </row>
    <row r="865" spans="1:1">
      <c r="A865" t="str">
        <f>IF('Servicios Realizados'!A:A=A$1,ROW(),"")</f>
        <v/>
      </c>
    </row>
    <row r="866" spans="1:1">
      <c r="A866" t="str">
        <f>IF('Servicios Realizados'!A:A=A$1,ROW(),"")</f>
        <v/>
      </c>
    </row>
    <row r="867" spans="1:1">
      <c r="A867" t="str">
        <f>IF('Servicios Realizados'!A:A=A$1,ROW(),"")</f>
        <v/>
      </c>
    </row>
    <row r="868" spans="1:1">
      <c r="A868" t="str">
        <f>IF('Servicios Realizados'!A:A=A$1,ROW(),"")</f>
        <v/>
      </c>
    </row>
    <row r="869" spans="1:1">
      <c r="A869" t="str">
        <f>IF('Servicios Realizados'!A:A=A$1,ROW(),"")</f>
        <v/>
      </c>
    </row>
    <row r="870" spans="1:1">
      <c r="A870" t="str">
        <f>IF('Servicios Realizados'!A:A=A$1,ROW(),"")</f>
        <v/>
      </c>
    </row>
    <row r="871" spans="1:1">
      <c r="A871" t="str">
        <f>IF('Servicios Realizados'!A:A=A$1,ROW(),"")</f>
        <v/>
      </c>
    </row>
    <row r="872" spans="1:1">
      <c r="A872" t="str">
        <f>IF('Servicios Realizados'!A:A=A$1,ROW(),"")</f>
        <v/>
      </c>
    </row>
    <row r="873" spans="1:1">
      <c r="A873" t="str">
        <f>IF('Servicios Realizados'!A:A=A$1,ROW(),"")</f>
        <v/>
      </c>
    </row>
    <row r="874" spans="1:1">
      <c r="A874" t="str">
        <f>IF('Servicios Realizados'!A:A=A$1,ROW(),"")</f>
        <v/>
      </c>
    </row>
    <row r="875" spans="1:1">
      <c r="A875" t="str">
        <f>IF('Servicios Realizados'!A:A=A$1,ROW(),"")</f>
        <v/>
      </c>
    </row>
    <row r="876" spans="1:1">
      <c r="A876" t="str">
        <f>IF('Servicios Realizados'!A:A=A$1,ROW(),"")</f>
        <v/>
      </c>
    </row>
    <row r="877" spans="1:1">
      <c r="A877" t="str">
        <f>IF('Servicios Realizados'!A:A=A$1,ROW(),"")</f>
        <v/>
      </c>
    </row>
    <row r="878" spans="1:1">
      <c r="A878" t="str">
        <f>IF('Servicios Realizados'!A:A=A$1,ROW(),"")</f>
        <v/>
      </c>
    </row>
    <row r="879" spans="1:1">
      <c r="A879" t="str">
        <f>IF('Servicios Realizados'!A:A=A$1,ROW(),"")</f>
        <v/>
      </c>
    </row>
    <row r="880" spans="1:1">
      <c r="A880" t="str">
        <f>IF('Servicios Realizados'!A:A=A$1,ROW(),"")</f>
        <v/>
      </c>
    </row>
    <row r="881" spans="1:1">
      <c r="A881" t="str">
        <f>IF('Servicios Realizados'!A:A=A$1,ROW(),"")</f>
        <v/>
      </c>
    </row>
    <row r="882" spans="1:1">
      <c r="A882" t="str">
        <f>IF('Servicios Realizados'!A:A=A$1,ROW(),"")</f>
        <v/>
      </c>
    </row>
    <row r="883" spans="1:1">
      <c r="A883" t="str">
        <f>IF('Servicios Realizados'!A:A=A$1,ROW(),"")</f>
        <v/>
      </c>
    </row>
    <row r="884" spans="1:1">
      <c r="A884" t="str">
        <f>IF('Servicios Realizados'!A:A=A$1,ROW(),"")</f>
        <v/>
      </c>
    </row>
    <row r="885" spans="1:1">
      <c r="A885" t="str">
        <f>IF('Servicios Realizados'!A:A=A$1,ROW(),"")</f>
        <v/>
      </c>
    </row>
    <row r="886" spans="1:1">
      <c r="A886" t="str">
        <f>IF('Servicios Realizados'!A:A=A$1,ROW(),"")</f>
        <v/>
      </c>
    </row>
    <row r="887" spans="1:1">
      <c r="A887" t="str">
        <f>IF('Servicios Realizados'!A:A=A$1,ROW(),"")</f>
        <v/>
      </c>
    </row>
    <row r="888" spans="1:1">
      <c r="A888" t="str">
        <f>IF('Servicios Realizados'!A:A=A$1,ROW(),"")</f>
        <v/>
      </c>
    </row>
    <row r="889" spans="1:1">
      <c r="A889" t="str">
        <f>IF('Servicios Realizados'!A:A=A$1,ROW(),"")</f>
        <v/>
      </c>
    </row>
    <row r="890" spans="1:1">
      <c r="A890" t="str">
        <f>IF('Servicios Realizados'!A:A=A$1,ROW(),"")</f>
        <v/>
      </c>
    </row>
    <row r="891" spans="1:1">
      <c r="A891" t="str">
        <f>IF('Servicios Realizados'!A:A=A$1,ROW(),"")</f>
        <v/>
      </c>
    </row>
    <row r="892" spans="1:1">
      <c r="A892" t="str">
        <f>IF('Servicios Realizados'!A:A=A$1,ROW(),"")</f>
        <v/>
      </c>
    </row>
    <row r="893" spans="1:1">
      <c r="A893" t="str">
        <f>IF('Servicios Realizados'!A:A=A$1,ROW(),"")</f>
        <v/>
      </c>
    </row>
    <row r="894" spans="1:1">
      <c r="A894" t="str">
        <f>IF('Servicios Realizados'!A:A=A$1,ROW(),"")</f>
        <v/>
      </c>
    </row>
    <row r="895" spans="1:1">
      <c r="A895" t="str">
        <f>IF('Servicios Realizados'!A:A=A$1,ROW(),"")</f>
        <v/>
      </c>
    </row>
    <row r="896" spans="1:1">
      <c r="A896" t="str">
        <f>IF('Servicios Realizados'!A:A=A$1,ROW(),"")</f>
        <v/>
      </c>
    </row>
    <row r="897" spans="1:1">
      <c r="A897" t="str">
        <f>IF('Servicios Realizados'!A:A=A$1,ROW(),"")</f>
        <v/>
      </c>
    </row>
    <row r="898" spans="1:1">
      <c r="A898" t="str">
        <f>IF('Servicios Realizados'!A:A=A$1,ROW(),"")</f>
        <v/>
      </c>
    </row>
    <row r="899" spans="1:1">
      <c r="A899" t="str">
        <f>IF('Servicios Realizados'!A:A=A$1,ROW(),"")</f>
        <v/>
      </c>
    </row>
    <row r="900" spans="1:1">
      <c r="A900" t="str">
        <f>IF('Servicios Realizados'!A:A=A$1,ROW(),"")</f>
        <v/>
      </c>
    </row>
    <row r="901" spans="1:1">
      <c r="A901" t="str">
        <f>IF('Servicios Realizados'!A:A=A$1,ROW(),"")</f>
        <v/>
      </c>
    </row>
    <row r="902" spans="1:1">
      <c r="A902" t="str">
        <f>IF('Servicios Realizados'!A:A=A$1,ROW(),"")</f>
        <v/>
      </c>
    </row>
    <row r="903" spans="1:1">
      <c r="A903" t="str">
        <f>IF('Servicios Realizados'!A:A=A$1,ROW(),"")</f>
        <v/>
      </c>
    </row>
    <row r="904" spans="1:1">
      <c r="A904" t="str">
        <f>IF('Servicios Realizados'!A:A=A$1,ROW(),"")</f>
        <v/>
      </c>
    </row>
    <row r="905" spans="1:1">
      <c r="A905" t="str">
        <f>IF('Servicios Realizados'!A:A=A$1,ROW(),"")</f>
        <v/>
      </c>
    </row>
    <row r="906" spans="1:1">
      <c r="A906" t="str">
        <f>IF('Servicios Realizados'!A:A=A$1,ROW(),"")</f>
        <v/>
      </c>
    </row>
    <row r="907" spans="1:1">
      <c r="A907" t="str">
        <f>IF('Servicios Realizados'!A:A=A$1,ROW(),"")</f>
        <v/>
      </c>
    </row>
    <row r="908" spans="1:1">
      <c r="A908" t="str">
        <f>IF('Servicios Realizados'!A:A=A$1,ROW(),"")</f>
        <v/>
      </c>
    </row>
    <row r="909" spans="1:1">
      <c r="A909" t="str">
        <f>IF('Servicios Realizados'!A:A=A$1,ROW(),"")</f>
        <v/>
      </c>
    </row>
    <row r="910" spans="1:1">
      <c r="A910" t="str">
        <f>IF('Servicios Realizados'!A:A=A$1,ROW(),"")</f>
        <v/>
      </c>
    </row>
    <row r="911" spans="1:1">
      <c r="A911" t="str">
        <f>IF('Servicios Realizados'!A:A=A$1,ROW(),"")</f>
        <v/>
      </c>
    </row>
    <row r="912" spans="1:1">
      <c r="A912" t="str">
        <f>IF('Servicios Realizados'!A:A=A$1,ROW(),"")</f>
        <v/>
      </c>
    </row>
    <row r="913" spans="1:1">
      <c r="A913" t="str">
        <f>IF('Servicios Realizados'!A:A=A$1,ROW(),"")</f>
        <v/>
      </c>
    </row>
    <row r="914" spans="1:1">
      <c r="A914" t="str">
        <f>IF('Servicios Realizados'!A:A=A$1,ROW(),"")</f>
        <v/>
      </c>
    </row>
    <row r="915" spans="1:1">
      <c r="A915" t="str">
        <f>IF('Servicios Realizados'!A:A=A$1,ROW(),"")</f>
        <v/>
      </c>
    </row>
    <row r="916" spans="1:1">
      <c r="A916" t="str">
        <f>IF('Servicios Realizados'!A:A=A$1,ROW(),"")</f>
        <v/>
      </c>
    </row>
    <row r="917" spans="1:1">
      <c r="A917" t="str">
        <f>IF('Servicios Realizados'!A:A=A$1,ROW(),"")</f>
        <v/>
      </c>
    </row>
    <row r="918" spans="1:1">
      <c r="A918" t="str">
        <f>IF('Servicios Realizados'!A:A=A$1,ROW(),"")</f>
        <v/>
      </c>
    </row>
    <row r="919" spans="1:1">
      <c r="A919" t="str">
        <f>IF('Servicios Realizados'!A:A=A$1,ROW(),"")</f>
        <v/>
      </c>
    </row>
    <row r="920" spans="1:1">
      <c r="A920" t="str">
        <f>IF('Servicios Realizados'!A:A=A$1,ROW(),"")</f>
        <v/>
      </c>
    </row>
    <row r="921" spans="1:1">
      <c r="A921" t="str">
        <f>IF('Servicios Realizados'!A:A=A$1,ROW(),"")</f>
        <v/>
      </c>
    </row>
    <row r="922" spans="1:1">
      <c r="A922" t="str">
        <f>IF('Servicios Realizados'!A:A=A$1,ROW(),"")</f>
        <v/>
      </c>
    </row>
    <row r="923" spans="1:1">
      <c r="A923" t="str">
        <f>IF('Servicios Realizados'!A:A=A$1,ROW(),"")</f>
        <v/>
      </c>
    </row>
    <row r="924" spans="1:1">
      <c r="A924" t="str">
        <f>IF('Servicios Realizados'!A:A=A$1,ROW(),"")</f>
        <v/>
      </c>
    </row>
    <row r="925" spans="1:1">
      <c r="A925" t="str">
        <f>IF('Servicios Realizados'!A:A=A$1,ROW(),"")</f>
        <v/>
      </c>
    </row>
    <row r="926" spans="1:1">
      <c r="A926" t="str">
        <f>IF('Servicios Realizados'!A:A=A$1,ROW(),"")</f>
        <v/>
      </c>
    </row>
    <row r="927" spans="1:1">
      <c r="A927" t="str">
        <f>IF('Servicios Realizados'!A:A=A$1,ROW(),"")</f>
        <v/>
      </c>
    </row>
    <row r="928" spans="1:1">
      <c r="A928" t="str">
        <f>IF('Servicios Realizados'!A:A=A$1,ROW(),"")</f>
        <v/>
      </c>
    </row>
    <row r="929" spans="1:1">
      <c r="A929" t="str">
        <f>IF('Servicios Realizados'!A:A=A$1,ROW(),"")</f>
        <v/>
      </c>
    </row>
    <row r="930" spans="1:1">
      <c r="A930" t="str">
        <f>IF('Servicios Realizados'!A:A=A$1,ROW(),"")</f>
        <v/>
      </c>
    </row>
    <row r="931" spans="1:1">
      <c r="A931" t="str">
        <f>IF('Servicios Realizados'!A:A=A$1,ROW(),"")</f>
        <v/>
      </c>
    </row>
    <row r="932" spans="1:1">
      <c r="A932" t="str">
        <f>IF('Servicios Realizados'!A:A=A$1,ROW(),"")</f>
        <v/>
      </c>
    </row>
    <row r="933" spans="1:1">
      <c r="A933" t="str">
        <f>IF('Servicios Realizados'!A:A=A$1,ROW(),"")</f>
        <v/>
      </c>
    </row>
    <row r="934" spans="1:1">
      <c r="A934" t="str">
        <f>IF('Servicios Realizados'!A:A=A$1,ROW(),"")</f>
        <v/>
      </c>
    </row>
    <row r="935" spans="1:1">
      <c r="A935" t="str">
        <f>IF('Servicios Realizados'!A:A=A$1,ROW(),"")</f>
        <v/>
      </c>
    </row>
    <row r="936" spans="1:1">
      <c r="A936" t="str">
        <f>IF('Servicios Realizados'!A:A=A$1,ROW(),"")</f>
        <v/>
      </c>
    </row>
    <row r="937" spans="1:1">
      <c r="A937" t="str">
        <f>IF('Servicios Realizados'!A:A=A$1,ROW(),"")</f>
        <v/>
      </c>
    </row>
    <row r="938" spans="1:1">
      <c r="A938" t="str">
        <f>IF('Servicios Realizados'!A:A=A$1,ROW(),"")</f>
        <v/>
      </c>
    </row>
    <row r="939" spans="1:1">
      <c r="A939" t="str">
        <f>IF('Servicios Realizados'!A:A=A$1,ROW(),"")</f>
        <v/>
      </c>
    </row>
    <row r="940" spans="1:1">
      <c r="A940" t="str">
        <f>IF('Servicios Realizados'!A:A=A$1,ROW(),"")</f>
        <v/>
      </c>
    </row>
    <row r="941" spans="1:1">
      <c r="A941" t="str">
        <f>IF('Servicios Realizados'!A:A=A$1,ROW(),"")</f>
        <v/>
      </c>
    </row>
    <row r="942" spans="1:1">
      <c r="A942" t="str">
        <f>IF('Servicios Realizados'!A:A=A$1,ROW(),"")</f>
        <v/>
      </c>
    </row>
    <row r="943" spans="1:1">
      <c r="A943" t="str">
        <f>IF('Servicios Realizados'!A:A=A$1,ROW(),"")</f>
        <v/>
      </c>
    </row>
    <row r="944" spans="1:1">
      <c r="A944" t="str">
        <f>IF('Servicios Realizados'!A:A=A$1,ROW(),"")</f>
        <v/>
      </c>
    </row>
    <row r="945" spans="1:1">
      <c r="A945" t="str">
        <f>IF('Servicios Realizados'!A:A=A$1,ROW(),"")</f>
        <v/>
      </c>
    </row>
    <row r="946" spans="1:1">
      <c r="A946" t="str">
        <f>IF('Servicios Realizados'!A:A=A$1,ROW(),"")</f>
        <v/>
      </c>
    </row>
    <row r="947" spans="1:1">
      <c r="A947" t="str">
        <f>IF('Servicios Realizados'!A:A=A$1,ROW(),"")</f>
        <v/>
      </c>
    </row>
    <row r="948" spans="1:1">
      <c r="A948" t="str">
        <f>IF('Servicios Realizados'!A:A=A$1,ROW(),"")</f>
        <v/>
      </c>
    </row>
    <row r="949" spans="1:1">
      <c r="A949" t="str">
        <f>IF('Servicios Realizados'!A:A=A$1,ROW(),"")</f>
        <v/>
      </c>
    </row>
    <row r="950" spans="1:1">
      <c r="A950" t="str">
        <f>IF('Servicios Realizados'!A:A=A$1,ROW(),"")</f>
        <v/>
      </c>
    </row>
    <row r="951" spans="1:1">
      <c r="A951" t="str">
        <f>IF('Servicios Realizados'!A:A=A$1,ROW(),"")</f>
        <v/>
      </c>
    </row>
    <row r="952" spans="1:1">
      <c r="A952" t="str">
        <f>IF('Servicios Realizados'!A:A=A$1,ROW(),"")</f>
        <v/>
      </c>
    </row>
    <row r="953" spans="1:1">
      <c r="A953" t="str">
        <f>IF('Servicios Realizados'!A:A=A$1,ROW(),"")</f>
        <v/>
      </c>
    </row>
    <row r="954" spans="1:1">
      <c r="A954" t="str">
        <f>IF('Servicios Realizados'!A:A=A$1,ROW(),"")</f>
        <v/>
      </c>
    </row>
    <row r="955" spans="1:1">
      <c r="A955" t="str">
        <f>IF('Servicios Realizados'!A:A=A$1,ROW(),"")</f>
        <v/>
      </c>
    </row>
    <row r="956" spans="1:1">
      <c r="A956" t="str">
        <f>IF('Servicios Realizados'!A:A=A$1,ROW(),"")</f>
        <v/>
      </c>
    </row>
    <row r="957" spans="1:1">
      <c r="A957" t="str">
        <f>IF('Servicios Realizados'!A:A=A$1,ROW(),"")</f>
        <v/>
      </c>
    </row>
    <row r="958" spans="1:1">
      <c r="A958" t="str">
        <f>IF('Servicios Realizados'!A:A=A$1,ROW(),"")</f>
        <v/>
      </c>
    </row>
    <row r="959" spans="1:1">
      <c r="A959" t="str">
        <f>IF('Servicios Realizados'!A:A=A$1,ROW(),"")</f>
        <v/>
      </c>
    </row>
    <row r="960" spans="1:1">
      <c r="A960" t="str">
        <f>IF('Servicios Realizados'!A:A=A$1,ROW(),"")</f>
        <v/>
      </c>
    </row>
    <row r="961" spans="1:1">
      <c r="A961" t="str">
        <f>IF('Servicios Realizados'!A:A=A$1,ROW(),"")</f>
        <v/>
      </c>
    </row>
    <row r="962" spans="1:1">
      <c r="A962" t="str">
        <f>IF('Servicios Realizados'!A:A=A$1,ROW(),"")</f>
        <v/>
      </c>
    </row>
    <row r="963" spans="1:1">
      <c r="A963" t="str">
        <f>IF('Servicios Realizados'!A:A=A$1,ROW(),"")</f>
        <v/>
      </c>
    </row>
    <row r="964" spans="1:1">
      <c r="A964" t="str">
        <f>IF('Servicios Realizados'!A:A=A$1,ROW(),"")</f>
        <v/>
      </c>
    </row>
    <row r="965" spans="1:1">
      <c r="A965" t="str">
        <f>IF('Servicios Realizados'!A:A=A$1,ROW(),"")</f>
        <v/>
      </c>
    </row>
    <row r="966" spans="1:1">
      <c r="A966" t="str">
        <f>IF('Servicios Realizados'!A:A=A$1,ROW(),"")</f>
        <v/>
      </c>
    </row>
    <row r="967" spans="1:1">
      <c r="A967" t="str">
        <f>IF('Servicios Realizados'!A:A=A$1,ROW(),"")</f>
        <v/>
      </c>
    </row>
    <row r="968" spans="1:1">
      <c r="A968" t="str">
        <f>IF('Servicios Realizados'!A:A=A$1,ROW(),"")</f>
        <v/>
      </c>
    </row>
    <row r="969" spans="1:1">
      <c r="A969" t="str">
        <f>IF('Servicios Realizados'!A:A=A$1,ROW(),"")</f>
        <v/>
      </c>
    </row>
    <row r="970" spans="1:1">
      <c r="A970" t="str">
        <f>IF('Servicios Realizados'!A:A=A$1,ROW(),"")</f>
        <v/>
      </c>
    </row>
    <row r="971" spans="1:1">
      <c r="A971" t="str">
        <f>IF('Servicios Realizados'!A:A=A$1,ROW(),"")</f>
        <v/>
      </c>
    </row>
    <row r="972" spans="1:1">
      <c r="A972" t="str">
        <f>IF('Servicios Realizados'!A:A=A$1,ROW(),"")</f>
        <v/>
      </c>
    </row>
    <row r="973" spans="1:1">
      <c r="A973" t="str">
        <f>IF('Servicios Realizados'!A:A=A$1,ROW(),"")</f>
        <v/>
      </c>
    </row>
    <row r="974" spans="1:1">
      <c r="A974" t="str">
        <f>IF('Servicios Realizados'!A:A=A$1,ROW(),"")</f>
        <v/>
      </c>
    </row>
    <row r="975" spans="1:1">
      <c r="A975" t="str">
        <f>IF('Servicios Realizados'!A:A=A$1,ROW(),"")</f>
        <v/>
      </c>
    </row>
    <row r="976" spans="1:1">
      <c r="A976" t="str">
        <f>IF('Servicios Realizados'!A:A=A$1,ROW(),"")</f>
        <v/>
      </c>
    </row>
    <row r="977" spans="1:1">
      <c r="A977" t="str">
        <f>IF('Servicios Realizados'!A:A=A$1,ROW(),"")</f>
        <v/>
      </c>
    </row>
    <row r="978" spans="1:1">
      <c r="A978" t="str">
        <f>IF('Servicios Realizados'!A:A=A$1,ROW(),"")</f>
        <v/>
      </c>
    </row>
    <row r="979" spans="1:1">
      <c r="A979" t="str">
        <f>IF('Servicios Realizados'!A:A=A$1,ROW(),"")</f>
        <v/>
      </c>
    </row>
    <row r="980" spans="1:1">
      <c r="A980" t="str">
        <f>IF('Servicios Realizados'!A:A=A$1,ROW(),"")</f>
        <v/>
      </c>
    </row>
    <row r="981" spans="1:1">
      <c r="A981" t="str">
        <f>IF('Servicios Realizados'!A:A=A$1,ROW(),"")</f>
        <v/>
      </c>
    </row>
    <row r="982" spans="1:1">
      <c r="A982" t="str">
        <f>IF('Servicios Realizados'!A:A=A$1,ROW(),"")</f>
        <v/>
      </c>
    </row>
    <row r="983" spans="1:1">
      <c r="A983" t="str">
        <f>IF('Servicios Realizados'!A:A=A$1,ROW(),"")</f>
        <v/>
      </c>
    </row>
    <row r="984" spans="1:1">
      <c r="A984" t="str">
        <f>IF('Servicios Realizados'!A:A=A$1,ROW(),"")</f>
        <v/>
      </c>
    </row>
    <row r="985" spans="1:1">
      <c r="A985" t="str">
        <f>IF('Servicios Realizados'!A:A=A$1,ROW(),"")</f>
        <v/>
      </c>
    </row>
    <row r="986" spans="1:1">
      <c r="A986" t="str">
        <f>IF('Servicios Realizados'!A:A=A$1,ROW(),"")</f>
        <v/>
      </c>
    </row>
    <row r="987" spans="1:1">
      <c r="A987" t="str">
        <f>IF('Servicios Realizados'!A:A=A$1,ROW(),"")</f>
        <v/>
      </c>
    </row>
    <row r="988" spans="1:1">
      <c r="A988" t="str">
        <f>IF('Servicios Realizados'!A:A=A$1,ROW(),"")</f>
        <v/>
      </c>
    </row>
    <row r="989" spans="1:1">
      <c r="A989" t="str">
        <f>IF('Servicios Realizados'!A:A=A$1,ROW(),"")</f>
        <v/>
      </c>
    </row>
    <row r="990" spans="1:1">
      <c r="A990" t="str">
        <f>IF('Servicios Realizados'!A:A=A$1,ROW(),"")</f>
        <v/>
      </c>
    </row>
    <row r="991" spans="1:1">
      <c r="A991" t="str">
        <f>IF('Servicios Realizados'!A:A=A$1,ROW(),"")</f>
        <v/>
      </c>
    </row>
    <row r="992" spans="1:1">
      <c r="A992" t="str">
        <f>IF('Servicios Realizados'!A:A=A$1,ROW(),"")</f>
        <v/>
      </c>
    </row>
    <row r="993" spans="1:1">
      <c r="A993" t="str">
        <f>IF('Servicios Realizados'!A:A=A$1,ROW(),"")</f>
        <v/>
      </c>
    </row>
    <row r="994" spans="1:1">
      <c r="A994" t="str">
        <f>IF('Servicios Realizados'!A:A=A$1,ROW(),"")</f>
        <v/>
      </c>
    </row>
    <row r="995" spans="1:1">
      <c r="A995" t="str">
        <f>IF('Servicios Realizados'!A:A=A$1,ROW(),"")</f>
        <v/>
      </c>
    </row>
    <row r="996" spans="1:1">
      <c r="A996" t="str">
        <f>IF('Servicios Realizados'!A:A=A$1,ROW(),"")</f>
        <v/>
      </c>
    </row>
    <row r="997" spans="1:1">
      <c r="A997" t="str">
        <f>IF('Servicios Realizados'!A:A=A$1,ROW(),"")</f>
        <v/>
      </c>
    </row>
    <row r="998" spans="1:1">
      <c r="A998" t="str">
        <f>IF('Servicios Realizados'!A:A=A$1,ROW(),"")</f>
        <v/>
      </c>
    </row>
    <row r="999" spans="1:1">
      <c r="A999" t="str">
        <f>IF('Servicios Realizados'!A:A=A$1,ROW(),"")</f>
        <v/>
      </c>
    </row>
    <row r="1000" spans="1:1">
      <c r="A1000" t="str">
        <f>IF('Servicios Realizados'!A:A=A$1,ROW(),"")</f>
        <v/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A21" sqref="A21"/>
    </sheetView>
  </sheetViews>
  <sheetFormatPr baseColWidth="10" defaultRowHeight="15"/>
  <cols>
    <col min="5" max="5" width="37.7109375" customWidth="1"/>
    <col min="6" max="6" width="37.5703125" customWidth="1"/>
  </cols>
  <sheetData>
    <row r="1" spans="1:8">
      <c r="A1">
        <f>'Busqueda Por ID Cliente'!A2</f>
        <v>364</v>
      </c>
      <c r="D1" s="34" t="s">
        <v>1366</v>
      </c>
      <c r="E1" s="31"/>
      <c r="F1" s="31"/>
      <c r="G1" s="31"/>
    </row>
    <row r="2" spans="1:8">
      <c r="A2" t="str">
        <f>IF('Servicios Realizados'!A:A=A$1,ROW(),"")</f>
        <v/>
      </c>
      <c r="B2">
        <f>SMALL(A$2:A$1000,ROW()-1)</f>
        <v>416</v>
      </c>
      <c r="C2" t="str">
        <f>INDEX('Servicios Realizados'!A:J,B2,3)</f>
        <v>CAROLINA</v>
      </c>
      <c r="D2" t="str">
        <f>INDEX('Servicios Realizados'!A:J,B2,4)</f>
        <v>PIZARRO</v>
      </c>
      <c r="E2" t="str">
        <f>INDEX('Servicios Realizados'!A:J,B2,5)</f>
        <v>Lavado de Alfombras Sueltas</v>
      </c>
      <c r="F2">
        <f>INDEX('Servicios Realizados'!A:J,B2,6)</f>
        <v>0</v>
      </c>
      <c r="G2" s="26">
        <f>INDEX('Servicios Realizados'!A:J,B2,7)</f>
        <v>43208</v>
      </c>
      <c r="H2" s="27">
        <f>INDEX('Servicios Realizados'!A:J,B2,8)</f>
        <v>70000</v>
      </c>
    </row>
    <row r="3" spans="1:8">
      <c r="A3" t="str">
        <f>IF('Servicios Realizados'!A:A=A$1,ROW(),"")</f>
        <v/>
      </c>
      <c r="B3">
        <f t="shared" ref="B3:B26" si="0">SMALL(A$2:A$1000,ROW()-1)</f>
        <v>467</v>
      </c>
      <c r="C3" t="str">
        <f>INDEX('Servicios Realizados'!A:J,B3,3)</f>
        <v>CAROLINA</v>
      </c>
      <c r="D3" t="str">
        <f>INDEX('Servicios Realizados'!A:J,B3,4)</f>
        <v>PIZARRO</v>
      </c>
      <c r="E3" t="str">
        <f>INDEX('Servicios Realizados'!A:J,B3,5)</f>
        <v>Lavado de Alfombras Sueltas</v>
      </c>
      <c r="F3" t="str">
        <f>INDEX('Servicios Realizados'!A:J,B3,6)</f>
        <v>1 ALFOMBRA</v>
      </c>
      <c r="G3" s="26">
        <f>INDEX('Servicios Realizados'!A:J,B3,7)</f>
        <v>43413</v>
      </c>
      <c r="H3" s="27">
        <f>INDEX('Servicios Realizados'!A:J,B3,8)</f>
        <v>17000</v>
      </c>
    </row>
    <row r="4" spans="1:8">
      <c r="A4" t="str">
        <f>IF('Servicios Realizados'!A:A=A$1,ROW(),"")</f>
        <v/>
      </c>
      <c r="B4">
        <f t="shared" si="0"/>
        <v>490</v>
      </c>
      <c r="C4" t="str">
        <f>INDEX('Servicios Realizados'!A:J,B4,3)</f>
        <v>CAROLINA</v>
      </c>
      <c r="D4" t="str">
        <f>INDEX('Servicios Realizados'!A:J,B4,4)</f>
        <v>PIZARRO</v>
      </c>
      <c r="E4" t="str">
        <f>INDEX('Servicios Realizados'!A:J,B4,5)</f>
        <v>Lavado de Alfombras Sueltas</v>
      </c>
      <c r="F4" t="str">
        <f>INDEX('Servicios Realizados'!A:J,B4,6)</f>
        <v>SE DEBE 17000 1 ALFOMBRA
3 ALFOMBRAS</v>
      </c>
      <c r="G4" s="26">
        <f>INDEX('Servicios Realizados'!A:J,B4,7)</f>
        <v>43425</v>
      </c>
      <c r="H4" s="27">
        <f>INDEX('Servicios Realizados'!A:J,B4,8)</f>
        <v>45000</v>
      </c>
    </row>
    <row r="5" spans="1:8">
      <c r="A5" t="str">
        <f>IF('Servicios Realizados'!A:A=A$1,ROW(),"")</f>
        <v/>
      </c>
      <c r="B5">
        <f t="shared" si="0"/>
        <v>637</v>
      </c>
      <c r="C5" t="str">
        <f>INDEX('Servicios Realizados'!A:J,B5,3)</f>
        <v>CAROLINA</v>
      </c>
      <c r="D5" t="str">
        <f>INDEX('Servicios Realizados'!A:J,B5,4)</f>
        <v>PIZARRO</v>
      </c>
      <c r="E5" t="str">
        <f>INDEX('Servicios Realizados'!A:J,B5,5)</f>
        <v>Lavado de Alfombras Sueltas</v>
      </c>
      <c r="F5" t="str">
        <f>INDEX('Servicios Realizados'!A:J,B5,6)</f>
        <v>1 ALFOMBRA</v>
      </c>
      <c r="G5" s="26">
        <f>INDEX('Servicios Realizados'!A:J,B5,7)</f>
        <v>43529</v>
      </c>
      <c r="H5" s="27">
        <f>INDEX('Servicios Realizados'!A:J,B5,8)</f>
        <v>20000</v>
      </c>
    </row>
    <row r="6" spans="1:8">
      <c r="A6" t="str">
        <f>IF('Servicios Realizados'!A:A=A$1,ROW(),"")</f>
        <v/>
      </c>
      <c r="B6">
        <f t="shared" si="0"/>
        <v>698</v>
      </c>
      <c r="C6" t="str">
        <f>INDEX('Servicios Realizados'!A:J,B6,3)</f>
        <v>CAROLINA</v>
      </c>
      <c r="D6" t="str">
        <f>INDEX('Servicios Realizados'!A:J,B6,4)</f>
        <v>PIZARRO</v>
      </c>
      <c r="E6" t="str">
        <f>INDEX('Servicios Realizados'!A:J,B6,5)</f>
        <v>Lavado de Alfombras Sueltas</v>
      </c>
      <c r="F6" t="str">
        <f>INDEX('Servicios Realizados'!A:J,B6,6)</f>
        <v>7 ALFOMBRAS</v>
      </c>
      <c r="G6" s="26">
        <f>INDEX('Servicios Realizados'!A:J,B6,7)</f>
        <v>43556</v>
      </c>
      <c r="H6" s="27">
        <f>INDEX('Servicios Realizados'!A:J,B6,8)</f>
        <v>109000</v>
      </c>
    </row>
    <row r="7" spans="1:8">
      <c r="A7" t="str">
        <f>IF('Servicios Realizados'!A:A=A$1,ROW(),"")</f>
        <v/>
      </c>
      <c r="B7">
        <f t="shared" si="0"/>
        <v>699</v>
      </c>
      <c r="C7" t="str">
        <f>INDEX('Servicios Realizados'!A:J,B7,3)</f>
        <v>CAROLINA</v>
      </c>
      <c r="D7" t="str">
        <f>INDEX('Servicios Realizados'!A:J,B7,4)</f>
        <v>PIZARRO</v>
      </c>
      <c r="E7" t="str">
        <f>INDEX('Servicios Realizados'!A:J,B7,5)</f>
        <v>Limpieza de Tapices de Muebles</v>
      </c>
      <c r="F7" t="str">
        <f>INDEX('Servicios Realizados'!A:J,B7,6)</f>
        <v>2 SILLONES</v>
      </c>
      <c r="G7" s="26">
        <f>INDEX('Servicios Realizados'!A:J,B7,7)</f>
        <v>43556</v>
      </c>
      <c r="H7" s="27">
        <f>INDEX('Servicios Realizados'!A:J,B7,8)</f>
        <v>83000</v>
      </c>
    </row>
    <row r="8" spans="1:8">
      <c r="A8" t="str">
        <f>IF('Servicios Realizados'!A:A=A$1,ROW(),"")</f>
        <v/>
      </c>
      <c r="B8" t="e">
        <f t="shared" si="0"/>
        <v>#NUM!</v>
      </c>
      <c r="C8" t="e">
        <f>INDEX('Servicios Realizados'!A:J,B8,3)</f>
        <v>#NUM!</v>
      </c>
      <c r="D8" t="e">
        <f>INDEX('Servicios Realizados'!A:J,B8,4)</f>
        <v>#NUM!</v>
      </c>
      <c r="E8" t="e">
        <f>INDEX('Servicios Realizados'!A:J,B8,5)</f>
        <v>#NUM!</v>
      </c>
      <c r="F8" t="e">
        <f>INDEX('Servicios Realizados'!A:J,B8,6)</f>
        <v>#NUM!</v>
      </c>
      <c r="G8" s="26" t="e">
        <f>INDEX('Servicios Realizados'!A:J,B8,7)</f>
        <v>#NUM!</v>
      </c>
      <c r="H8" s="27" t="e">
        <f>INDEX('Servicios Realizados'!A:J,B8,8)</f>
        <v>#NUM!</v>
      </c>
    </row>
    <row r="9" spans="1:8">
      <c r="A9" t="str">
        <f>IF('Servicios Realizados'!A:A=A$1,ROW(),"")</f>
        <v/>
      </c>
      <c r="B9" t="e">
        <f t="shared" si="0"/>
        <v>#NUM!</v>
      </c>
      <c r="C9" t="e">
        <f>INDEX('Servicios Realizados'!A:J,B9,3)</f>
        <v>#NUM!</v>
      </c>
      <c r="D9" t="e">
        <f>INDEX('Servicios Realizados'!A:J,B9,4)</f>
        <v>#NUM!</v>
      </c>
      <c r="E9" t="e">
        <f>INDEX('Servicios Realizados'!A:J,B9,5)</f>
        <v>#NUM!</v>
      </c>
      <c r="F9" t="e">
        <f>INDEX('Servicios Realizados'!A:J,B9,6)</f>
        <v>#NUM!</v>
      </c>
      <c r="G9" s="26" t="e">
        <f>INDEX('Servicios Realizados'!A:J,B9,7)</f>
        <v>#NUM!</v>
      </c>
      <c r="H9" s="27" t="e">
        <f>INDEX('Servicios Realizados'!A:J,B9,8)</f>
        <v>#NUM!</v>
      </c>
    </row>
    <row r="10" spans="1:8">
      <c r="A10" t="str">
        <f>IF('Servicios Realizados'!A:A=A$1,ROW(),"")</f>
        <v/>
      </c>
      <c r="B10" t="e">
        <f t="shared" si="0"/>
        <v>#NUM!</v>
      </c>
      <c r="C10" t="e">
        <f>INDEX('Servicios Realizados'!A:J,B10,3)</f>
        <v>#NUM!</v>
      </c>
      <c r="D10" t="e">
        <f>INDEX('Servicios Realizados'!A:J,B10,4)</f>
        <v>#NUM!</v>
      </c>
      <c r="E10" t="e">
        <f>INDEX('Servicios Realizados'!A:J,B10,5)</f>
        <v>#NUM!</v>
      </c>
      <c r="F10" t="e">
        <f>INDEX('Servicios Realizados'!A:J,B10,6)</f>
        <v>#NUM!</v>
      </c>
      <c r="G10" s="26" t="e">
        <f>INDEX('Servicios Realizados'!A:J,B10,7)</f>
        <v>#NUM!</v>
      </c>
      <c r="H10" s="27" t="e">
        <f>INDEX('Servicios Realizados'!A:J,B10,8)</f>
        <v>#NUM!</v>
      </c>
    </row>
    <row r="11" spans="1:8">
      <c r="A11" t="str">
        <f>IF('Servicios Realizados'!A:A=A$1,ROW(),"")</f>
        <v/>
      </c>
      <c r="B11" t="e">
        <f t="shared" si="0"/>
        <v>#NUM!</v>
      </c>
      <c r="C11" t="e">
        <f>INDEX('Servicios Realizados'!A:J,B11,3)</f>
        <v>#NUM!</v>
      </c>
      <c r="D11" t="e">
        <f>INDEX('Servicios Realizados'!A:J,B11,4)</f>
        <v>#NUM!</v>
      </c>
      <c r="E11" t="e">
        <f>INDEX('Servicios Realizados'!A:J,B11,5)</f>
        <v>#NUM!</v>
      </c>
      <c r="F11" t="e">
        <f>INDEX('Servicios Realizados'!A:J,B11,6)</f>
        <v>#NUM!</v>
      </c>
      <c r="G11" s="26" t="e">
        <f>INDEX('Servicios Realizados'!A:J,B11,7)</f>
        <v>#NUM!</v>
      </c>
      <c r="H11" s="27" t="e">
        <f>INDEX('Servicios Realizados'!A:J,B11,8)</f>
        <v>#NUM!</v>
      </c>
    </row>
    <row r="12" spans="1:8">
      <c r="A12" t="str">
        <f>IF('Servicios Realizados'!A:A=A$1,ROW(),"")</f>
        <v/>
      </c>
      <c r="B12" t="e">
        <f t="shared" si="0"/>
        <v>#NUM!</v>
      </c>
      <c r="C12" t="e">
        <f>INDEX('Servicios Realizados'!A:J,B12,3)</f>
        <v>#NUM!</v>
      </c>
      <c r="D12" t="e">
        <f>INDEX('Servicios Realizados'!A:J,B12,4)</f>
        <v>#NUM!</v>
      </c>
      <c r="E12" t="e">
        <f>INDEX('Servicios Realizados'!A:J,B12,5)</f>
        <v>#NUM!</v>
      </c>
      <c r="F12" t="e">
        <f>INDEX('Servicios Realizados'!A:J,B12,6)</f>
        <v>#NUM!</v>
      </c>
      <c r="G12" s="26" t="e">
        <f>INDEX('Servicios Realizados'!A:J,B12,7)</f>
        <v>#NUM!</v>
      </c>
      <c r="H12" s="27" t="e">
        <f>INDEX('Servicios Realizados'!A:J,B12,8)</f>
        <v>#NUM!</v>
      </c>
    </row>
    <row r="13" spans="1:8">
      <c r="A13" t="str">
        <f>IF('Servicios Realizados'!A:A=A$1,ROW(),"")</f>
        <v/>
      </c>
      <c r="B13" t="e">
        <f t="shared" si="0"/>
        <v>#NUM!</v>
      </c>
      <c r="C13" t="e">
        <f>INDEX('Servicios Realizados'!A:J,B13,3)</f>
        <v>#NUM!</v>
      </c>
      <c r="D13" t="e">
        <f>INDEX('Servicios Realizados'!A:J,B13,4)</f>
        <v>#NUM!</v>
      </c>
      <c r="E13" t="e">
        <f>INDEX('Servicios Realizados'!A:J,B13,5)</f>
        <v>#NUM!</v>
      </c>
      <c r="F13" t="e">
        <f>INDEX('Servicios Realizados'!A:J,B13,6)</f>
        <v>#NUM!</v>
      </c>
      <c r="G13" s="26" t="e">
        <f>INDEX('Servicios Realizados'!A:J,B13,7)</f>
        <v>#NUM!</v>
      </c>
      <c r="H13" s="27" t="e">
        <f>INDEX('Servicios Realizados'!A:J,B13,8)</f>
        <v>#NUM!</v>
      </c>
    </row>
    <row r="14" spans="1:8">
      <c r="A14" t="str">
        <f>IF('Servicios Realizados'!A:A=A$1,ROW(),"")</f>
        <v/>
      </c>
      <c r="B14" t="e">
        <f t="shared" si="0"/>
        <v>#NUM!</v>
      </c>
      <c r="C14" t="e">
        <f>INDEX('Servicios Realizados'!A:J,B14,3)</f>
        <v>#NUM!</v>
      </c>
      <c r="D14" t="e">
        <f>INDEX('Servicios Realizados'!A:J,B14,4)</f>
        <v>#NUM!</v>
      </c>
      <c r="E14" t="e">
        <f>INDEX('Servicios Realizados'!A:J,B14,5)</f>
        <v>#NUM!</v>
      </c>
      <c r="F14" t="e">
        <f>INDEX('Servicios Realizados'!A:J,B14,6)</f>
        <v>#NUM!</v>
      </c>
      <c r="G14" s="26" t="e">
        <f>INDEX('Servicios Realizados'!A:J,B14,7)</f>
        <v>#NUM!</v>
      </c>
      <c r="H14" s="27" t="e">
        <f>INDEX('Servicios Realizados'!A:J,B14,8)</f>
        <v>#NUM!</v>
      </c>
    </row>
    <row r="15" spans="1:8">
      <c r="A15" t="str">
        <f>IF('Servicios Realizados'!A:A=A$1,ROW(),"")</f>
        <v/>
      </c>
      <c r="B15" t="e">
        <f t="shared" si="0"/>
        <v>#NUM!</v>
      </c>
      <c r="C15" t="e">
        <f>INDEX('Servicios Realizados'!A:J,B15,3)</f>
        <v>#NUM!</v>
      </c>
      <c r="D15" t="e">
        <f>INDEX('Servicios Realizados'!A:J,B15,4)</f>
        <v>#NUM!</v>
      </c>
      <c r="E15" t="e">
        <f>INDEX('Servicios Realizados'!A:J,B15,5)</f>
        <v>#NUM!</v>
      </c>
      <c r="F15" t="e">
        <f>INDEX('Servicios Realizados'!A:J,B15,6)</f>
        <v>#NUM!</v>
      </c>
      <c r="G15" s="26" t="e">
        <f>INDEX('Servicios Realizados'!A:J,B15,7)</f>
        <v>#NUM!</v>
      </c>
      <c r="H15" s="27" t="e">
        <f>INDEX('Servicios Realizados'!A:J,B15,8)</f>
        <v>#NUM!</v>
      </c>
    </row>
    <row r="16" spans="1:8">
      <c r="A16" t="str">
        <f>IF('Servicios Realizados'!A:A=A$1,ROW(),"")</f>
        <v/>
      </c>
      <c r="B16" t="e">
        <f t="shared" si="0"/>
        <v>#NUM!</v>
      </c>
      <c r="C16" t="e">
        <f>INDEX('Servicios Realizados'!A:J,B16,3)</f>
        <v>#NUM!</v>
      </c>
      <c r="D16" t="e">
        <f>INDEX('Servicios Realizados'!A:J,B16,4)</f>
        <v>#NUM!</v>
      </c>
      <c r="E16" t="e">
        <f>INDEX('Servicios Realizados'!A:J,B16,5)</f>
        <v>#NUM!</v>
      </c>
      <c r="F16" t="e">
        <f>INDEX('Servicios Realizados'!A:J,B16,6)</f>
        <v>#NUM!</v>
      </c>
      <c r="G16" s="26" t="e">
        <f>INDEX('Servicios Realizados'!A:J,B16,7)</f>
        <v>#NUM!</v>
      </c>
      <c r="H16" s="27" t="e">
        <f>INDEX('Servicios Realizados'!A:J,B16,8)</f>
        <v>#NUM!</v>
      </c>
    </row>
    <row r="17" spans="1:8">
      <c r="A17" t="str">
        <f>IF('Servicios Realizados'!A:A=A$1,ROW(),"")</f>
        <v/>
      </c>
      <c r="B17" t="e">
        <f t="shared" si="0"/>
        <v>#NUM!</v>
      </c>
      <c r="C17" t="e">
        <f>INDEX('Servicios Realizados'!A:J,B17,3)</f>
        <v>#NUM!</v>
      </c>
      <c r="D17" t="e">
        <f>INDEX('Servicios Realizados'!A:J,B17,4)</f>
        <v>#NUM!</v>
      </c>
      <c r="E17" t="e">
        <f>INDEX('Servicios Realizados'!A:J,B17,5)</f>
        <v>#NUM!</v>
      </c>
      <c r="F17" t="e">
        <f>INDEX('Servicios Realizados'!A:J,B17,6)</f>
        <v>#NUM!</v>
      </c>
      <c r="G17" s="26" t="e">
        <f>INDEX('Servicios Realizados'!A:J,B17,7)</f>
        <v>#NUM!</v>
      </c>
      <c r="H17" s="27" t="e">
        <f>INDEX('Servicios Realizados'!A:J,B17,8)</f>
        <v>#NUM!</v>
      </c>
    </row>
    <row r="18" spans="1:8">
      <c r="A18" t="str">
        <f>IF('Servicios Realizados'!A:A=A$1,ROW(),"")</f>
        <v/>
      </c>
      <c r="B18" t="e">
        <f t="shared" si="0"/>
        <v>#NUM!</v>
      </c>
      <c r="C18" t="e">
        <f>INDEX('Servicios Realizados'!A:J,B18,3)</f>
        <v>#NUM!</v>
      </c>
      <c r="D18" t="e">
        <f>INDEX('Servicios Realizados'!A:J,B18,4)</f>
        <v>#NUM!</v>
      </c>
      <c r="E18" t="e">
        <f>INDEX('Servicios Realizados'!A:J,B18,5)</f>
        <v>#NUM!</v>
      </c>
      <c r="F18" t="e">
        <f>INDEX('Servicios Realizados'!A:J,B18,6)</f>
        <v>#NUM!</v>
      </c>
      <c r="G18" s="26" t="e">
        <f>INDEX('Servicios Realizados'!A:J,B18,7)</f>
        <v>#NUM!</v>
      </c>
      <c r="H18" s="27" t="e">
        <f>INDEX('Servicios Realizados'!A:J,B18,8)</f>
        <v>#NUM!</v>
      </c>
    </row>
    <row r="19" spans="1:8">
      <c r="A19" t="str">
        <f>IF('Servicios Realizados'!A:A=A$1,ROW(),"")</f>
        <v/>
      </c>
      <c r="B19" t="e">
        <f t="shared" si="0"/>
        <v>#NUM!</v>
      </c>
      <c r="C19" t="e">
        <f>INDEX('Servicios Realizados'!A:J,B19,3)</f>
        <v>#NUM!</v>
      </c>
      <c r="D19" t="e">
        <f>INDEX('Servicios Realizados'!A:J,B19,4)</f>
        <v>#NUM!</v>
      </c>
      <c r="E19" t="e">
        <f>INDEX('Servicios Realizados'!A:J,B19,5)</f>
        <v>#NUM!</v>
      </c>
      <c r="F19" t="e">
        <f>INDEX('Servicios Realizados'!A:J,B19,6)</f>
        <v>#NUM!</v>
      </c>
      <c r="G19" s="26" t="e">
        <f>INDEX('Servicios Realizados'!A:J,B19,7)</f>
        <v>#NUM!</v>
      </c>
      <c r="H19" s="27" t="e">
        <f>INDEX('Servicios Realizados'!A:J,B19,8)</f>
        <v>#NUM!</v>
      </c>
    </row>
    <row r="20" spans="1:8">
      <c r="A20" t="str">
        <f>IF('Servicios Realizados'!A:A=A$1,ROW(),"")</f>
        <v/>
      </c>
      <c r="B20" t="e">
        <f t="shared" si="0"/>
        <v>#NUM!</v>
      </c>
      <c r="C20" t="e">
        <f>INDEX('Servicios Realizados'!A:J,B20,3)</f>
        <v>#NUM!</v>
      </c>
      <c r="D20" t="e">
        <f>INDEX('Servicios Realizados'!A:J,B20,4)</f>
        <v>#NUM!</v>
      </c>
      <c r="E20" t="e">
        <f>INDEX('Servicios Realizados'!A:J,B20,5)</f>
        <v>#NUM!</v>
      </c>
      <c r="F20" t="e">
        <f>INDEX('Servicios Realizados'!A:J,B20,6)</f>
        <v>#NUM!</v>
      </c>
      <c r="G20" s="26" t="e">
        <f>INDEX('Servicios Realizados'!A:J,B20,7)</f>
        <v>#NUM!</v>
      </c>
      <c r="H20" s="27" t="e">
        <f>INDEX('Servicios Realizados'!A:J,B20,8)</f>
        <v>#NUM!</v>
      </c>
    </row>
    <row r="21" spans="1:8">
      <c r="A21" t="str">
        <f>IF('Servicios Realizados'!A:A=A$1,ROW(),"")</f>
        <v/>
      </c>
      <c r="B21" t="e">
        <f t="shared" si="0"/>
        <v>#NUM!</v>
      </c>
      <c r="C21" t="e">
        <f>INDEX('Servicios Realizados'!A:J,B21,3)</f>
        <v>#NUM!</v>
      </c>
      <c r="D21" t="e">
        <f>INDEX('Servicios Realizados'!A:J,B21,4)</f>
        <v>#NUM!</v>
      </c>
      <c r="E21" t="e">
        <f>INDEX('Servicios Realizados'!A:J,B21,5)</f>
        <v>#NUM!</v>
      </c>
      <c r="F21" t="e">
        <f>INDEX('Servicios Realizados'!A:J,B21,6)</f>
        <v>#NUM!</v>
      </c>
      <c r="G21" s="26" t="e">
        <f>INDEX('Servicios Realizados'!A:J,B21,7)</f>
        <v>#NUM!</v>
      </c>
      <c r="H21" s="27" t="e">
        <f>INDEX('Servicios Realizados'!A:J,B21,8)</f>
        <v>#NUM!</v>
      </c>
    </row>
    <row r="22" spans="1:8">
      <c r="A22" t="str">
        <f>IF('Servicios Realizados'!A:A=A$1,ROW(),"")</f>
        <v/>
      </c>
      <c r="B22" t="e">
        <f t="shared" si="0"/>
        <v>#NUM!</v>
      </c>
      <c r="C22" t="e">
        <f>INDEX('Servicios Realizados'!A:J,B22,3)</f>
        <v>#NUM!</v>
      </c>
      <c r="D22" t="e">
        <f>INDEX('Servicios Realizados'!A:J,B22,4)</f>
        <v>#NUM!</v>
      </c>
      <c r="E22" t="e">
        <f>INDEX('Servicios Realizados'!A:J,B22,5)</f>
        <v>#NUM!</v>
      </c>
      <c r="F22" t="e">
        <f>INDEX('Servicios Realizados'!A:J,B22,6)</f>
        <v>#NUM!</v>
      </c>
      <c r="G22" s="26" t="e">
        <f>INDEX('Servicios Realizados'!A:J,B22,7)</f>
        <v>#NUM!</v>
      </c>
      <c r="H22" s="27" t="e">
        <f>INDEX('Servicios Realizados'!A:J,B22,8)</f>
        <v>#NUM!</v>
      </c>
    </row>
    <row r="23" spans="1:8">
      <c r="A23" t="str">
        <f>IF('Servicios Realizados'!A:A=A$1,ROW(),"")</f>
        <v/>
      </c>
      <c r="B23" t="e">
        <f t="shared" si="0"/>
        <v>#NUM!</v>
      </c>
      <c r="C23" t="e">
        <f>INDEX('Servicios Realizados'!A:J,B23,3)</f>
        <v>#NUM!</v>
      </c>
      <c r="D23" t="e">
        <f>INDEX('Servicios Realizados'!A:J,B23,4)</f>
        <v>#NUM!</v>
      </c>
      <c r="E23" t="e">
        <f>INDEX('Servicios Realizados'!A:J,B23,5)</f>
        <v>#NUM!</v>
      </c>
      <c r="F23" t="e">
        <f>INDEX('Servicios Realizados'!A:J,B23,6)</f>
        <v>#NUM!</v>
      </c>
      <c r="G23" s="26" t="e">
        <f>INDEX('Servicios Realizados'!A:J,B23,7)</f>
        <v>#NUM!</v>
      </c>
      <c r="H23" s="27" t="e">
        <f>INDEX('Servicios Realizados'!A:J,B23,8)</f>
        <v>#NUM!</v>
      </c>
    </row>
    <row r="24" spans="1:8">
      <c r="A24" t="str">
        <f>IF('Servicios Realizados'!A:A=A$1,ROW(),"")</f>
        <v/>
      </c>
      <c r="B24" t="e">
        <f t="shared" si="0"/>
        <v>#NUM!</v>
      </c>
      <c r="C24" t="e">
        <f>INDEX('Servicios Realizados'!A:J,B24,3)</f>
        <v>#NUM!</v>
      </c>
      <c r="D24" t="e">
        <f>INDEX('Servicios Realizados'!A:J,B24,4)</f>
        <v>#NUM!</v>
      </c>
      <c r="E24" t="e">
        <f>INDEX('Servicios Realizados'!A:J,B24,5)</f>
        <v>#NUM!</v>
      </c>
      <c r="F24" t="e">
        <f>INDEX('Servicios Realizados'!A:J,B24,6)</f>
        <v>#NUM!</v>
      </c>
      <c r="G24" s="26" t="e">
        <f>INDEX('Servicios Realizados'!A:J,B24,7)</f>
        <v>#NUM!</v>
      </c>
      <c r="H24" s="27" t="e">
        <f>INDEX('Servicios Realizados'!A:J,B24,8)</f>
        <v>#NUM!</v>
      </c>
    </row>
    <row r="25" spans="1:8">
      <c r="A25" t="str">
        <f>IF('Servicios Realizados'!A:A=A$1,ROW(),"")</f>
        <v/>
      </c>
      <c r="B25" t="e">
        <f t="shared" si="0"/>
        <v>#NUM!</v>
      </c>
      <c r="C25" t="e">
        <f>INDEX('Servicios Realizados'!A:J,B25,3)</f>
        <v>#NUM!</v>
      </c>
      <c r="D25" t="e">
        <f>INDEX('Servicios Realizados'!A:J,B25,4)</f>
        <v>#NUM!</v>
      </c>
      <c r="E25" t="e">
        <f>INDEX('Servicios Realizados'!A:J,B25,5)</f>
        <v>#NUM!</v>
      </c>
      <c r="F25" t="e">
        <f>INDEX('Servicios Realizados'!A:J,B25,6)</f>
        <v>#NUM!</v>
      </c>
      <c r="G25" s="26" t="e">
        <f>INDEX('Servicios Realizados'!A:J,B25,7)</f>
        <v>#NUM!</v>
      </c>
      <c r="H25" s="27" t="e">
        <f>INDEX('Servicios Realizados'!A:J,B25,8)</f>
        <v>#NUM!</v>
      </c>
    </row>
    <row r="26" spans="1:8">
      <c r="A26" t="str">
        <f>IF('Servicios Realizados'!A:A=A$1,ROW(),"")</f>
        <v/>
      </c>
      <c r="B26" t="e">
        <f t="shared" si="0"/>
        <v>#NUM!</v>
      </c>
      <c r="C26" t="e">
        <f>INDEX('Servicios Realizados'!A:J,B26,3)</f>
        <v>#NUM!</v>
      </c>
      <c r="D26" t="e">
        <f>INDEX('Servicios Realizados'!A:J,B26,4)</f>
        <v>#NUM!</v>
      </c>
      <c r="E26" t="e">
        <f>INDEX('Servicios Realizados'!A:J,B26,5)</f>
        <v>#NUM!</v>
      </c>
      <c r="F26" t="e">
        <f>INDEX('Servicios Realizados'!A:J,B26,6)</f>
        <v>#NUM!</v>
      </c>
      <c r="G26" s="26" t="e">
        <f>INDEX('Servicios Realizados'!A:J,B26,7)</f>
        <v>#NUM!</v>
      </c>
      <c r="H26" s="27" t="e">
        <f>INDEX('Servicios Realizados'!A:J,B26,8)</f>
        <v>#NUM!</v>
      </c>
    </row>
    <row r="27" spans="1:8">
      <c r="A27" t="str">
        <f>IF('Servicios Realizados'!A:A=A$1,ROW(),"")</f>
        <v/>
      </c>
    </row>
    <row r="28" spans="1:8">
      <c r="A28" t="str">
        <f>IF('Servicios Realizados'!A:A=A$1,ROW(),"")</f>
        <v/>
      </c>
    </row>
    <row r="29" spans="1:8">
      <c r="A29" t="str">
        <f>IF('Servicios Realizados'!A:A=A$1,ROW(),"")</f>
        <v/>
      </c>
    </row>
    <row r="30" spans="1:8">
      <c r="A30" t="str">
        <f>IF('Servicios Realizados'!A:A=A$1,ROW(),"")</f>
        <v/>
      </c>
    </row>
    <row r="31" spans="1:8">
      <c r="A31" t="str">
        <f>IF('Servicios Realizados'!A:A=A$1,ROW(),"")</f>
        <v/>
      </c>
    </row>
    <row r="32" spans="1:8">
      <c r="A32" t="str">
        <f>IF('Servicios Realizados'!A:A=A$1,ROW(),"")</f>
        <v/>
      </c>
    </row>
    <row r="33" spans="1:1">
      <c r="A33" t="str">
        <f>IF('Servicios Realizados'!A:A=A$1,ROW(),"")</f>
        <v/>
      </c>
    </row>
    <row r="34" spans="1:1">
      <c r="A34" t="str">
        <f>IF('Servicios Realizados'!A:A=A$1,ROW(),"")</f>
        <v/>
      </c>
    </row>
    <row r="35" spans="1:1">
      <c r="A35" t="str">
        <f>IF('Servicios Realizados'!A:A=A$1,ROW(),"")</f>
        <v/>
      </c>
    </row>
    <row r="36" spans="1:1">
      <c r="A36" t="str">
        <f>IF('Servicios Realizados'!A:A=A$1,ROW(),"")</f>
        <v/>
      </c>
    </row>
    <row r="37" spans="1:1">
      <c r="A37" t="str">
        <f>IF('Servicios Realizados'!A:A=A$1,ROW(),"")</f>
        <v/>
      </c>
    </row>
    <row r="38" spans="1:1">
      <c r="A38" t="str">
        <f>IF('Servicios Realizados'!A:A=A$1,ROW(),"")</f>
        <v/>
      </c>
    </row>
    <row r="39" spans="1:1">
      <c r="A39" t="str">
        <f>IF('Servicios Realizados'!A:A=A$1,ROW(),"")</f>
        <v/>
      </c>
    </row>
    <row r="40" spans="1:1">
      <c r="A40" t="str">
        <f>IF('Servicios Realizados'!A:A=A$1,ROW(),"")</f>
        <v/>
      </c>
    </row>
    <row r="41" spans="1:1">
      <c r="A41" t="str">
        <f>IF('Servicios Realizados'!A:A=A$1,ROW(),"")</f>
        <v/>
      </c>
    </row>
    <row r="42" spans="1:1">
      <c r="A42" t="str">
        <f>IF('Servicios Realizados'!A:A=A$1,ROW(),"")</f>
        <v/>
      </c>
    </row>
    <row r="43" spans="1:1">
      <c r="A43" t="str">
        <f>IF('Servicios Realizados'!A:A=A$1,ROW(),"")</f>
        <v/>
      </c>
    </row>
    <row r="44" spans="1:1">
      <c r="A44" t="str">
        <f>IF('Servicios Realizados'!A:A=A$1,ROW(),"")</f>
        <v/>
      </c>
    </row>
    <row r="45" spans="1:1">
      <c r="A45" t="str">
        <f>IF('Servicios Realizados'!A:A=A$1,ROW(),"")</f>
        <v/>
      </c>
    </row>
    <row r="46" spans="1:1">
      <c r="A46" t="str">
        <f>IF('Servicios Realizados'!A:A=A$1,ROW(),"")</f>
        <v/>
      </c>
    </row>
    <row r="47" spans="1:1">
      <c r="A47" t="str">
        <f>IF('Servicios Realizados'!A:A=A$1,ROW(),"")</f>
        <v/>
      </c>
    </row>
    <row r="48" spans="1:1">
      <c r="A48" t="str">
        <f>IF('Servicios Realizados'!A:A=A$1,ROW(),"")</f>
        <v/>
      </c>
    </row>
    <row r="49" spans="1:1">
      <c r="A49" t="str">
        <f>IF('Servicios Realizados'!A:A=A$1,ROW(),"")</f>
        <v/>
      </c>
    </row>
    <row r="50" spans="1:1">
      <c r="A50" t="str">
        <f>IF('Servicios Realizados'!A:A=A$1,ROW(),"")</f>
        <v/>
      </c>
    </row>
    <row r="51" spans="1:1">
      <c r="A51" t="str">
        <f>IF('Servicios Realizados'!A:A=A$1,ROW(),"")</f>
        <v/>
      </c>
    </row>
    <row r="52" spans="1:1">
      <c r="A52" t="str">
        <f>IF('Servicios Realizados'!A:A=A$1,ROW(),"")</f>
        <v/>
      </c>
    </row>
    <row r="53" spans="1:1">
      <c r="A53" t="str">
        <f>IF('Servicios Realizados'!A:A=A$1,ROW(),"")</f>
        <v/>
      </c>
    </row>
    <row r="54" spans="1:1">
      <c r="A54" t="str">
        <f>IF('Servicios Realizados'!A:A=A$1,ROW(),"")</f>
        <v/>
      </c>
    </row>
    <row r="55" spans="1:1">
      <c r="A55" t="str">
        <f>IF('Servicios Realizados'!A:A=A$1,ROW(),"")</f>
        <v/>
      </c>
    </row>
    <row r="56" spans="1:1">
      <c r="A56" t="str">
        <f>IF('Servicios Realizados'!A:A=A$1,ROW(),"")</f>
        <v/>
      </c>
    </row>
    <row r="57" spans="1:1">
      <c r="A57" t="str">
        <f>IF('Servicios Realizados'!A:A=A$1,ROW(),"")</f>
        <v/>
      </c>
    </row>
    <row r="58" spans="1:1">
      <c r="A58" t="str">
        <f>IF('Servicios Realizados'!A:A=A$1,ROW(),"")</f>
        <v/>
      </c>
    </row>
    <row r="59" spans="1:1">
      <c r="A59" t="str">
        <f>IF('Servicios Realizados'!A:A=A$1,ROW(),"")</f>
        <v/>
      </c>
    </row>
    <row r="60" spans="1:1">
      <c r="A60" t="str">
        <f>IF('Servicios Realizados'!A:A=A$1,ROW(),"")</f>
        <v/>
      </c>
    </row>
    <row r="61" spans="1:1">
      <c r="A61" t="str">
        <f>IF('Servicios Realizados'!A:A=A$1,ROW(),"")</f>
        <v/>
      </c>
    </row>
    <row r="62" spans="1:1">
      <c r="A62" t="str">
        <f>IF('Servicios Realizados'!A:A=A$1,ROW(),"")</f>
        <v/>
      </c>
    </row>
    <row r="63" spans="1:1">
      <c r="A63" t="str">
        <f>IF('Servicios Realizados'!A:A=A$1,ROW(),"")</f>
        <v/>
      </c>
    </row>
    <row r="64" spans="1:1">
      <c r="A64" t="str">
        <f>IF('Servicios Realizados'!A:A=A$1,ROW(),"")</f>
        <v/>
      </c>
    </row>
    <row r="65" spans="1:1">
      <c r="A65" t="str">
        <f>IF('Servicios Realizados'!A:A=A$1,ROW(),"")</f>
        <v/>
      </c>
    </row>
    <row r="66" spans="1:1">
      <c r="A66" t="str">
        <f>IF('Servicios Realizados'!A:A=A$1,ROW(),"")</f>
        <v/>
      </c>
    </row>
    <row r="67" spans="1:1">
      <c r="A67" t="str">
        <f>IF('Servicios Realizados'!A:A=A$1,ROW(),"")</f>
        <v/>
      </c>
    </row>
    <row r="68" spans="1:1">
      <c r="A68" t="str">
        <f>IF('Servicios Realizados'!A:A=A$1,ROW(),"")</f>
        <v/>
      </c>
    </row>
    <row r="69" spans="1:1">
      <c r="A69" t="str">
        <f>IF('Servicios Realizados'!A:A=A$1,ROW(),"")</f>
        <v/>
      </c>
    </row>
    <row r="70" spans="1:1">
      <c r="A70" t="str">
        <f>IF('Servicios Realizados'!A:A=A$1,ROW(),"")</f>
        <v/>
      </c>
    </row>
    <row r="71" spans="1:1">
      <c r="A71" t="str">
        <f>IF('Servicios Realizados'!A:A=A$1,ROW(),"")</f>
        <v/>
      </c>
    </row>
    <row r="72" spans="1:1">
      <c r="A72" t="str">
        <f>IF('Servicios Realizados'!A:A=A$1,ROW(),"")</f>
        <v/>
      </c>
    </row>
    <row r="73" spans="1:1">
      <c r="A73" t="str">
        <f>IF('Servicios Realizados'!A:A=A$1,ROW(),"")</f>
        <v/>
      </c>
    </row>
    <row r="74" spans="1:1">
      <c r="A74" t="str">
        <f>IF('Servicios Realizados'!A:A=A$1,ROW(),"")</f>
        <v/>
      </c>
    </row>
    <row r="75" spans="1:1">
      <c r="A75" t="str">
        <f>IF('Servicios Realizados'!A:A=A$1,ROW(),"")</f>
        <v/>
      </c>
    </row>
    <row r="76" spans="1:1">
      <c r="A76" t="str">
        <f>IF('Servicios Realizados'!A:A=A$1,ROW(),"")</f>
        <v/>
      </c>
    </row>
    <row r="77" spans="1:1">
      <c r="A77" t="str">
        <f>IF('Servicios Realizados'!A:A=A$1,ROW(),"")</f>
        <v/>
      </c>
    </row>
    <row r="78" spans="1:1">
      <c r="A78" t="str">
        <f>IF('Servicios Realizados'!A:A=A$1,ROW(),"")</f>
        <v/>
      </c>
    </row>
    <row r="79" spans="1:1">
      <c r="A79" t="str">
        <f>IF('Servicios Realizados'!A:A=A$1,ROW(),"")</f>
        <v/>
      </c>
    </row>
    <row r="80" spans="1:1">
      <c r="A80" t="str">
        <f>IF('Servicios Realizados'!A:A=A$1,ROW(),"")</f>
        <v/>
      </c>
    </row>
    <row r="81" spans="1:1">
      <c r="A81" t="str">
        <f>IF('Servicios Realizados'!A:A=A$1,ROW(),"")</f>
        <v/>
      </c>
    </row>
    <row r="82" spans="1:1">
      <c r="A82" t="str">
        <f>IF('Servicios Realizados'!A:A=A$1,ROW(),"")</f>
        <v/>
      </c>
    </row>
    <row r="83" spans="1:1">
      <c r="A83" t="str">
        <f>IF('Servicios Realizados'!A:A=A$1,ROW(),"")</f>
        <v/>
      </c>
    </row>
    <row r="84" spans="1:1">
      <c r="A84" t="str">
        <f>IF('Servicios Realizados'!A:A=A$1,ROW(),"")</f>
        <v/>
      </c>
    </row>
    <row r="85" spans="1:1">
      <c r="A85" t="str">
        <f>IF('Servicios Realizados'!A:A=A$1,ROW(),"")</f>
        <v/>
      </c>
    </row>
    <row r="86" spans="1:1">
      <c r="A86" t="str">
        <f>IF('Servicios Realizados'!A:A=A$1,ROW(),"")</f>
        <v/>
      </c>
    </row>
    <row r="87" spans="1:1">
      <c r="A87" t="str">
        <f>IF('Servicios Realizados'!A:A=A$1,ROW(),"")</f>
        <v/>
      </c>
    </row>
    <row r="88" spans="1:1">
      <c r="A88" t="str">
        <f>IF('Servicios Realizados'!A:A=A$1,ROW(),"")</f>
        <v/>
      </c>
    </row>
    <row r="89" spans="1:1">
      <c r="A89" t="str">
        <f>IF('Servicios Realizados'!A:A=A$1,ROW(),"")</f>
        <v/>
      </c>
    </row>
    <row r="90" spans="1:1">
      <c r="A90" t="str">
        <f>IF('Servicios Realizados'!A:A=A$1,ROW(),"")</f>
        <v/>
      </c>
    </row>
    <row r="91" spans="1:1">
      <c r="A91" t="str">
        <f>IF('Servicios Realizados'!A:A=A$1,ROW(),"")</f>
        <v/>
      </c>
    </row>
    <row r="92" spans="1:1">
      <c r="A92" t="str">
        <f>IF('Servicios Realizados'!A:A=A$1,ROW(),"")</f>
        <v/>
      </c>
    </row>
    <row r="93" spans="1:1">
      <c r="A93" t="str">
        <f>IF('Servicios Realizados'!A:A=A$1,ROW(),"")</f>
        <v/>
      </c>
    </row>
    <row r="94" spans="1:1">
      <c r="A94" t="str">
        <f>IF('Servicios Realizados'!A:A=A$1,ROW(),"")</f>
        <v/>
      </c>
    </row>
    <row r="95" spans="1:1">
      <c r="A95" t="str">
        <f>IF('Servicios Realizados'!A:A=A$1,ROW(),"")</f>
        <v/>
      </c>
    </row>
    <row r="96" spans="1:1">
      <c r="A96" t="str">
        <f>IF('Servicios Realizados'!A:A=A$1,ROW(),"")</f>
        <v/>
      </c>
    </row>
    <row r="97" spans="1:1">
      <c r="A97" t="str">
        <f>IF('Servicios Realizados'!A:A=A$1,ROW(),"")</f>
        <v/>
      </c>
    </row>
    <row r="98" spans="1:1">
      <c r="A98" t="str">
        <f>IF('Servicios Realizados'!A:A=A$1,ROW(),"")</f>
        <v/>
      </c>
    </row>
    <row r="99" spans="1:1">
      <c r="A99" t="str">
        <f>IF('Servicios Realizados'!A:A=A$1,ROW(),"")</f>
        <v/>
      </c>
    </row>
    <row r="100" spans="1:1">
      <c r="A100" t="str">
        <f>IF('Servicios Realizados'!A:A=A$1,ROW(),"")</f>
        <v/>
      </c>
    </row>
    <row r="101" spans="1:1">
      <c r="A101" t="str">
        <f>IF('Servicios Realizados'!A:A=A$1,ROW(),"")</f>
        <v/>
      </c>
    </row>
    <row r="102" spans="1:1">
      <c r="A102" t="str">
        <f>IF('Servicios Realizados'!A:A=A$1,ROW(),"")</f>
        <v/>
      </c>
    </row>
    <row r="103" spans="1:1">
      <c r="A103" t="str">
        <f>IF('Servicios Realizados'!A:A=A$1,ROW(),"")</f>
        <v/>
      </c>
    </row>
    <row r="104" spans="1:1">
      <c r="A104" t="str">
        <f>IF('Servicios Realizados'!A:A=A$1,ROW(),"")</f>
        <v/>
      </c>
    </row>
    <row r="105" spans="1:1">
      <c r="A105" t="str">
        <f>IF('Servicios Realizados'!A:A=A$1,ROW(),"")</f>
        <v/>
      </c>
    </row>
    <row r="106" spans="1:1">
      <c r="A106" t="str">
        <f>IF('Servicios Realizados'!A:A=A$1,ROW(),"")</f>
        <v/>
      </c>
    </row>
    <row r="107" spans="1:1">
      <c r="A107" t="str">
        <f>IF('Servicios Realizados'!A:A=A$1,ROW(),"")</f>
        <v/>
      </c>
    </row>
    <row r="108" spans="1:1">
      <c r="A108" t="str">
        <f>IF('Servicios Realizados'!A:A=A$1,ROW(),"")</f>
        <v/>
      </c>
    </row>
    <row r="109" spans="1:1">
      <c r="A109" t="str">
        <f>IF('Servicios Realizados'!A:A=A$1,ROW(),"")</f>
        <v/>
      </c>
    </row>
    <row r="110" spans="1:1">
      <c r="A110" t="str">
        <f>IF('Servicios Realizados'!A:A=A$1,ROW(),"")</f>
        <v/>
      </c>
    </row>
    <row r="111" spans="1:1">
      <c r="A111" t="str">
        <f>IF('Servicios Realizados'!A:A=A$1,ROW(),"")</f>
        <v/>
      </c>
    </row>
    <row r="112" spans="1:1">
      <c r="A112" t="str">
        <f>IF('Servicios Realizados'!A:A=A$1,ROW(),"")</f>
        <v/>
      </c>
    </row>
    <row r="113" spans="1:1">
      <c r="A113" t="str">
        <f>IF('Servicios Realizados'!A:A=A$1,ROW(),"")</f>
        <v/>
      </c>
    </row>
    <row r="114" spans="1:1">
      <c r="A114" t="str">
        <f>IF('Servicios Realizados'!A:A=A$1,ROW(),"")</f>
        <v/>
      </c>
    </row>
    <row r="115" spans="1:1">
      <c r="A115" t="str">
        <f>IF('Servicios Realizados'!A:A=A$1,ROW(),"")</f>
        <v/>
      </c>
    </row>
    <row r="116" spans="1:1">
      <c r="A116" t="str">
        <f>IF('Servicios Realizados'!A:A=A$1,ROW(),"")</f>
        <v/>
      </c>
    </row>
    <row r="117" spans="1:1">
      <c r="A117" t="str">
        <f>IF('Servicios Realizados'!A:A=A$1,ROW(),"")</f>
        <v/>
      </c>
    </row>
    <row r="118" spans="1:1">
      <c r="A118" t="str">
        <f>IF('Servicios Realizados'!A:A=A$1,ROW(),"")</f>
        <v/>
      </c>
    </row>
    <row r="119" spans="1:1">
      <c r="A119" t="str">
        <f>IF('Servicios Realizados'!A:A=A$1,ROW(),"")</f>
        <v/>
      </c>
    </row>
    <row r="120" spans="1:1">
      <c r="A120" t="str">
        <f>IF('Servicios Realizados'!A:A=A$1,ROW(),"")</f>
        <v/>
      </c>
    </row>
    <row r="121" spans="1:1">
      <c r="A121" t="str">
        <f>IF('Servicios Realizados'!A:A=A$1,ROW(),"")</f>
        <v/>
      </c>
    </row>
    <row r="122" spans="1:1">
      <c r="A122" t="str">
        <f>IF('Servicios Realizados'!A:A=A$1,ROW(),"")</f>
        <v/>
      </c>
    </row>
    <row r="123" spans="1:1">
      <c r="A123" t="str">
        <f>IF('Servicios Realizados'!A:A=A$1,ROW(),"")</f>
        <v/>
      </c>
    </row>
    <row r="124" spans="1:1">
      <c r="A124" t="str">
        <f>IF('Servicios Realizados'!A:A=A$1,ROW(),"")</f>
        <v/>
      </c>
    </row>
    <row r="125" spans="1:1">
      <c r="A125" t="str">
        <f>IF('Servicios Realizados'!A:A=A$1,ROW(),"")</f>
        <v/>
      </c>
    </row>
    <row r="126" spans="1:1">
      <c r="A126" t="str">
        <f>IF('Servicios Realizados'!A:A=A$1,ROW(),"")</f>
        <v/>
      </c>
    </row>
    <row r="127" spans="1:1">
      <c r="A127" t="str">
        <f>IF('Servicios Realizados'!A:A=A$1,ROW(),"")</f>
        <v/>
      </c>
    </row>
    <row r="128" spans="1:1">
      <c r="A128" t="str">
        <f>IF('Servicios Realizados'!A:A=A$1,ROW(),"")</f>
        <v/>
      </c>
    </row>
    <row r="129" spans="1:1">
      <c r="A129" t="str">
        <f>IF('Servicios Realizados'!A:A=A$1,ROW(),"")</f>
        <v/>
      </c>
    </row>
    <row r="130" spans="1:1">
      <c r="A130" t="str">
        <f>IF('Servicios Realizados'!A:A=A$1,ROW(),"")</f>
        <v/>
      </c>
    </row>
    <row r="131" spans="1:1">
      <c r="A131" t="str">
        <f>IF('Servicios Realizados'!A:A=A$1,ROW(),"")</f>
        <v/>
      </c>
    </row>
    <row r="132" spans="1:1">
      <c r="A132" t="str">
        <f>IF('Servicios Realizados'!A:A=A$1,ROW(),"")</f>
        <v/>
      </c>
    </row>
    <row r="133" spans="1:1">
      <c r="A133" t="str">
        <f>IF('Servicios Realizados'!A:A=A$1,ROW(),"")</f>
        <v/>
      </c>
    </row>
    <row r="134" spans="1:1">
      <c r="A134" t="str">
        <f>IF('Servicios Realizados'!A:A=A$1,ROW(),"")</f>
        <v/>
      </c>
    </row>
    <row r="135" spans="1:1">
      <c r="A135" t="str">
        <f>IF('Servicios Realizados'!A:A=A$1,ROW(),"")</f>
        <v/>
      </c>
    </row>
    <row r="136" spans="1:1">
      <c r="A136" t="str">
        <f>IF('Servicios Realizados'!A:A=A$1,ROW(),"")</f>
        <v/>
      </c>
    </row>
    <row r="137" spans="1:1">
      <c r="A137" t="str">
        <f>IF('Servicios Realizados'!A:A=A$1,ROW(),"")</f>
        <v/>
      </c>
    </row>
    <row r="138" spans="1:1">
      <c r="A138" t="str">
        <f>IF('Servicios Realizados'!A:A=A$1,ROW(),"")</f>
        <v/>
      </c>
    </row>
    <row r="139" spans="1:1">
      <c r="A139" t="str">
        <f>IF('Servicios Realizados'!A:A=A$1,ROW(),"")</f>
        <v/>
      </c>
    </row>
    <row r="140" spans="1:1">
      <c r="A140" t="str">
        <f>IF('Servicios Realizados'!A:A=A$1,ROW(),"")</f>
        <v/>
      </c>
    </row>
    <row r="141" spans="1:1">
      <c r="A141" t="str">
        <f>IF('Servicios Realizados'!A:A=A$1,ROW(),"")</f>
        <v/>
      </c>
    </row>
    <row r="142" spans="1:1">
      <c r="A142" t="str">
        <f>IF('Servicios Realizados'!A:A=A$1,ROW(),"")</f>
        <v/>
      </c>
    </row>
    <row r="143" spans="1:1">
      <c r="A143" t="str">
        <f>IF('Servicios Realizados'!A:A=A$1,ROW(),"")</f>
        <v/>
      </c>
    </row>
    <row r="144" spans="1:1">
      <c r="A144" t="str">
        <f>IF('Servicios Realizados'!A:A=A$1,ROW(),"")</f>
        <v/>
      </c>
    </row>
    <row r="145" spans="1:1">
      <c r="A145" t="str">
        <f>IF('Servicios Realizados'!A:A=A$1,ROW(),"")</f>
        <v/>
      </c>
    </row>
    <row r="146" spans="1:1">
      <c r="A146" t="str">
        <f>IF('Servicios Realizados'!A:A=A$1,ROW(),"")</f>
        <v/>
      </c>
    </row>
    <row r="147" spans="1:1">
      <c r="A147" t="str">
        <f>IF('Servicios Realizados'!A:A=A$1,ROW(),"")</f>
        <v/>
      </c>
    </row>
    <row r="148" spans="1:1">
      <c r="A148" t="str">
        <f>IF('Servicios Realizados'!A:A=A$1,ROW(),"")</f>
        <v/>
      </c>
    </row>
    <row r="149" spans="1:1">
      <c r="A149" t="str">
        <f>IF('Servicios Realizados'!A:A=A$1,ROW(),"")</f>
        <v/>
      </c>
    </row>
    <row r="150" spans="1:1">
      <c r="A150" t="str">
        <f>IF('Servicios Realizados'!A:A=A$1,ROW(),"")</f>
        <v/>
      </c>
    </row>
    <row r="151" spans="1:1">
      <c r="A151" t="str">
        <f>IF('Servicios Realizados'!A:A=A$1,ROW(),"")</f>
        <v/>
      </c>
    </row>
    <row r="152" spans="1:1">
      <c r="A152" t="str">
        <f>IF('Servicios Realizados'!A:A=A$1,ROW(),"")</f>
        <v/>
      </c>
    </row>
    <row r="153" spans="1:1">
      <c r="A153" t="str">
        <f>IF('Servicios Realizados'!A:A=A$1,ROW(),"")</f>
        <v/>
      </c>
    </row>
    <row r="154" spans="1:1">
      <c r="A154" t="str">
        <f>IF('Servicios Realizados'!A:A=A$1,ROW(),"")</f>
        <v/>
      </c>
    </row>
    <row r="155" spans="1:1">
      <c r="A155" t="str">
        <f>IF('Servicios Realizados'!A:A=A$1,ROW(),"")</f>
        <v/>
      </c>
    </row>
    <row r="156" spans="1:1">
      <c r="A156" t="str">
        <f>IF('Servicios Realizados'!A:A=A$1,ROW(),"")</f>
        <v/>
      </c>
    </row>
    <row r="157" spans="1:1">
      <c r="A157" t="str">
        <f>IF('Servicios Realizados'!A:A=A$1,ROW(),"")</f>
        <v/>
      </c>
    </row>
    <row r="158" spans="1:1">
      <c r="A158" t="str">
        <f>IF('Servicios Realizados'!A:A=A$1,ROW(),"")</f>
        <v/>
      </c>
    </row>
    <row r="159" spans="1:1">
      <c r="A159" t="str">
        <f>IF('Servicios Realizados'!A:A=A$1,ROW(),"")</f>
        <v/>
      </c>
    </row>
    <row r="160" spans="1:1">
      <c r="A160" t="str">
        <f>IF('Servicios Realizados'!A:A=A$1,ROW(),"")</f>
        <v/>
      </c>
    </row>
    <row r="161" spans="1:1">
      <c r="A161" t="str">
        <f>IF('Servicios Realizados'!A:A=A$1,ROW(),"")</f>
        <v/>
      </c>
    </row>
    <row r="162" spans="1:1">
      <c r="A162" t="str">
        <f>IF('Servicios Realizados'!A:A=A$1,ROW(),"")</f>
        <v/>
      </c>
    </row>
    <row r="163" spans="1:1">
      <c r="A163" t="str">
        <f>IF('Servicios Realizados'!A:A=A$1,ROW(),"")</f>
        <v/>
      </c>
    </row>
    <row r="164" spans="1:1">
      <c r="A164" t="str">
        <f>IF('Servicios Realizados'!A:A=A$1,ROW(),"")</f>
        <v/>
      </c>
    </row>
    <row r="165" spans="1:1">
      <c r="A165" t="str">
        <f>IF('Servicios Realizados'!A:A=A$1,ROW(),"")</f>
        <v/>
      </c>
    </row>
    <row r="166" spans="1:1">
      <c r="A166" t="str">
        <f>IF('Servicios Realizados'!A:A=A$1,ROW(),"")</f>
        <v/>
      </c>
    </row>
    <row r="167" spans="1:1">
      <c r="A167" t="str">
        <f>IF('Servicios Realizados'!A:A=A$1,ROW(),"")</f>
        <v/>
      </c>
    </row>
    <row r="168" spans="1:1">
      <c r="A168" t="str">
        <f>IF('Servicios Realizados'!A:A=A$1,ROW(),"")</f>
        <v/>
      </c>
    </row>
    <row r="169" spans="1:1">
      <c r="A169" t="str">
        <f>IF('Servicios Realizados'!A:A=A$1,ROW(),"")</f>
        <v/>
      </c>
    </row>
    <row r="170" spans="1:1">
      <c r="A170" t="str">
        <f>IF('Servicios Realizados'!A:A=A$1,ROW(),"")</f>
        <v/>
      </c>
    </row>
    <row r="171" spans="1:1">
      <c r="A171" t="str">
        <f>IF('Servicios Realizados'!A:A=A$1,ROW(),"")</f>
        <v/>
      </c>
    </row>
    <row r="172" spans="1:1">
      <c r="A172" t="str">
        <f>IF('Servicios Realizados'!A:A=A$1,ROW(),"")</f>
        <v/>
      </c>
    </row>
    <row r="173" spans="1:1">
      <c r="A173" t="str">
        <f>IF('Servicios Realizados'!A:A=A$1,ROW(),"")</f>
        <v/>
      </c>
    </row>
    <row r="174" spans="1:1">
      <c r="A174" t="str">
        <f>IF('Servicios Realizados'!A:A=A$1,ROW(),"")</f>
        <v/>
      </c>
    </row>
    <row r="175" spans="1:1">
      <c r="A175" t="str">
        <f>IF('Servicios Realizados'!A:A=A$1,ROW(),"")</f>
        <v/>
      </c>
    </row>
    <row r="176" spans="1:1">
      <c r="A176" t="str">
        <f>IF('Servicios Realizados'!A:A=A$1,ROW(),"")</f>
        <v/>
      </c>
    </row>
    <row r="177" spans="1:1">
      <c r="A177" t="str">
        <f>IF('Servicios Realizados'!A:A=A$1,ROW(),"")</f>
        <v/>
      </c>
    </row>
    <row r="178" spans="1:1">
      <c r="A178" t="str">
        <f>IF('Servicios Realizados'!A:A=A$1,ROW(),"")</f>
        <v/>
      </c>
    </row>
    <row r="179" spans="1:1">
      <c r="A179" t="str">
        <f>IF('Servicios Realizados'!A:A=A$1,ROW(),"")</f>
        <v/>
      </c>
    </row>
    <row r="180" spans="1:1">
      <c r="A180" t="str">
        <f>IF('Servicios Realizados'!A:A=A$1,ROW(),"")</f>
        <v/>
      </c>
    </row>
    <row r="181" spans="1:1">
      <c r="A181" t="str">
        <f>IF('Servicios Realizados'!A:A=A$1,ROW(),"")</f>
        <v/>
      </c>
    </row>
    <row r="182" spans="1:1">
      <c r="A182" t="str">
        <f>IF('Servicios Realizados'!A:A=A$1,ROW(),"")</f>
        <v/>
      </c>
    </row>
    <row r="183" spans="1:1">
      <c r="A183" t="str">
        <f>IF('Servicios Realizados'!A:A=A$1,ROW(),"")</f>
        <v/>
      </c>
    </row>
    <row r="184" spans="1:1">
      <c r="A184" t="str">
        <f>IF('Servicios Realizados'!A:A=A$1,ROW(),"")</f>
        <v/>
      </c>
    </row>
    <row r="185" spans="1:1">
      <c r="A185" t="str">
        <f>IF('Servicios Realizados'!A:A=A$1,ROW(),"")</f>
        <v/>
      </c>
    </row>
    <row r="186" spans="1:1">
      <c r="A186" t="str">
        <f>IF('Servicios Realizados'!A:A=A$1,ROW(),"")</f>
        <v/>
      </c>
    </row>
    <row r="187" spans="1:1">
      <c r="A187" t="str">
        <f>IF('Servicios Realizados'!A:A=A$1,ROW(),"")</f>
        <v/>
      </c>
    </row>
    <row r="188" spans="1:1">
      <c r="A188" t="str">
        <f>IF('Servicios Realizados'!A:A=A$1,ROW(),"")</f>
        <v/>
      </c>
    </row>
    <row r="189" spans="1:1">
      <c r="A189" t="str">
        <f>IF('Servicios Realizados'!A:A=A$1,ROW(),"")</f>
        <v/>
      </c>
    </row>
    <row r="190" spans="1:1">
      <c r="A190" t="str">
        <f>IF('Servicios Realizados'!A:A=A$1,ROW(),"")</f>
        <v/>
      </c>
    </row>
    <row r="191" spans="1:1">
      <c r="A191" t="str">
        <f>IF('Servicios Realizados'!A:A=A$1,ROW(),"")</f>
        <v/>
      </c>
    </row>
    <row r="192" spans="1:1">
      <c r="A192" t="str">
        <f>IF('Servicios Realizados'!A:A=A$1,ROW(),"")</f>
        <v/>
      </c>
    </row>
    <row r="193" spans="1:1">
      <c r="A193" t="str">
        <f>IF('Servicios Realizados'!A:A=A$1,ROW(),"")</f>
        <v/>
      </c>
    </row>
    <row r="194" spans="1:1">
      <c r="A194" t="str">
        <f>IF('Servicios Realizados'!A:A=A$1,ROW(),"")</f>
        <v/>
      </c>
    </row>
    <row r="195" spans="1:1">
      <c r="A195" t="str">
        <f>IF('Servicios Realizados'!A:A=A$1,ROW(),"")</f>
        <v/>
      </c>
    </row>
    <row r="196" spans="1:1">
      <c r="A196" t="str">
        <f>IF('Servicios Realizados'!A:A=A$1,ROW(),"")</f>
        <v/>
      </c>
    </row>
    <row r="197" spans="1:1">
      <c r="A197" t="str">
        <f>IF('Servicios Realizados'!A:A=A$1,ROW(),"")</f>
        <v/>
      </c>
    </row>
    <row r="198" spans="1:1">
      <c r="A198" t="str">
        <f>IF('Servicios Realizados'!A:A=A$1,ROW(),"")</f>
        <v/>
      </c>
    </row>
    <row r="199" spans="1:1">
      <c r="A199" t="str">
        <f>IF('Servicios Realizados'!A:A=A$1,ROW(),"")</f>
        <v/>
      </c>
    </row>
    <row r="200" spans="1:1">
      <c r="A200" t="str">
        <f>IF('Servicios Realizados'!A:A=A$1,ROW(),"")</f>
        <v/>
      </c>
    </row>
    <row r="201" spans="1:1">
      <c r="A201" t="str">
        <f>IF('Servicios Realizados'!A:A=A$1,ROW(),"")</f>
        <v/>
      </c>
    </row>
    <row r="202" spans="1:1">
      <c r="A202" t="str">
        <f>IF('Servicios Realizados'!A:A=A$1,ROW(),"")</f>
        <v/>
      </c>
    </row>
    <row r="203" spans="1:1">
      <c r="A203" t="str">
        <f>IF('Servicios Realizados'!A:A=A$1,ROW(),"")</f>
        <v/>
      </c>
    </row>
    <row r="204" spans="1:1">
      <c r="A204" t="str">
        <f>IF('Servicios Realizados'!A:A=A$1,ROW(),"")</f>
        <v/>
      </c>
    </row>
    <row r="205" spans="1:1">
      <c r="A205" t="str">
        <f>IF('Servicios Realizados'!A:A=A$1,ROW(),"")</f>
        <v/>
      </c>
    </row>
    <row r="206" spans="1:1">
      <c r="A206" t="str">
        <f>IF('Servicios Realizados'!A:A=A$1,ROW(),"")</f>
        <v/>
      </c>
    </row>
    <row r="207" spans="1:1">
      <c r="A207" t="str">
        <f>IF('Servicios Realizados'!A:A=A$1,ROW(),"")</f>
        <v/>
      </c>
    </row>
    <row r="208" spans="1:1">
      <c r="A208" t="str">
        <f>IF('Servicios Realizados'!A:A=A$1,ROW(),"")</f>
        <v/>
      </c>
    </row>
    <row r="209" spans="1:1">
      <c r="A209" t="str">
        <f>IF('Servicios Realizados'!A:A=A$1,ROW(),"")</f>
        <v/>
      </c>
    </row>
    <row r="210" spans="1:1">
      <c r="A210" t="str">
        <f>IF('Servicios Realizados'!A:A=A$1,ROW(),"")</f>
        <v/>
      </c>
    </row>
    <row r="211" spans="1:1">
      <c r="A211" t="str">
        <f>IF('Servicios Realizados'!A:A=A$1,ROW(),"")</f>
        <v/>
      </c>
    </row>
    <row r="212" spans="1:1">
      <c r="A212" t="str">
        <f>IF('Servicios Realizados'!A:A=A$1,ROW(),"")</f>
        <v/>
      </c>
    </row>
    <row r="213" spans="1:1">
      <c r="A213" t="str">
        <f>IF('Servicios Realizados'!A:A=A$1,ROW(),"")</f>
        <v/>
      </c>
    </row>
    <row r="214" spans="1:1">
      <c r="A214" t="str">
        <f>IF('Servicios Realizados'!A:A=A$1,ROW(),"")</f>
        <v/>
      </c>
    </row>
    <row r="215" spans="1:1">
      <c r="A215" t="str">
        <f>IF('Servicios Realizados'!A:A=A$1,ROW(),"")</f>
        <v/>
      </c>
    </row>
    <row r="216" spans="1:1">
      <c r="A216" t="str">
        <f>IF('Servicios Realizados'!A:A=A$1,ROW(),"")</f>
        <v/>
      </c>
    </row>
    <row r="217" spans="1:1">
      <c r="A217" t="str">
        <f>IF('Servicios Realizados'!A:A=A$1,ROW(),"")</f>
        <v/>
      </c>
    </row>
    <row r="218" spans="1:1">
      <c r="A218" t="str">
        <f>IF('Servicios Realizados'!A:A=A$1,ROW(),"")</f>
        <v/>
      </c>
    </row>
    <row r="219" spans="1:1">
      <c r="A219" t="str">
        <f>IF('Servicios Realizados'!A:A=A$1,ROW(),"")</f>
        <v/>
      </c>
    </row>
    <row r="220" spans="1:1">
      <c r="A220" t="str">
        <f>IF('Servicios Realizados'!A:A=A$1,ROW(),"")</f>
        <v/>
      </c>
    </row>
    <row r="221" spans="1:1">
      <c r="A221" t="str">
        <f>IF('Servicios Realizados'!A:A=A$1,ROW(),"")</f>
        <v/>
      </c>
    </row>
    <row r="222" spans="1:1">
      <c r="A222" t="str">
        <f>IF('Servicios Realizados'!A:A=A$1,ROW(),"")</f>
        <v/>
      </c>
    </row>
    <row r="223" spans="1:1">
      <c r="A223" t="str">
        <f>IF('Servicios Realizados'!A:A=A$1,ROW(),"")</f>
        <v/>
      </c>
    </row>
    <row r="224" spans="1:1">
      <c r="A224" t="str">
        <f>IF('Servicios Realizados'!A:A=A$1,ROW(),"")</f>
        <v/>
      </c>
    </row>
    <row r="225" spans="1:1">
      <c r="A225" t="str">
        <f>IF('Servicios Realizados'!A:A=A$1,ROW(),"")</f>
        <v/>
      </c>
    </row>
    <row r="226" spans="1:1">
      <c r="A226" t="str">
        <f>IF('Servicios Realizados'!A:A=A$1,ROW(),"")</f>
        <v/>
      </c>
    </row>
    <row r="227" spans="1:1">
      <c r="A227" t="str">
        <f>IF('Servicios Realizados'!A:A=A$1,ROW(),"")</f>
        <v/>
      </c>
    </row>
    <row r="228" spans="1:1">
      <c r="A228" t="str">
        <f>IF('Servicios Realizados'!A:A=A$1,ROW(),"")</f>
        <v/>
      </c>
    </row>
    <row r="229" spans="1:1">
      <c r="A229" t="str">
        <f>IF('Servicios Realizados'!A:A=A$1,ROW(),"")</f>
        <v/>
      </c>
    </row>
    <row r="230" spans="1:1">
      <c r="A230" t="str">
        <f>IF('Servicios Realizados'!A:A=A$1,ROW(),"")</f>
        <v/>
      </c>
    </row>
    <row r="231" spans="1:1">
      <c r="A231" t="str">
        <f>IF('Servicios Realizados'!A:A=A$1,ROW(),"")</f>
        <v/>
      </c>
    </row>
    <row r="232" spans="1:1">
      <c r="A232" t="str">
        <f>IF('Servicios Realizados'!A:A=A$1,ROW(),"")</f>
        <v/>
      </c>
    </row>
    <row r="233" spans="1:1">
      <c r="A233" t="str">
        <f>IF('Servicios Realizados'!A:A=A$1,ROW(),"")</f>
        <v/>
      </c>
    </row>
    <row r="234" spans="1:1">
      <c r="A234" t="str">
        <f>IF('Servicios Realizados'!A:A=A$1,ROW(),"")</f>
        <v/>
      </c>
    </row>
    <row r="235" spans="1:1">
      <c r="A235" t="str">
        <f>IF('Servicios Realizados'!A:A=A$1,ROW(),"")</f>
        <v/>
      </c>
    </row>
    <row r="236" spans="1:1">
      <c r="A236" t="str">
        <f>IF('Servicios Realizados'!A:A=A$1,ROW(),"")</f>
        <v/>
      </c>
    </row>
    <row r="237" spans="1:1">
      <c r="A237" t="str">
        <f>IF('Servicios Realizados'!A:A=A$1,ROW(),"")</f>
        <v/>
      </c>
    </row>
    <row r="238" spans="1:1">
      <c r="A238" t="str">
        <f>IF('Servicios Realizados'!A:A=A$1,ROW(),"")</f>
        <v/>
      </c>
    </row>
    <row r="239" spans="1:1">
      <c r="A239" t="str">
        <f>IF('Servicios Realizados'!A:A=A$1,ROW(),"")</f>
        <v/>
      </c>
    </row>
    <row r="240" spans="1:1">
      <c r="A240" t="str">
        <f>IF('Servicios Realizados'!A:A=A$1,ROW(),"")</f>
        <v/>
      </c>
    </row>
    <row r="241" spans="1:1">
      <c r="A241" t="str">
        <f>IF('Servicios Realizados'!A:A=A$1,ROW(),"")</f>
        <v/>
      </c>
    </row>
    <row r="242" spans="1:1">
      <c r="A242" t="str">
        <f>IF('Servicios Realizados'!A:A=A$1,ROW(),"")</f>
        <v/>
      </c>
    </row>
    <row r="243" spans="1:1">
      <c r="A243" t="str">
        <f>IF('Servicios Realizados'!A:A=A$1,ROW(),"")</f>
        <v/>
      </c>
    </row>
    <row r="244" spans="1:1">
      <c r="A244" t="str">
        <f>IF('Servicios Realizados'!A:A=A$1,ROW(),"")</f>
        <v/>
      </c>
    </row>
    <row r="245" spans="1:1">
      <c r="A245" t="str">
        <f>IF('Servicios Realizados'!A:A=A$1,ROW(),"")</f>
        <v/>
      </c>
    </row>
    <row r="246" spans="1:1">
      <c r="A246" t="str">
        <f>IF('Servicios Realizados'!A:A=A$1,ROW(),"")</f>
        <v/>
      </c>
    </row>
    <row r="247" spans="1:1">
      <c r="A247" t="str">
        <f>IF('Servicios Realizados'!A:A=A$1,ROW(),"")</f>
        <v/>
      </c>
    </row>
    <row r="248" spans="1:1">
      <c r="A248" t="str">
        <f>IF('Servicios Realizados'!A:A=A$1,ROW(),"")</f>
        <v/>
      </c>
    </row>
    <row r="249" spans="1:1">
      <c r="A249" t="str">
        <f>IF('Servicios Realizados'!A:A=A$1,ROW(),"")</f>
        <v/>
      </c>
    </row>
    <row r="250" spans="1:1">
      <c r="A250" t="str">
        <f>IF('Servicios Realizados'!A:A=A$1,ROW(),"")</f>
        <v/>
      </c>
    </row>
    <row r="251" spans="1:1">
      <c r="A251" t="str">
        <f>IF('Servicios Realizados'!A:A=A$1,ROW(),"")</f>
        <v/>
      </c>
    </row>
    <row r="252" spans="1:1">
      <c r="A252" t="str">
        <f>IF('Servicios Realizados'!A:A=A$1,ROW(),"")</f>
        <v/>
      </c>
    </row>
    <row r="253" spans="1:1">
      <c r="A253" t="str">
        <f>IF('Servicios Realizados'!A:A=A$1,ROW(),"")</f>
        <v/>
      </c>
    </row>
    <row r="254" spans="1:1">
      <c r="A254" t="str">
        <f>IF('Servicios Realizados'!A:A=A$1,ROW(),"")</f>
        <v/>
      </c>
    </row>
    <row r="255" spans="1:1">
      <c r="A255" t="str">
        <f>IF('Servicios Realizados'!A:A=A$1,ROW(),"")</f>
        <v/>
      </c>
    </row>
    <row r="256" spans="1:1">
      <c r="A256" t="str">
        <f>IF('Servicios Realizados'!A:A=A$1,ROW(),"")</f>
        <v/>
      </c>
    </row>
    <row r="257" spans="1:1">
      <c r="A257" t="str">
        <f>IF('Servicios Realizados'!A:A=A$1,ROW(),"")</f>
        <v/>
      </c>
    </row>
    <row r="258" spans="1:1">
      <c r="A258" t="str">
        <f>IF('Servicios Realizados'!A:A=A$1,ROW(),"")</f>
        <v/>
      </c>
    </row>
    <row r="259" spans="1:1">
      <c r="A259" t="str">
        <f>IF('Servicios Realizados'!A:A=A$1,ROW(),"")</f>
        <v/>
      </c>
    </row>
    <row r="260" spans="1:1">
      <c r="A260" t="str">
        <f>IF('Servicios Realizados'!A:A=A$1,ROW(),"")</f>
        <v/>
      </c>
    </row>
    <row r="261" spans="1:1">
      <c r="A261" t="str">
        <f>IF('Servicios Realizados'!A:A=A$1,ROW(),"")</f>
        <v/>
      </c>
    </row>
    <row r="262" spans="1:1">
      <c r="A262" t="str">
        <f>IF('Servicios Realizados'!A:A=A$1,ROW(),"")</f>
        <v/>
      </c>
    </row>
    <row r="263" spans="1:1">
      <c r="A263" t="str">
        <f>IF('Servicios Realizados'!A:A=A$1,ROW(),"")</f>
        <v/>
      </c>
    </row>
    <row r="264" spans="1:1">
      <c r="A264" t="str">
        <f>IF('Servicios Realizados'!A:A=A$1,ROW(),"")</f>
        <v/>
      </c>
    </row>
    <row r="265" spans="1:1">
      <c r="A265" t="str">
        <f>IF('Servicios Realizados'!A:A=A$1,ROW(),"")</f>
        <v/>
      </c>
    </row>
    <row r="266" spans="1:1">
      <c r="A266" t="str">
        <f>IF('Servicios Realizados'!A:A=A$1,ROW(),"")</f>
        <v/>
      </c>
    </row>
    <row r="267" spans="1:1">
      <c r="A267" t="str">
        <f>IF('Servicios Realizados'!A:A=A$1,ROW(),"")</f>
        <v/>
      </c>
    </row>
    <row r="268" spans="1:1">
      <c r="A268" t="str">
        <f>IF('Servicios Realizados'!A:A=A$1,ROW(),"")</f>
        <v/>
      </c>
    </row>
    <row r="269" spans="1:1">
      <c r="A269" t="str">
        <f>IF('Servicios Realizados'!A:A=A$1,ROW(),"")</f>
        <v/>
      </c>
    </row>
    <row r="270" spans="1:1">
      <c r="A270" t="str">
        <f>IF('Servicios Realizados'!A:A=A$1,ROW(),"")</f>
        <v/>
      </c>
    </row>
    <row r="271" spans="1:1">
      <c r="A271" t="str">
        <f>IF('Servicios Realizados'!A:A=A$1,ROW(),"")</f>
        <v/>
      </c>
    </row>
    <row r="272" spans="1:1">
      <c r="A272" t="str">
        <f>IF('Servicios Realizados'!A:A=A$1,ROW(),"")</f>
        <v/>
      </c>
    </row>
    <row r="273" spans="1:1">
      <c r="A273" t="str">
        <f>IF('Servicios Realizados'!A:A=A$1,ROW(),"")</f>
        <v/>
      </c>
    </row>
    <row r="274" spans="1:1">
      <c r="A274" t="str">
        <f>IF('Servicios Realizados'!A:A=A$1,ROW(),"")</f>
        <v/>
      </c>
    </row>
    <row r="275" spans="1:1">
      <c r="A275" t="str">
        <f>IF('Servicios Realizados'!A:A=A$1,ROW(),"")</f>
        <v/>
      </c>
    </row>
    <row r="276" spans="1:1">
      <c r="A276" t="str">
        <f>IF('Servicios Realizados'!A:A=A$1,ROW(),"")</f>
        <v/>
      </c>
    </row>
    <row r="277" spans="1:1">
      <c r="A277" t="str">
        <f>IF('Servicios Realizados'!A:A=A$1,ROW(),"")</f>
        <v/>
      </c>
    </row>
    <row r="278" spans="1:1">
      <c r="A278" t="str">
        <f>IF('Servicios Realizados'!A:A=A$1,ROW(),"")</f>
        <v/>
      </c>
    </row>
    <row r="279" spans="1:1">
      <c r="A279" t="str">
        <f>IF('Servicios Realizados'!A:A=A$1,ROW(),"")</f>
        <v/>
      </c>
    </row>
    <row r="280" spans="1:1">
      <c r="A280" t="str">
        <f>IF('Servicios Realizados'!A:A=A$1,ROW(),"")</f>
        <v/>
      </c>
    </row>
    <row r="281" spans="1:1">
      <c r="A281" t="str">
        <f>IF('Servicios Realizados'!A:A=A$1,ROW(),"")</f>
        <v/>
      </c>
    </row>
    <row r="282" spans="1:1">
      <c r="A282" t="str">
        <f>IF('Servicios Realizados'!A:A=A$1,ROW(),"")</f>
        <v/>
      </c>
    </row>
    <row r="283" spans="1:1">
      <c r="A283" t="str">
        <f>IF('Servicios Realizados'!A:A=A$1,ROW(),"")</f>
        <v/>
      </c>
    </row>
    <row r="284" spans="1:1">
      <c r="A284" t="str">
        <f>IF('Servicios Realizados'!A:A=A$1,ROW(),"")</f>
        <v/>
      </c>
    </row>
    <row r="285" spans="1:1">
      <c r="A285" t="str">
        <f>IF('Servicios Realizados'!A:A=A$1,ROW(),"")</f>
        <v/>
      </c>
    </row>
    <row r="286" spans="1:1">
      <c r="A286" t="str">
        <f>IF('Servicios Realizados'!A:A=A$1,ROW(),"")</f>
        <v/>
      </c>
    </row>
    <row r="287" spans="1:1">
      <c r="A287" t="str">
        <f>IF('Servicios Realizados'!A:A=A$1,ROW(),"")</f>
        <v/>
      </c>
    </row>
    <row r="288" spans="1:1">
      <c r="A288" t="str">
        <f>IF('Servicios Realizados'!A:A=A$1,ROW(),"")</f>
        <v/>
      </c>
    </row>
    <row r="289" spans="1:1">
      <c r="A289" t="str">
        <f>IF('Servicios Realizados'!A:A=A$1,ROW(),"")</f>
        <v/>
      </c>
    </row>
    <row r="290" spans="1:1">
      <c r="A290" t="str">
        <f>IF('Servicios Realizados'!A:A=A$1,ROW(),"")</f>
        <v/>
      </c>
    </row>
    <row r="291" spans="1:1">
      <c r="A291" t="str">
        <f>IF('Servicios Realizados'!A:A=A$1,ROW(),"")</f>
        <v/>
      </c>
    </row>
    <row r="292" spans="1:1">
      <c r="A292" t="str">
        <f>IF('Servicios Realizados'!A:A=A$1,ROW(),"")</f>
        <v/>
      </c>
    </row>
    <row r="293" spans="1:1">
      <c r="A293" t="str">
        <f>IF('Servicios Realizados'!A:A=A$1,ROW(),"")</f>
        <v/>
      </c>
    </row>
    <row r="294" spans="1:1">
      <c r="A294" t="str">
        <f>IF('Servicios Realizados'!A:A=A$1,ROW(),"")</f>
        <v/>
      </c>
    </row>
    <row r="295" spans="1:1">
      <c r="A295" t="str">
        <f>IF('Servicios Realizados'!A:A=A$1,ROW(),"")</f>
        <v/>
      </c>
    </row>
    <row r="296" spans="1:1">
      <c r="A296" t="str">
        <f>IF('Servicios Realizados'!A:A=A$1,ROW(),"")</f>
        <v/>
      </c>
    </row>
    <row r="297" spans="1:1">
      <c r="A297" t="str">
        <f>IF('Servicios Realizados'!A:A=A$1,ROW(),"")</f>
        <v/>
      </c>
    </row>
    <row r="298" spans="1:1">
      <c r="A298" t="str">
        <f>IF('Servicios Realizados'!A:A=A$1,ROW(),"")</f>
        <v/>
      </c>
    </row>
    <row r="299" spans="1:1">
      <c r="A299" t="str">
        <f>IF('Servicios Realizados'!A:A=A$1,ROW(),"")</f>
        <v/>
      </c>
    </row>
    <row r="300" spans="1:1">
      <c r="A300" t="str">
        <f>IF('Servicios Realizados'!A:A=A$1,ROW(),"")</f>
        <v/>
      </c>
    </row>
    <row r="301" spans="1:1">
      <c r="A301" t="str">
        <f>IF('Servicios Realizados'!A:A=A$1,ROW(),"")</f>
        <v/>
      </c>
    </row>
    <row r="302" spans="1:1">
      <c r="A302" t="str">
        <f>IF('Servicios Realizados'!A:A=A$1,ROW(),"")</f>
        <v/>
      </c>
    </row>
    <row r="303" spans="1:1">
      <c r="A303" t="str">
        <f>IF('Servicios Realizados'!A:A=A$1,ROW(),"")</f>
        <v/>
      </c>
    </row>
    <row r="304" spans="1:1">
      <c r="A304" t="str">
        <f>IF('Servicios Realizados'!A:A=A$1,ROW(),"")</f>
        <v/>
      </c>
    </row>
    <row r="305" spans="1:1">
      <c r="A305" t="str">
        <f>IF('Servicios Realizados'!A:A=A$1,ROW(),"")</f>
        <v/>
      </c>
    </row>
    <row r="306" spans="1:1">
      <c r="A306" t="str">
        <f>IF('Servicios Realizados'!A:A=A$1,ROW(),"")</f>
        <v/>
      </c>
    </row>
    <row r="307" spans="1:1">
      <c r="A307" t="str">
        <f>IF('Servicios Realizados'!A:A=A$1,ROW(),"")</f>
        <v/>
      </c>
    </row>
    <row r="308" spans="1:1">
      <c r="A308" t="str">
        <f>IF('Servicios Realizados'!A:A=A$1,ROW(),"")</f>
        <v/>
      </c>
    </row>
    <row r="309" spans="1:1">
      <c r="A309" t="str">
        <f>IF('Servicios Realizados'!A:A=A$1,ROW(),"")</f>
        <v/>
      </c>
    </row>
    <row r="310" spans="1:1">
      <c r="A310" t="str">
        <f>IF('Servicios Realizados'!A:A=A$1,ROW(),"")</f>
        <v/>
      </c>
    </row>
    <row r="311" spans="1:1">
      <c r="A311" t="str">
        <f>IF('Servicios Realizados'!A:A=A$1,ROW(),"")</f>
        <v/>
      </c>
    </row>
    <row r="312" spans="1:1">
      <c r="A312" t="str">
        <f>IF('Servicios Realizados'!A:A=A$1,ROW(),"")</f>
        <v/>
      </c>
    </row>
    <row r="313" spans="1:1">
      <c r="A313" t="str">
        <f>IF('Servicios Realizados'!A:A=A$1,ROW(),"")</f>
        <v/>
      </c>
    </row>
    <row r="314" spans="1:1">
      <c r="A314" t="str">
        <f>IF('Servicios Realizados'!A:A=A$1,ROW(),"")</f>
        <v/>
      </c>
    </row>
    <row r="315" spans="1:1">
      <c r="A315" t="str">
        <f>IF('Servicios Realizados'!A:A=A$1,ROW(),"")</f>
        <v/>
      </c>
    </row>
    <row r="316" spans="1:1">
      <c r="A316" t="str">
        <f>IF('Servicios Realizados'!A:A=A$1,ROW(),"")</f>
        <v/>
      </c>
    </row>
    <row r="317" spans="1:1">
      <c r="A317" t="str">
        <f>IF('Servicios Realizados'!A:A=A$1,ROW(),"")</f>
        <v/>
      </c>
    </row>
    <row r="318" spans="1:1">
      <c r="A318" t="str">
        <f>IF('Servicios Realizados'!A:A=A$1,ROW(),"")</f>
        <v/>
      </c>
    </row>
    <row r="319" spans="1:1">
      <c r="A319" t="str">
        <f>IF('Servicios Realizados'!A:A=A$1,ROW(),"")</f>
        <v/>
      </c>
    </row>
    <row r="320" spans="1:1">
      <c r="A320" t="str">
        <f>IF('Servicios Realizados'!A:A=A$1,ROW(),"")</f>
        <v/>
      </c>
    </row>
    <row r="321" spans="1:1">
      <c r="A321" t="str">
        <f>IF('Servicios Realizados'!A:A=A$1,ROW(),"")</f>
        <v/>
      </c>
    </row>
    <row r="322" spans="1:1">
      <c r="A322" t="str">
        <f>IF('Servicios Realizados'!A:A=A$1,ROW(),"")</f>
        <v/>
      </c>
    </row>
    <row r="323" spans="1:1">
      <c r="A323" t="str">
        <f>IF('Servicios Realizados'!A:A=A$1,ROW(),"")</f>
        <v/>
      </c>
    </row>
    <row r="324" spans="1:1">
      <c r="A324" t="str">
        <f>IF('Servicios Realizados'!A:A=A$1,ROW(),"")</f>
        <v/>
      </c>
    </row>
    <row r="325" spans="1:1">
      <c r="A325" t="str">
        <f>IF('Servicios Realizados'!A:A=A$1,ROW(),"")</f>
        <v/>
      </c>
    </row>
    <row r="326" spans="1:1">
      <c r="A326" t="str">
        <f>IF('Servicios Realizados'!A:A=A$1,ROW(),"")</f>
        <v/>
      </c>
    </row>
    <row r="327" spans="1:1">
      <c r="A327" t="str">
        <f>IF('Servicios Realizados'!A:A=A$1,ROW(),"")</f>
        <v/>
      </c>
    </row>
    <row r="328" spans="1:1">
      <c r="A328" t="str">
        <f>IF('Servicios Realizados'!A:A=A$1,ROW(),"")</f>
        <v/>
      </c>
    </row>
    <row r="329" spans="1:1">
      <c r="A329" t="str">
        <f>IF('Servicios Realizados'!A:A=A$1,ROW(),"")</f>
        <v/>
      </c>
    </row>
    <row r="330" spans="1:1">
      <c r="A330" t="str">
        <f>IF('Servicios Realizados'!A:A=A$1,ROW(),"")</f>
        <v/>
      </c>
    </row>
    <row r="331" spans="1:1">
      <c r="A331" t="str">
        <f>IF('Servicios Realizados'!A:A=A$1,ROW(),"")</f>
        <v/>
      </c>
    </row>
    <row r="332" spans="1:1">
      <c r="A332" t="str">
        <f>IF('Servicios Realizados'!A:A=A$1,ROW(),"")</f>
        <v/>
      </c>
    </row>
    <row r="333" spans="1:1">
      <c r="A333" t="str">
        <f>IF('Servicios Realizados'!A:A=A$1,ROW(),"")</f>
        <v/>
      </c>
    </row>
    <row r="334" spans="1:1">
      <c r="A334" t="str">
        <f>IF('Servicios Realizados'!A:A=A$1,ROW(),"")</f>
        <v/>
      </c>
    </row>
    <row r="335" spans="1:1">
      <c r="A335" t="str">
        <f>IF('Servicios Realizados'!A:A=A$1,ROW(),"")</f>
        <v/>
      </c>
    </row>
    <row r="336" spans="1:1">
      <c r="A336" t="str">
        <f>IF('Servicios Realizados'!A:A=A$1,ROW(),"")</f>
        <v/>
      </c>
    </row>
    <row r="337" spans="1:1">
      <c r="A337" t="str">
        <f>IF('Servicios Realizados'!A:A=A$1,ROW(),"")</f>
        <v/>
      </c>
    </row>
    <row r="338" spans="1:1">
      <c r="A338" t="str">
        <f>IF('Servicios Realizados'!A:A=A$1,ROW(),"")</f>
        <v/>
      </c>
    </row>
    <row r="339" spans="1:1">
      <c r="A339" t="str">
        <f>IF('Servicios Realizados'!A:A=A$1,ROW(),"")</f>
        <v/>
      </c>
    </row>
    <row r="340" spans="1:1">
      <c r="A340" t="str">
        <f>IF('Servicios Realizados'!A:A=A$1,ROW(),"")</f>
        <v/>
      </c>
    </row>
    <row r="341" spans="1:1">
      <c r="A341" t="str">
        <f>IF('Servicios Realizados'!A:A=A$1,ROW(),"")</f>
        <v/>
      </c>
    </row>
    <row r="342" spans="1:1">
      <c r="A342" t="str">
        <f>IF('Servicios Realizados'!A:A=A$1,ROW(),"")</f>
        <v/>
      </c>
    </row>
    <row r="343" spans="1:1">
      <c r="A343" t="str">
        <f>IF('Servicios Realizados'!A:A=A$1,ROW(),"")</f>
        <v/>
      </c>
    </row>
    <row r="344" spans="1:1">
      <c r="A344" t="str">
        <f>IF('Servicios Realizados'!A:A=A$1,ROW(),"")</f>
        <v/>
      </c>
    </row>
    <row r="345" spans="1:1">
      <c r="A345" t="str">
        <f>IF('Servicios Realizados'!A:A=A$1,ROW(),"")</f>
        <v/>
      </c>
    </row>
    <row r="346" spans="1:1">
      <c r="A346" t="str">
        <f>IF('Servicios Realizados'!A:A=A$1,ROW(),"")</f>
        <v/>
      </c>
    </row>
    <row r="347" spans="1:1">
      <c r="A347" t="str">
        <f>IF('Servicios Realizados'!A:A=A$1,ROW(),"")</f>
        <v/>
      </c>
    </row>
    <row r="348" spans="1:1">
      <c r="A348" t="str">
        <f>IF('Servicios Realizados'!A:A=A$1,ROW(),"")</f>
        <v/>
      </c>
    </row>
    <row r="349" spans="1:1">
      <c r="A349" t="str">
        <f>IF('Servicios Realizados'!A:A=A$1,ROW(),"")</f>
        <v/>
      </c>
    </row>
    <row r="350" spans="1:1">
      <c r="A350" t="str">
        <f>IF('Servicios Realizados'!A:A=A$1,ROW(),"")</f>
        <v/>
      </c>
    </row>
    <row r="351" spans="1:1">
      <c r="A351" t="str">
        <f>IF('Servicios Realizados'!A:A=A$1,ROW(),"")</f>
        <v/>
      </c>
    </row>
    <row r="352" spans="1:1">
      <c r="A352" t="str">
        <f>IF('Servicios Realizados'!A:A=A$1,ROW(),"")</f>
        <v/>
      </c>
    </row>
    <row r="353" spans="1:1">
      <c r="A353" t="str">
        <f>IF('Servicios Realizados'!A:A=A$1,ROW(),"")</f>
        <v/>
      </c>
    </row>
    <row r="354" spans="1:1">
      <c r="A354" t="str">
        <f>IF('Servicios Realizados'!A:A=A$1,ROW(),"")</f>
        <v/>
      </c>
    </row>
    <row r="355" spans="1:1">
      <c r="A355" t="str">
        <f>IF('Servicios Realizados'!A:A=A$1,ROW(),"")</f>
        <v/>
      </c>
    </row>
    <row r="356" spans="1:1">
      <c r="A356" t="str">
        <f>IF('Servicios Realizados'!A:A=A$1,ROW(),"")</f>
        <v/>
      </c>
    </row>
    <row r="357" spans="1:1">
      <c r="A357" t="str">
        <f>IF('Servicios Realizados'!A:A=A$1,ROW(),"")</f>
        <v/>
      </c>
    </row>
    <row r="358" spans="1:1">
      <c r="A358" t="str">
        <f>IF('Servicios Realizados'!A:A=A$1,ROW(),"")</f>
        <v/>
      </c>
    </row>
    <row r="359" spans="1:1">
      <c r="A359" t="str">
        <f>IF('Servicios Realizados'!A:A=A$1,ROW(),"")</f>
        <v/>
      </c>
    </row>
    <row r="360" spans="1:1">
      <c r="A360" t="str">
        <f>IF('Servicios Realizados'!A:A=A$1,ROW(),"")</f>
        <v/>
      </c>
    </row>
    <row r="361" spans="1:1">
      <c r="A361" t="str">
        <f>IF('Servicios Realizados'!A:A=A$1,ROW(),"")</f>
        <v/>
      </c>
    </row>
    <row r="362" spans="1:1">
      <c r="A362" t="str">
        <f>IF('Servicios Realizados'!A:A=A$1,ROW(),"")</f>
        <v/>
      </c>
    </row>
    <row r="363" spans="1:1">
      <c r="A363" t="str">
        <f>IF('Servicios Realizados'!A:A=A$1,ROW(),"")</f>
        <v/>
      </c>
    </row>
    <row r="364" spans="1:1">
      <c r="A364" t="str">
        <f>IF('Servicios Realizados'!A:A=A$1,ROW(),"")</f>
        <v/>
      </c>
    </row>
    <row r="365" spans="1:1">
      <c r="A365" t="str">
        <f>IF('Servicios Realizados'!A:A=A$1,ROW(),"")</f>
        <v/>
      </c>
    </row>
    <row r="366" spans="1:1">
      <c r="A366" t="str">
        <f>IF('Servicios Realizados'!A:A=A$1,ROW(),"")</f>
        <v/>
      </c>
    </row>
    <row r="367" spans="1:1">
      <c r="A367" t="str">
        <f>IF('Servicios Realizados'!A:A=A$1,ROW(),"")</f>
        <v/>
      </c>
    </row>
    <row r="368" spans="1:1">
      <c r="A368" t="str">
        <f>IF('Servicios Realizados'!A:A=A$1,ROW(),"")</f>
        <v/>
      </c>
    </row>
    <row r="369" spans="1:1">
      <c r="A369" t="str">
        <f>IF('Servicios Realizados'!A:A=A$1,ROW(),"")</f>
        <v/>
      </c>
    </row>
    <row r="370" spans="1:1">
      <c r="A370" t="str">
        <f>IF('Servicios Realizados'!A:A=A$1,ROW(),"")</f>
        <v/>
      </c>
    </row>
    <row r="371" spans="1:1">
      <c r="A371" t="str">
        <f>IF('Servicios Realizados'!A:A=A$1,ROW(),"")</f>
        <v/>
      </c>
    </row>
    <row r="372" spans="1:1">
      <c r="A372" t="str">
        <f>IF('Servicios Realizados'!A:A=A$1,ROW(),"")</f>
        <v/>
      </c>
    </row>
    <row r="373" spans="1:1">
      <c r="A373" t="str">
        <f>IF('Servicios Realizados'!A:A=A$1,ROW(),"")</f>
        <v/>
      </c>
    </row>
    <row r="374" spans="1:1">
      <c r="A374" t="str">
        <f>IF('Servicios Realizados'!A:A=A$1,ROW(),"")</f>
        <v/>
      </c>
    </row>
    <row r="375" spans="1:1">
      <c r="A375" t="str">
        <f>IF('Servicios Realizados'!A:A=A$1,ROW(),"")</f>
        <v/>
      </c>
    </row>
    <row r="376" spans="1:1">
      <c r="A376" t="str">
        <f>IF('Servicios Realizados'!A:A=A$1,ROW(),"")</f>
        <v/>
      </c>
    </row>
    <row r="377" spans="1:1">
      <c r="A377" t="str">
        <f>IF('Servicios Realizados'!A:A=A$1,ROW(),"")</f>
        <v/>
      </c>
    </row>
    <row r="378" spans="1:1">
      <c r="A378" t="str">
        <f>IF('Servicios Realizados'!A:A=A$1,ROW(),"")</f>
        <v/>
      </c>
    </row>
    <row r="379" spans="1:1">
      <c r="A379" t="str">
        <f>IF('Servicios Realizados'!A:A=A$1,ROW(),"")</f>
        <v/>
      </c>
    </row>
    <row r="380" spans="1:1">
      <c r="A380" t="str">
        <f>IF('Servicios Realizados'!A:A=A$1,ROW(),"")</f>
        <v/>
      </c>
    </row>
    <row r="381" spans="1:1">
      <c r="A381" t="str">
        <f>IF('Servicios Realizados'!A:A=A$1,ROW(),"")</f>
        <v/>
      </c>
    </row>
    <row r="382" spans="1:1">
      <c r="A382" t="str">
        <f>IF('Servicios Realizados'!A:A=A$1,ROW(),"")</f>
        <v/>
      </c>
    </row>
    <row r="383" spans="1:1">
      <c r="A383" t="str">
        <f>IF('Servicios Realizados'!A:A=A$1,ROW(),"")</f>
        <v/>
      </c>
    </row>
    <row r="384" spans="1:1">
      <c r="A384" t="str">
        <f>IF('Servicios Realizados'!A:A=A$1,ROW(),"")</f>
        <v/>
      </c>
    </row>
    <row r="385" spans="1:1">
      <c r="A385" t="str">
        <f>IF('Servicios Realizados'!A:A=A$1,ROW(),"")</f>
        <v/>
      </c>
    </row>
    <row r="386" spans="1:1">
      <c r="A386" t="str">
        <f>IF('Servicios Realizados'!A:A=A$1,ROW(),"")</f>
        <v/>
      </c>
    </row>
    <row r="387" spans="1:1">
      <c r="A387" t="str">
        <f>IF('Servicios Realizados'!A:A=A$1,ROW(),"")</f>
        <v/>
      </c>
    </row>
    <row r="388" spans="1:1">
      <c r="A388" t="str">
        <f>IF('Servicios Realizados'!A:A=A$1,ROW(),"")</f>
        <v/>
      </c>
    </row>
    <row r="389" spans="1:1">
      <c r="A389" t="str">
        <f>IF('Servicios Realizados'!A:A=A$1,ROW(),"")</f>
        <v/>
      </c>
    </row>
    <row r="390" spans="1:1">
      <c r="A390" t="str">
        <f>IF('Servicios Realizados'!A:A=A$1,ROW(),"")</f>
        <v/>
      </c>
    </row>
    <row r="391" spans="1:1">
      <c r="A391" t="str">
        <f>IF('Servicios Realizados'!A:A=A$1,ROW(),"")</f>
        <v/>
      </c>
    </row>
    <row r="392" spans="1:1">
      <c r="A392" t="str">
        <f>IF('Servicios Realizados'!A:A=A$1,ROW(),"")</f>
        <v/>
      </c>
    </row>
    <row r="393" spans="1:1">
      <c r="A393" t="str">
        <f>IF('Servicios Realizados'!A:A=A$1,ROW(),"")</f>
        <v/>
      </c>
    </row>
    <row r="394" spans="1:1">
      <c r="A394" t="str">
        <f>IF('Servicios Realizados'!A:A=A$1,ROW(),"")</f>
        <v/>
      </c>
    </row>
    <row r="395" spans="1:1">
      <c r="A395" t="str">
        <f>IF('Servicios Realizados'!A:A=A$1,ROW(),"")</f>
        <v/>
      </c>
    </row>
    <row r="396" spans="1:1">
      <c r="A396" t="str">
        <f>IF('Servicios Realizados'!A:A=A$1,ROW(),"")</f>
        <v/>
      </c>
    </row>
    <row r="397" spans="1:1">
      <c r="A397" t="str">
        <f>IF('Servicios Realizados'!A:A=A$1,ROW(),"")</f>
        <v/>
      </c>
    </row>
    <row r="398" spans="1:1">
      <c r="A398" t="str">
        <f>IF('Servicios Realizados'!A:A=A$1,ROW(),"")</f>
        <v/>
      </c>
    </row>
    <row r="399" spans="1:1">
      <c r="A399" t="str">
        <f>IF('Servicios Realizados'!A:A=A$1,ROW(),"")</f>
        <v/>
      </c>
    </row>
    <row r="400" spans="1:1">
      <c r="A400" t="str">
        <f>IF('Servicios Realizados'!A:A=A$1,ROW(),"")</f>
        <v/>
      </c>
    </row>
    <row r="401" spans="1:1">
      <c r="A401" t="str">
        <f>IF('Servicios Realizados'!A:A=A$1,ROW(),"")</f>
        <v/>
      </c>
    </row>
    <row r="402" spans="1:1">
      <c r="A402" t="str">
        <f>IF('Servicios Realizados'!A:A=A$1,ROW(),"")</f>
        <v/>
      </c>
    </row>
    <row r="403" spans="1:1">
      <c r="A403" t="str">
        <f>IF('Servicios Realizados'!A:A=A$1,ROW(),"")</f>
        <v/>
      </c>
    </row>
    <row r="404" spans="1:1">
      <c r="A404" t="str">
        <f>IF('Servicios Realizados'!A:A=A$1,ROW(),"")</f>
        <v/>
      </c>
    </row>
    <row r="405" spans="1:1">
      <c r="A405" t="str">
        <f>IF('Servicios Realizados'!A:A=A$1,ROW(),"")</f>
        <v/>
      </c>
    </row>
    <row r="406" spans="1:1">
      <c r="A406" t="str">
        <f>IF('Servicios Realizados'!A:A=A$1,ROW(),"")</f>
        <v/>
      </c>
    </row>
    <row r="407" spans="1:1">
      <c r="A407" t="str">
        <f>IF('Servicios Realizados'!A:A=A$1,ROW(),"")</f>
        <v/>
      </c>
    </row>
    <row r="408" spans="1:1">
      <c r="A408" t="str">
        <f>IF('Servicios Realizados'!A:A=A$1,ROW(),"")</f>
        <v/>
      </c>
    </row>
    <row r="409" spans="1:1">
      <c r="A409" t="str">
        <f>IF('Servicios Realizados'!A:A=A$1,ROW(),"")</f>
        <v/>
      </c>
    </row>
    <row r="410" spans="1:1">
      <c r="A410" t="str">
        <f>IF('Servicios Realizados'!A:A=A$1,ROW(),"")</f>
        <v/>
      </c>
    </row>
    <row r="411" spans="1:1">
      <c r="A411" t="str">
        <f>IF('Servicios Realizados'!A:A=A$1,ROW(),"")</f>
        <v/>
      </c>
    </row>
    <row r="412" spans="1:1">
      <c r="A412" t="str">
        <f>IF('Servicios Realizados'!A:A=A$1,ROW(),"")</f>
        <v/>
      </c>
    </row>
    <row r="413" spans="1:1">
      <c r="A413" t="str">
        <f>IF('Servicios Realizados'!A:A=A$1,ROW(),"")</f>
        <v/>
      </c>
    </row>
    <row r="414" spans="1:1">
      <c r="A414" t="str">
        <f>IF('Servicios Realizados'!A:A=A$1,ROW(),"")</f>
        <v/>
      </c>
    </row>
    <row r="415" spans="1:1">
      <c r="A415" t="str">
        <f>IF('Servicios Realizados'!A:A=A$1,ROW(),"")</f>
        <v/>
      </c>
    </row>
    <row r="416" spans="1:1">
      <c r="A416">
        <f>IF('Servicios Realizados'!A:A=A$1,ROW(),"")</f>
        <v>416</v>
      </c>
    </row>
    <row r="417" spans="1:1">
      <c r="A417" t="str">
        <f>IF('Servicios Realizados'!A:A=A$1,ROW(),"")</f>
        <v/>
      </c>
    </row>
    <row r="418" spans="1:1">
      <c r="A418" t="str">
        <f>IF('Servicios Realizados'!A:A=A$1,ROW(),"")</f>
        <v/>
      </c>
    </row>
    <row r="419" spans="1:1">
      <c r="A419" t="str">
        <f>IF('Servicios Realizados'!A:A=A$1,ROW(),"")</f>
        <v/>
      </c>
    </row>
    <row r="420" spans="1:1">
      <c r="A420" t="str">
        <f>IF('Servicios Realizados'!A:A=A$1,ROW(),"")</f>
        <v/>
      </c>
    </row>
    <row r="421" spans="1:1">
      <c r="A421" t="str">
        <f>IF('Servicios Realizados'!A:A=A$1,ROW(),"")</f>
        <v/>
      </c>
    </row>
    <row r="422" spans="1:1">
      <c r="A422" t="str">
        <f>IF('Servicios Realizados'!A:A=A$1,ROW(),"")</f>
        <v/>
      </c>
    </row>
    <row r="423" spans="1:1">
      <c r="A423" t="str">
        <f>IF('Servicios Realizados'!A:A=A$1,ROW(),"")</f>
        <v/>
      </c>
    </row>
    <row r="424" spans="1:1">
      <c r="A424" t="str">
        <f>IF('Servicios Realizados'!A:A=A$1,ROW(),"")</f>
        <v/>
      </c>
    </row>
    <row r="425" spans="1:1">
      <c r="A425" t="str">
        <f>IF('Servicios Realizados'!A:A=A$1,ROW(),"")</f>
        <v/>
      </c>
    </row>
    <row r="426" spans="1:1">
      <c r="A426" t="str">
        <f>IF('Servicios Realizados'!A:A=A$1,ROW(),"")</f>
        <v/>
      </c>
    </row>
    <row r="427" spans="1:1">
      <c r="A427" t="str">
        <f>IF('Servicios Realizados'!A:A=A$1,ROW(),"")</f>
        <v/>
      </c>
    </row>
    <row r="428" spans="1:1">
      <c r="A428" t="str">
        <f>IF('Servicios Realizados'!A:A=A$1,ROW(),"")</f>
        <v/>
      </c>
    </row>
    <row r="429" spans="1:1">
      <c r="A429" t="str">
        <f>IF('Servicios Realizados'!A:A=A$1,ROW(),"")</f>
        <v/>
      </c>
    </row>
    <row r="430" spans="1:1">
      <c r="A430" t="str">
        <f>IF('Servicios Realizados'!A:A=A$1,ROW(),"")</f>
        <v/>
      </c>
    </row>
    <row r="431" spans="1:1">
      <c r="A431" t="str">
        <f>IF('Servicios Realizados'!A:A=A$1,ROW(),"")</f>
        <v/>
      </c>
    </row>
    <row r="432" spans="1:1">
      <c r="A432" t="str">
        <f>IF('Servicios Realizados'!A:A=A$1,ROW(),"")</f>
        <v/>
      </c>
    </row>
    <row r="433" spans="1:1">
      <c r="A433" t="str">
        <f>IF('Servicios Realizados'!A:A=A$1,ROW(),"")</f>
        <v/>
      </c>
    </row>
    <row r="434" spans="1:1">
      <c r="A434" t="str">
        <f>IF('Servicios Realizados'!A:A=A$1,ROW(),"")</f>
        <v/>
      </c>
    </row>
    <row r="435" spans="1:1">
      <c r="A435" t="str">
        <f>IF('Servicios Realizados'!A:A=A$1,ROW(),"")</f>
        <v/>
      </c>
    </row>
    <row r="436" spans="1:1">
      <c r="A436" t="str">
        <f>IF('Servicios Realizados'!A:A=A$1,ROW(),"")</f>
        <v/>
      </c>
    </row>
    <row r="437" spans="1:1">
      <c r="A437" t="str">
        <f>IF('Servicios Realizados'!A:A=A$1,ROW(),"")</f>
        <v/>
      </c>
    </row>
    <row r="438" spans="1:1">
      <c r="A438" t="str">
        <f>IF('Servicios Realizados'!A:A=A$1,ROW(),"")</f>
        <v/>
      </c>
    </row>
    <row r="439" spans="1:1">
      <c r="A439" t="str">
        <f>IF('Servicios Realizados'!A:A=A$1,ROW(),"")</f>
        <v/>
      </c>
    </row>
    <row r="440" spans="1:1">
      <c r="A440" t="str">
        <f>IF('Servicios Realizados'!A:A=A$1,ROW(),"")</f>
        <v/>
      </c>
    </row>
    <row r="441" spans="1:1">
      <c r="A441" t="str">
        <f>IF('Servicios Realizados'!A:A=A$1,ROW(),"")</f>
        <v/>
      </c>
    </row>
    <row r="442" spans="1:1">
      <c r="A442" t="str">
        <f>IF('Servicios Realizados'!A:A=A$1,ROW(),"")</f>
        <v/>
      </c>
    </row>
    <row r="443" spans="1:1">
      <c r="A443" t="str">
        <f>IF('Servicios Realizados'!A:A=A$1,ROW(),"")</f>
        <v/>
      </c>
    </row>
    <row r="444" spans="1:1">
      <c r="A444" t="str">
        <f>IF('Servicios Realizados'!A:A=A$1,ROW(),"")</f>
        <v/>
      </c>
    </row>
    <row r="445" spans="1:1">
      <c r="A445" t="str">
        <f>IF('Servicios Realizados'!A:A=A$1,ROW(),"")</f>
        <v/>
      </c>
    </row>
    <row r="446" spans="1:1">
      <c r="A446" t="str">
        <f>IF('Servicios Realizados'!A:A=A$1,ROW(),"")</f>
        <v/>
      </c>
    </row>
    <row r="447" spans="1:1">
      <c r="A447" t="str">
        <f>IF('Servicios Realizados'!A:A=A$1,ROW(),"")</f>
        <v/>
      </c>
    </row>
    <row r="448" spans="1:1">
      <c r="A448" t="str">
        <f>IF('Servicios Realizados'!A:A=A$1,ROW(),"")</f>
        <v/>
      </c>
    </row>
    <row r="449" spans="1:1">
      <c r="A449" t="str">
        <f>IF('Servicios Realizados'!A:A=A$1,ROW(),"")</f>
        <v/>
      </c>
    </row>
    <row r="450" spans="1:1">
      <c r="A450" t="str">
        <f>IF('Servicios Realizados'!A:A=A$1,ROW(),"")</f>
        <v/>
      </c>
    </row>
    <row r="451" spans="1:1">
      <c r="A451" t="str">
        <f>IF('Servicios Realizados'!A:A=A$1,ROW(),"")</f>
        <v/>
      </c>
    </row>
    <row r="452" spans="1:1">
      <c r="A452" t="str">
        <f>IF('Servicios Realizados'!A:A=A$1,ROW(),"")</f>
        <v/>
      </c>
    </row>
    <row r="453" spans="1:1">
      <c r="A453" t="str">
        <f>IF('Servicios Realizados'!A:A=A$1,ROW(),"")</f>
        <v/>
      </c>
    </row>
    <row r="454" spans="1:1">
      <c r="A454" t="str">
        <f>IF('Servicios Realizados'!A:A=A$1,ROW(),"")</f>
        <v/>
      </c>
    </row>
    <row r="455" spans="1:1">
      <c r="A455" t="str">
        <f>IF('Servicios Realizados'!A:A=A$1,ROW(),"")</f>
        <v/>
      </c>
    </row>
    <row r="456" spans="1:1">
      <c r="A456" t="str">
        <f>IF('Servicios Realizados'!A:A=A$1,ROW(),"")</f>
        <v/>
      </c>
    </row>
    <row r="457" spans="1:1">
      <c r="A457" t="str">
        <f>IF('Servicios Realizados'!A:A=A$1,ROW(),"")</f>
        <v/>
      </c>
    </row>
    <row r="458" spans="1:1">
      <c r="A458" t="str">
        <f>IF('Servicios Realizados'!A:A=A$1,ROW(),"")</f>
        <v/>
      </c>
    </row>
    <row r="459" spans="1:1">
      <c r="A459" t="str">
        <f>IF('Servicios Realizados'!A:A=A$1,ROW(),"")</f>
        <v/>
      </c>
    </row>
    <row r="460" spans="1:1">
      <c r="A460" t="str">
        <f>IF('Servicios Realizados'!A:A=A$1,ROW(),"")</f>
        <v/>
      </c>
    </row>
    <row r="461" spans="1:1">
      <c r="A461" t="str">
        <f>IF('Servicios Realizados'!A:A=A$1,ROW(),"")</f>
        <v/>
      </c>
    </row>
    <row r="462" spans="1:1">
      <c r="A462" t="str">
        <f>IF('Servicios Realizados'!A:A=A$1,ROW(),"")</f>
        <v/>
      </c>
    </row>
    <row r="463" spans="1:1">
      <c r="A463" t="str">
        <f>IF('Servicios Realizados'!A:A=A$1,ROW(),"")</f>
        <v/>
      </c>
    </row>
    <row r="464" spans="1:1">
      <c r="A464" t="str">
        <f>IF('Servicios Realizados'!A:A=A$1,ROW(),"")</f>
        <v/>
      </c>
    </row>
    <row r="465" spans="1:1">
      <c r="A465" t="str">
        <f>IF('Servicios Realizados'!A:A=A$1,ROW(),"")</f>
        <v/>
      </c>
    </row>
    <row r="466" spans="1:1">
      <c r="A466" t="str">
        <f>IF('Servicios Realizados'!A:A=A$1,ROW(),"")</f>
        <v/>
      </c>
    </row>
    <row r="467" spans="1:1">
      <c r="A467">
        <f>IF('Servicios Realizados'!A:A=A$1,ROW(),"")</f>
        <v>467</v>
      </c>
    </row>
    <row r="468" spans="1:1">
      <c r="A468" t="str">
        <f>IF('Servicios Realizados'!A:A=A$1,ROW(),"")</f>
        <v/>
      </c>
    </row>
    <row r="469" spans="1:1">
      <c r="A469" t="str">
        <f>IF('Servicios Realizados'!A:A=A$1,ROW(),"")</f>
        <v/>
      </c>
    </row>
    <row r="470" spans="1:1">
      <c r="A470" t="str">
        <f>IF('Servicios Realizados'!A:A=A$1,ROW(),"")</f>
        <v/>
      </c>
    </row>
    <row r="471" spans="1:1">
      <c r="A471" t="str">
        <f>IF('Servicios Realizados'!A:A=A$1,ROW(),"")</f>
        <v/>
      </c>
    </row>
    <row r="472" spans="1:1">
      <c r="A472" t="str">
        <f>IF('Servicios Realizados'!A:A=A$1,ROW(),"")</f>
        <v/>
      </c>
    </row>
    <row r="473" spans="1:1">
      <c r="A473" t="str">
        <f>IF('Servicios Realizados'!A:A=A$1,ROW(),"")</f>
        <v/>
      </c>
    </row>
    <row r="474" spans="1:1">
      <c r="A474" t="str">
        <f>IF('Servicios Realizados'!A:A=A$1,ROW(),"")</f>
        <v/>
      </c>
    </row>
    <row r="475" spans="1:1">
      <c r="A475" t="str">
        <f>IF('Servicios Realizados'!A:A=A$1,ROW(),"")</f>
        <v/>
      </c>
    </row>
    <row r="476" spans="1:1">
      <c r="A476" t="str">
        <f>IF('Servicios Realizados'!A:A=A$1,ROW(),"")</f>
        <v/>
      </c>
    </row>
    <row r="477" spans="1:1">
      <c r="A477" t="str">
        <f>IF('Servicios Realizados'!A:A=A$1,ROW(),"")</f>
        <v/>
      </c>
    </row>
    <row r="478" spans="1:1">
      <c r="A478" t="str">
        <f>IF('Servicios Realizados'!A:A=A$1,ROW(),"")</f>
        <v/>
      </c>
    </row>
    <row r="479" spans="1:1">
      <c r="A479" t="str">
        <f>IF('Servicios Realizados'!A:A=A$1,ROW(),"")</f>
        <v/>
      </c>
    </row>
    <row r="480" spans="1:1">
      <c r="A480" t="str">
        <f>IF('Servicios Realizados'!A:A=A$1,ROW(),"")</f>
        <v/>
      </c>
    </row>
    <row r="481" spans="1:1">
      <c r="A481" t="str">
        <f>IF('Servicios Realizados'!A:A=A$1,ROW(),"")</f>
        <v/>
      </c>
    </row>
    <row r="482" spans="1:1">
      <c r="A482" t="str">
        <f>IF('Servicios Realizados'!A:A=A$1,ROW(),"")</f>
        <v/>
      </c>
    </row>
    <row r="483" spans="1:1">
      <c r="A483" t="str">
        <f>IF('Servicios Realizados'!A:A=A$1,ROW(),"")</f>
        <v/>
      </c>
    </row>
    <row r="484" spans="1:1">
      <c r="A484" t="str">
        <f>IF('Servicios Realizados'!A:A=A$1,ROW(),"")</f>
        <v/>
      </c>
    </row>
    <row r="485" spans="1:1">
      <c r="A485" t="str">
        <f>IF('Servicios Realizados'!A:A=A$1,ROW(),"")</f>
        <v/>
      </c>
    </row>
    <row r="486" spans="1:1">
      <c r="A486" t="str">
        <f>IF('Servicios Realizados'!A:A=A$1,ROW(),"")</f>
        <v/>
      </c>
    </row>
    <row r="487" spans="1:1">
      <c r="A487" t="str">
        <f>IF('Servicios Realizados'!A:A=A$1,ROW(),"")</f>
        <v/>
      </c>
    </row>
    <row r="488" spans="1:1">
      <c r="A488" t="str">
        <f>IF('Servicios Realizados'!A:A=A$1,ROW(),"")</f>
        <v/>
      </c>
    </row>
    <row r="489" spans="1:1">
      <c r="A489" t="str">
        <f>IF('Servicios Realizados'!A:A=A$1,ROW(),"")</f>
        <v/>
      </c>
    </row>
    <row r="490" spans="1:1">
      <c r="A490">
        <f>IF('Servicios Realizados'!A:A=A$1,ROW(),"")</f>
        <v>490</v>
      </c>
    </row>
    <row r="491" spans="1:1">
      <c r="A491" t="str">
        <f>IF('Servicios Realizados'!A:A=A$1,ROW(),"")</f>
        <v/>
      </c>
    </row>
    <row r="492" spans="1:1">
      <c r="A492" t="str">
        <f>IF('Servicios Realizados'!A:A=A$1,ROW(),"")</f>
        <v/>
      </c>
    </row>
    <row r="493" spans="1:1">
      <c r="A493" t="str">
        <f>IF('Servicios Realizados'!A:A=A$1,ROW(),"")</f>
        <v/>
      </c>
    </row>
    <row r="494" spans="1:1">
      <c r="A494" t="str">
        <f>IF('Servicios Realizados'!A:A=A$1,ROW(),"")</f>
        <v/>
      </c>
    </row>
    <row r="495" spans="1:1">
      <c r="A495" t="str">
        <f>IF('Servicios Realizados'!A:A=A$1,ROW(),"")</f>
        <v/>
      </c>
    </row>
    <row r="496" spans="1:1">
      <c r="A496" t="str">
        <f>IF('Servicios Realizados'!A:A=A$1,ROW(),"")</f>
        <v/>
      </c>
    </row>
    <row r="497" spans="1:1">
      <c r="A497" t="str">
        <f>IF('Servicios Realizados'!A:A=A$1,ROW(),"")</f>
        <v/>
      </c>
    </row>
    <row r="498" spans="1:1">
      <c r="A498" t="str">
        <f>IF('Servicios Realizados'!A:A=A$1,ROW(),"")</f>
        <v/>
      </c>
    </row>
    <row r="499" spans="1:1">
      <c r="A499" t="str">
        <f>IF('Servicios Realizados'!A:A=A$1,ROW(),"")</f>
        <v/>
      </c>
    </row>
    <row r="500" spans="1:1">
      <c r="A500" t="str">
        <f>IF('Servicios Realizados'!A:A=A$1,ROW(),"")</f>
        <v/>
      </c>
    </row>
    <row r="501" spans="1:1">
      <c r="A501" t="str">
        <f>IF('Servicios Realizados'!A:A=A$1,ROW(),"")</f>
        <v/>
      </c>
    </row>
    <row r="502" spans="1:1">
      <c r="A502" t="str">
        <f>IF('Servicios Realizados'!A:A=A$1,ROW(),"")</f>
        <v/>
      </c>
    </row>
    <row r="503" spans="1:1">
      <c r="A503" t="str">
        <f>IF('Servicios Realizados'!A:A=A$1,ROW(),"")</f>
        <v/>
      </c>
    </row>
    <row r="504" spans="1:1">
      <c r="A504" t="str">
        <f>IF('Servicios Realizados'!A:A=A$1,ROW(),"")</f>
        <v/>
      </c>
    </row>
    <row r="505" spans="1:1">
      <c r="A505" t="str">
        <f>IF('Servicios Realizados'!A:A=A$1,ROW(),"")</f>
        <v/>
      </c>
    </row>
    <row r="506" spans="1:1">
      <c r="A506" t="str">
        <f>IF('Servicios Realizados'!A:A=A$1,ROW(),"")</f>
        <v/>
      </c>
    </row>
    <row r="507" spans="1:1">
      <c r="A507" t="str">
        <f>IF('Servicios Realizados'!A:A=A$1,ROW(),"")</f>
        <v/>
      </c>
    </row>
    <row r="508" spans="1:1">
      <c r="A508" t="str">
        <f>IF('Servicios Realizados'!A:A=A$1,ROW(),"")</f>
        <v/>
      </c>
    </row>
    <row r="509" spans="1:1">
      <c r="A509" t="str">
        <f>IF('Servicios Realizados'!A:A=A$1,ROW(),"")</f>
        <v/>
      </c>
    </row>
    <row r="510" spans="1:1">
      <c r="A510" t="str">
        <f>IF('Servicios Realizados'!A:A=A$1,ROW(),"")</f>
        <v/>
      </c>
    </row>
    <row r="511" spans="1:1">
      <c r="A511" t="str">
        <f>IF('Servicios Realizados'!A:A=A$1,ROW(),"")</f>
        <v/>
      </c>
    </row>
    <row r="512" spans="1:1">
      <c r="A512" t="str">
        <f>IF('Servicios Realizados'!A:A=A$1,ROW(),"")</f>
        <v/>
      </c>
    </row>
    <row r="513" spans="1:1">
      <c r="A513" t="str">
        <f>IF('Servicios Realizados'!A:A=A$1,ROW(),"")</f>
        <v/>
      </c>
    </row>
    <row r="514" spans="1:1">
      <c r="A514" t="str">
        <f>IF('Servicios Realizados'!A:A=A$1,ROW(),"")</f>
        <v/>
      </c>
    </row>
    <row r="515" spans="1:1">
      <c r="A515" t="str">
        <f>IF('Servicios Realizados'!A:A=A$1,ROW(),"")</f>
        <v/>
      </c>
    </row>
    <row r="516" spans="1:1">
      <c r="A516" t="str">
        <f>IF('Servicios Realizados'!A:A=A$1,ROW(),"")</f>
        <v/>
      </c>
    </row>
    <row r="517" spans="1:1">
      <c r="A517" t="str">
        <f>IF('Servicios Realizados'!A:A=A$1,ROW(),"")</f>
        <v/>
      </c>
    </row>
    <row r="518" spans="1:1">
      <c r="A518" t="str">
        <f>IF('Servicios Realizados'!A:A=A$1,ROW(),"")</f>
        <v/>
      </c>
    </row>
    <row r="519" spans="1:1">
      <c r="A519" t="str">
        <f>IF('Servicios Realizados'!A:A=A$1,ROW(),"")</f>
        <v/>
      </c>
    </row>
    <row r="520" spans="1:1">
      <c r="A520" t="str">
        <f>IF('Servicios Realizados'!A:A=A$1,ROW(),"")</f>
        <v/>
      </c>
    </row>
    <row r="521" spans="1:1">
      <c r="A521" t="str">
        <f>IF('Servicios Realizados'!A:A=A$1,ROW(),"")</f>
        <v/>
      </c>
    </row>
    <row r="522" spans="1:1">
      <c r="A522" t="str">
        <f>IF('Servicios Realizados'!A:A=A$1,ROW(),"")</f>
        <v/>
      </c>
    </row>
    <row r="523" spans="1:1">
      <c r="A523" t="str">
        <f>IF('Servicios Realizados'!A:A=A$1,ROW(),"")</f>
        <v/>
      </c>
    </row>
    <row r="524" spans="1:1">
      <c r="A524" t="str">
        <f>IF('Servicios Realizados'!A:A=A$1,ROW(),"")</f>
        <v/>
      </c>
    </row>
    <row r="525" spans="1:1">
      <c r="A525" t="str">
        <f>IF('Servicios Realizados'!A:A=A$1,ROW(),"")</f>
        <v/>
      </c>
    </row>
    <row r="526" spans="1:1">
      <c r="A526" t="str">
        <f>IF('Servicios Realizados'!A:A=A$1,ROW(),"")</f>
        <v/>
      </c>
    </row>
    <row r="527" spans="1:1">
      <c r="A527" t="str">
        <f>IF('Servicios Realizados'!A:A=A$1,ROW(),"")</f>
        <v/>
      </c>
    </row>
    <row r="528" spans="1:1">
      <c r="A528" t="str">
        <f>IF('Servicios Realizados'!A:A=A$1,ROW(),"")</f>
        <v/>
      </c>
    </row>
    <row r="529" spans="1:1">
      <c r="A529" t="str">
        <f>IF('Servicios Realizados'!A:A=A$1,ROW(),"")</f>
        <v/>
      </c>
    </row>
    <row r="530" spans="1:1">
      <c r="A530" t="str">
        <f>IF('Servicios Realizados'!A:A=A$1,ROW(),"")</f>
        <v/>
      </c>
    </row>
    <row r="531" spans="1:1">
      <c r="A531" t="str">
        <f>IF('Servicios Realizados'!A:A=A$1,ROW(),"")</f>
        <v/>
      </c>
    </row>
    <row r="532" spans="1:1">
      <c r="A532" t="str">
        <f>IF('Servicios Realizados'!A:A=A$1,ROW(),"")</f>
        <v/>
      </c>
    </row>
    <row r="533" spans="1:1">
      <c r="A533" t="str">
        <f>IF('Servicios Realizados'!A:A=A$1,ROW(),"")</f>
        <v/>
      </c>
    </row>
    <row r="534" spans="1:1">
      <c r="A534" t="str">
        <f>IF('Servicios Realizados'!A:A=A$1,ROW(),"")</f>
        <v/>
      </c>
    </row>
    <row r="535" spans="1:1">
      <c r="A535" t="str">
        <f>IF('Servicios Realizados'!A:A=A$1,ROW(),"")</f>
        <v/>
      </c>
    </row>
    <row r="536" spans="1:1">
      <c r="A536" t="str">
        <f>IF('Servicios Realizados'!A:A=A$1,ROW(),"")</f>
        <v/>
      </c>
    </row>
    <row r="537" spans="1:1">
      <c r="A537" t="str">
        <f>IF('Servicios Realizados'!A:A=A$1,ROW(),"")</f>
        <v/>
      </c>
    </row>
    <row r="538" spans="1:1">
      <c r="A538" t="str">
        <f>IF('Servicios Realizados'!A:A=A$1,ROW(),"")</f>
        <v/>
      </c>
    </row>
    <row r="539" spans="1:1">
      <c r="A539" t="str">
        <f>IF('Servicios Realizados'!A:A=A$1,ROW(),"")</f>
        <v/>
      </c>
    </row>
    <row r="540" spans="1:1">
      <c r="A540" t="str">
        <f>IF('Servicios Realizados'!A:A=A$1,ROW(),"")</f>
        <v/>
      </c>
    </row>
    <row r="541" spans="1:1">
      <c r="A541" t="str">
        <f>IF('Servicios Realizados'!A:A=A$1,ROW(),"")</f>
        <v/>
      </c>
    </row>
    <row r="542" spans="1:1">
      <c r="A542" t="str">
        <f>IF('Servicios Realizados'!A:A=A$1,ROW(),"")</f>
        <v/>
      </c>
    </row>
    <row r="543" spans="1:1">
      <c r="A543" t="str">
        <f>IF('Servicios Realizados'!A:A=A$1,ROW(),"")</f>
        <v/>
      </c>
    </row>
    <row r="544" spans="1:1">
      <c r="A544" t="str">
        <f>IF('Servicios Realizados'!A:A=A$1,ROW(),"")</f>
        <v/>
      </c>
    </row>
    <row r="545" spans="1:1">
      <c r="A545" t="str">
        <f>IF('Servicios Realizados'!A:A=A$1,ROW(),"")</f>
        <v/>
      </c>
    </row>
    <row r="546" spans="1:1">
      <c r="A546" t="str">
        <f>IF('Servicios Realizados'!A:A=A$1,ROW(),"")</f>
        <v/>
      </c>
    </row>
    <row r="547" spans="1:1">
      <c r="A547" t="str">
        <f>IF('Servicios Realizados'!A:A=A$1,ROW(),"")</f>
        <v/>
      </c>
    </row>
    <row r="548" spans="1:1">
      <c r="A548" t="str">
        <f>IF('Servicios Realizados'!A:A=A$1,ROW(),"")</f>
        <v/>
      </c>
    </row>
    <row r="549" spans="1:1">
      <c r="A549" t="str">
        <f>IF('Servicios Realizados'!A:A=A$1,ROW(),"")</f>
        <v/>
      </c>
    </row>
    <row r="550" spans="1:1">
      <c r="A550" t="str">
        <f>IF('Servicios Realizados'!A:A=A$1,ROW(),"")</f>
        <v/>
      </c>
    </row>
    <row r="551" spans="1:1">
      <c r="A551" t="str">
        <f>IF('Servicios Realizados'!A:A=A$1,ROW(),"")</f>
        <v/>
      </c>
    </row>
    <row r="552" spans="1:1">
      <c r="A552" t="str">
        <f>IF('Servicios Realizados'!A:A=A$1,ROW(),"")</f>
        <v/>
      </c>
    </row>
    <row r="553" spans="1:1">
      <c r="A553" t="str">
        <f>IF('Servicios Realizados'!A:A=A$1,ROW(),"")</f>
        <v/>
      </c>
    </row>
    <row r="554" spans="1:1">
      <c r="A554" t="str">
        <f>IF('Servicios Realizados'!A:A=A$1,ROW(),"")</f>
        <v/>
      </c>
    </row>
    <row r="555" spans="1:1">
      <c r="A555" t="str">
        <f>IF('Servicios Realizados'!A:A=A$1,ROW(),"")</f>
        <v/>
      </c>
    </row>
    <row r="556" spans="1:1">
      <c r="A556" t="str">
        <f>IF('Servicios Realizados'!A:A=A$1,ROW(),"")</f>
        <v/>
      </c>
    </row>
    <row r="557" spans="1:1">
      <c r="A557" t="str">
        <f>IF('Servicios Realizados'!A:A=A$1,ROW(),"")</f>
        <v/>
      </c>
    </row>
    <row r="558" spans="1:1">
      <c r="A558" t="str">
        <f>IF('Servicios Realizados'!A:A=A$1,ROW(),"")</f>
        <v/>
      </c>
    </row>
    <row r="559" spans="1:1">
      <c r="A559" t="str">
        <f>IF('Servicios Realizados'!A:A=A$1,ROW(),"")</f>
        <v/>
      </c>
    </row>
    <row r="560" spans="1:1">
      <c r="A560" t="str">
        <f>IF('Servicios Realizados'!A:A=A$1,ROW(),"")</f>
        <v/>
      </c>
    </row>
    <row r="561" spans="1:1">
      <c r="A561" t="str">
        <f>IF('Servicios Realizados'!A:A=A$1,ROW(),"")</f>
        <v/>
      </c>
    </row>
    <row r="562" spans="1:1">
      <c r="A562" t="str">
        <f>IF('Servicios Realizados'!A:A=A$1,ROW(),"")</f>
        <v/>
      </c>
    </row>
    <row r="563" spans="1:1">
      <c r="A563" t="str">
        <f>IF('Servicios Realizados'!A:A=A$1,ROW(),"")</f>
        <v/>
      </c>
    </row>
    <row r="564" spans="1:1">
      <c r="A564" t="str">
        <f>IF('Servicios Realizados'!A:A=A$1,ROW(),"")</f>
        <v/>
      </c>
    </row>
    <row r="565" spans="1:1">
      <c r="A565" t="str">
        <f>IF('Servicios Realizados'!A:A=A$1,ROW(),"")</f>
        <v/>
      </c>
    </row>
    <row r="566" spans="1:1">
      <c r="A566" t="str">
        <f>IF('Servicios Realizados'!A:A=A$1,ROW(),"")</f>
        <v/>
      </c>
    </row>
    <row r="567" spans="1:1">
      <c r="A567" t="str">
        <f>IF('Servicios Realizados'!A:A=A$1,ROW(),"")</f>
        <v/>
      </c>
    </row>
    <row r="568" spans="1:1">
      <c r="A568" t="str">
        <f>IF('Servicios Realizados'!A:A=A$1,ROW(),"")</f>
        <v/>
      </c>
    </row>
    <row r="569" spans="1:1">
      <c r="A569" t="str">
        <f>IF('Servicios Realizados'!A:A=A$1,ROW(),"")</f>
        <v/>
      </c>
    </row>
    <row r="570" spans="1:1">
      <c r="A570" t="str">
        <f>IF('Servicios Realizados'!A:A=A$1,ROW(),"")</f>
        <v/>
      </c>
    </row>
    <row r="571" spans="1:1">
      <c r="A571" t="str">
        <f>IF('Servicios Realizados'!A:A=A$1,ROW(),"")</f>
        <v/>
      </c>
    </row>
    <row r="572" spans="1:1">
      <c r="A572" t="str">
        <f>IF('Servicios Realizados'!A:A=A$1,ROW(),"")</f>
        <v/>
      </c>
    </row>
    <row r="573" spans="1:1">
      <c r="A573" t="str">
        <f>IF('Servicios Realizados'!A:A=A$1,ROW(),"")</f>
        <v/>
      </c>
    </row>
    <row r="574" spans="1:1">
      <c r="A574" t="str">
        <f>IF('Servicios Realizados'!A:A=A$1,ROW(),"")</f>
        <v/>
      </c>
    </row>
    <row r="575" spans="1:1">
      <c r="A575" t="str">
        <f>IF('Servicios Realizados'!A:A=A$1,ROW(),"")</f>
        <v/>
      </c>
    </row>
    <row r="576" spans="1:1">
      <c r="A576" t="str">
        <f>IF('Servicios Realizados'!A:A=A$1,ROW(),"")</f>
        <v/>
      </c>
    </row>
    <row r="577" spans="1:1">
      <c r="A577" t="str">
        <f>IF('Servicios Realizados'!A:A=A$1,ROW(),"")</f>
        <v/>
      </c>
    </row>
    <row r="578" spans="1:1">
      <c r="A578" t="str">
        <f>IF('Servicios Realizados'!A:A=A$1,ROW(),"")</f>
        <v/>
      </c>
    </row>
    <row r="579" spans="1:1">
      <c r="A579" t="str">
        <f>IF('Servicios Realizados'!A:A=A$1,ROW(),"")</f>
        <v/>
      </c>
    </row>
    <row r="580" spans="1:1">
      <c r="A580" t="str">
        <f>IF('Servicios Realizados'!A:A=A$1,ROW(),"")</f>
        <v/>
      </c>
    </row>
    <row r="581" spans="1:1">
      <c r="A581" t="str">
        <f>IF('Servicios Realizados'!A:A=A$1,ROW(),"")</f>
        <v/>
      </c>
    </row>
    <row r="582" spans="1:1">
      <c r="A582" t="str">
        <f>IF('Servicios Realizados'!A:A=A$1,ROW(),"")</f>
        <v/>
      </c>
    </row>
    <row r="583" spans="1:1">
      <c r="A583" t="str">
        <f>IF('Servicios Realizados'!A:A=A$1,ROW(),"")</f>
        <v/>
      </c>
    </row>
    <row r="584" spans="1:1">
      <c r="A584" t="str">
        <f>IF('Servicios Realizados'!A:A=A$1,ROW(),"")</f>
        <v/>
      </c>
    </row>
    <row r="585" spans="1:1">
      <c r="A585" t="str">
        <f>IF('Servicios Realizados'!A:A=A$1,ROW(),"")</f>
        <v/>
      </c>
    </row>
    <row r="586" spans="1:1">
      <c r="A586" t="str">
        <f>IF('Servicios Realizados'!A:A=A$1,ROW(),"")</f>
        <v/>
      </c>
    </row>
    <row r="587" spans="1:1">
      <c r="A587" t="str">
        <f>IF('Servicios Realizados'!A:A=A$1,ROW(),"")</f>
        <v/>
      </c>
    </row>
    <row r="588" spans="1:1">
      <c r="A588" t="str">
        <f>IF('Servicios Realizados'!A:A=A$1,ROW(),"")</f>
        <v/>
      </c>
    </row>
    <row r="589" spans="1:1">
      <c r="A589" t="str">
        <f>IF('Servicios Realizados'!A:A=A$1,ROW(),"")</f>
        <v/>
      </c>
    </row>
    <row r="590" spans="1:1">
      <c r="A590" t="str">
        <f>IF('Servicios Realizados'!A:A=A$1,ROW(),"")</f>
        <v/>
      </c>
    </row>
    <row r="591" spans="1:1">
      <c r="A591" t="str">
        <f>IF('Servicios Realizados'!A:A=A$1,ROW(),"")</f>
        <v/>
      </c>
    </row>
    <row r="592" spans="1:1">
      <c r="A592" t="str">
        <f>IF('Servicios Realizados'!A:A=A$1,ROW(),"")</f>
        <v/>
      </c>
    </row>
    <row r="593" spans="1:1">
      <c r="A593" t="str">
        <f>IF('Servicios Realizados'!A:A=A$1,ROW(),"")</f>
        <v/>
      </c>
    </row>
    <row r="594" spans="1:1">
      <c r="A594" t="str">
        <f>IF('Servicios Realizados'!A:A=A$1,ROW(),"")</f>
        <v/>
      </c>
    </row>
    <row r="595" spans="1:1">
      <c r="A595" t="str">
        <f>IF('Servicios Realizados'!A:A=A$1,ROW(),"")</f>
        <v/>
      </c>
    </row>
    <row r="596" spans="1:1">
      <c r="A596" t="str">
        <f>IF('Servicios Realizados'!A:A=A$1,ROW(),"")</f>
        <v/>
      </c>
    </row>
    <row r="597" spans="1:1">
      <c r="A597" t="str">
        <f>IF('Servicios Realizados'!A:A=A$1,ROW(),"")</f>
        <v/>
      </c>
    </row>
    <row r="598" spans="1:1">
      <c r="A598" t="str">
        <f>IF('Servicios Realizados'!A:A=A$1,ROW(),"")</f>
        <v/>
      </c>
    </row>
    <row r="599" spans="1:1">
      <c r="A599" t="str">
        <f>IF('Servicios Realizados'!A:A=A$1,ROW(),"")</f>
        <v/>
      </c>
    </row>
    <row r="600" spans="1:1">
      <c r="A600" t="str">
        <f>IF('Servicios Realizados'!A:A=A$1,ROW(),"")</f>
        <v/>
      </c>
    </row>
    <row r="601" spans="1:1">
      <c r="A601" t="str">
        <f>IF('Servicios Realizados'!A:A=A$1,ROW(),"")</f>
        <v/>
      </c>
    </row>
    <row r="602" spans="1:1">
      <c r="A602" t="str">
        <f>IF('Servicios Realizados'!A:A=A$1,ROW(),"")</f>
        <v/>
      </c>
    </row>
    <row r="603" spans="1:1">
      <c r="A603" t="str">
        <f>IF('Servicios Realizados'!A:A=A$1,ROW(),"")</f>
        <v/>
      </c>
    </row>
    <row r="604" spans="1:1">
      <c r="A604" t="str">
        <f>IF('Servicios Realizados'!A:A=A$1,ROW(),"")</f>
        <v/>
      </c>
    </row>
    <row r="605" spans="1:1">
      <c r="A605" t="str">
        <f>IF('Servicios Realizados'!A:A=A$1,ROW(),"")</f>
        <v/>
      </c>
    </row>
    <row r="606" spans="1:1">
      <c r="A606" t="str">
        <f>IF('Servicios Realizados'!A:A=A$1,ROW(),"")</f>
        <v/>
      </c>
    </row>
    <row r="607" spans="1:1">
      <c r="A607" t="str">
        <f>IF('Servicios Realizados'!A:A=A$1,ROW(),"")</f>
        <v/>
      </c>
    </row>
    <row r="608" spans="1:1">
      <c r="A608" t="str">
        <f>IF('Servicios Realizados'!A:A=A$1,ROW(),"")</f>
        <v/>
      </c>
    </row>
    <row r="609" spans="1:1">
      <c r="A609" t="str">
        <f>IF('Servicios Realizados'!A:A=A$1,ROW(),"")</f>
        <v/>
      </c>
    </row>
    <row r="610" spans="1:1">
      <c r="A610" t="str">
        <f>IF('Servicios Realizados'!A:A=A$1,ROW(),"")</f>
        <v/>
      </c>
    </row>
    <row r="611" spans="1:1">
      <c r="A611" t="str">
        <f>IF('Servicios Realizados'!A:A=A$1,ROW(),"")</f>
        <v/>
      </c>
    </row>
    <row r="612" spans="1:1">
      <c r="A612" t="str">
        <f>IF('Servicios Realizados'!A:A=A$1,ROW(),"")</f>
        <v/>
      </c>
    </row>
    <row r="613" spans="1:1">
      <c r="A613" t="str">
        <f>IF('Servicios Realizados'!A:A=A$1,ROW(),"")</f>
        <v/>
      </c>
    </row>
    <row r="614" spans="1:1">
      <c r="A614" t="str">
        <f>IF('Servicios Realizados'!A:A=A$1,ROW(),"")</f>
        <v/>
      </c>
    </row>
    <row r="615" spans="1:1">
      <c r="A615" t="str">
        <f>IF('Servicios Realizados'!A:A=A$1,ROW(),"")</f>
        <v/>
      </c>
    </row>
    <row r="616" spans="1:1">
      <c r="A616" t="str">
        <f>IF('Servicios Realizados'!A:A=A$1,ROW(),"")</f>
        <v/>
      </c>
    </row>
    <row r="617" spans="1:1">
      <c r="A617" t="str">
        <f>IF('Servicios Realizados'!A:A=A$1,ROW(),"")</f>
        <v/>
      </c>
    </row>
    <row r="618" spans="1:1">
      <c r="A618" t="str">
        <f>IF('Servicios Realizados'!A:A=A$1,ROW(),"")</f>
        <v/>
      </c>
    </row>
    <row r="619" spans="1:1">
      <c r="A619" t="str">
        <f>IF('Servicios Realizados'!A:A=A$1,ROW(),"")</f>
        <v/>
      </c>
    </row>
    <row r="620" spans="1:1">
      <c r="A620" t="str">
        <f>IF('Servicios Realizados'!A:A=A$1,ROW(),"")</f>
        <v/>
      </c>
    </row>
    <row r="621" spans="1:1">
      <c r="A621" t="str">
        <f>IF('Servicios Realizados'!A:A=A$1,ROW(),"")</f>
        <v/>
      </c>
    </row>
    <row r="622" spans="1:1">
      <c r="A622" t="str">
        <f>IF('Servicios Realizados'!A:A=A$1,ROW(),"")</f>
        <v/>
      </c>
    </row>
    <row r="623" spans="1:1">
      <c r="A623" t="str">
        <f>IF('Servicios Realizados'!A:A=A$1,ROW(),"")</f>
        <v/>
      </c>
    </row>
    <row r="624" spans="1:1">
      <c r="A624" t="str">
        <f>IF('Servicios Realizados'!A:A=A$1,ROW(),"")</f>
        <v/>
      </c>
    </row>
    <row r="625" spans="1:1">
      <c r="A625" t="str">
        <f>IF('Servicios Realizados'!A:A=A$1,ROW(),"")</f>
        <v/>
      </c>
    </row>
    <row r="626" spans="1:1">
      <c r="A626" t="str">
        <f>IF('Servicios Realizados'!A:A=A$1,ROW(),"")</f>
        <v/>
      </c>
    </row>
    <row r="627" spans="1:1">
      <c r="A627" t="str">
        <f>IF('Servicios Realizados'!A:A=A$1,ROW(),"")</f>
        <v/>
      </c>
    </row>
    <row r="628" spans="1:1">
      <c r="A628" t="str">
        <f>IF('Servicios Realizados'!A:A=A$1,ROW(),"")</f>
        <v/>
      </c>
    </row>
    <row r="629" spans="1:1">
      <c r="A629" t="str">
        <f>IF('Servicios Realizados'!A:A=A$1,ROW(),"")</f>
        <v/>
      </c>
    </row>
    <row r="630" spans="1:1">
      <c r="A630" t="str">
        <f>IF('Servicios Realizados'!A:A=A$1,ROW(),"")</f>
        <v/>
      </c>
    </row>
    <row r="631" spans="1:1">
      <c r="A631" t="str">
        <f>IF('Servicios Realizados'!A:A=A$1,ROW(),"")</f>
        <v/>
      </c>
    </row>
    <row r="632" spans="1:1">
      <c r="A632" t="str">
        <f>IF('Servicios Realizados'!A:A=A$1,ROW(),"")</f>
        <v/>
      </c>
    </row>
    <row r="633" spans="1:1">
      <c r="A633" t="str">
        <f>IF('Servicios Realizados'!A:A=A$1,ROW(),"")</f>
        <v/>
      </c>
    </row>
    <row r="634" spans="1:1">
      <c r="A634" t="str">
        <f>IF('Servicios Realizados'!A:A=A$1,ROW(),"")</f>
        <v/>
      </c>
    </row>
    <row r="635" spans="1:1">
      <c r="A635" t="str">
        <f>IF('Servicios Realizados'!A:A=A$1,ROW(),"")</f>
        <v/>
      </c>
    </row>
    <row r="636" spans="1:1">
      <c r="A636" t="str">
        <f>IF('Servicios Realizados'!A:A=A$1,ROW(),"")</f>
        <v/>
      </c>
    </row>
    <row r="637" spans="1:1">
      <c r="A637">
        <f>IF('Servicios Realizados'!A:A=A$1,ROW(),"")</f>
        <v>637</v>
      </c>
    </row>
    <row r="638" spans="1:1">
      <c r="A638" t="str">
        <f>IF('Servicios Realizados'!A:A=A$1,ROW(),"")</f>
        <v/>
      </c>
    </row>
    <row r="639" spans="1:1">
      <c r="A639" t="str">
        <f>IF('Servicios Realizados'!A:A=A$1,ROW(),"")</f>
        <v/>
      </c>
    </row>
    <row r="640" spans="1:1">
      <c r="A640" t="str">
        <f>IF('Servicios Realizados'!A:A=A$1,ROW(),"")</f>
        <v/>
      </c>
    </row>
    <row r="641" spans="1:1">
      <c r="A641" t="str">
        <f>IF('Servicios Realizados'!A:A=A$1,ROW(),"")</f>
        <v/>
      </c>
    </row>
    <row r="642" spans="1:1">
      <c r="A642" t="str">
        <f>IF('Servicios Realizados'!A:A=A$1,ROW(),"")</f>
        <v/>
      </c>
    </row>
    <row r="643" spans="1:1">
      <c r="A643" t="str">
        <f>IF('Servicios Realizados'!A:A=A$1,ROW(),"")</f>
        <v/>
      </c>
    </row>
    <row r="644" spans="1:1">
      <c r="A644" t="str">
        <f>IF('Servicios Realizados'!A:A=A$1,ROW(),"")</f>
        <v/>
      </c>
    </row>
    <row r="645" spans="1:1">
      <c r="A645" t="str">
        <f>IF('Servicios Realizados'!A:A=A$1,ROW(),"")</f>
        <v/>
      </c>
    </row>
    <row r="646" spans="1:1">
      <c r="A646" t="str">
        <f>IF('Servicios Realizados'!A:A=A$1,ROW(),"")</f>
        <v/>
      </c>
    </row>
    <row r="647" spans="1:1">
      <c r="A647" t="str">
        <f>IF('Servicios Realizados'!A:A=A$1,ROW(),"")</f>
        <v/>
      </c>
    </row>
    <row r="648" spans="1:1">
      <c r="A648" t="str">
        <f>IF('Servicios Realizados'!A:A=A$1,ROW(),"")</f>
        <v/>
      </c>
    </row>
    <row r="649" spans="1:1">
      <c r="A649" t="str">
        <f>IF('Servicios Realizados'!A:A=A$1,ROW(),"")</f>
        <v/>
      </c>
    </row>
    <row r="650" spans="1:1">
      <c r="A650" t="str">
        <f>IF('Servicios Realizados'!A:A=A$1,ROW(),"")</f>
        <v/>
      </c>
    </row>
    <row r="651" spans="1:1">
      <c r="A651" t="str">
        <f>IF('Servicios Realizados'!A:A=A$1,ROW(),"")</f>
        <v/>
      </c>
    </row>
    <row r="652" spans="1:1">
      <c r="A652" t="str">
        <f>IF('Servicios Realizados'!A:A=A$1,ROW(),"")</f>
        <v/>
      </c>
    </row>
    <row r="653" spans="1:1">
      <c r="A653" t="str">
        <f>IF('Servicios Realizados'!A:A=A$1,ROW(),"")</f>
        <v/>
      </c>
    </row>
    <row r="654" spans="1:1">
      <c r="A654" t="str">
        <f>IF('Servicios Realizados'!A:A=A$1,ROW(),"")</f>
        <v/>
      </c>
    </row>
    <row r="655" spans="1:1">
      <c r="A655" t="str">
        <f>IF('Servicios Realizados'!A:A=A$1,ROW(),"")</f>
        <v/>
      </c>
    </row>
    <row r="656" spans="1:1">
      <c r="A656" t="str">
        <f>IF('Servicios Realizados'!A:A=A$1,ROW(),"")</f>
        <v/>
      </c>
    </row>
    <row r="657" spans="1:1">
      <c r="A657" t="str">
        <f>IF('Servicios Realizados'!A:A=A$1,ROW(),"")</f>
        <v/>
      </c>
    </row>
    <row r="658" spans="1:1">
      <c r="A658" t="str">
        <f>IF('Servicios Realizados'!A:A=A$1,ROW(),"")</f>
        <v/>
      </c>
    </row>
    <row r="659" spans="1:1">
      <c r="A659" t="str">
        <f>IF('Servicios Realizados'!A:A=A$1,ROW(),"")</f>
        <v/>
      </c>
    </row>
    <row r="660" spans="1:1">
      <c r="A660" t="str">
        <f>IF('Servicios Realizados'!A:A=A$1,ROW(),"")</f>
        <v/>
      </c>
    </row>
    <row r="661" spans="1:1">
      <c r="A661" t="str">
        <f>IF('Servicios Realizados'!A:A=A$1,ROW(),"")</f>
        <v/>
      </c>
    </row>
    <row r="662" spans="1:1">
      <c r="A662" t="str">
        <f>IF('Servicios Realizados'!A:A=A$1,ROW(),"")</f>
        <v/>
      </c>
    </row>
    <row r="663" spans="1:1">
      <c r="A663" t="str">
        <f>IF('Servicios Realizados'!A:A=A$1,ROW(),"")</f>
        <v/>
      </c>
    </row>
    <row r="664" spans="1:1">
      <c r="A664" t="str">
        <f>IF('Servicios Realizados'!A:A=A$1,ROW(),"")</f>
        <v/>
      </c>
    </row>
    <row r="665" spans="1:1">
      <c r="A665" t="str">
        <f>IF('Servicios Realizados'!A:A=A$1,ROW(),"")</f>
        <v/>
      </c>
    </row>
    <row r="666" spans="1:1">
      <c r="A666" t="str">
        <f>IF('Servicios Realizados'!A:A=A$1,ROW(),"")</f>
        <v/>
      </c>
    </row>
    <row r="667" spans="1:1">
      <c r="A667" t="str">
        <f>IF('Servicios Realizados'!A:A=A$1,ROW(),"")</f>
        <v/>
      </c>
    </row>
    <row r="668" spans="1:1">
      <c r="A668" t="str">
        <f>IF('Servicios Realizados'!A:A=A$1,ROW(),"")</f>
        <v/>
      </c>
    </row>
    <row r="669" spans="1:1">
      <c r="A669" t="str">
        <f>IF('Servicios Realizados'!A:A=A$1,ROW(),"")</f>
        <v/>
      </c>
    </row>
    <row r="670" spans="1:1">
      <c r="A670" t="str">
        <f>IF('Servicios Realizados'!A:A=A$1,ROW(),"")</f>
        <v/>
      </c>
    </row>
    <row r="671" spans="1:1">
      <c r="A671" t="str">
        <f>IF('Servicios Realizados'!A:A=A$1,ROW(),"")</f>
        <v/>
      </c>
    </row>
    <row r="672" spans="1:1">
      <c r="A672" t="str">
        <f>IF('Servicios Realizados'!A:A=A$1,ROW(),"")</f>
        <v/>
      </c>
    </row>
    <row r="673" spans="1:1">
      <c r="A673" t="str">
        <f>IF('Servicios Realizados'!A:A=A$1,ROW(),"")</f>
        <v/>
      </c>
    </row>
    <row r="674" spans="1:1">
      <c r="A674" t="str">
        <f>IF('Servicios Realizados'!A:A=A$1,ROW(),"")</f>
        <v/>
      </c>
    </row>
    <row r="675" spans="1:1">
      <c r="A675" t="str">
        <f>IF('Servicios Realizados'!A:A=A$1,ROW(),"")</f>
        <v/>
      </c>
    </row>
    <row r="676" spans="1:1">
      <c r="A676" t="str">
        <f>IF('Servicios Realizados'!A:A=A$1,ROW(),"")</f>
        <v/>
      </c>
    </row>
    <row r="677" spans="1:1">
      <c r="A677" t="str">
        <f>IF('Servicios Realizados'!A:A=A$1,ROW(),"")</f>
        <v/>
      </c>
    </row>
    <row r="678" spans="1:1">
      <c r="A678" t="str">
        <f>IF('Servicios Realizados'!A:A=A$1,ROW(),"")</f>
        <v/>
      </c>
    </row>
    <row r="679" spans="1:1">
      <c r="A679" t="str">
        <f>IF('Servicios Realizados'!A:A=A$1,ROW(),"")</f>
        <v/>
      </c>
    </row>
    <row r="680" spans="1:1">
      <c r="A680" t="str">
        <f>IF('Servicios Realizados'!A:A=A$1,ROW(),"")</f>
        <v/>
      </c>
    </row>
    <row r="681" spans="1:1">
      <c r="A681" t="str">
        <f>IF('Servicios Realizados'!A:A=A$1,ROW(),"")</f>
        <v/>
      </c>
    </row>
    <row r="682" spans="1:1">
      <c r="A682" t="str">
        <f>IF('Servicios Realizados'!A:A=A$1,ROW(),"")</f>
        <v/>
      </c>
    </row>
    <row r="683" spans="1:1">
      <c r="A683" t="str">
        <f>IF('Servicios Realizados'!A:A=A$1,ROW(),"")</f>
        <v/>
      </c>
    </row>
    <row r="684" spans="1:1">
      <c r="A684" t="str">
        <f>IF('Servicios Realizados'!A:A=A$1,ROW(),"")</f>
        <v/>
      </c>
    </row>
    <row r="685" spans="1:1">
      <c r="A685" t="str">
        <f>IF('Servicios Realizados'!A:A=A$1,ROW(),"")</f>
        <v/>
      </c>
    </row>
    <row r="686" spans="1:1">
      <c r="A686" t="str">
        <f>IF('Servicios Realizados'!A:A=A$1,ROW(),"")</f>
        <v/>
      </c>
    </row>
    <row r="687" spans="1:1">
      <c r="A687" t="str">
        <f>IF('Servicios Realizados'!A:A=A$1,ROW(),"")</f>
        <v/>
      </c>
    </row>
    <row r="688" spans="1:1">
      <c r="A688" t="str">
        <f>IF('Servicios Realizados'!A:A=A$1,ROW(),"")</f>
        <v/>
      </c>
    </row>
    <row r="689" spans="1:1">
      <c r="A689" t="str">
        <f>IF('Servicios Realizados'!A:A=A$1,ROW(),"")</f>
        <v/>
      </c>
    </row>
    <row r="690" spans="1:1">
      <c r="A690" t="str">
        <f>IF('Servicios Realizados'!A:A=A$1,ROW(),"")</f>
        <v/>
      </c>
    </row>
    <row r="691" spans="1:1">
      <c r="A691" t="str">
        <f>IF('Servicios Realizados'!A:A=A$1,ROW(),"")</f>
        <v/>
      </c>
    </row>
    <row r="692" spans="1:1">
      <c r="A692" t="str">
        <f>IF('Servicios Realizados'!A:A=A$1,ROW(),"")</f>
        <v/>
      </c>
    </row>
    <row r="693" spans="1:1">
      <c r="A693" t="str">
        <f>IF('Servicios Realizados'!A:A=A$1,ROW(),"")</f>
        <v/>
      </c>
    </row>
    <row r="694" spans="1:1">
      <c r="A694" t="str">
        <f>IF('Servicios Realizados'!A:A=A$1,ROW(),"")</f>
        <v/>
      </c>
    </row>
    <row r="695" spans="1:1">
      <c r="A695" t="str">
        <f>IF('Servicios Realizados'!A:A=A$1,ROW(),"")</f>
        <v/>
      </c>
    </row>
    <row r="696" spans="1:1">
      <c r="A696" t="str">
        <f>IF('Servicios Realizados'!A:A=A$1,ROW(),"")</f>
        <v/>
      </c>
    </row>
    <row r="697" spans="1:1">
      <c r="A697" t="str">
        <f>IF('Servicios Realizados'!A:A=A$1,ROW(),"")</f>
        <v/>
      </c>
    </row>
    <row r="698" spans="1:1">
      <c r="A698">
        <f>IF('Servicios Realizados'!A:A=A$1,ROW(),"")</f>
        <v>698</v>
      </c>
    </row>
    <row r="699" spans="1:1">
      <c r="A699">
        <f>IF('Servicios Realizados'!A:A=A$1,ROW(),"")</f>
        <v>699</v>
      </c>
    </row>
    <row r="700" spans="1:1">
      <c r="A700" t="str">
        <f>IF('Servicios Realizados'!A:A=A$1,ROW(),"")</f>
        <v/>
      </c>
    </row>
    <row r="701" spans="1:1">
      <c r="A701" t="str">
        <f>IF('Servicios Realizados'!A:A=A$1,ROW(),"")</f>
        <v/>
      </c>
    </row>
    <row r="702" spans="1:1">
      <c r="A702" t="str">
        <f>IF('Servicios Realizados'!A:A=A$1,ROW(),"")</f>
        <v/>
      </c>
    </row>
    <row r="703" spans="1:1">
      <c r="A703" t="str">
        <f>IF('Servicios Realizados'!A:A=A$1,ROW(),"")</f>
        <v/>
      </c>
    </row>
    <row r="704" spans="1:1">
      <c r="A704" t="str">
        <f>IF('Servicios Realizados'!A:A=A$1,ROW(),"")</f>
        <v/>
      </c>
    </row>
    <row r="705" spans="1:1">
      <c r="A705" t="str">
        <f>IF('Servicios Realizados'!A:A=A$1,ROW(),"")</f>
        <v/>
      </c>
    </row>
    <row r="706" spans="1:1">
      <c r="A706" t="str">
        <f>IF('Servicios Realizados'!A:A=A$1,ROW(),"")</f>
        <v/>
      </c>
    </row>
    <row r="707" spans="1:1">
      <c r="A707" t="str">
        <f>IF('Servicios Realizados'!A:A=A$1,ROW(),"")</f>
        <v/>
      </c>
    </row>
    <row r="708" spans="1:1">
      <c r="A708" t="str">
        <f>IF('Servicios Realizados'!A:A=A$1,ROW(),"")</f>
        <v/>
      </c>
    </row>
    <row r="709" spans="1:1">
      <c r="A709" t="str">
        <f>IF('Servicios Realizados'!A:A=A$1,ROW(),"")</f>
        <v/>
      </c>
    </row>
    <row r="710" spans="1:1">
      <c r="A710" t="str">
        <f>IF('Servicios Realizados'!A:A=A$1,ROW(),"")</f>
        <v/>
      </c>
    </row>
    <row r="711" spans="1:1">
      <c r="A711" t="str">
        <f>IF('Servicios Realizados'!A:A=A$1,ROW(),"")</f>
        <v/>
      </c>
    </row>
    <row r="712" spans="1:1">
      <c r="A712" t="str">
        <f>IF('Servicios Realizados'!A:A=A$1,ROW(),"")</f>
        <v/>
      </c>
    </row>
    <row r="713" spans="1:1">
      <c r="A713" t="str">
        <f>IF('Servicios Realizados'!A:A=A$1,ROW(),"")</f>
        <v/>
      </c>
    </row>
    <row r="714" spans="1:1">
      <c r="A714" t="str">
        <f>IF('Servicios Realizados'!A:A=A$1,ROW(),"")</f>
        <v/>
      </c>
    </row>
    <row r="715" spans="1:1">
      <c r="A715" t="str">
        <f>IF('Servicios Realizados'!A:A=A$1,ROW(),"")</f>
        <v/>
      </c>
    </row>
    <row r="716" spans="1:1">
      <c r="A716" t="str">
        <f>IF('Servicios Realizados'!A:A=A$1,ROW(),"")</f>
        <v/>
      </c>
    </row>
    <row r="717" spans="1:1">
      <c r="A717" t="str">
        <f>IF('Servicios Realizados'!A:A=A$1,ROW(),"")</f>
        <v/>
      </c>
    </row>
    <row r="718" spans="1:1">
      <c r="A718" t="str">
        <f>IF('Servicios Realizados'!A:A=A$1,ROW(),"")</f>
        <v/>
      </c>
    </row>
    <row r="719" spans="1:1">
      <c r="A719" t="str">
        <f>IF('Servicios Realizados'!A:A=A$1,ROW(),"")</f>
        <v/>
      </c>
    </row>
    <row r="720" spans="1:1">
      <c r="A720" t="str">
        <f>IF('Servicios Realizados'!A:A=A$1,ROW(),"")</f>
        <v/>
      </c>
    </row>
    <row r="721" spans="1:1">
      <c r="A721" t="str">
        <f>IF('Servicios Realizados'!A:A=A$1,ROW(),"")</f>
        <v/>
      </c>
    </row>
    <row r="722" spans="1:1">
      <c r="A722" t="str">
        <f>IF('Servicios Realizados'!A:A=A$1,ROW(),"")</f>
        <v/>
      </c>
    </row>
    <row r="723" spans="1:1">
      <c r="A723" t="str">
        <f>IF('Servicios Realizados'!A:A=A$1,ROW(),"")</f>
        <v/>
      </c>
    </row>
    <row r="724" spans="1:1">
      <c r="A724" t="str">
        <f>IF('Servicios Realizados'!A:A=A$1,ROW(),"")</f>
        <v/>
      </c>
    </row>
    <row r="725" spans="1:1">
      <c r="A725" t="str">
        <f>IF('Servicios Realizados'!A:A=A$1,ROW(),"")</f>
        <v/>
      </c>
    </row>
    <row r="726" spans="1:1">
      <c r="A726" t="str">
        <f>IF('Servicios Realizados'!A:A=A$1,ROW(),"")</f>
        <v/>
      </c>
    </row>
    <row r="727" spans="1:1">
      <c r="A727" t="str">
        <f>IF('Servicios Realizados'!A:A=A$1,ROW(),"")</f>
        <v/>
      </c>
    </row>
    <row r="728" spans="1:1">
      <c r="A728" t="str">
        <f>IF('Servicios Realizados'!A:A=A$1,ROW(),"")</f>
        <v/>
      </c>
    </row>
    <row r="729" spans="1:1">
      <c r="A729" t="str">
        <f>IF('Servicios Realizados'!A:A=A$1,ROW(),"")</f>
        <v/>
      </c>
    </row>
    <row r="730" spans="1:1">
      <c r="A730" t="str">
        <f>IF('Servicios Realizados'!A:A=A$1,ROW(),"")</f>
        <v/>
      </c>
    </row>
    <row r="731" spans="1:1">
      <c r="A731" t="str">
        <f>IF('Servicios Realizados'!A:A=A$1,ROW(),"")</f>
        <v/>
      </c>
    </row>
    <row r="732" spans="1:1">
      <c r="A732" t="str">
        <f>IF('Servicios Realizados'!A:A=A$1,ROW(),"")</f>
        <v/>
      </c>
    </row>
    <row r="733" spans="1:1">
      <c r="A733" t="str">
        <f>IF('Servicios Realizados'!A:A=A$1,ROW(),"")</f>
        <v/>
      </c>
    </row>
    <row r="734" spans="1:1">
      <c r="A734" t="str">
        <f>IF('Servicios Realizados'!A:A=A$1,ROW(),"")</f>
        <v/>
      </c>
    </row>
    <row r="735" spans="1:1">
      <c r="A735" t="str">
        <f>IF('Servicios Realizados'!A:A=A$1,ROW(),"")</f>
        <v/>
      </c>
    </row>
    <row r="736" spans="1:1">
      <c r="A736" t="str">
        <f>IF('Servicios Realizados'!A:A=A$1,ROW(),"")</f>
        <v/>
      </c>
    </row>
    <row r="737" spans="1:1">
      <c r="A737" t="str">
        <f>IF('Servicios Realizados'!A:A=A$1,ROW(),"")</f>
        <v/>
      </c>
    </row>
    <row r="738" spans="1:1">
      <c r="A738" t="str">
        <f>IF('Servicios Realizados'!A:A=A$1,ROW(),"")</f>
        <v/>
      </c>
    </row>
    <row r="739" spans="1:1">
      <c r="A739" t="str">
        <f>IF('Servicios Realizados'!A:A=A$1,ROW(),"")</f>
        <v/>
      </c>
    </row>
    <row r="740" spans="1:1">
      <c r="A740" t="str">
        <f>IF('Servicios Realizados'!A:A=A$1,ROW(),"")</f>
        <v/>
      </c>
    </row>
    <row r="741" spans="1:1">
      <c r="A741" t="str">
        <f>IF('Servicios Realizados'!A:A=A$1,ROW(),"")</f>
        <v/>
      </c>
    </row>
    <row r="742" spans="1:1">
      <c r="A742" t="str">
        <f>IF('Servicios Realizados'!A:A=A$1,ROW(),"")</f>
        <v/>
      </c>
    </row>
    <row r="743" spans="1:1">
      <c r="A743" t="str">
        <f>IF('Servicios Realizados'!A:A=A$1,ROW(),"")</f>
        <v/>
      </c>
    </row>
    <row r="744" spans="1:1">
      <c r="A744" t="str">
        <f>IF('Servicios Realizados'!A:A=A$1,ROW(),"")</f>
        <v/>
      </c>
    </row>
    <row r="745" spans="1:1">
      <c r="A745" t="str">
        <f>IF('Servicios Realizados'!A:A=A$1,ROW(),"")</f>
        <v/>
      </c>
    </row>
    <row r="746" spans="1:1">
      <c r="A746" t="str">
        <f>IF('Servicios Realizados'!A:A=A$1,ROW(),"")</f>
        <v/>
      </c>
    </row>
    <row r="747" spans="1:1">
      <c r="A747" t="str">
        <f>IF('Servicios Realizados'!A:A=A$1,ROW(),"")</f>
        <v/>
      </c>
    </row>
    <row r="748" spans="1:1">
      <c r="A748" t="str">
        <f>IF('Servicios Realizados'!A:A=A$1,ROW(),"")</f>
        <v/>
      </c>
    </row>
    <row r="749" spans="1:1">
      <c r="A749" t="str">
        <f>IF('Servicios Realizados'!A:A=A$1,ROW(),"")</f>
        <v/>
      </c>
    </row>
    <row r="750" spans="1:1">
      <c r="A750" t="str">
        <f>IF('Servicios Realizados'!A:A=A$1,ROW(),"")</f>
        <v/>
      </c>
    </row>
    <row r="751" spans="1:1">
      <c r="A751" t="str">
        <f>IF('Servicios Realizados'!A:A=A$1,ROW(),"")</f>
        <v/>
      </c>
    </row>
    <row r="752" spans="1:1">
      <c r="A752" t="str">
        <f>IF('Servicios Realizados'!A:A=A$1,ROW(),"")</f>
        <v/>
      </c>
    </row>
    <row r="753" spans="1:1">
      <c r="A753" t="str">
        <f>IF('Servicios Realizados'!A:A=A$1,ROW(),"")</f>
        <v/>
      </c>
    </row>
    <row r="754" spans="1:1">
      <c r="A754" t="str">
        <f>IF('Servicios Realizados'!A:A=A$1,ROW(),"")</f>
        <v/>
      </c>
    </row>
    <row r="755" spans="1:1">
      <c r="A755" t="str">
        <f>IF('Servicios Realizados'!A:A=A$1,ROW(),"")</f>
        <v/>
      </c>
    </row>
    <row r="756" spans="1:1">
      <c r="A756" t="str">
        <f>IF('Servicios Realizados'!A:A=A$1,ROW(),"")</f>
        <v/>
      </c>
    </row>
    <row r="757" spans="1:1">
      <c r="A757" t="str">
        <f>IF('Servicios Realizados'!A:A=A$1,ROW(),"")</f>
        <v/>
      </c>
    </row>
    <row r="758" spans="1:1">
      <c r="A758" t="str">
        <f>IF('Servicios Realizados'!A:A=A$1,ROW(),"")</f>
        <v/>
      </c>
    </row>
    <row r="759" spans="1:1">
      <c r="A759" t="str">
        <f>IF('Servicios Realizados'!A:A=A$1,ROW(),"")</f>
        <v/>
      </c>
    </row>
    <row r="760" spans="1:1">
      <c r="A760" t="str">
        <f>IF('Servicios Realizados'!A:A=A$1,ROW(),"")</f>
        <v/>
      </c>
    </row>
    <row r="761" spans="1:1">
      <c r="A761" t="str">
        <f>IF('Servicios Realizados'!A:A=A$1,ROW(),"")</f>
        <v/>
      </c>
    </row>
    <row r="762" spans="1:1">
      <c r="A762" t="str">
        <f>IF('Servicios Realizados'!A:A=A$1,ROW(),"")</f>
        <v/>
      </c>
    </row>
    <row r="763" spans="1:1">
      <c r="A763" t="str">
        <f>IF('Servicios Realizados'!A:A=A$1,ROW(),"")</f>
        <v/>
      </c>
    </row>
    <row r="764" spans="1:1">
      <c r="A764" t="str">
        <f>IF('Servicios Realizados'!A:A=A$1,ROW(),"")</f>
        <v/>
      </c>
    </row>
    <row r="765" spans="1:1">
      <c r="A765" t="str">
        <f>IF('Servicios Realizados'!A:A=A$1,ROW(),"")</f>
        <v/>
      </c>
    </row>
    <row r="766" spans="1:1">
      <c r="A766" t="str">
        <f>IF('Servicios Realizados'!A:A=A$1,ROW(),"")</f>
        <v/>
      </c>
    </row>
    <row r="767" spans="1:1">
      <c r="A767" t="str">
        <f>IF('Servicios Realizados'!A:A=A$1,ROW(),"")</f>
        <v/>
      </c>
    </row>
    <row r="768" spans="1:1">
      <c r="A768" t="str">
        <f>IF('Servicios Realizados'!A:A=A$1,ROW(),"")</f>
        <v/>
      </c>
    </row>
    <row r="769" spans="1:1">
      <c r="A769" t="str">
        <f>IF('Servicios Realizados'!A:A=A$1,ROW(),"")</f>
        <v/>
      </c>
    </row>
    <row r="770" spans="1:1">
      <c r="A770" t="str">
        <f>IF('Servicios Realizados'!A:A=A$1,ROW(),"")</f>
        <v/>
      </c>
    </row>
    <row r="771" spans="1:1">
      <c r="A771" t="str">
        <f>IF('Servicios Realizados'!A:A=A$1,ROW(),"")</f>
        <v/>
      </c>
    </row>
    <row r="772" spans="1:1">
      <c r="A772" t="str">
        <f>IF('Servicios Realizados'!A:A=A$1,ROW(),"")</f>
        <v/>
      </c>
    </row>
    <row r="773" spans="1:1">
      <c r="A773" t="str">
        <f>IF('Servicios Realizados'!A:A=A$1,ROW(),"")</f>
        <v/>
      </c>
    </row>
    <row r="774" spans="1:1">
      <c r="A774" t="str">
        <f>IF('Servicios Realizados'!A:A=A$1,ROW(),"")</f>
        <v/>
      </c>
    </row>
    <row r="775" spans="1:1">
      <c r="A775" t="str">
        <f>IF('Servicios Realizados'!A:A=A$1,ROW(),"")</f>
        <v/>
      </c>
    </row>
    <row r="776" spans="1:1">
      <c r="A776" t="str">
        <f>IF('Servicios Realizados'!A:A=A$1,ROW(),"")</f>
        <v/>
      </c>
    </row>
    <row r="777" spans="1:1">
      <c r="A777" t="str">
        <f>IF('Servicios Realizados'!A:A=A$1,ROW(),"")</f>
        <v/>
      </c>
    </row>
    <row r="778" spans="1:1">
      <c r="A778" t="str">
        <f>IF('Servicios Realizados'!A:A=A$1,ROW(),"")</f>
        <v/>
      </c>
    </row>
    <row r="779" spans="1:1">
      <c r="A779" t="str">
        <f>IF('Servicios Realizados'!A:A=A$1,ROW(),"")</f>
        <v/>
      </c>
    </row>
    <row r="780" spans="1:1">
      <c r="A780" t="str">
        <f>IF('Servicios Realizados'!A:A=A$1,ROW(),"")</f>
        <v/>
      </c>
    </row>
    <row r="781" spans="1:1">
      <c r="A781" t="str">
        <f>IF('Servicios Realizados'!A:A=A$1,ROW(),"")</f>
        <v/>
      </c>
    </row>
    <row r="782" spans="1:1">
      <c r="A782" t="str">
        <f>IF('Servicios Realizados'!A:A=A$1,ROW(),"")</f>
        <v/>
      </c>
    </row>
    <row r="783" spans="1:1">
      <c r="A783" t="str">
        <f>IF('Servicios Realizados'!A:A=A$1,ROW(),"")</f>
        <v/>
      </c>
    </row>
    <row r="784" spans="1:1">
      <c r="A784" t="str">
        <f>IF('Servicios Realizados'!A:A=A$1,ROW(),"")</f>
        <v/>
      </c>
    </row>
    <row r="785" spans="1:1">
      <c r="A785" t="str">
        <f>IF('Servicios Realizados'!A:A=A$1,ROW(),"")</f>
        <v/>
      </c>
    </row>
    <row r="786" spans="1:1">
      <c r="A786" t="str">
        <f>IF('Servicios Realizados'!A:A=A$1,ROW(),"")</f>
        <v/>
      </c>
    </row>
    <row r="787" spans="1:1">
      <c r="A787" t="str">
        <f>IF('Servicios Realizados'!A:A=A$1,ROW(),"")</f>
        <v/>
      </c>
    </row>
    <row r="788" spans="1:1">
      <c r="A788" t="str">
        <f>IF('Servicios Realizados'!A:A=A$1,ROW(),"")</f>
        <v/>
      </c>
    </row>
    <row r="789" spans="1:1">
      <c r="A789" t="str">
        <f>IF('Servicios Realizados'!A:A=A$1,ROW(),"")</f>
        <v/>
      </c>
    </row>
    <row r="790" spans="1:1">
      <c r="A790" t="str">
        <f>IF('Servicios Realizados'!A:A=A$1,ROW(),"")</f>
        <v/>
      </c>
    </row>
    <row r="791" spans="1:1">
      <c r="A791" t="str">
        <f>IF('Servicios Realizados'!A:A=A$1,ROW(),"")</f>
        <v/>
      </c>
    </row>
    <row r="792" spans="1:1">
      <c r="A792" t="str">
        <f>IF('Servicios Realizados'!A:A=A$1,ROW(),"")</f>
        <v/>
      </c>
    </row>
    <row r="793" spans="1:1">
      <c r="A793" t="str">
        <f>IF('Servicios Realizados'!A:A=A$1,ROW(),"")</f>
        <v/>
      </c>
    </row>
    <row r="794" spans="1:1">
      <c r="A794" t="str">
        <f>IF('Servicios Realizados'!A:A=A$1,ROW(),"")</f>
        <v/>
      </c>
    </row>
    <row r="795" spans="1:1">
      <c r="A795" t="str">
        <f>IF('Servicios Realizados'!A:A=A$1,ROW(),"")</f>
        <v/>
      </c>
    </row>
    <row r="796" spans="1:1">
      <c r="A796" t="str">
        <f>IF('Servicios Realizados'!A:A=A$1,ROW(),"")</f>
        <v/>
      </c>
    </row>
    <row r="797" spans="1:1">
      <c r="A797" t="str">
        <f>IF('Servicios Realizados'!A:A=A$1,ROW(),"")</f>
        <v/>
      </c>
    </row>
    <row r="798" spans="1:1">
      <c r="A798" t="str">
        <f>IF('Servicios Realizados'!A:A=A$1,ROW(),"")</f>
        <v/>
      </c>
    </row>
    <row r="799" spans="1:1">
      <c r="A799" t="str">
        <f>IF('Servicios Realizados'!A:A=A$1,ROW(),"")</f>
        <v/>
      </c>
    </row>
    <row r="800" spans="1:1">
      <c r="A800" t="str">
        <f>IF('Servicios Realizados'!A:A=A$1,ROW(),"")</f>
        <v/>
      </c>
    </row>
    <row r="801" spans="1:1">
      <c r="A801" t="str">
        <f>IF('Servicios Realizados'!A:A=A$1,ROW(),"")</f>
        <v/>
      </c>
    </row>
    <row r="802" spans="1:1">
      <c r="A802" t="str">
        <f>IF('Servicios Realizados'!A:A=A$1,ROW(),"")</f>
        <v/>
      </c>
    </row>
    <row r="803" spans="1:1">
      <c r="A803" t="str">
        <f>IF('Servicios Realizados'!A:A=A$1,ROW(),"")</f>
        <v/>
      </c>
    </row>
    <row r="804" spans="1:1">
      <c r="A804" t="str">
        <f>IF('Servicios Realizados'!A:A=A$1,ROW(),"")</f>
        <v/>
      </c>
    </row>
    <row r="805" spans="1:1">
      <c r="A805" t="str">
        <f>IF('Servicios Realizados'!A:A=A$1,ROW(),"")</f>
        <v/>
      </c>
    </row>
    <row r="806" spans="1:1">
      <c r="A806" t="str">
        <f>IF('Servicios Realizados'!A:A=A$1,ROW(),"")</f>
        <v/>
      </c>
    </row>
    <row r="807" spans="1:1">
      <c r="A807" t="str">
        <f>IF('Servicios Realizados'!A:A=A$1,ROW(),"")</f>
        <v/>
      </c>
    </row>
    <row r="808" spans="1:1">
      <c r="A808" t="str">
        <f>IF('Servicios Realizados'!A:A=A$1,ROW(),"")</f>
        <v/>
      </c>
    </row>
    <row r="809" spans="1:1">
      <c r="A809" t="str">
        <f>IF('Servicios Realizados'!A:A=A$1,ROW(),"")</f>
        <v/>
      </c>
    </row>
    <row r="810" spans="1:1">
      <c r="A810" t="str">
        <f>IF('Servicios Realizados'!A:A=A$1,ROW(),"")</f>
        <v/>
      </c>
    </row>
    <row r="811" spans="1:1">
      <c r="A811" t="str">
        <f>IF('Servicios Realizados'!A:A=A$1,ROW(),"")</f>
        <v/>
      </c>
    </row>
    <row r="812" spans="1:1">
      <c r="A812" t="str">
        <f>IF('Servicios Realizados'!A:A=A$1,ROW(),"")</f>
        <v/>
      </c>
    </row>
    <row r="813" spans="1:1">
      <c r="A813" t="str">
        <f>IF('Servicios Realizados'!A:A=A$1,ROW(),"")</f>
        <v/>
      </c>
    </row>
    <row r="814" spans="1:1">
      <c r="A814" t="str">
        <f>IF('Servicios Realizados'!A:A=A$1,ROW(),"")</f>
        <v/>
      </c>
    </row>
    <row r="815" spans="1:1">
      <c r="A815" t="str">
        <f>IF('Servicios Realizados'!A:A=A$1,ROW(),"")</f>
        <v/>
      </c>
    </row>
    <row r="816" spans="1:1">
      <c r="A816" t="str">
        <f>IF('Servicios Realizados'!A:A=A$1,ROW(),"")</f>
        <v/>
      </c>
    </row>
    <row r="817" spans="1:1">
      <c r="A817" t="str">
        <f>IF('Servicios Realizados'!A:A=A$1,ROW(),"")</f>
        <v/>
      </c>
    </row>
    <row r="818" spans="1:1">
      <c r="A818" t="str">
        <f>IF('Servicios Realizados'!A:A=A$1,ROW(),"")</f>
        <v/>
      </c>
    </row>
    <row r="819" spans="1:1">
      <c r="A819" t="str">
        <f>IF('Servicios Realizados'!A:A=A$1,ROW(),"")</f>
        <v/>
      </c>
    </row>
    <row r="820" spans="1:1">
      <c r="A820" t="str">
        <f>IF('Servicios Realizados'!A:A=A$1,ROW(),"")</f>
        <v/>
      </c>
    </row>
    <row r="821" spans="1:1">
      <c r="A821" t="str">
        <f>IF('Servicios Realizados'!A:A=A$1,ROW(),"")</f>
        <v/>
      </c>
    </row>
    <row r="822" spans="1:1">
      <c r="A822" t="str">
        <f>IF('Servicios Realizados'!A:A=A$1,ROW(),"")</f>
        <v/>
      </c>
    </row>
    <row r="823" spans="1:1">
      <c r="A823" t="str">
        <f>IF('Servicios Realizados'!A:A=A$1,ROW(),"")</f>
        <v/>
      </c>
    </row>
    <row r="824" spans="1:1">
      <c r="A824" t="str">
        <f>IF('Servicios Realizados'!A:A=A$1,ROW(),"")</f>
        <v/>
      </c>
    </row>
    <row r="825" spans="1:1">
      <c r="A825" t="str">
        <f>IF('Servicios Realizados'!A:A=A$1,ROW(),"")</f>
        <v/>
      </c>
    </row>
    <row r="826" spans="1:1">
      <c r="A826" t="str">
        <f>IF('Servicios Realizados'!A:A=A$1,ROW(),"")</f>
        <v/>
      </c>
    </row>
    <row r="827" spans="1:1">
      <c r="A827" t="str">
        <f>IF('Servicios Realizados'!A:A=A$1,ROW(),"")</f>
        <v/>
      </c>
    </row>
    <row r="828" spans="1:1">
      <c r="A828" t="str">
        <f>IF('Servicios Realizados'!A:A=A$1,ROW(),"")</f>
        <v/>
      </c>
    </row>
    <row r="829" spans="1:1">
      <c r="A829" t="str">
        <f>IF('Servicios Realizados'!A:A=A$1,ROW(),"")</f>
        <v/>
      </c>
    </row>
    <row r="830" spans="1:1">
      <c r="A830" t="str">
        <f>IF('Servicios Realizados'!A:A=A$1,ROW(),"")</f>
        <v/>
      </c>
    </row>
    <row r="831" spans="1:1">
      <c r="A831" t="str">
        <f>IF('Servicios Realizados'!A:A=A$1,ROW(),"")</f>
        <v/>
      </c>
    </row>
    <row r="832" spans="1:1">
      <c r="A832" t="str">
        <f>IF('Servicios Realizados'!A:A=A$1,ROW(),"")</f>
        <v/>
      </c>
    </row>
    <row r="833" spans="1:1">
      <c r="A833" t="str">
        <f>IF('Servicios Realizados'!A:A=A$1,ROW(),"")</f>
        <v/>
      </c>
    </row>
    <row r="834" spans="1:1">
      <c r="A834" t="str">
        <f>IF('Servicios Realizados'!A:A=A$1,ROW(),"")</f>
        <v/>
      </c>
    </row>
    <row r="835" spans="1:1">
      <c r="A835" t="str">
        <f>IF('Servicios Realizados'!A:A=A$1,ROW(),"")</f>
        <v/>
      </c>
    </row>
    <row r="836" spans="1:1">
      <c r="A836" t="str">
        <f>IF('Servicios Realizados'!A:A=A$1,ROW(),"")</f>
        <v/>
      </c>
    </row>
    <row r="837" spans="1:1">
      <c r="A837" t="str">
        <f>IF('Servicios Realizados'!A:A=A$1,ROW(),"")</f>
        <v/>
      </c>
    </row>
    <row r="838" spans="1:1">
      <c r="A838" t="str">
        <f>IF('Servicios Realizados'!A:A=A$1,ROW(),"")</f>
        <v/>
      </c>
    </row>
    <row r="839" spans="1:1">
      <c r="A839" t="str">
        <f>IF('Servicios Realizados'!A:A=A$1,ROW(),"")</f>
        <v/>
      </c>
    </row>
    <row r="840" spans="1:1">
      <c r="A840" t="str">
        <f>IF('Servicios Realizados'!A:A=A$1,ROW(),"")</f>
        <v/>
      </c>
    </row>
    <row r="841" spans="1:1">
      <c r="A841" t="str">
        <f>IF('Servicios Realizados'!A:A=A$1,ROW(),"")</f>
        <v/>
      </c>
    </row>
    <row r="842" spans="1:1">
      <c r="A842" t="str">
        <f>IF('Servicios Realizados'!A:A=A$1,ROW(),"")</f>
        <v/>
      </c>
    </row>
    <row r="843" spans="1:1">
      <c r="A843" t="str">
        <f>IF('Servicios Realizados'!A:A=A$1,ROW(),"")</f>
        <v/>
      </c>
    </row>
    <row r="844" spans="1:1">
      <c r="A844" t="str">
        <f>IF('Servicios Realizados'!A:A=A$1,ROW(),"")</f>
        <v/>
      </c>
    </row>
    <row r="845" spans="1:1">
      <c r="A845" t="str">
        <f>IF('Servicios Realizados'!A:A=A$1,ROW(),"")</f>
        <v/>
      </c>
    </row>
    <row r="846" spans="1:1">
      <c r="A846" t="str">
        <f>IF('Servicios Realizados'!A:A=A$1,ROW(),"")</f>
        <v/>
      </c>
    </row>
    <row r="847" spans="1:1">
      <c r="A847" t="str">
        <f>IF('Servicios Realizados'!A:A=A$1,ROW(),"")</f>
        <v/>
      </c>
    </row>
    <row r="848" spans="1:1">
      <c r="A848" t="str">
        <f>IF('Servicios Realizados'!A:A=A$1,ROW(),"")</f>
        <v/>
      </c>
    </row>
    <row r="849" spans="1:1">
      <c r="A849" t="str">
        <f>IF('Servicios Realizados'!A:A=A$1,ROW(),"")</f>
        <v/>
      </c>
    </row>
    <row r="850" spans="1:1">
      <c r="A850" t="str">
        <f>IF('Servicios Realizados'!A:A=A$1,ROW(),"")</f>
        <v/>
      </c>
    </row>
    <row r="851" spans="1:1">
      <c r="A851" t="str">
        <f>IF('Servicios Realizados'!A:A=A$1,ROW(),"")</f>
        <v/>
      </c>
    </row>
    <row r="852" spans="1:1">
      <c r="A852" t="str">
        <f>IF('Servicios Realizados'!A:A=A$1,ROW(),"")</f>
        <v/>
      </c>
    </row>
    <row r="853" spans="1:1">
      <c r="A853" t="str">
        <f>IF('Servicios Realizados'!A:A=A$1,ROW(),"")</f>
        <v/>
      </c>
    </row>
    <row r="854" spans="1:1">
      <c r="A854" t="str">
        <f>IF('Servicios Realizados'!A:A=A$1,ROW(),"")</f>
        <v/>
      </c>
    </row>
    <row r="855" spans="1:1">
      <c r="A855" t="str">
        <f>IF('Servicios Realizados'!A:A=A$1,ROW(),"")</f>
        <v/>
      </c>
    </row>
    <row r="856" spans="1:1">
      <c r="A856" t="str">
        <f>IF('Servicios Realizados'!A:A=A$1,ROW(),"")</f>
        <v/>
      </c>
    </row>
    <row r="857" spans="1:1">
      <c r="A857" t="str">
        <f>IF('Servicios Realizados'!A:A=A$1,ROW(),"")</f>
        <v/>
      </c>
    </row>
    <row r="858" spans="1:1">
      <c r="A858" t="str">
        <f>IF('Servicios Realizados'!A:A=A$1,ROW(),"")</f>
        <v/>
      </c>
    </row>
    <row r="859" spans="1:1">
      <c r="A859" t="str">
        <f>IF('Servicios Realizados'!A:A=A$1,ROW(),"")</f>
        <v/>
      </c>
    </row>
    <row r="860" spans="1:1">
      <c r="A860" t="str">
        <f>IF('Servicios Realizados'!A:A=A$1,ROW(),"")</f>
        <v/>
      </c>
    </row>
    <row r="861" spans="1:1">
      <c r="A861" t="str">
        <f>IF('Servicios Realizados'!A:A=A$1,ROW(),"")</f>
        <v/>
      </c>
    </row>
    <row r="862" spans="1:1">
      <c r="A862" t="str">
        <f>IF('Servicios Realizados'!A:A=A$1,ROW(),"")</f>
        <v/>
      </c>
    </row>
    <row r="863" spans="1:1">
      <c r="A863" t="str">
        <f>IF('Servicios Realizados'!A:A=A$1,ROW(),"")</f>
        <v/>
      </c>
    </row>
    <row r="864" spans="1:1">
      <c r="A864" t="str">
        <f>IF('Servicios Realizados'!A:A=A$1,ROW(),"")</f>
        <v/>
      </c>
    </row>
    <row r="865" spans="1:1">
      <c r="A865" t="str">
        <f>IF('Servicios Realizados'!A:A=A$1,ROW(),"")</f>
        <v/>
      </c>
    </row>
    <row r="866" spans="1:1">
      <c r="A866" t="str">
        <f>IF('Servicios Realizados'!A:A=A$1,ROW(),"")</f>
        <v/>
      </c>
    </row>
    <row r="867" spans="1:1">
      <c r="A867" t="str">
        <f>IF('Servicios Realizados'!A:A=A$1,ROW(),"")</f>
        <v/>
      </c>
    </row>
    <row r="868" spans="1:1">
      <c r="A868" t="str">
        <f>IF('Servicios Realizados'!A:A=A$1,ROW(),"")</f>
        <v/>
      </c>
    </row>
    <row r="869" spans="1:1">
      <c r="A869" t="str">
        <f>IF('Servicios Realizados'!A:A=A$1,ROW(),"")</f>
        <v/>
      </c>
    </row>
    <row r="870" spans="1:1">
      <c r="A870" t="str">
        <f>IF('Servicios Realizados'!A:A=A$1,ROW(),"")</f>
        <v/>
      </c>
    </row>
    <row r="871" spans="1:1">
      <c r="A871" t="str">
        <f>IF('Servicios Realizados'!A:A=A$1,ROW(),"")</f>
        <v/>
      </c>
    </row>
    <row r="872" spans="1:1">
      <c r="A872" t="str">
        <f>IF('Servicios Realizados'!A:A=A$1,ROW(),"")</f>
        <v/>
      </c>
    </row>
    <row r="873" spans="1:1">
      <c r="A873" t="str">
        <f>IF('Servicios Realizados'!A:A=A$1,ROW(),"")</f>
        <v/>
      </c>
    </row>
    <row r="874" spans="1:1">
      <c r="A874" t="str">
        <f>IF('Servicios Realizados'!A:A=A$1,ROW(),"")</f>
        <v/>
      </c>
    </row>
    <row r="875" spans="1:1">
      <c r="A875" t="str">
        <f>IF('Servicios Realizados'!A:A=A$1,ROW(),"")</f>
        <v/>
      </c>
    </row>
    <row r="876" spans="1:1">
      <c r="A876" t="str">
        <f>IF('Servicios Realizados'!A:A=A$1,ROW(),"")</f>
        <v/>
      </c>
    </row>
    <row r="877" spans="1:1">
      <c r="A877" t="str">
        <f>IF('Servicios Realizados'!A:A=A$1,ROW(),"")</f>
        <v/>
      </c>
    </row>
    <row r="878" spans="1:1">
      <c r="A878" t="str">
        <f>IF('Servicios Realizados'!A:A=A$1,ROW(),"")</f>
        <v/>
      </c>
    </row>
    <row r="879" spans="1:1">
      <c r="A879" t="str">
        <f>IF('Servicios Realizados'!A:A=A$1,ROW(),"")</f>
        <v/>
      </c>
    </row>
    <row r="880" spans="1:1">
      <c r="A880" t="str">
        <f>IF('Servicios Realizados'!A:A=A$1,ROW(),"")</f>
        <v/>
      </c>
    </row>
    <row r="881" spans="1:1">
      <c r="A881" t="str">
        <f>IF('Servicios Realizados'!A:A=A$1,ROW(),"")</f>
        <v/>
      </c>
    </row>
    <row r="882" spans="1:1">
      <c r="A882" t="str">
        <f>IF('Servicios Realizados'!A:A=A$1,ROW(),"")</f>
        <v/>
      </c>
    </row>
    <row r="883" spans="1:1">
      <c r="A883" t="str">
        <f>IF('Servicios Realizados'!A:A=A$1,ROW(),"")</f>
        <v/>
      </c>
    </row>
    <row r="884" spans="1:1">
      <c r="A884" t="str">
        <f>IF('Servicios Realizados'!A:A=A$1,ROW(),"")</f>
        <v/>
      </c>
    </row>
    <row r="885" spans="1:1">
      <c r="A885" t="str">
        <f>IF('Servicios Realizados'!A:A=A$1,ROW(),"")</f>
        <v/>
      </c>
    </row>
    <row r="886" spans="1:1">
      <c r="A886" t="str">
        <f>IF('Servicios Realizados'!A:A=A$1,ROW(),"")</f>
        <v/>
      </c>
    </row>
    <row r="887" spans="1:1">
      <c r="A887" t="str">
        <f>IF('Servicios Realizados'!A:A=A$1,ROW(),"")</f>
        <v/>
      </c>
    </row>
    <row r="888" spans="1:1">
      <c r="A888" t="str">
        <f>IF('Servicios Realizados'!A:A=A$1,ROW(),"")</f>
        <v/>
      </c>
    </row>
    <row r="889" spans="1:1">
      <c r="A889" t="str">
        <f>IF('Servicios Realizados'!A:A=A$1,ROW(),"")</f>
        <v/>
      </c>
    </row>
    <row r="890" spans="1:1">
      <c r="A890" t="str">
        <f>IF('Servicios Realizados'!A:A=A$1,ROW(),"")</f>
        <v/>
      </c>
    </row>
    <row r="891" spans="1:1">
      <c r="A891" t="str">
        <f>IF('Servicios Realizados'!A:A=A$1,ROW(),"")</f>
        <v/>
      </c>
    </row>
    <row r="892" spans="1:1">
      <c r="A892" t="str">
        <f>IF('Servicios Realizados'!A:A=A$1,ROW(),"")</f>
        <v/>
      </c>
    </row>
    <row r="893" spans="1:1">
      <c r="A893" t="str">
        <f>IF('Servicios Realizados'!A:A=A$1,ROW(),"")</f>
        <v/>
      </c>
    </row>
    <row r="894" spans="1:1">
      <c r="A894" t="str">
        <f>IF('Servicios Realizados'!A:A=A$1,ROW(),"")</f>
        <v/>
      </c>
    </row>
    <row r="895" spans="1:1">
      <c r="A895" t="str">
        <f>IF('Servicios Realizados'!A:A=A$1,ROW(),"")</f>
        <v/>
      </c>
    </row>
    <row r="896" spans="1:1">
      <c r="A896" t="str">
        <f>IF('Servicios Realizados'!A:A=A$1,ROW(),"")</f>
        <v/>
      </c>
    </row>
    <row r="897" spans="1:1">
      <c r="A897" t="str">
        <f>IF('Servicios Realizados'!A:A=A$1,ROW(),"")</f>
        <v/>
      </c>
    </row>
    <row r="898" spans="1:1">
      <c r="A898" t="str">
        <f>IF('Servicios Realizados'!A:A=A$1,ROW(),"")</f>
        <v/>
      </c>
    </row>
    <row r="899" spans="1:1">
      <c r="A899" t="str">
        <f>IF('Servicios Realizados'!A:A=A$1,ROW(),"")</f>
        <v/>
      </c>
    </row>
    <row r="900" spans="1:1">
      <c r="A900" t="str">
        <f>IF('Servicios Realizados'!A:A=A$1,ROW(),"")</f>
        <v/>
      </c>
    </row>
    <row r="901" spans="1:1">
      <c r="A901" t="str">
        <f>IF('Servicios Realizados'!A:A=A$1,ROW(),"")</f>
        <v/>
      </c>
    </row>
    <row r="902" spans="1:1">
      <c r="A902" t="str">
        <f>IF('Servicios Realizados'!A:A=A$1,ROW(),"")</f>
        <v/>
      </c>
    </row>
    <row r="903" spans="1:1">
      <c r="A903" t="str">
        <f>IF('Servicios Realizados'!A:A=A$1,ROW(),"")</f>
        <v/>
      </c>
    </row>
    <row r="904" spans="1:1">
      <c r="A904" t="str">
        <f>IF('Servicios Realizados'!A:A=A$1,ROW(),"")</f>
        <v/>
      </c>
    </row>
    <row r="905" spans="1:1">
      <c r="A905" t="str">
        <f>IF('Servicios Realizados'!A:A=A$1,ROW(),"")</f>
        <v/>
      </c>
    </row>
    <row r="906" spans="1:1">
      <c r="A906" t="str">
        <f>IF('Servicios Realizados'!A:A=A$1,ROW(),"")</f>
        <v/>
      </c>
    </row>
    <row r="907" spans="1:1">
      <c r="A907" t="str">
        <f>IF('Servicios Realizados'!A:A=A$1,ROW(),"")</f>
        <v/>
      </c>
    </row>
    <row r="908" spans="1:1">
      <c r="A908" t="str">
        <f>IF('Servicios Realizados'!A:A=A$1,ROW(),"")</f>
        <v/>
      </c>
    </row>
    <row r="909" spans="1:1">
      <c r="A909" t="str">
        <f>IF('Servicios Realizados'!A:A=A$1,ROW(),"")</f>
        <v/>
      </c>
    </row>
    <row r="910" spans="1:1">
      <c r="A910" t="str">
        <f>IF('Servicios Realizados'!A:A=A$1,ROW(),"")</f>
        <v/>
      </c>
    </row>
    <row r="911" spans="1:1">
      <c r="A911" t="str">
        <f>IF('Servicios Realizados'!A:A=A$1,ROW(),"")</f>
        <v/>
      </c>
    </row>
    <row r="912" spans="1:1">
      <c r="A912" t="str">
        <f>IF('Servicios Realizados'!A:A=A$1,ROW(),"")</f>
        <v/>
      </c>
    </row>
    <row r="913" spans="1:1">
      <c r="A913" t="str">
        <f>IF('Servicios Realizados'!A:A=A$1,ROW(),"")</f>
        <v/>
      </c>
    </row>
    <row r="914" spans="1:1">
      <c r="A914" t="str">
        <f>IF('Servicios Realizados'!A:A=A$1,ROW(),"")</f>
        <v/>
      </c>
    </row>
    <row r="915" spans="1:1">
      <c r="A915" t="str">
        <f>IF('Servicios Realizados'!A:A=A$1,ROW(),"")</f>
        <v/>
      </c>
    </row>
    <row r="916" spans="1:1">
      <c r="A916" t="str">
        <f>IF('Servicios Realizados'!A:A=A$1,ROW(),"")</f>
        <v/>
      </c>
    </row>
    <row r="917" spans="1:1">
      <c r="A917" t="str">
        <f>IF('Servicios Realizados'!A:A=A$1,ROW(),"")</f>
        <v/>
      </c>
    </row>
    <row r="918" spans="1:1">
      <c r="A918" t="str">
        <f>IF('Servicios Realizados'!A:A=A$1,ROW(),"")</f>
        <v/>
      </c>
    </row>
    <row r="919" spans="1:1">
      <c r="A919" t="str">
        <f>IF('Servicios Realizados'!A:A=A$1,ROW(),"")</f>
        <v/>
      </c>
    </row>
    <row r="920" spans="1:1">
      <c r="A920" t="str">
        <f>IF('Servicios Realizados'!A:A=A$1,ROW(),"")</f>
        <v/>
      </c>
    </row>
    <row r="921" spans="1:1">
      <c r="A921" t="str">
        <f>IF('Servicios Realizados'!A:A=A$1,ROW(),"")</f>
        <v/>
      </c>
    </row>
    <row r="922" spans="1:1">
      <c r="A922" t="str">
        <f>IF('Servicios Realizados'!A:A=A$1,ROW(),"")</f>
        <v/>
      </c>
    </row>
    <row r="923" spans="1:1">
      <c r="A923" t="str">
        <f>IF('Servicios Realizados'!A:A=A$1,ROW(),"")</f>
        <v/>
      </c>
    </row>
    <row r="924" spans="1:1">
      <c r="A924" t="str">
        <f>IF('Servicios Realizados'!A:A=A$1,ROW(),"")</f>
        <v/>
      </c>
    </row>
    <row r="925" spans="1:1">
      <c r="A925" t="str">
        <f>IF('Servicios Realizados'!A:A=A$1,ROW(),"")</f>
        <v/>
      </c>
    </row>
    <row r="926" spans="1:1">
      <c r="A926" t="str">
        <f>IF('Servicios Realizados'!A:A=A$1,ROW(),"")</f>
        <v/>
      </c>
    </row>
    <row r="927" spans="1:1">
      <c r="A927" t="str">
        <f>IF('Servicios Realizados'!A:A=A$1,ROW(),"")</f>
        <v/>
      </c>
    </row>
    <row r="928" spans="1:1">
      <c r="A928" t="str">
        <f>IF('Servicios Realizados'!A:A=A$1,ROW(),"")</f>
        <v/>
      </c>
    </row>
    <row r="929" spans="1:1">
      <c r="A929" t="str">
        <f>IF('Servicios Realizados'!A:A=A$1,ROW(),"")</f>
        <v/>
      </c>
    </row>
    <row r="930" spans="1:1">
      <c r="A930" t="str">
        <f>IF('Servicios Realizados'!A:A=A$1,ROW(),"")</f>
        <v/>
      </c>
    </row>
    <row r="931" spans="1:1">
      <c r="A931" t="str">
        <f>IF('Servicios Realizados'!A:A=A$1,ROW(),"")</f>
        <v/>
      </c>
    </row>
    <row r="932" spans="1:1">
      <c r="A932" t="str">
        <f>IF('Servicios Realizados'!A:A=A$1,ROW(),"")</f>
        <v/>
      </c>
    </row>
    <row r="933" spans="1:1">
      <c r="A933" t="str">
        <f>IF('Servicios Realizados'!A:A=A$1,ROW(),"")</f>
        <v/>
      </c>
    </row>
    <row r="934" spans="1:1">
      <c r="A934" t="str">
        <f>IF('Servicios Realizados'!A:A=A$1,ROW(),"")</f>
        <v/>
      </c>
    </row>
    <row r="935" spans="1:1">
      <c r="A935" t="str">
        <f>IF('Servicios Realizados'!A:A=A$1,ROW(),"")</f>
        <v/>
      </c>
    </row>
    <row r="936" spans="1:1">
      <c r="A936" t="str">
        <f>IF('Servicios Realizados'!A:A=A$1,ROW(),"")</f>
        <v/>
      </c>
    </row>
    <row r="937" spans="1:1">
      <c r="A937" t="str">
        <f>IF('Servicios Realizados'!A:A=A$1,ROW(),"")</f>
        <v/>
      </c>
    </row>
    <row r="938" spans="1:1">
      <c r="A938" t="str">
        <f>IF('Servicios Realizados'!A:A=A$1,ROW(),"")</f>
        <v/>
      </c>
    </row>
    <row r="939" spans="1:1">
      <c r="A939" t="str">
        <f>IF('Servicios Realizados'!A:A=A$1,ROW(),"")</f>
        <v/>
      </c>
    </row>
    <row r="940" spans="1:1">
      <c r="A940" t="str">
        <f>IF('Servicios Realizados'!A:A=A$1,ROW(),"")</f>
        <v/>
      </c>
    </row>
    <row r="941" spans="1:1">
      <c r="A941" t="str">
        <f>IF('Servicios Realizados'!A:A=A$1,ROW(),"")</f>
        <v/>
      </c>
    </row>
    <row r="942" spans="1:1">
      <c r="A942" t="str">
        <f>IF('Servicios Realizados'!A:A=A$1,ROW(),"")</f>
        <v/>
      </c>
    </row>
    <row r="943" spans="1:1">
      <c r="A943" t="str">
        <f>IF('Servicios Realizados'!A:A=A$1,ROW(),"")</f>
        <v/>
      </c>
    </row>
    <row r="944" spans="1:1">
      <c r="A944" t="str">
        <f>IF('Servicios Realizados'!A:A=A$1,ROW(),"")</f>
        <v/>
      </c>
    </row>
    <row r="945" spans="1:1">
      <c r="A945" t="str">
        <f>IF('Servicios Realizados'!A:A=A$1,ROW(),"")</f>
        <v/>
      </c>
    </row>
    <row r="946" spans="1:1">
      <c r="A946" t="str">
        <f>IF('Servicios Realizados'!A:A=A$1,ROW(),"")</f>
        <v/>
      </c>
    </row>
    <row r="947" spans="1:1">
      <c r="A947" t="str">
        <f>IF('Servicios Realizados'!A:A=A$1,ROW(),"")</f>
        <v/>
      </c>
    </row>
    <row r="948" spans="1:1">
      <c r="A948" t="str">
        <f>IF('Servicios Realizados'!A:A=A$1,ROW(),"")</f>
        <v/>
      </c>
    </row>
    <row r="949" spans="1:1">
      <c r="A949" t="str">
        <f>IF('Servicios Realizados'!A:A=A$1,ROW(),"")</f>
        <v/>
      </c>
    </row>
    <row r="950" spans="1:1">
      <c r="A950" t="str">
        <f>IF('Servicios Realizados'!A:A=A$1,ROW(),"")</f>
        <v/>
      </c>
    </row>
    <row r="951" spans="1:1">
      <c r="A951" t="str">
        <f>IF('Servicios Realizados'!A:A=A$1,ROW(),"")</f>
        <v/>
      </c>
    </row>
    <row r="952" spans="1:1">
      <c r="A952" t="str">
        <f>IF('Servicios Realizados'!A:A=A$1,ROW(),"")</f>
        <v/>
      </c>
    </row>
    <row r="953" spans="1:1">
      <c r="A953" t="str">
        <f>IF('Servicios Realizados'!A:A=A$1,ROW(),"")</f>
        <v/>
      </c>
    </row>
    <row r="954" spans="1:1">
      <c r="A954" t="str">
        <f>IF('Servicios Realizados'!A:A=A$1,ROW(),"")</f>
        <v/>
      </c>
    </row>
    <row r="955" spans="1:1">
      <c r="A955" t="str">
        <f>IF('Servicios Realizados'!A:A=A$1,ROW(),"")</f>
        <v/>
      </c>
    </row>
    <row r="956" spans="1:1">
      <c r="A956" t="str">
        <f>IF('Servicios Realizados'!A:A=A$1,ROW(),"")</f>
        <v/>
      </c>
    </row>
    <row r="957" spans="1:1">
      <c r="A957" t="str">
        <f>IF('Servicios Realizados'!A:A=A$1,ROW(),"")</f>
        <v/>
      </c>
    </row>
    <row r="958" spans="1:1">
      <c r="A958" t="str">
        <f>IF('Servicios Realizados'!A:A=A$1,ROW(),"")</f>
        <v/>
      </c>
    </row>
    <row r="959" spans="1:1">
      <c r="A959" t="str">
        <f>IF('Servicios Realizados'!A:A=A$1,ROW(),"")</f>
        <v/>
      </c>
    </row>
    <row r="960" spans="1:1">
      <c r="A960" t="str">
        <f>IF('Servicios Realizados'!A:A=A$1,ROW(),"")</f>
        <v/>
      </c>
    </row>
    <row r="961" spans="1:1">
      <c r="A961" t="str">
        <f>IF('Servicios Realizados'!A:A=A$1,ROW(),"")</f>
        <v/>
      </c>
    </row>
    <row r="962" spans="1:1">
      <c r="A962" t="str">
        <f>IF('Servicios Realizados'!A:A=A$1,ROW(),"")</f>
        <v/>
      </c>
    </row>
    <row r="963" spans="1:1">
      <c r="A963" t="str">
        <f>IF('Servicios Realizados'!A:A=A$1,ROW(),"")</f>
        <v/>
      </c>
    </row>
    <row r="964" spans="1:1">
      <c r="A964" t="str">
        <f>IF('Servicios Realizados'!A:A=A$1,ROW(),"")</f>
        <v/>
      </c>
    </row>
    <row r="965" spans="1:1">
      <c r="A965" t="str">
        <f>IF('Servicios Realizados'!A:A=A$1,ROW(),"")</f>
        <v/>
      </c>
    </row>
    <row r="966" spans="1:1">
      <c r="A966" t="str">
        <f>IF('Servicios Realizados'!A:A=A$1,ROW(),"")</f>
        <v/>
      </c>
    </row>
    <row r="967" spans="1:1">
      <c r="A967" t="str">
        <f>IF('Servicios Realizados'!A:A=A$1,ROW(),"")</f>
        <v/>
      </c>
    </row>
    <row r="968" spans="1:1">
      <c r="A968" t="str">
        <f>IF('Servicios Realizados'!A:A=A$1,ROW(),"")</f>
        <v/>
      </c>
    </row>
    <row r="969" spans="1:1">
      <c r="A969" t="str">
        <f>IF('Servicios Realizados'!A:A=A$1,ROW(),"")</f>
        <v/>
      </c>
    </row>
    <row r="970" spans="1:1">
      <c r="A970" t="str">
        <f>IF('Servicios Realizados'!A:A=A$1,ROW(),"")</f>
        <v/>
      </c>
    </row>
    <row r="971" spans="1:1">
      <c r="A971" t="str">
        <f>IF('Servicios Realizados'!A:A=A$1,ROW(),"")</f>
        <v/>
      </c>
    </row>
    <row r="972" spans="1:1">
      <c r="A972" t="str">
        <f>IF('Servicios Realizados'!A:A=A$1,ROW(),"")</f>
        <v/>
      </c>
    </row>
    <row r="973" spans="1:1">
      <c r="A973" t="str">
        <f>IF('Servicios Realizados'!A:A=A$1,ROW(),"")</f>
        <v/>
      </c>
    </row>
    <row r="974" spans="1:1">
      <c r="A974" t="str">
        <f>IF('Servicios Realizados'!A:A=A$1,ROW(),"")</f>
        <v/>
      </c>
    </row>
    <row r="975" spans="1:1">
      <c r="A975" t="str">
        <f>IF('Servicios Realizados'!A:A=A$1,ROW(),"")</f>
        <v/>
      </c>
    </row>
    <row r="976" spans="1:1">
      <c r="A976" t="str">
        <f>IF('Servicios Realizados'!A:A=A$1,ROW(),"")</f>
        <v/>
      </c>
    </row>
    <row r="977" spans="1:1">
      <c r="A977" t="str">
        <f>IF('Servicios Realizados'!A:A=A$1,ROW(),"")</f>
        <v/>
      </c>
    </row>
    <row r="978" spans="1:1">
      <c r="A978" t="str">
        <f>IF('Servicios Realizados'!A:A=A$1,ROW(),"")</f>
        <v/>
      </c>
    </row>
    <row r="979" spans="1:1">
      <c r="A979" t="str">
        <f>IF('Servicios Realizados'!A:A=A$1,ROW(),"")</f>
        <v/>
      </c>
    </row>
    <row r="980" spans="1:1">
      <c r="A980" t="str">
        <f>IF('Servicios Realizados'!A:A=A$1,ROW(),"")</f>
        <v/>
      </c>
    </row>
    <row r="981" spans="1:1">
      <c r="A981" t="str">
        <f>IF('Servicios Realizados'!A:A=A$1,ROW(),"")</f>
        <v/>
      </c>
    </row>
    <row r="982" spans="1:1">
      <c r="A982" t="str">
        <f>IF('Servicios Realizados'!A:A=A$1,ROW(),"")</f>
        <v/>
      </c>
    </row>
    <row r="983" spans="1:1">
      <c r="A983" t="str">
        <f>IF('Servicios Realizados'!A:A=A$1,ROW(),"")</f>
        <v/>
      </c>
    </row>
    <row r="984" spans="1:1">
      <c r="A984" t="str">
        <f>IF('Servicios Realizados'!A:A=A$1,ROW(),"")</f>
        <v/>
      </c>
    </row>
    <row r="985" spans="1:1">
      <c r="A985" t="str">
        <f>IF('Servicios Realizados'!A:A=A$1,ROW(),"")</f>
        <v/>
      </c>
    </row>
    <row r="986" spans="1:1">
      <c r="A986" t="str">
        <f>IF('Servicios Realizados'!A:A=A$1,ROW(),"")</f>
        <v/>
      </c>
    </row>
    <row r="987" spans="1:1">
      <c r="A987" t="str">
        <f>IF('Servicios Realizados'!A:A=A$1,ROW(),"")</f>
        <v/>
      </c>
    </row>
    <row r="988" spans="1:1">
      <c r="A988" t="str">
        <f>IF('Servicios Realizados'!A:A=A$1,ROW(),"")</f>
        <v/>
      </c>
    </row>
    <row r="989" spans="1:1">
      <c r="A989" t="str">
        <f>IF('Servicios Realizados'!A:A=A$1,ROW(),"")</f>
        <v/>
      </c>
    </row>
    <row r="990" spans="1:1">
      <c r="A990" t="str">
        <f>IF('Servicios Realizados'!A:A=A$1,ROW(),"")</f>
        <v/>
      </c>
    </row>
    <row r="991" spans="1:1">
      <c r="A991" t="str">
        <f>IF('Servicios Realizados'!A:A=A$1,ROW(),"")</f>
        <v/>
      </c>
    </row>
    <row r="992" spans="1:1">
      <c r="A992" t="str">
        <f>IF('Servicios Realizados'!A:A=A$1,ROW(),"")</f>
        <v/>
      </c>
    </row>
    <row r="993" spans="1:1">
      <c r="A993" t="str">
        <f>IF('Servicios Realizados'!A:A=A$1,ROW(),"")</f>
        <v/>
      </c>
    </row>
    <row r="994" spans="1:1">
      <c r="A994" t="str">
        <f>IF('Servicios Realizados'!A:A=A$1,ROW(),"")</f>
        <v/>
      </c>
    </row>
    <row r="995" spans="1:1">
      <c r="A995" t="str">
        <f>IF('Servicios Realizados'!A:A=A$1,ROW(),"")</f>
        <v/>
      </c>
    </row>
    <row r="996" spans="1:1">
      <c r="A996" t="str">
        <f>IF('Servicios Realizados'!A:A=A$1,ROW(),"")</f>
        <v/>
      </c>
    </row>
    <row r="997" spans="1:1">
      <c r="A997" t="str">
        <f>IF('Servicios Realizados'!A:A=A$1,ROW(),"")</f>
        <v/>
      </c>
    </row>
    <row r="998" spans="1:1">
      <c r="A998" t="str">
        <f>IF('Servicios Realizados'!A:A=A$1,ROW(),"")</f>
        <v/>
      </c>
    </row>
    <row r="999" spans="1:1">
      <c r="A999" t="str">
        <f>IF('Servicios Realizados'!A:A=A$1,ROW(),"")</f>
        <v/>
      </c>
    </row>
    <row r="1000" spans="1:1">
      <c r="A1000" t="str">
        <f>IF('Servicios Realizados'!A:A=A$1,ROW(),"")</f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workbookViewId="0">
      <selection activeCell="E5" sqref="E5"/>
    </sheetView>
  </sheetViews>
  <sheetFormatPr baseColWidth="10" defaultRowHeight="15"/>
  <sheetData>
    <row r="1" spans="2:6" ht="18.75">
      <c r="B1" s="7" t="s">
        <v>1534</v>
      </c>
    </row>
    <row r="2" spans="2:6" ht="15.75" thickBot="1"/>
    <row r="3" spans="2:6" ht="16.5" thickTop="1" thickBot="1">
      <c r="B3" s="37" t="s">
        <v>723</v>
      </c>
      <c r="C3" s="38"/>
      <c r="D3" s="38"/>
      <c r="E3" s="39">
        <v>2830670</v>
      </c>
      <c r="F3" s="40">
        <f>E3/E$3</f>
        <v>1</v>
      </c>
    </row>
    <row r="4" spans="2:6" ht="15.75" thickTop="1">
      <c r="B4" s="41"/>
      <c r="C4" s="42"/>
      <c r="D4" s="42"/>
      <c r="E4" s="43"/>
      <c r="F4" s="44"/>
    </row>
    <row r="5" spans="2:6">
      <c r="B5" s="45" t="s">
        <v>6</v>
      </c>
      <c r="C5" s="46"/>
      <c r="D5" s="46"/>
      <c r="E5" s="47">
        <v>381970</v>
      </c>
      <c r="F5" s="48">
        <f>E5/E$3</f>
        <v>0.13493978457397013</v>
      </c>
    </row>
    <row r="6" spans="2:6">
      <c r="B6" s="45" t="s">
        <v>8</v>
      </c>
      <c r="C6" s="46"/>
      <c r="D6" s="46"/>
      <c r="E6" s="47">
        <v>1501000</v>
      </c>
      <c r="F6" s="48">
        <f t="shared" ref="F6:F10" si="0">E6/E$3</f>
        <v>0.53026315324640461</v>
      </c>
    </row>
    <row r="7" spans="2:6">
      <c r="B7" s="45" t="s">
        <v>13</v>
      </c>
      <c r="C7" s="46"/>
      <c r="D7" s="46"/>
      <c r="E7" s="47">
        <v>0</v>
      </c>
      <c r="F7" s="48">
        <f t="shared" si="0"/>
        <v>0</v>
      </c>
    </row>
    <row r="8" spans="2:6">
      <c r="B8" s="45" t="s">
        <v>16</v>
      </c>
      <c r="C8" s="46"/>
      <c r="D8" s="46"/>
      <c r="E8" s="47">
        <v>844000</v>
      </c>
      <c r="F8" s="48">
        <f t="shared" si="0"/>
        <v>0.29816262580943736</v>
      </c>
    </row>
    <row r="9" spans="2:6">
      <c r="B9" s="45" t="s">
        <v>18</v>
      </c>
      <c r="C9" s="46"/>
      <c r="D9" s="46"/>
      <c r="E9" s="47">
        <v>0</v>
      </c>
      <c r="F9" s="48">
        <f t="shared" si="0"/>
        <v>0</v>
      </c>
    </row>
    <row r="10" spans="2:6" ht="15.75" thickBot="1">
      <c r="B10" s="49" t="s">
        <v>1057</v>
      </c>
      <c r="C10" s="50"/>
      <c r="D10" s="50"/>
      <c r="E10" s="51">
        <v>103700</v>
      </c>
      <c r="F10" s="52">
        <f t="shared" si="0"/>
        <v>3.6634436370187977E-2</v>
      </c>
    </row>
    <row r="11" spans="2:6" ht="15.75" thickTop="1"/>
    <row r="12" spans="2:6">
      <c r="B12" t="s">
        <v>1535</v>
      </c>
    </row>
    <row r="13" spans="2:6">
      <c r="B13" s="1" t="s">
        <v>1536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E5" sqref="E5"/>
    </sheetView>
  </sheetViews>
  <sheetFormatPr baseColWidth="10" defaultRowHeight="15"/>
  <sheetData>
    <row r="1" spans="2:6" ht="18.75">
      <c r="B1" s="7" t="s">
        <v>1680</v>
      </c>
    </row>
    <row r="2" spans="2:6" ht="15.75" thickBot="1"/>
    <row r="3" spans="2:6" ht="16.5" thickTop="1" thickBot="1">
      <c r="B3" s="37" t="s">
        <v>723</v>
      </c>
      <c r="C3" s="38"/>
      <c r="D3" s="38"/>
      <c r="E3" s="39">
        <f>'Resumen Mensual'!D29</f>
        <v>3165701</v>
      </c>
      <c r="F3" s="40">
        <f>E3/E$3</f>
        <v>1</v>
      </c>
    </row>
    <row r="4" spans="2:6" ht="15.75" thickTop="1">
      <c r="B4" s="41"/>
      <c r="C4" s="42"/>
      <c r="D4" s="42"/>
      <c r="E4" s="43"/>
      <c r="F4" s="44"/>
    </row>
    <row r="5" spans="2:6">
      <c r="B5" s="45" t="s">
        <v>6</v>
      </c>
      <c r="C5" s="46"/>
      <c r="D5" s="46"/>
      <c r="E5" s="47">
        <f>'Resumen Mensual'!F29</f>
        <v>915000</v>
      </c>
      <c r="F5" s="48">
        <f>E5/E$3</f>
        <v>0.28903550903891428</v>
      </c>
    </row>
    <row r="6" spans="2:6">
      <c r="B6" s="45" t="s">
        <v>8</v>
      </c>
      <c r="C6" s="46"/>
      <c r="D6" s="46"/>
      <c r="E6" s="47">
        <f>'Resumen Mensual'!G29</f>
        <v>1614000</v>
      </c>
      <c r="F6" s="48">
        <f t="shared" ref="F6:F11" si="0">E6/E$3</f>
        <v>0.50983968479651109</v>
      </c>
    </row>
    <row r="7" spans="2:6">
      <c r="B7" s="45" t="s">
        <v>13</v>
      </c>
      <c r="C7" s="46"/>
      <c r="D7" s="46"/>
      <c r="E7" s="47">
        <f>'Resumen Mensual'!H29</f>
        <v>0</v>
      </c>
      <c r="F7" s="48">
        <f t="shared" si="0"/>
        <v>0</v>
      </c>
    </row>
    <row r="8" spans="2:6">
      <c r="B8" s="45" t="s">
        <v>16</v>
      </c>
      <c r="C8" s="46"/>
      <c r="D8" s="46"/>
      <c r="E8" s="47">
        <f>'Resumen Mensual'!I29</f>
        <v>263000</v>
      </c>
      <c r="F8" s="48">
        <f t="shared" si="0"/>
        <v>8.3077965986048594E-2</v>
      </c>
    </row>
    <row r="9" spans="2:6">
      <c r="B9" s="45" t="s">
        <v>18</v>
      </c>
      <c r="C9" s="46"/>
      <c r="D9" s="46"/>
      <c r="E9" s="47">
        <f>'Resumen Mensual'!J29</f>
        <v>29000</v>
      </c>
      <c r="F9" s="48">
        <f t="shared" si="0"/>
        <v>9.1606882646213268E-3</v>
      </c>
    </row>
    <row r="10" spans="2:6">
      <c r="B10" s="45" t="s">
        <v>1057</v>
      </c>
      <c r="C10" s="46"/>
      <c r="D10" s="46"/>
      <c r="E10" s="47">
        <f>'Resumen Mensual'!K29</f>
        <v>27701</v>
      </c>
      <c r="F10" s="48">
        <f t="shared" si="0"/>
        <v>8.7503526075267367E-3</v>
      </c>
    </row>
    <row r="11" spans="2:6" ht="15.75" thickBot="1">
      <c r="B11" s="49" t="s">
        <v>1666</v>
      </c>
      <c r="C11" s="50"/>
      <c r="D11" s="50"/>
      <c r="E11" s="51">
        <f>'Resumen Mensual'!L29</f>
        <v>317000</v>
      </c>
      <c r="F11" s="52">
        <f t="shared" si="0"/>
        <v>0.10013579930637796</v>
      </c>
    </row>
    <row r="12" spans="2:6" ht="15.75" thickTop="1"/>
    <row r="13" spans="2:6">
      <c r="B13" t="s">
        <v>1535</v>
      </c>
    </row>
    <row r="14" spans="2:6">
      <c r="B14" s="1" t="s">
        <v>1536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E5" sqref="E5"/>
    </sheetView>
  </sheetViews>
  <sheetFormatPr baseColWidth="10" defaultRowHeight="15"/>
  <sheetData>
    <row r="1" spans="2:6" ht="18.75">
      <c r="B1" s="7" t="s">
        <v>1841</v>
      </c>
    </row>
    <row r="2" spans="2:6" ht="15.75" thickBot="1"/>
    <row r="3" spans="2:6" ht="16.5" thickTop="1" thickBot="1">
      <c r="B3" s="37" t="s">
        <v>723</v>
      </c>
      <c r="C3" s="38"/>
      <c r="D3" s="38"/>
      <c r="E3" s="39">
        <f>'Resumen Mensual'!D30</f>
        <v>3088001</v>
      </c>
      <c r="F3" s="40">
        <f>E3/E$3</f>
        <v>1</v>
      </c>
    </row>
    <row r="4" spans="2:6" ht="15.75" thickTop="1">
      <c r="B4" s="41"/>
      <c r="C4" s="42"/>
      <c r="D4" s="42"/>
      <c r="E4" s="43"/>
      <c r="F4" s="44"/>
    </row>
    <row r="5" spans="2:6">
      <c r="B5" s="45" t="s">
        <v>6</v>
      </c>
      <c r="C5" s="46"/>
      <c r="D5" s="46"/>
      <c r="E5" s="47">
        <f>'Resumen Mensual'!F30</f>
        <v>1248000</v>
      </c>
      <c r="F5" s="48">
        <f>E5/E$3</f>
        <v>0.40414494684425295</v>
      </c>
    </row>
    <row r="6" spans="2:6">
      <c r="B6" s="45" t="s">
        <v>8</v>
      </c>
      <c r="C6" s="46"/>
      <c r="D6" s="46"/>
      <c r="E6" s="47">
        <f>'Resumen Mensual'!G30</f>
        <v>1226001</v>
      </c>
      <c r="F6" s="48">
        <f t="shared" ref="F6:F11" si="0">E6/E$3</f>
        <v>0.39702092065384692</v>
      </c>
    </row>
    <row r="7" spans="2:6">
      <c r="B7" s="45" t="s">
        <v>13</v>
      </c>
      <c r="C7" s="46"/>
      <c r="D7" s="46"/>
      <c r="E7" s="47">
        <f>'Resumen Mensual'!H30</f>
        <v>0</v>
      </c>
      <c r="F7" s="48">
        <f t="shared" si="0"/>
        <v>0</v>
      </c>
    </row>
    <row r="8" spans="2:6">
      <c r="B8" s="45" t="s">
        <v>16</v>
      </c>
      <c r="C8" s="46"/>
      <c r="D8" s="46"/>
      <c r="E8" s="47">
        <f>'Resumen Mensual'!I30</f>
        <v>585000</v>
      </c>
      <c r="F8" s="48">
        <f t="shared" si="0"/>
        <v>0.18944294383324359</v>
      </c>
    </row>
    <row r="9" spans="2:6">
      <c r="B9" s="45" t="s">
        <v>18</v>
      </c>
      <c r="C9" s="46"/>
      <c r="D9" s="46"/>
      <c r="E9" s="47">
        <f>'Resumen Mensual'!J30</f>
        <v>0</v>
      </c>
      <c r="F9" s="48">
        <f t="shared" si="0"/>
        <v>0</v>
      </c>
    </row>
    <row r="10" spans="2:6">
      <c r="B10" s="45" t="s">
        <v>1057</v>
      </c>
      <c r="C10" s="46"/>
      <c r="D10" s="46"/>
      <c r="E10" s="47">
        <f>'Resumen Mensual'!K30</f>
        <v>0</v>
      </c>
      <c r="F10" s="48">
        <f t="shared" si="0"/>
        <v>0</v>
      </c>
    </row>
    <row r="11" spans="2:6" ht="15.75" thickBot="1">
      <c r="B11" s="49" t="s">
        <v>1666</v>
      </c>
      <c r="C11" s="50"/>
      <c r="D11" s="50"/>
      <c r="E11" s="51">
        <f>'Resumen Mensual'!L30</f>
        <v>29000</v>
      </c>
      <c r="F11" s="52">
        <f t="shared" si="0"/>
        <v>9.391188668656519E-3</v>
      </c>
    </row>
    <row r="12" spans="2:6" ht="15.75" thickTop="1"/>
    <row r="13" spans="2:6">
      <c r="B13" t="s">
        <v>1535</v>
      </c>
    </row>
    <row r="14" spans="2:6">
      <c r="B14" s="1" t="s">
        <v>1536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B1" sqref="B1"/>
    </sheetView>
  </sheetViews>
  <sheetFormatPr baseColWidth="10" defaultRowHeight="15"/>
  <sheetData>
    <row r="1" spans="2:6" ht="18.75">
      <c r="B1" s="7" t="s">
        <v>1842</v>
      </c>
    </row>
    <row r="2" spans="2:6" ht="15.75" thickBot="1"/>
    <row r="3" spans="2:6" ht="16.5" thickTop="1" thickBot="1">
      <c r="B3" s="37" t="s">
        <v>723</v>
      </c>
      <c r="C3" s="38"/>
      <c r="D3" s="38"/>
      <c r="E3" s="39">
        <f>'Resumen Mensual'!D31</f>
        <v>1932000</v>
      </c>
      <c r="F3" s="40">
        <f>E3/E$3</f>
        <v>1</v>
      </c>
    </row>
    <row r="4" spans="2:6" ht="15.75" thickTop="1">
      <c r="B4" s="41"/>
      <c r="C4" s="42"/>
      <c r="D4" s="42"/>
      <c r="E4" s="43"/>
      <c r="F4" s="44"/>
    </row>
    <row r="5" spans="2:6">
      <c r="B5" s="45" t="s">
        <v>6</v>
      </c>
      <c r="C5" s="46"/>
      <c r="D5" s="46"/>
      <c r="E5" s="47">
        <f>'Resumen Mensual'!F31</f>
        <v>618000</v>
      </c>
      <c r="F5" s="48">
        <f>E5/E$3</f>
        <v>0.31987577639751552</v>
      </c>
    </row>
    <row r="6" spans="2:6">
      <c r="B6" s="45" t="s">
        <v>8</v>
      </c>
      <c r="C6" s="46"/>
      <c r="D6" s="46"/>
      <c r="E6" s="47">
        <f>'Resumen Mensual'!G31</f>
        <v>1150000</v>
      </c>
      <c r="F6" s="48">
        <f t="shared" ref="F6:F11" si="0">E6/E$3</f>
        <v>0.59523809523809523</v>
      </c>
    </row>
    <row r="7" spans="2:6">
      <c r="B7" s="45" t="s">
        <v>13</v>
      </c>
      <c r="C7" s="46"/>
      <c r="D7" s="46"/>
      <c r="E7" s="47">
        <f>'Resumen Mensual'!H31</f>
        <v>0</v>
      </c>
      <c r="F7" s="48">
        <f t="shared" si="0"/>
        <v>0</v>
      </c>
    </row>
    <row r="8" spans="2:6">
      <c r="B8" s="45" t="s">
        <v>16</v>
      </c>
      <c r="C8" s="46"/>
      <c r="D8" s="46"/>
      <c r="E8" s="47">
        <f>'Resumen Mensual'!I31</f>
        <v>164000</v>
      </c>
      <c r="F8" s="48">
        <f t="shared" si="0"/>
        <v>8.4886128364389232E-2</v>
      </c>
    </row>
    <row r="9" spans="2:6">
      <c r="B9" s="45" t="s">
        <v>18</v>
      </c>
      <c r="C9" s="46"/>
      <c r="D9" s="46"/>
      <c r="E9" s="47">
        <f>'Resumen Mensual'!J31</f>
        <v>0</v>
      </c>
      <c r="F9" s="48">
        <f t="shared" si="0"/>
        <v>0</v>
      </c>
    </row>
    <row r="10" spans="2:6">
      <c r="B10" s="45" t="s">
        <v>1057</v>
      </c>
      <c r="C10" s="46"/>
      <c r="D10" s="46"/>
      <c r="E10" s="47">
        <f>'Resumen Mensual'!K31</f>
        <v>0</v>
      </c>
      <c r="F10" s="48">
        <f t="shared" si="0"/>
        <v>0</v>
      </c>
    </row>
    <row r="11" spans="2:6" ht="15.75" thickBot="1">
      <c r="B11" s="49" t="s">
        <v>1666</v>
      </c>
      <c r="C11" s="50"/>
      <c r="D11" s="50"/>
      <c r="E11" s="51">
        <f>'Resumen Mensual'!L31</f>
        <v>0</v>
      </c>
      <c r="F11" s="52">
        <f t="shared" si="0"/>
        <v>0</v>
      </c>
    </row>
    <row r="12" spans="2:6" ht="15.75" thickTop="1"/>
    <row r="13" spans="2:6">
      <c r="B13" t="s">
        <v>1535</v>
      </c>
    </row>
    <row r="14" spans="2:6">
      <c r="B14" s="1" t="s">
        <v>1536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0"/>
  <sheetViews>
    <sheetView workbookViewId="0">
      <selection activeCell="D21" sqref="D21"/>
    </sheetView>
  </sheetViews>
  <sheetFormatPr baseColWidth="10" defaultRowHeight="15"/>
  <cols>
    <col min="1" max="1" width="12" customWidth="1"/>
    <col min="2" max="2" width="19.5703125" customWidth="1"/>
    <col min="3" max="3" width="18.5703125" customWidth="1"/>
    <col min="4" max="4" width="48" customWidth="1"/>
    <col min="5" max="6" width="12" customWidth="1"/>
  </cols>
  <sheetData>
    <row r="1" spans="1:11">
      <c r="A1" t="s">
        <v>0</v>
      </c>
      <c r="B1" t="s">
        <v>1087</v>
      </c>
      <c r="C1" t="s">
        <v>15</v>
      </c>
      <c r="D1" t="s">
        <v>1084</v>
      </c>
      <c r="E1" t="s">
        <v>1085</v>
      </c>
      <c r="F1" t="s">
        <v>1086</v>
      </c>
    </row>
    <row r="2" spans="1:11">
      <c r="A2">
        <v>26</v>
      </c>
      <c r="B2">
        <v>12345</v>
      </c>
      <c r="C2">
        <v>98449358</v>
      </c>
      <c r="D2" t="e">
        <f>VLOOKUP(Tabla1[Teléfono],Clientes[],3,FALSE)</f>
        <v>#N/A</v>
      </c>
      <c r="E2" t="s">
        <v>1088</v>
      </c>
      <c r="F2" t="s">
        <v>1089</v>
      </c>
      <c r="J2" t="e">
        <f>MATCH(Tabla1[[#This Row],[Teléfono]],Clientes!H:H,0)</f>
        <v>#N/A</v>
      </c>
      <c r="K2" t="e">
        <f>INDEX(Clientes!A:A,J2,1)</f>
        <v>#N/A</v>
      </c>
    </row>
    <row r="3" spans="1:11">
      <c r="A3">
        <v>2</v>
      </c>
      <c r="B3">
        <v>1236</v>
      </c>
      <c r="C3">
        <v>12345678</v>
      </c>
      <c r="D3" t="s">
        <v>1090</v>
      </c>
      <c r="E3" t="s">
        <v>1091</v>
      </c>
      <c r="F3" t="s">
        <v>1092</v>
      </c>
      <c r="J3" t="e">
        <f>MATCH(Tabla1[[#This Row],[Teléfono]],Clientes!H:H,0)</f>
        <v>#N/A</v>
      </c>
      <c r="K3" t="e">
        <f>INDEX(Clientes!A:A,J3,1)</f>
        <v>#N/A</v>
      </c>
    </row>
    <row r="4" spans="1:11">
      <c r="A4">
        <v>3</v>
      </c>
    </row>
    <row r="6" spans="1:11">
      <c r="A6" t="s">
        <v>1095</v>
      </c>
    </row>
    <row r="7" spans="1:11">
      <c r="A7" s="21" t="s">
        <v>1093</v>
      </c>
      <c r="B7" s="21" t="s">
        <v>4</v>
      </c>
      <c r="C7" s="21" t="s">
        <v>5</v>
      </c>
      <c r="D7" s="20" t="s">
        <v>1094</v>
      </c>
    </row>
    <row r="8" spans="1:11">
      <c r="A8">
        <v>357</v>
      </c>
      <c r="B8" t="str">
        <f>INDEX(Clientes!A:I,A8,3)</f>
        <v>JAIME</v>
      </c>
      <c r="C8" t="str">
        <f>INDEX(Clientes!A:I,A8,4)</f>
        <v>ABARCA</v>
      </c>
      <c r="D8">
        <f>IFERROR(DGET(Clientes!A:I,1,B7:C8),"No existe un cliente con este nombre y apellido")</f>
        <v>392</v>
      </c>
    </row>
    <row r="11" spans="1:11" ht="18.75">
      <c r="B11">
        <v>364</v>
      </c>
      <c r="D11" s="25"/>
    </row>
    <row r="12" spans="1:11" ht="18.75">
      <c r="B12" t="e">
        <f>SMALL(IF('Servicios Realizados'!A:A=Ejemplos!B$11,ROW(),""),ROW() - 11)</f>
        <v>#VALUE!</v>
      </c>
      <c r="C12">
        <f>SMALL(A$12:A$30,ROW() -11)</f>
        <v>1</v>
      </c>
      <c r="D12" s="25">
        <f>ROW()-11</f>
        <v>1</v>
      </c>
      <c r="F12" t="b">
        <f>IF('Servicios Realizados'!A2=Ejemplos!B$11,ROW())</f>
        <v>0</v>
      </c>
    </row>
    <row r="13" spans="1:11" ht="18.75">
      <c r="A13">
        <v>23</v>
      </c>
      <c r="B13" t="e">
        <f>SMALL(IF('Servicios Realizados'!A:A=Ejemplos!B$11,ROW(),""),ROW() - 11)</f>
        <v>#VALUE!</v>
      </c>
      <c r="C13">
        <f t="shared" ref="C13:C20" si="0">SMALL(A$12:A$30,ROW() -11)</f>
        <v>23</v>
      </c>
      <c r="D13" s="25">
        <f t="shared" ref="D13:D20" si="1">ROW()-11</f>
        <v>2</v>
      </c>
      <c r="F13" t="b">
        <f>IF('Servicios Realizados'!A3=Ejemplos!B$11,ROW())</f>
        <v>0</v>
      </c>
    </row>
    <row r="14" spans="1:11" ht="18.75">
      <c r="B14" t="e">
        <f>SMALL(IF('Servicios Realizados'!A:A=Ejemplos!B$11,ROW(),""),ROW() - 11)</f>
        <v>#VALUE!</v>
      </c>
      <c r="C14">
        <f t="shared" si="0"/>
        <v>45</v>
      </c>
      <c r="D14" s="25">
        <f t="shared" si="1"/>
        <v>3</v>
      </c>
      <c r="F14" t="b">
        <f>IF('Servicios Realizados'!A4=Ejemplos!B$11,ROW())</f>
        <v>0</v>
      </c>
    </row>
    <row r="15" spans="1:11" ht="18.75">
      <c r="B15" t="e">
        <f>SMALL(IF('Servicios Realizados'!A:A=Ejemplos!B$11,ROW(),""),ROW() - 11)</f>
        <v>#VALUE!</v>
      </c>
      <c r="C15" t="e">
        <f t="shared" si="0"/>
        <v>#NUM!</v>
      </c>
      <c r="D15" s="25">
        <f t="shared" si="1"/>
        <v>4</v>
      </c>
      <c r="F15" t="b">
        <f>IF('Servicios Realizados'!A5=Ejemplos!B$11,ROW())</f>
        <v>0</v>
      </c>
    </row>
    <row r="16" spans="1:11" ht="18.75">
      <c r="A16">
        <v>45</v>
      </c>
      <c r="B16" t="e">
        <f>SMALL(IF('Servicios Realizados'!A:A=Ejemplos!B$11,ROW(),""),ROW() - 11)</f>
        <v>#VALUE!</v>
      </c>
      <c r="C16" t="e">
        <f t="shared" si="0"/>
        <v>#NUM!</v>
      </c>
      <c r="D16" s="25">
        <f t="shared" si="1"/>
        <v>5</v>
      </c>
      <c r="F16" t="b">
        <f>IF('Servicios Realizados'!A6=Ejemplos!B$11,ROW())</f>
        <v>0</v>
      </c>
    </row>
    <row r="17" spans="1:6" ht="18.75">
      <c r="B17" t="e">
        <f>SMALL(IF('Servicios Realizados'!A:A=Ejemplos!B$11,ROW(),""),ROW() - 11)</f>
        <v>#VALUE!</v>
      </c>
      <c r="C17" t="e">
        <f t="shared" si="0"/>
        <v>#NUM!</v>
      </c>
      <c r="D17" s="25">
        <f t="shared" si="1"/>
        <v>6</v>
      </c>
      <c r="F17" t="e">
        <f>IF('Servicios Realizados'!#REF!=Ejemplos!B$11,ROW())</f>
        <v>#REF!</v>
      </c>
    </row>
    <row r="18" spans="1:6" ht="18.75">
      <c r="A18">
        <v>1</v>
      </c>
      <c r="B18" t="e">
        <f>SMALL(IF('Servicios Realizados'!A:A=Ejemplos!B$11,ROW(),""),ROW() - 11)</f>
        <v>#VALUE!</v>
      </c>
      <c r="C18" t="e">
        <f t="shared" si="0"/>
        <v>#NUM!</v>
      </c>
      <c r="D18" s="25">
        <f t="shared" si="1"/>
        <v>7</v>
      </c>
      <c r="F18" t="b">
        <f>IF('Servicios Realizados'!A7=Ejemplos!B$11,ROW())</f>
        <v>0</v>
      </c>
    </row>
    <row r="19" spans="1:6" ht="18.75">
      <c r="B19" t="e">
        <f>SMALL(IF('Servicios Realizados'!A:A=Ejemplos!B$11,ROW(),""),ROW() - 11)</f>
        <v>#VALUE!</v>
      </c>
      <c r="C19" t="e">
        <f t="shared" si="0"/>
        <v>#NUM!</v>
      </c>
      <c r="D19" s="25">
        <f t="shared" si="1"/>
        <v>8</v>
      </c>
      <c r="F19" t="b">
        <f>IF('Servicios Realizados'!A8=Ejemplos!B$11,ROW())</f>
        <v>0</v>
      </c>
    </row>
    <row r="20" spans="1:6" ht="18.75">
      <c r="B20" t="e">
        <f>SMALL(IF('Servicios Realizados'!A:A=Ejemplos!B$11,ROW(),""),ROW() - 11)</f>
        <v>#VALUE!</v>
      </c>
      <c r="C20" t="e">
        <f t="shared" si="0"/>
        <v>#NUM!</v>
      </c>
      <c r="D20" s="25">
        <f t="shared" si="1"/>
        <v>9</v>
      </c>
      <c r="F20" t="b">
        <f>IF('Servicios Realizados'!A9=Ejemplos!B$11,ROW())</f>
        <v>0</v>
      </c>
    </row>
    <row r="21" spans="1:6">
      <c r="B21" t="str">
        <f>IF('Servicios Realizados'!A:A=Ejemplos!B$11,ROW(),"")</f>
        <v/>
      </c>
      <c r="F21" t="b">
        <f>IF('Servicios Realizados'!A10=Ejemplos!B$11,ROW())</f>
        <v>0</v>
      </c>
    </row>
    <row r="22" spans="1:6">
      <c r="B22" t="str">
        <f>IF('Servicios Realizados'!A:A=Ejemplos!B$11,ROW(),"")</f>
        <v/>
      </c>
      <c r="F22" t="b">
        <f>IF('Servicios Realizados'!A11=Ejemplos!B$11,ROW())</f>
        <v>0</v>
      </c>
    </row>
    <row r="23" spans="1:6">
      <c r="B23" t="str">
        <f>IF('Servicios Realizados'!A:A=Ejemplos!B$11,ROW(),"")</f>
        <v/>
      </c>
      <c r="F23" t="b">
        <f>IF('Servicios Realizados'!A12=Ejemplos!B$11,ROW())</f>
        <v>0</v>
      </c>
    </row>
    <row r="24" spans="1:6">
      <c r="B24" t="str">
        <f>IF('Servicios Realizados'!A:A=Ejemplos!B$11,ROW(),"")</f>
        <v/>
      </c>
      <c r="F24" t="b">
        <f>IF('Servicios Realizados'!A13=Ejemplos!B$11,ROW())</f>
        <v>0</v>
      </c>
    </row>
    <row r="25" spans="1:6">
      <c r="B25" t="str">
        <f>IF('Servicios Realizados'!A:A=Ejemplos!B$11,ROW(),"")</f>
        <v/>
      </c>
      <c r="F25" t="b">
        <f>IF('Servicios Realizados'!A14=Ejemplos!B$11,ROW())</f>
        <v>0</v>
      </c>
    </row>
    <row r="26" spans="1:6">
      <c r="B26" t="str">
        <f>IF('Servicios Realizados'!A:A=Ejemplos!B$11,ROW(),"")</f>
        <v/>
      </c>
      <c r="F26" t="b">
        <f>IF('Servicios Realizados'!A15=Ejemplos!B$11,ROW())</f>
        <v>0</v>
      </c>
    </row>
    <row r="27" spans="1:6">
      <c r="B27" t="str">
        <f>IF('Servicios Realizados'!A:A=Ejemplos!B$11,ROW(),"")</f>
        <v/>
      </c>
      <c r="F27" t="b">
        <f>IF('Servicios Realizados'!A16=Ejemplos!B$11,ROW())</f>
        <v>0</v>
      </c>
    </row>
    <row r="28" spans="1:6">
      <c r="B28" t="str">
        <f>IF('Servicios Realizados'!A:A=Ejemplos!B$11,ROW(),"")</f>
        <v/>
      </c>
      <c r="F28" t="b">
        <f>IF('Servicios Realizados'!A17=Ejemplos!B$11,ROW())</f>
        <v>0</v>
      </c>
    </row>
    <row r="29" spans="1:6">
      <c r="B29" t="str">
        <f>IF('Servicios Realizados'!A:A=Ejemplos!B$11,ROW(),"")</f>
        <v/>
      </c>
      <c r="F29" t="b">
        <f>IF('Servicios Realizados'!A18=Ejemplos!B$11,ROW())</f>
        <v>0</v>
      </c>
    </row>
    <row r="30" spans="1:6">
      <c r="B30" t="str">
        <f>IF('Servicios Realizados'!A:A=Ejemplos!B$11,ROW(),"")</f>
        <v/>
      </c>
      <c r="F30" t="b">
        <f>IF('Servicios Realizados'!A19=Ejemplos!B$11,ROW())</f>
        <v>0</v>
      </c>
    </row>
    <row r="31" spans="1:6">
      <c r="B31" t="str">
        <f>IF('Servicios Realizados'!A:A=Ejemplos!B$11,ROW(),"")</f>
        <v/>
      </c>
      <c r="F31" t="e">
        <f>IF('Servicios Realizados'!#REF!=Ejemplos!B$11,ROW())</f>
        <v>#REF!</v>
      </c>
    </row>
    <row r="32" spans="1:6">
      <c r="B32" t="str">
        <f>IF('Servicios Realizados'!A:A=Ejemplos!B$11,ROW(),"")</f>
        <v/>
      </c>
      <c r="F32" t="b">
        <f>IF('Servicios Realizados'!A20=Ejemplos!B$11,ROW())</f>
        <v>0</v>
      </c>
    </row>
    <row r="33" spans="2:6">
      <c r="B33" t="str">
        <f>IF('Servicios Realizados'!A:A=Ejemplos!B$11,ROW(),"")</f>
        <v/>
      </c>
      <c r="F33" t="e">
        <f>IF('Servicios Realizados'!#REF!=Ejemplos!B$11,ROW())</f>
        <v>#REF!</v>
      </c>
    </row>
    <row r="34" spans="2:6">
      <c r="B34" t="str">
        <f>IF('Servicios Realizados'!A:A=Ejemplos!B$11,ROW(),"")</f>
        <v/>
      </c>
      <c r="F34" t="b">
        <f>IF('Servicios Realizados'!A21=Ejemplos!B$11,ROW())</f>
        <v>0</v>
      </c>
    </row>
    <row r="35" spans="2:6">
      <c r="B35" t="str">
        <f>IF('Servicios Realizados'!A:A=Ejemplos!B$11,ROW(),"")</f>
        <v/>
      </c>
      <c r="F35" t="b">
        <f>IF('Servicios Realizados'!A22=Ejemplos!B$11,ROW())</f>
        <v>0</v>
      </c>
    </row>
    <row r="36" spans="2:6">
      <c r="B36" t="str">
        <f>IF('Servicios Realizados'!A:A=Ejemplos!B$11,ROW(),"")</f>
        <v/>
      </c>
      <c r="F36" t="b">
        <f>IF('Servicios Realizados'!A23=Ejemplos!B$11,ROW())</f>
        <v>0</v>
      </c>
    </row>
    <row r="37" spans="2:6">
      <c r="B37" t="str">
        <f>IF('Servicios Realizados'!A:A=Ejemplos!B$11,ROW(),"")</f>
        <v/>
      </c>
      <c r="F37" t="e">
        <f>IF('Servicios Realizados'!#REF!=Ejemplos!B$11,ROW())</f>
        <v>#REF!</v>
      </c>
    </row>
    <row r="38" spans="2:6">
      <c r="B38" t="str">
        <f>IF('Servicios Realizados'!A:A=Ejemplos!B$11,ROW(),"")</f>
        <v/>
      </c>
      <c r="F38" t="b">
        <f>IF('Servicios Realizados'!A24=Ejemplos!B$11,ROW())</f>
        <v>0</v>
      </c>
    </row>
    <row r="39" spans="2:6">
      <c r="B39" t="str">
        <f>IF('Servicios Realizados'!A:A=Ejemplos!B$11,ROW(),"")</f>
        <v/>
      </c>
      <c r="F39" t="e">
        <f>IF('Servicios Realizados'!#REF!=Ejemplos!B$11,ROW())</f>
        <v>#REF!</v>
      </c>
    </row>
    <row r="40" spans="2:6">
      <c r="B40" t="str">
        <f>IF('Servicios Realizados'!A:A=Ejemplos!B$11,ROW(),"")</f>
        <v/>
      </c>
      <c r="F40" t="e">
        <f>IF('Servicios Realizados'!#REF!=Ejemplos!B$11,ROW())</f>
        <v>#REF!</v>
      </c>
    </row>
    <row r="41" spans="2:6">
      <c r="B41" t="str">
        <f>IF('Servicios Realizados'!A:A=Ejemplos!B$11,ROW(),"")</f>
        <v/>
      </c>
      <c r="F41" t="e">
        <f>IF('Servicios Realizados'!#REF!=Ejemplos!B$11,ROW())</f>
        <v>#REF!</v>
      </c>
    </row>
    <row r="42" spans="2:6">
      <c r="B42" t="str">
        <f>IF('Servicios Realizados'!A:A=Ejemplos!B$11,ROW(),"")</f>
        <v/>
      </c>
      <c r="F42" t="e">
        <f>IF('Servicios Realizados'!#REF!=Ejemplos!B$11,ROW())</f>
        <v>#REF!</v>
      </c>
    </row>
    <row r="43" spans="2:6">
      <c r="B43" t="str">
        <f>IF('Servicios Realizados'!A:A=Ejemplos!B$11,ROW(),"")</f>
        <v/>
      </c>
      <c r="F43" t="e">
        <f>IF('Servicios Realizados'!#REF!=Ejemplos!B$11,ROW())</f>
        <v>#REF!</v>
      </c>
    </row>
    <row r="44" spans="2:6">
      <c r="B44" t="str">
        <f>IF('Servicios Realizados'!A:A=Ejemplos!B$11,ROW(),"")</f>
        <v/>
      </c>
      <c r="F44" t="e">
        <f>IF('Servicios Realizados'!#REF!=Ejemplos!B$11,ROW())</f>
        <v>#REF!</v>
      </c>
    </row>
    <row r="45" spans="2:6">
      <c r="B45" t="str">
        <f>IF('Servicios Realizados'!A:A=Ejemplos!B$11,ROW(),"")</f>
        <v/>
      </c>
      <c r="F45" t="e">
        <f>IF('Servicios Realizados'!#REF!=Ejemplos!B$11,ROW())</f>
        <v>#REF!</v>
      </c>
    </row>
    <row r="46" spans="2:6">
      <c r="B46" t="str">
        <f>IF('Servicios Realizados'!A:A=Ejemplos!B$11,ROW(),"")</f>
        <v/>
      </c>
      <c r="F46" t="e">
        <f>IF('Servicios Realizados'!#REF!=Ejemplos!B$11,ROW())</f>
        <v>#REF!</v>
      </c>
    </row>
    <row r="47" spans="2:6">
      <c r="B47" t="str">
        <f>IF('Servicios Realizados'!A:A=Ejemplos!B$11,ROW(),"")</f>
        <v/>
      </c>
      <c r="F47" t="e">
        <f>IF('Servicios Realizados'!#REF!=Ejemplos!B$11,ROW())</f>
        <v>#REF!</v>
      </c>
    </row>
    <row r="48" spans="2:6">
      <c r="B48" t="str">
        <f>IF('Servicios Realizados'!A:A=Ejemplos!B$11,ROW(),"")</f>
        <v/>
      </c>
      <c r="F48" t="e">
        <f>IF('Servicios Realizados'!#REF!=Ejemplos!B$11,ROW())</f>
        <v>#REF!</v>
      </c>
    </row>
    <row r="49" spans="2:6">
      <c r="B49" t="str">
        <f>IF('Servicios Realizados'!A:A=Ejemplos!B$11,ROW(),"")</f>
        <v/>
      </c>
      <c r="F49" t="e">
        <f>IF('Servicios Realizados'!#REF!=Ejemplos!B$11,ROW())</f>
        <v>#REF!</v>
      </c>
    </row>
    <row r="50" spans="2:6">
      <c r="B50" t="str">
        <f>IF('Servicios Realizados'!A:A=Ejemplos!B$11,ROW(),"")</f>
        <v/>
      </c>
      <c r="F50" t="e">
        <f>IF('Servicios Realizados'!#REF!=Ejemplos!B$11,ROW())</f>
        <v>#REF!</v>
      </c>
    </row>
    <row r="51" spans="2:6">
      <c r="B51" t="str">
        <f>IF('Servicios Realizados'!A:A=Ejemplos!B$11,ROW(),"")</f>
        <v/>
      </c>
      <c r="F51" t="b">
        <f>IF('Servicios Realizados'!A25=Ejemplos!B$11,ROW())</f>
        <v>0</v>
      </c>
    </row>
    <row r="52" spans="2:6">
      <c r="B52" t="str">
        <f>IF('Servicios Realizados'!A:A=Ejemplos!B$11,ROW(),"")</f>
        <v/>
      </c>
      <c r="F52" t="b">
        <f>IF('Servicios Realizados'!A26=Ejemplos!B$11,ROW())</f>
        <v>0</v>
      </c>
    </row>
    <row r="53" spans="2:6">
      <c r="B53" t="str">
        <f>IF('Servicios Realizados'!A:A=Ejemplos!B$11,ROW(),"")</f>
        <v/>
      </c>
      <c r="F53" t="b">
        <f>IF('Servicios Realizados'!A27=Ejemplos!B$11,ROW())</f>
        <v>0</v>
      </c>
    </row>
    <row r="54" spans="2:6">
      <c r="B54" t="str">
        <f>IF('Servicios Realizados'!A:A=Ejemplos!B$11,ROW(),"")</f>
        <v/>
      </c>
      <c r="F54" t="b">
        <f>IF('Servicios Realizados'!A28=Ejemplos!B$11,ROW())</f>
        <v>0</v>
      </c>
    </row>
    <row r="55" spans="2:6">
      <c r="B55" t="str">
        <f>IF('Servicios Realizados'!A:A=Ejemplos!B$11,ROW(),"")</f>
        <v/>
      </c>
      <c r="F55" t="b">
        <f>IF('Servicios Realizados'!A29=Ejemplos!B$11,ROW())</f>
        <v>0</v>
      </c>
    </row>
    <row r="56" spans="2:6">
      <c r="B56" t="str">
        <f>IF('Servicios Realizados'!A:A=Ejemplos!B$11,ROW(),"")</f>
        <v/>
      </c>
      <c r="F56" t="b">
        <f>IF('Servicios Realizados'!A30=Ejemplos!B$11,ROW())</f>
        <v>0</v>
      </c>
    </row>
    <row r="57" spans="2:6">
      <c r="B57" t="str">
        <f>IF('Servicios Realizados'!A:A=Ejemplos!B$11,ROW(),"")</f>
        <v/>
      </c>
      <c r="F57" t="b">
        <f>IF('Servicios Realizados'!A31=Ejemplos!B$11,ROW())</f>
        <v>0</v>
      </c>
    </row>
    <row r="58" spans="2:6">
      <c r="B58" t="str">
        <f>IF('Servicios Realizados'!A:A=Ejemplos!B$11,ROW(),"")</f>
        <v/>
      </c>
      <c r="F58" t="e">
        <f>IF('Servicios Realizados'!#REF!=Ejemplos!B$11,ROW())</f>
        <v>#REF!</v>
      </c>
    </row>
    <row r="59" spans="2:6">
      <c r="B59" t="str">
        <f>IF('Servicios Realizados'!A:A=Ejemplos!B$11,ROW(),"")</f>
        <v/>
      </c>
      <c r="F59" t="b">
        <f>IF('Servicios Realizados'!A32=Ejemplos!B$11,ROW())</f>
        <v>0</v>
      </c>
    </row>
    <row r="60" spans="2:6">
      <c r="B60" t="str">
        <f>IF('Servicios Realizados'!A:A=Ejemplos!B$11,ROW(),"")</f>
        <v/>
      </c>
      <c r="F60" t="b">
        <f>IF('Servicios Realizados'!A33=Ejemplos!B$11,ROW())</f>
        <v>0</v>
      </c>
    </row>
    <row r="61" spans="2:6">
      <c r="B61" t="str">
        <f>IF('Servicios Realizados'!A:A=Ejemplos!B$11,ROW(),"")</f>
        <v/>
      </c>
      <c r="F61" t="b">
        <f>IF('Servicios Realizados'!A34=Ejemplos!B$11,ROW())</f>
        <v>0</v>
      </c>
    </row>
    <row r="62" spans="2:6">
      <c r="B62" t="str">
        <f>IF('Servicios Realizados'!A:A=Ejemplos!B$11,ROW(),"")</f>
        <v/>
      </c>
      <c r="F62" t="b">
        <f>IF('Servicios Realizados'!A35=Ejemplos!B$11,ROW())</f>
        <v>0</v>
      </c>
    </row>
    <row r="63" spans="2:6">
      <c r="B63" t="str">
        <f>IF('Servicios Realizados'!A:A=Ejemplos!B$11,ROW(),"")</f>
        <v/>
      </c>
      <c r="F63" t="b">
        <f>IF('Servicios Realizados'!A36=Ejemplos!B$11,ROW())</f>
        <v>0</v>
      </c>
    </row>
    <row r="64" spans="2:6">
      <c r="B64" t="str">
        <f>IF('Servicios Realizados'!A:A=Ejemplos!B$11,ROW(),"")</f>
        <v/>
      </c>
      <c r="F64" t="b">
        <f>IF('Servicios Realizados'!A37=Ejemplos!B$11,ROW())</f>
        <v>0</v>
      </c>
    </row>
    <row r="65" spans="2:6">
      <c r="B65" t="str">
        <f>IF('Servicios Realizados'!A:A=Ejemplos!B$11,ROW(),"")</f>
        <v/>
      </c>
      <c r="F65" t="b">
        <f>IF('Servicios Realizados'!A38=Ejemplos!B$11,ROW())</f>
        <v>0</v>
      </c>
    </row>
    <row r="66" spans="2:6">
      <c r="B66" t="str">
        <f>IF('Servicios Realizados'!A:A=Ejemplos!B$11,ROW(),"")</f>
        <v/>
      </c>
      <c r="F66" t="b">
        <f>IF('Servicios Realizados'!A39=Ejemplos!B$11,ROW())</f>
        <v>0</v>
      </c>
    </row>
    <row r="67" spans="2:6">
      <c r="B67" t="str">
        <f>IF('Servicios Realizados'!A:A=Ejemplos!B$11,ROW(),"")</f>
        <v/>
      </c>
      <c r="F67" t="b">
        <f>IF('Servicios Realizados'!A40=Ejemplos!B$11,ROW())</f>
        <v>0</v>
      </c>
    </row>
    <row r="68" spans="2:6">
      <c r="B68" t="str">
        <f>IF('Servicios Realizados'!A:A=Ejemplos!B$11,ROW(),"")</f>
        <v/>
      </c>
      <c r="F68" t="b">
        <f>IF('Servicios Realizados'!A41=Ejemplos!B$11,ROW())</f>
        <v>0</v>
      </c>
    </row>
    <row r="69" spans="2:6">
      <c r="B69" t="str">
        <f>IF('Servicios Realizados'!A:A=Ejemplos!B$11,ROW(),"")</f>
        <v/>
      </c>
      <c r="F69" t="b">
        <f>IF('Servicios Realizados'!A42=Ejemplos!B$11,ROW())</f>
        <v>0</v>
      </c>
    </row>
    <row r="70" spans="2:6">
      <c r="B70" t="str">
        <f>IF('Servicios Realizados'!A:A=Ejemplos!B$11,ROW(),"")</f>
        <v/>
      </c>
      <c r="F70" t="b">
        <f>IF('Servicios Realizados'!A43=Ejemplos!B$11,ROW())</f>
        <v>0</v>
      </c>
    </row>
    <row r="71" spans="2:6">
      <c r="B71" t="str">
        <f>IF('Servicios Realizados'!A:A=Ejemplos!B$11,ROW(),"")</f>
        <v/>
      </c>
      <c r="F71" t="b">
        <f>IF('Servicios Realizados'!A44=Ejemplos!B$11,ROW())</f>
        <v>0</v>
      </c>
    </row>
    <row r="72" spans="2:6">
      <c r="B72" t="str">
        <f>IF('Servicios Realizados'!A:A=Ejemplos!B$11,ROW(),"")</f>
        <v/>
      </c>
      <c r="F72" t="b">
        <f>IF('Servicios Realizados'!A45=Ejemplos!B$11,ROW())</f>
        <v>0</v>
      </c>
    </row>
    <row r="73" spans="2:6">
      <c r="B73" t="str">
        <f>IF('Servicios Realizados'!A:A=Ejemplos!B$11,ROW(),"")</f>
        <v/>
      </c>
      <c r="F73" t="b">
        <f>IF('Servicios Realizados'!A46=Ejemplos!B$11,ROW())</f>
        <v>0</v>
      </c>
    </row>
    <row r="74" spans="2:6">
      <c r="B74" t="str">
        <f>IF('Servicios Realizados'!A:A=Ejemplos!B$11,ROW(),"")</f>
        <v/>
      </c>
      <c r="F74" t="e">
        <f>IF('Servicios Realizados'!#REF!=Ejemplos!B$11,ROW())</f>
        <v>#REF!</v>
      </c>
    </row>
    <row r="75" spans="2:6">
      <c r="B75" t="str">
        <f>IF('Servicios Realizados'!A:A=Ejemplos!B$11,ROW(),"")</f>
        <v/>
      </c>
      <c r="F75" t="e">
        <f>IF('Servicios Realizados'!#REF!=Ejemplos!B$11,ROW())</f>
        <v>#REF!</v>
      </c>
    </row>
    <row r="76" spans="2:6">
      <c r="B76" t="str">
        <f>IF('Servicios Realizados'!A:A=Ejemplos!B$11,ROW(),"")</f>
        <v/>
      </c>
      <c r="F76" t="b">
        <f>IF('Servicios Realizados'!A47=Ejemplos!B$11,ROW())</f>
        <v>0</v>
      </c>
    </row>
    <row r="77" spans="2:6">
      <c r="B77" t="str">
        <f>IF('Servicios Realizados'!A:A=Ejemplos!B$11,ROW(),"")</f>
        <v/>
      </c>
      <c r="F77" t="b">
        <f>IF('Servicios Realizados'!A48=Ejemplos!B$11,ROW())</f>
        <v>0</v>
      </c>
    </row>
    <row r="78" spans="2:6">
      <c r="B78" t="str">
        <f>IF('Servicios Realizados'!A:A=Ejemplos!B$11,ROW(),"")</f>
        <v/>
      </c>
      <c r="F78" t="b">
        <f>IF('Servicios Realizados'!A49=Ejemplos!B$11,ROW())</f>
        <v>0</v>
      </c>
    </row>
    <row r="79" spans="2:6">
      <c r="B79" t="str">
        <f>IF('Servicios Realizados'!A:A=Ejemplos!B$11,ROW(),"")</f>
        <v/>
      </c>
      <c r="F79" t="b">
        <f>IF('Servicios Realizados'!A50=Ejemplos!B$11,ROW())</f>
        <v>0</v>
      </c>
    </row>
    <row r="80" spans="2:6">
      <c r="B80" t="str">
        <f>IF('Servicios Realizados'!A:A=Ejemplos!B$11,ROW(),"")</f>
        <v/>
      </c>
      <c r="F80" t="b">
        <f>IF('Servicios Realizados'!A51=Ejemplos!B$11,ROW())</f>
        <v>0</v>
      </c>
    </row>
    <row r="81" spans="2:6">
      <c r="B81" t="str">
        <f>IF('Servicios Realizados'!A:A=Ejemplos!B$11,ROW(),"")</f>
        <v/>
      </c>
      <c r="F81" t="b">
        <f>IF('Servicios Realizados'!A52=Ejemplos!B$11,ROW())</f>
        <v>0</v>
      </c>
    </row>
    <row r="82" spans="2:6">
      <c r="B82" t="str">
        <f>IF('Servicios Realizados'!A:A=Ejemplos!B$11,ROW(),"")</f>
        <v/>
      </c>
      <c r="F82" t="b">
        <f>IF('Servicios Realizados'!A53=Ejemplos!B$11,ROW())</f>
        <v>0</v>
      </c>
    </row>
    <row r="83" spans="2:6">
      <c r="B83" t="str">
        <f>IF('Servicios Realizados'!A:A=Ejemplos!B$11,ROW(),"")</f>
        <v/>
      </c>
      <c r="F83" t="b">
        <f>IF('Servicios Realizados'!A54=Ejemplos!B$11,ROW())</f>
        <v>0</v>
      </c>
    </row>
    <row r="84" spans="2:6">
      <c r="B84" t="str">
        <f>IF('Servicios Realizados'!A:A=Ejemplos!B$11,ROW(),"")</f>
        <v/>
      </c>
      <c r="F84" t="b">
        <f>IF('Servicios Realizados'!A55=Ejemplos!B$11,ROW())</f>
        <v>0</v>
      </c>
    </row>
    <row r="85" spans="2:6">
      <c r="B85" t="str">
        <f>IF('Servicios Realizados'!A:A=Ejemplos!B$11,ROW(),"")</f>
        <v/>
      </c>
      <c r="F85" t="b">
        <f>IF('Servicios Realizados'!A56=Ejemplos!B$11,ROW())</f>
        <v>0</v>
      </c>
    </row>
    <row r="86" spans="2:6">
      <c r="B86" t="str">
        <f>IF('Servicios Realizados'!A:A=Ejemplos!B$11,ROW(),"")</f>
        <v/>
      </c>
      <c r="F86" t="b">
        <f>IF('Servicios Realizados'!A57=Ejemplos!B$11,ROW())</f>
        <v>0</v>
      </c>
    </row>
    <row r="87" spans="2:6">
      <c r="B87" t="str">
        <f>IF('Servicios Realizados'!A:A=Ejemplos!B$11,ROW(),"")</f>
        <v/>
      </c>
      <c r="F87" t="b">
        <f>IF('Servicios Realizados'!A58=Ejemplos!B$11,ROW())</f>
        <v>0</v>
      </c>
    </row>
    <row r="88" spans="2:6">
      <c r="B88" t="str">
        <f>IF('Servicios Realizados'!A:A=Ejemplos!B$11,ROW(),"")</f>
        <v/>
      </c>
      <c r="F88" t="b">
        <f>IF('Servicios Realizados'!A59=Ejemplos!B$11,ROW())</f>
        <v>0</v>
      </c>
    </row>
    <row r="89" spans="2:6">
      <c r="B89" t="str">
        <f>IF('Servicios Realizados'!A:A=Ejemplos!B$11,ROW(),"")</f>
        <v/>
      </c>
      <c r="F89" t="b">
        <f>IF('Servicios Realizados'!A60=Ejemplos!B$11,ROW())</f>
        <v>0</v>
      </c>
    </row>
    <row r="90" spans="2:6">
      <c r="B90" t="str">
        <f>IF('Servicios Realizados'!A:A=Ejemplos!B$11,ROW(),"")</f>
        <v/>
      </c>
      <c r="F90" t="b">
        <f>IF('Servicios Realizados'!A61=Ejemplos!B$11,ROW())</f>
        <v>0</v>
      </c>
    </row>
    <row r="91" spans="2:6">
      <c r="B91" t="str">
        <f>IF('Servicios Realizados'!A:A=Ejemplos!B$11,ROW(),"")</f>
        <v/>
      </c>
      <c r="F91" t="b">
        <f>IF('Servicios Realizados'!A62=Ejemplos!B$11,ROW())</f>
        <v>0</v>
      </c>
    </row>
    <row r="92" spans="2:6">
      <c r="B92" t="str">
        <f>IF('Servicios Realizados'!A:A=Ejemplos!B$11,ROW(),"")</f>
        <v/>
      </c>
      <c r="F92" t="b">
        <f>IF('Servicios Realizados'!A63=Ejemplos!B$11,ROW())</f>
        <v>0</v>
      </c>
    </row>
    <row r="93" spans="2:6">
      <c r="B93" t="str">
        <f>IF('Servicios Realizados'!A:A=Ejemplos!B$11,ROW(),"")</f>
        <v/>
      </c>
      <c r="F93" t="b">
        <f>IF('Servicios Realizados'!A64=Ejemplos!B$11,ROW())</f>
        <v>0</v>
      </c>
    </row>
    <row r="94" spans="2:6">
      <c r="B94" t="str">
        <f>IF('Servicios Realizados'!A:A=Ejemplos!B$11,ROW(),"")</f>
        <v/>
      </c>
      <c r="F94" t="b">
        <f>IF('Servicios Realizados'!A65=Ejemplos!B$11,ROW())</f>
        <v>0</v>
      </c>
    </row>
    <row r="95" spans="2:6">
      <c r="B95" t="str">
        <f>IF('Servicios Realizados'!A:A=Ejemplos!B$11,ROW(),"")</f>
        <v/>
      </c>
      <c r="F95" t="b">
        <f>IF('Servicios Realizados'!A66=Ejemplos!B$11,ROW())</f>
        <v>0</v>
      </c>
    </row>
    <row r="96" spans="2:6">
      <c r="B96" t="str">
        <f>IF('Servicios Realizados'!A:A=Ejemplos!B$11,ROW(),"")</f>
        <v/>
      </c>
      <c r="F96" t="b">
        <f>IF('Servicios Realizados'!A67=Ejemplos!B$11,ROW())</f>
        <v>0</v>
      </c>
    </row>
    <row r="97" spans="2:6">
      <c r="B97" t="str">
        <f>IF('Servicios Realizados'!A:A=Ejemplos!B$11,ROW(),"")</f>
        <v/>
      </c>
      <c r="F97" t="b">
        <f>IF('Servicios Realizados'!A68=Ejemplos!B$11,ROW())</f>
        <v>0</v>
      </c>
    </row>
    <row r="98" spans="2:6">
      <c r="B98" t="str">
        <f>IF('Servicios Realizados'!A:A=Ejemplos!B$11,ROW(),"")</f>
        <v/>
      </c>
      <c r="F98" t="b">
        <f>IF('Servicios Realizados'!A69=Ejemplos!B$11,ROW())</f>
        <v>0</v>
      </c>
    </row>
    <row r="99" spans="2:6">
      <c r="B99" t="str">
        <f>IF('Servicios Realizados'!A:A=Ejemplos!B$11,ROW(),"")</f>
        <v/>
      </c>
      <c r="F99" t="b">
        <f>IF('Servicios Realizados'!A70=Ejemplos!B$11,ROW())</f>
        <v>0</v>
      </c>
    </row>
    <row r="100" spans="2:6">
      <c r="B100" t="str">
        <f>IF('Servicios Realizados'!A:A=Ejemplos!B$11,ROW(),"")</f>
        <v/>
      </c>
      <c r="F100" t="b">
        <f>IF('Servicios Realizados'!A71=Ejemplos!B$11,ROW())</f>
        <v>0</v>
      </c>
    </row>
    <row r="101" spans="2:6">
      <c r="B101" t="str">
        <f>IF('Servicios Realizados'!A:A=Ejemplos!B$11,ROW(),"")</f>
        <v/>
      </c>
      <c r="F101" t="b">
        <f>IF('Servicios Realizados'!A72=Ejemplos!B$11,ROW())</f>
        <v>0</v>
      </c>
    </row>
    <row r="102" spans="2:6">
      <c r="B102" t="str">
        <f>IF('Servicios Realizados'!A:A=Ejemplos!B$11,ROW(),"")</f>
        <v/>
      </c>
      <c r="F102" t="b">
        <f>IF('Servicios Realizados'!A73=Ejemplos!B$11,ROW())</f>
        <v>0</v>
      </c>
    </row>
    <row r="103" spans="2:6">
      <c r="B103" t="str">
        <f>IF('Servicios Realizados'!A:A=Ejemplos!B$11,ROW(),"")</f>
        <v/>
      </c>
      <c r="F103" t="b">
        <f>IF('Servicios Realizados'!A74=Ejemplos!B$11,ROW())</f>
        <v>0</v>
      </c>
    </row>
    <row r="104" spans="2:6">
      <c r="B104" t="str">
        <f>IF('Servicios Realizados'!A:A=Ejemplos!B$11,ROW(),"")</f>
        <v/>
      </c>
      <c r="F104" t="b">
        <f>IF('Servicios Realizados'!A75=Ejemplos!B$11,ROW())</f>
        <v>0</v>
      </c>
    </row>
    <row r="105" spans="2:6">
      <c r="B105" t="str">
        <f>IF('Servicios Realizados'!A:A=Ejemplos!B$11,ROW(),"")</f>
        <v/>
      </c>
      <c r="F105" t="b">
        <f>IF('Servicios Realizados'!A76=Ejemplos!B$11,ROW())</f>
        <v>0</v>
      </c>
    </row>
    <row r="106" spans="2:6">
      <c r="B106" t="str">
        <f>IF('Servicios Realizados'!A:A=Ejemplos!B$11,ROW(),"")</f>
        <v/>
      </c>
      <c r="F106" t="b">
        <f>IF('Servicios Realizados'!A77=Ejemplos!B$11,ROW())</f>
        <v>0</v>
      </c>
    </row>
    <row r="107" spans="2:6">
      <c r="B107" t="str">
        <f>IF('Servicios Realizados'!A:A=Ejemplos!B$11,ROW(),"")</f>
        <v/>
      </c>
      <c r="F107" t="b">
        <f>IF('Servicios Realizados'!A78=Ejemplos!B$11,ROW())</f>
        <v>0</v>
      </c>
    </row>
    <row r="108" spans="2:6">
      <c r="B108" t="str">
        <f>IF('Servicios Realizados'!A:A=Ejemplos!B$11,ROW(),"")</f>
        <v/>
      </c>
      <c r="F108" t="b">
        <f>IF('Servicios Realizados'!A79=Ejemplos!B$11,ROW())</f>
        <v>0</v>
      </c>
    </row>
    <row r="109" spans="2:6">
      <c r="B109" t="str">
        <f>IF('Servicios Realizados'!A:A=Ejemplos!B$11,ROW(),"")</f>
        <v/>
      </c>
      <c r="F109" t="b">
        <f>IF('Servicios Realizados'!A80=Ejemplos!B$11,ROW())</f>
        <v>0</v>
      </c>
    </row>
    <row r="110" spans="2:6">
      <c r="B110" t="str">
        <f>IF('Servicios Realizados'!A:A=Ejemplos!B$11,ROW(),"")</f>
        <v/>
      </c>
      <c r="F110" t="b">
        <f>IF('Servicios Realizados'!A81=Ejemplos!B$11,ROW())</f>
        <v>0</v>
      </c>
    </row>
    <row r="111" spans="2:6">
      <c r="B111" t="str">
        <f>IF('Servicios Realizados'!A:A=Ejemplos!B$11,ROW(),"")</f>
        <v/>
      </c>
      <c r="F111" t="b">
        <f>IF('Servicios Realizados'!A82=Ejemplos!B$11,ROW())</f>
        <v>0</v>
      </c>
    </row>
    <row r="112" spans="2:6">
      <c r="B112" t="str">
        <f>IF('Servicios Realizados'!A:A=Ejemplos!B$11,ROW(),"")</f>
        <v/>
      </c>
      <c r="F112" t="b">
        <f>IF('Servicios Realizados'!A83=Ejemplos!B$11,ROW())</f>
        <v>0</v>
      </c>
    </row>
    <row r="113" spans="2:6">
      <c r="B113" t="str">
        <f>IF('Servicios Realizados'!A:A=Ejemplos!B$11,ROW(),"")</f>
        <v/>
      </c>
      <c r="F113" t="b">
        <f>IF('Servicios Realizados'!A84=Ejemplos!B$11,ROW())</f>
        <v>0</v>
      </c>
    </row>
    <row r="114" spans="2:6">
      <c r="B114" t="str">
        <f>IF('Servicios Realizados'!A:A=Ejemplos!B$11,ROW(),"")</f>
        <v/>
      </c>
      <c r="F114" t="b">
        <f>IF('Servicios Realizados'!A85=Ejemplos!B$11,ROW())</f>
        <v>0</v>
      </c>
    </row>
    <row r="115" spans="2:6">
      <c r="B115" t="str">
        <f>IF('Servicios Realizados'!A:A=Ejemplos!B$11,ROW(),"")</f>
        <v/>
      </c>
      <c r="F115" t="b">
        <f>IF('Servicios Realizados'!A86=Ejemplos!B$11,ROW())</f>
        <v>0</v>
      </c>
    </row>
    <row r="116" spans="2:6">
      <c r="B116" t="str">
        <f>IF('Servicios Realizados'!A:A=Ejemplos!B$11,ROW(),"")</f>
        <v/>
      </c>
      <c r="F116" t="b">
        <f>IF('Servicios Realizados'!A87=Ejemplos!B$11,ROW())</f>
        <v>0</v>
      </c>
    </row>
    <row r="117" spans="2:6">
      <c r="B117" t="str">
        <f>IF('Servicios Realizados'!A:A=Ejemplos!B$11,ROW(),"")</f>
        <v/>
      </c>
      <c r="F117" t="b">
        <f>IF('Servicios Realizados'!A88=Ejemplos!B$11,ROW())</f>
        <v>0</v>
      </c>
    </row>
    <row r="118" spans="2:6">
      <c r="B118" t="str">
        <f>IF('Servicios Realizados'!A:A=Ejemplos!B$11,ROW(),"")</f>
        <v/>
      </c>
      <c r="F118" t="b">
        <f>IF('Servicios Realizados'!A89=Ejemplos!B$11,ROW())</f>
        <v>0</v>
      </c>
    </row>
    <row r="119" spans="2:6">
      <c r="B119" t="str">
        <f>IF('Servicios Realizados'!A:A=Ejemplos!B$11,ROW(),"")</f>
        <v/>
      </c>
      <c r="F119" t="b">
        <f>IF('Servicios Realizados'!A90=Ejemplos!B$11,ROW())</f>
        <v>0</v>
      </c>
    </row>
    <row r="120" spans="2:6">
      <c r="B120" t="str">
        <f>IF('Servicios Realizados'!A:A=Ejemplos!B$11,ROW(),"")</f>
        <v/>
      </c>
      <c r="F120" t="b">
        <f>IF('Servicios Realizados'!A91=Ejemplos!B$11,ROW())</f>
        <v>0</v>
      </c>
    </row>
    <row r="121" spans="2:6">
      <c r="B121" t="str">
        <f>IF('Servicios Realizados'!A:A=Ejemplos!B$11,ROW(),"")</f>
        <v/>
      </c>
      <c r="F121" t="b">
        <f>IF('Servicios Realizados'!A92=Ejemplos!B$11,ROW())</f>
        <v>0</v>
      </c>
    </row>
    <row r="122" spans="2:6">
      <c r="B122" t="str">
        <f>IF('Servicios Realizados'!A:A=Ejemplos!B$11,ROW(),"")</f>
        <v/>
      </c>
      <c r="F122" t="b">
        <f>IF('Servicios Realizados'!A93=Ejemplos!B$11,ROW())</f>
        <v>0</v>
      </c>
    </row>
    <row r="123" spans="2:6">
      <c r="B123" t="str">
        <f>IF('Servicios Realizados'!A:A=Ejemplos!B$11,ROW(),"")</f>
        <v/>
      </c>
      <c r="F123" t="b">
        <f>IF('Servicios Realizados'!A94=Ejemplos!B$11,ROW())</f>
        <v>0</v>
      </c>
    </row>
    <row r="124" spans="2:6">
      <c r="B124" t="str">
        <f>IF('Servicios Realizados'!A:A=Ejemplos!B$11,ROW(),"")</f>
        <v/>
      </c>
      <c r="F124" t="b">
        <f>IF('Servicios Realizados'!A95=Ejemplos!B$11,ROW())</f>
        <v>0</v>
      </c>
    </row>
    <row r="125" spans="2:6">
      <c r="B125" t="str">
        <f>IF('Servicios Realizados'!A:A=Ejemplos!B$11,ROW(),"")</f>
        <v/>
      </c>
      <c r="F125" t="b">
        <f>IF('Servicios Realizados'!A96=Ejemplos!B$11,ROW())</f>
        <v>0</v>
      </c>
    </row>
    <row r="126" spans="2:6">
      <c r="B126" t="str">
        <f>IF('Servicios Realizados'!A:A=Ejemplos!B$11,ROW(),"")</f>
        <v/>
      </c>
      <c r="F126" t="b">
        <f>IF('Servicios Realizados'!A97=Ejemplos!B$11,ROW())</f>
        <v>0</v>
      </c>
    </row>
    <row r="127" spans="2:6">
      <c r="B127" t="str">
        <f>IF('Servicios Realizados'!A:A=Ejemplos!B$11,ROW(),"")</f>
        <v/>
      </c>
      <c r="F127" t="b">
        <f>IF('Servicios Realizados'!A98=Ejemplos!B$11,ROW())</f>
        <v>0</v>
      </c>
    </row>
    <row r="128" spans="2:6">
      <c r="B128" t="str">
        <f>IF('Servicios Realizados'!A:A=Ejemplos!B$11,ROW(),"")</f>
        <v/>
      </c>
      <c r="F128" t="b">
        <f>IF('Servicios Realizados'!A99=Ejemplos!B$11,ROW())</f>
        <v>0</v>
      </c>
    </row>
    <row r="129" spans="2:6">
      <c r="B129" t="str">
        <f>IF('Servicios Realizados'!A:A=Ejemplos!B$11,ROW(),"")</f>
        <v/>
      </c>
      <c r="F129" t="b">
        <f>IF('Servicios Realizados'!A100=Ejemplos!B$11,ROW())</f>
        <v>0</v>
      </c>
    </row>
    <row r="130" spans="2:6">
      <c r="B130" t="str">
        <f>IF('Servicios Realizados'!A:A=Ejemplos!B$11,ROW(),"")</f>
        <v/>
      </c>
      <c r="F130" t="e">
        <f>IF('Servicios Realizados'!#REF!=Ejemplos!B$11,ROW())</f>
        <v>#REF!</v>
      </c>
    </row>
    <row r="131" spans="2:6">
      <c r="B131" t="str">
        <f>IF('Servicios Realizados'!A:A=Ejemplos!B$11,ROW(),"")</f>
        <v/>
      </c>
      <c r="F131" t="b">
        <f>IF('Servicios Realizados'!A101=Ejemplos!B$11,ROW())</f>
        <v>0</v>
      </c>
    </row>
    <row r="132" spans="2:6">
      <c r="B132" t="str">
        <f>IF('Servicios Realizados'!A:A=Ejemplos!B$11,ROW(),"")</f>
        <v/>
      </c>
      <c r="F132" t="b">
        <f>IF('Servicios Realizados'!A102=Ejemplos!B$11,ROW())</f>
        <v>0</v>
      </c>
    </row>
    <row r="133" spans="2:6">
      <c r="B133" t="str">
        <f>IF('Servicios Realizados'!A:A=Ejemplos!B$11,ROW(),"")</f>
        <v/>
      </c>
      <c r="F133" t="b">
        <f>IF('Servicios Realizados'!A103=Ejemplos!B$11,ROW())</f>
        <v>0</v>
      </c>
    </row>
    <row r="134" spans="2:6">
      <c r="B134" t="str">
        <f>IF('Servicios Realizados'!A:A=Ejemplos!B$11,ROW(),"")</f>
        <v/>
      </c>
      <c r="F134" t="b">
        <f>IF('Servicios Realizados'!A104=Ejemplos!B$11,ROW())</f>
        <v>0</v>
      </c>
    </row>
    <row r="135" spans="2:6">
      <c r="B135" t="str">
        <f>IF('Servicios Realizados'!A:A=Ejemplos!B$11,ROW(),"")</f>
        <v/>
      </c>
      <c r="F135" t="b">
        <f>IF('Servicios Realizados'!A105=Ejemplos!B$11,ROW())</f>
        <v>0</v>
      </c>
    </row>
    <row r="136" spans="2:6">
      <c r="B136" t="str">
        <f>IF('Servicios Realizados'!A:A=Ejemplos!B$11,ROW(),"")</f>
        <v/>
      </c>
      <c r="F136" t="b">
        <f>IF('Servicios Realizados'!A106=Ejemplos!B$11,ROW())</f>
        <v>0</v>
      </c>
    </row>
    <row r="137" spans="2:6">
      <c r="B137" t="str">
        <f>IF('Servicios Realizados'!A:A=Ejemplos!B$11,ROW(),"")</f>
        <v/>
      </c>
      <c r="F137" t="b">
        <f>IF('Servicios Realizados'!A107=Ejemplos!B$11,ROW())</f>
        <v>0</v>
      </c>
    </row>
    <row r="138" spans="2:6">
      <c r="B138" t="str">
        <f>IF('Servicios Realizados'!A:A=Ejemplos!B$11,ROW(),"")</f>
        <v/>
      </c>
      <c r="F138" t="b">
        <f>IF('Servicios Realizados'!A108=Ejemplos!B$11,ROW())</f>
        <v>0</v>
      </c>
    </row>
    <row r="139" spans="2:6">
      <c r="B139" t="str">
        <f>IF('Servicios Realizados'!A:A=Ejemplos!B$11,ROW(),"")</f>
        <v/>
      </c>
      <c r="F139" t="b">
        <f>IF('Servicios Realizados'!A109=Ejemplos!B$11,ROW())</f>
        <v>0</v>
      </c>
    </row>
    <row r="140" spans="2:6">
      <c r="B140" t="str">
        <f>IF('Servicios Realizados'!A:A=Ejemplos!B$11,ROW(),"")</f>
        <v/>
      </c>
      <c r="F140" t="b">
        <f>IF('Servicios Realizados'!A110=Ejemplos!B$11,ROW())</f>
        <v>0</v>
      </c>
    </row>
    <row r="141" spans="2:6">
      <c r="B141" t="str">
        <f>IF('Servicios Realizados'!A:A=Ejemplos!B$11,ROW(),"")</f>
        <v/>
      </c>
      <c r="F141" t="b">
        <f>IF('Servicios Realizados'!A111=Ejemplos!B$11,ROW())</f>
        <v>0</v>
      </c>
    </row>
    <row r="142" spans="2:6">
      <c r="B142" t="str">
        <f>IF('Servicios Realizados'!A:A=Ejemplos!B$11,ROW(),"")</f>
        <v/>
      </c>
      <c r="F142" t="b">
        <f>IF('Servicios Realizados'!A112=Ejemplos!B$11,ROW())</f>
        <v>0</v>
      </c>
    </row>
    <row r="143" spans="2:6">
      <c r="B143" t="str">
        <f>IF('Servicios Realizados'!A:A=Ejemplos!B$11,ROW(),"")</f>
        <v/>
      </c>
      <c r="F143" t="b">
        <f>IF('Servicios Realizados'!A113=Ejemplos!B$11,ROW())</f>
        <v>0</v>
      </c>
    </row>
    <row r="144" spans="2:6">
      <c r="B144" t="str">
        <f>IF('Servicios Realizados'!A:A=Ejemplos!B$11,ROW(),"")</f>
        <v/>
      </c>
      <c r="F144" t="b">
        <f>IF('Servicios Realizados'!A114=Ejemplos!B$11,ROW())</f>
        <v>0</v>
      </c>
    </row>
    <row r="145" spans="2:6">
      <c r="B145" t="str">
        <f>IF('Servicios Realizados'!A:A=Ejemplos!B$11,ROW(),"")</f>
        <v/>
      </c>
      <c r="F145" t="b">
        <f>IF('Servicios Realizados'!A115=Ejemplos!B$11,ROW())</f>
        <v>0</v>
      </c>
    </row>
    <row r="146" spans="2:6">
      <c r="B146" t="str">
        <f>IF('Servicios Realizados'!A:A=Ejemplos!B$11,ROW(),"")</f>
        <v/>
      </c>
      <c r="F146" t="b">
        <f>IF('Servicios Realizados'!A116=Ejemplos!B$11,ROW())</f>
        <v>0</v>
      </c>
    </row>
    <row r="147" spans="2:6">
      <c r="B147" t="str">
        <f>IF('Servicios Realizados'!A:A=Ejemplos!B$11,ROW(),"")</f>
        <v/>
      </c>
      <c r="F147" t="b">
        <f>IF('Servicios Realizados'!A117=Ejemplos!B$11,ROW())</f>
        <v>0</v>
      </c>
    </row>
    <row r="148" spans="2:6">
      <c r="B148" t="str">
        <f>IF('Servicios Realizados'!A:A=Ejemplos!B$11,ROW(),"")</f>
        <v/>
      </c>
      <c r="F148" t="b">
        <f>IF('Servicios Realizados'!A118=Ejemplos!B$11,ROW())</f>
        <v>0</v>
      </c>
    </row>
    <row r="149" spans="2:6">
      <c r="B149" t="str">
        <f>IF('Servicios Realizados'!A:A=Ejemplos!B$11,ROW(),"")</f>
        <v/>
      </c>
      <c r="F149" t="b">
        <f>IF('Servicios Realizados'!A119=Ejemplos!B$11,ROW())</f>
        <v>0</v>
      </c>
    </row>
    <row r="150" spans="2:6">
      <c r="B150" t="str">
        <f>IF('Servicios Realizados'!A:A=Ejemplos!B$11,ROW(),"")</f>
        <v/>
      </c>
      <c r="F150" t="b">
        <f>IF('Servicios Realizados'!A120=Ejemplos!B$11,ROW())</f>
        <v>0</v>
      </c>
    </row>
    <row r="151" spans="2:6">
      <c r="B151" t="str">
        <f>IF('Servicios Realizados'!A:A=Ejemplos!B$11,ROW(),"")</f>
        <v/>
      </c>
      <c r="F151" t="b">
        <f>IF('Servicios Realizados'!A121=Ejemplos!B$11,ROW())</f>
        <v>0</v>
      </c>
    </row>
    <row r="152" spans="2:6">
      <c r="B152" t="str">
        <f>IF('Servicios Realizados'!A:A=Ejemplos!B$11,ROW(),"")</f>
        <v/>
      </c>
      <c r="F152" t="b">
        <f>IF('Servicios Realizados'!A122=Ejemplos!B$11,ROW())</f>
        <v>0</v>
      </c>
    </row>
    <row r="153" spans="2:6">
      <c r="B153" t="str">
        <f>IF('Servicios Realizados'!A:A=Ejemplos!B$11,ROW(),"")</f>
        <v/>
      </c>
      <c r="F153" t="b">
        <f>IF('Servicios Realizados'!A123=Ejemplos!B$11,ROW())</f>
        <v>0</v>
      </c>
    </row>
    <row r="154" spans="2:6">
      <c r="B154" t="str">
        <f>IF('Servicios Realizados'!A:A=Ejemplos!B$11,ROW(),"")</f>
        <v/>
      </c>
      <c r="F154" t="b">
        <f>IF('Servicios Realizados'!A124=Ejemplos!B$11,ROW())</f>
        <v>0</v>
      </c>
    </row>
    <row r="155" spans="2:6">
      <c r="B155" t="str">
        <f>IF('Servicios Realizados'!A:A=Ejemplos!B$11,ROW(),"")</f>
        <v/>
      </c>
      <c r="F155" t="b">
        <f>IF('Servicios Realizados'!A125=Ejemplos!B$11,ROW())</f>
        <v>0</v>
      </c>
    </row>
    <row r="156" spans="2:6">
      <c r="B156" t="str">
        <f>IF('Servicios Realizados'!A:A=Ejemplos!B$11,ROW(),"")</f>
        <v/>
      </c>
      <c r="F156" t="b">
        <f>IF('Servicios Realizados'!A126=Ejemplos!B$11,ROW())</f>
        <v>0</v>
      </c>
    </row>
    <row r="157" spans="2:6">
      <c r="B157" t="str">
        <f>IF('Servicios Realizados'!A:A=Ejemplos!B$11,ROW(),"")</f>
        <v/>
      </c>
      <c r="F157" t="b">
        <f>IF('Servicios Realizados'!A127=Ejemplos!B$11,ROW())</f>
        <v>0</v>
      </c>
    </row>
    <row r="158" spans="2:6">
      <c r="B158" t="str">
        <f>IF('Servicios Realizados'!A:A=Ejemplos!B$11,ROW(),"")</f>
        <v/>
      </c>
      <c r="F158" t="b">
        <f>IF('Servicios Realizados'!A128=Ejemplos!B$11,ROW())</f>
        <v>0</v>
      </c>
    </row>
    <row r="159" spans="2:6">
      <c r="B159" t="str">
        <f>IF('Servicios Realizados'!A:A=Ejemplos!B$11,ROW(),"")</f>
        <v/>
      </c>
      <c r="F159" t="b">
        <f>IF('Servicios Realizados'!A129=Ejemplos!B$11,ROW())</f>
        <v>0</v>
      </c>
    </row>
    <row r="160" spans="2:6">
      <c r="B160" t="str">
        <f>IF('Servicios Realizados'!A:A=Ejemplos!B$11,ROW(),"")</f>
        <v/>
      </c>
      <c r="F160" t="b">
        <f>IF('Servicios Realizados'!A130=Ejemplos!B$11,ROW())</f>
        <v>0</v>
      </c>
    </row>
    <row r="161" spans="2:6">
      <c r="B161" t="str">
        <f>IF('Servicios Realizados'!A:A=Ejemplos!B$11,ROW(),"")</f>
        <v/>
      </c>
      <c r="F161" t="b">
        <f>IF('Servicios Realizados'!A131=Ejemplos!B$11,ROW())</f>
        <v>0</v>
      </c>
    </row>
    <row r="162" spans="2:6">
      <c r="B162" t="str">
        <f>IF('Servicios Realizados'!A:A=Ejemplos!B$11,ROW(),"")</f>
        <v/>
      </c>
      <c r="F162" t="b">
        <f>IF('Servicios Realizados'!A132=Ejemplos!B$11,ROW())</f>
        <v>0</v>
      </c>
    </row>
    <row r="163" spans="2:6">
      <c r="B163" t="str">
        <f>IF('Servicios Realizados'!A:A=Ejemplos!B$11,ROW(),"")</f>
        <v/>
      </c>
      <c r="F163" t="b">
        <f>IF('Servicios Realizados'!A133=Ejemplos!B$11,ROW())</f>
        <v>0</v>
      </c>
    </row>
    <row r="164" spans="2:6">
      <c r="B164" t="str">
        <f>IF('Servicios Realizados'!A:A=Ejemplos!B$11,ROW(),"")</f>
        <v/>
      </c>
      <c r="F164" t="b">
        <f>IF('Servicios Realizados'!A134=Ejemplos!B$11,ROW())</f>
        <v>0</v>
      </c>
    </row>
    <row r="165" spans="2:6">
      <c r="B165" t="str">
        <f>IF('Servicios Realizados'!A:A=Ejemplos!B$11,ROW(),"")</f>
        <v/>
      </c>
      <c r="F165" t="b">
        <f>IF('Servicios Realizados'!A135=Ejemplos!B$11,ROW())</f>
        <v>0</v>
      </c>
    </row>
    <row r="166" spans="2:6">
      <c r="B166" t="str">
        <f>IF('Servicios Realizados'!A:A=Ejemplos!B$11,ROW(),"")</f>
        <v/>
      </c>
      <c r="F166" t="b">
        <f>IF('Servicios Realizados'!A136=Ejemplos!B$11,ROW())</f>
        <v>0</v>
      </c>
    </row>
    <row r="167" spans="2:6">
      <c r="B167" t="str">
        <f>IF('Servicios Realizados'!A:A=Ejemplos!B$11,ROW(),"")</f>
        <v/>
      </c>
      <c r="F167" t="b">
        <f>IF('Servicios Realizados'!A137=Ejemplos!B$11,ROW())</f>
        <v>0</v>
      </c>
    </row>
    <row r="168" spans="2:6">
      <c r="B168" t="str">
        <f>IF('Servicios Realizados'!A:A=Ejemplos!B$11,ROW(),"")</f>
        <v/>
      </c>
      <c r="F168" t="b">
        <f>IF('Servicios Realizados'!A138=Ejemplos!B$11,ROW())</f>
        <v>0</v>
      </c>
    </row>
    <row r="169" spans="2:6">
      <c r="B169" t="str">
        <f>IF('Servicios Realizados'!A:A=Ejemplos!B$11,ROW(),"")</f>
        <v/>
      </c>
      <c r="F169" t="b">
        <f>IF('Servicios Realizados'!A139=Ejemplos!B$11,ROW())</f>
        <v>0</v>
      </c>
    </row>
    <row r="170" spans="2:6">
      <c r="B170" t="str">
        <f>IF('Servicios Realizados'!A:A=Ejemplos!B$11,ROW(),"")</f>
        <v/>
      </c>
      <c r="F170" t="b">
        <f>IF('Servicios Realizados'!A140=Ejemplos!B$11,ROW())</f>
        <v>0</v>
      </c>
    </row>
    <row r="171" spans="2:6">
      <c r="B171" t="str">
        <f>IF('Servicios Realizados'!A:A=Ejemplos!B$11,ROW(),"")</f>
        <v/>
      </c>
      <c r="F171" t="b">
        <f>IF('Servicios Realizados'!A141=Ejemplos!B$11,ROW())</f>
        <v>0</v>
      </c>
    </row>
    <row r="172" spans="2:6">
      <c r="B172" t="str">
        <f>IF('Servicios Realizados'!A:A=Ejemplos!B$11,ROW(),"")</f>
        <v/>
      </c>
      <c r="F172" t="b">
        <f>IF('Servicios Realizados'!A142=Ejemplos!B$11,ROW())</f>
        <v>0</v>
      </c>
    </row>
    <row r="173" spans="2:6">
      <c r="B173" t="str">
        <f>IF('Servicios Realizados'!A:A=Ejemplos!B$11,ROW(),"")</f>
        <v/>
      </c>
      <c r="F173" t="b">
        <f>IF('Servicios Realizados'!A143=Ejemplos!B$11,ROW())</f>
        <v>0</v>
      </c>
    </row>
    <row r="174" spans="2:6">
      <c r="B174" t="str">
        <f>IF('Servicios Realizados'!A:A=Ejemplos!B$11,ROW(),"")</f>
        <v/>
      </c>
      <c r="F174" t="b">
        <f>IF('Servicios Realizados'!A144=Ejemplos!B$11,ROW())</f>
        <v>0</v>
      </c>
    </row>
    <row r="175" spans="2:6">
      <c r="B175" t="str">
        <f>IF('Servicios Realizados'!A:A=Ejemplos!B$11,ROW(),"")</f>
        <v/>
      </c>
      <c r="F175" t="b">
        <f>IF('Servicios Realizados'!A145=Ejemplos!B$11,ROW())</f>
        <v>0</v>
      </c>
    </row>
    <row r="176" spans="2:6">
      <c r="B176" t="str">
        <f>IF('Servicios Realizados'!A:A=Ejemplos!B$11,ROW(),"")</f>
        <v/>
      </c>
      <c r="F176" t="b">
        <f>IF('Servicios Realizados'!A146=Ejemplos!B$11,ROW())</f>
        <v>0</v>
      </c>
    </row>
    <row r="177" spans="2:6">
      <c r="B177" t="str">
        <f>IF('Servicios Realizados'!A:A=Ejemplos!B$11,ROW(),"")</f>
        <v/>
      </c>
      <c r="F177" t="b">
        <f>IF('Servicios Realizados'!A147=Ejemplos!B$11,ROW())</f>
        <v>0</v>
      </c>
    </row>
    <row r="178" spans="2:6">
      <c r="B178" t="str">
        <f>IF('Servicios Realizados'!A:A=Ejemplos!B$11,ROW(),"")</f>
        <v/>
      </c>
      <c r="F178" t="b">
        <f>IF('Servicios Realizados'!A148=Ejemplos!B$11,ROW())</f>
        <v>0</v>
      </c>
    </row>
    <row r="179" spans="2:6">
      <c r="B179" t="str">
        <f>IF('Servicios Realizados'!A:A=Ejemplos!B$11,ROW(),"")</f>
        <v/>
      </c>
      <c r="F179" t="b">
        <f>IF('Servicios Realizados'!A149=Ejemplos!B$11,ROW())</f>
        <v>0</v>
      </c>
    </row>
    <row r="180" spans="2:6">
      <c r="B180" t="str">
        <f>IF('Servicios Realizados'!A:A=Ejemplos!B$11,ROW(),"")</f>
        <v/>
      </c>
      <c r="F180" t="b">
        <f>IF('Servicios Realizados'!A150=Ejemplos!B$11,ROW())</f>
        <v>0</v>
      </c>
    </row>
    <row r="181" spans="2:6">
      <c r="B181" t="str">
        <f>IF('Servicios Realizados'!A:A=Ejemplos!B$11,ROW(),"")</f>
        <v/>
      </c>
      <c r="F181" t="b">
        <f>IF('Servicios Realizados'!A151=Ejemplos!B$11,ROW())</f>
        <v>0</v>
      </c>
    </row>
    <row r="182" spans="2:6">
      <c r="B182" t="str">
        <f>IF('Servicios Realizados'!A:A=Ejemplos!B$11,ROW(),"")</f>
        <v/>
      </c>
      <c r="F182" t="b">
        <f>IF('Servicios Realizados'!A152=Ejemplos!B$11,ROW())</f>
        <v>0</v>
      </c>
    </row>
    <row r="183" spans="2:6">
      <c r="B183" t="str">
        <f>IF('Servicios Realizados'!A:A=Ejemplos!B$11,ROW(),"")</f>
        <v/>
      </c>
      <c r="F183" t="b">
        <f>IF('Servicios Realizados'!A153=Ejemplos!B$11,ROW())</f>
        <v>0</v>
      </c>
    </row>
    <row r="184" spans="2:6">
      <c r="B184" t="str">
        <f>IF('Servicios Realizados'!A:A=Ejemplos!B$11,ROW(),"")</f>
        <v/>
      </c>
      <c r="F184" t="b">
        <f>IF('Servicios Realizados'!A154=Ejemplos!B$11,ROW())</f>
        <v>0</v>
      </c>
    </row>
    <row r="185" spans="2:6">
      <c r="B185" t="str">
        <f>IF('Servicios Realizados'!A:A=Ejemplos!B$11,ROW(),"")</f>
        <v/>
      </c>
      <c r="F185" t="b">
        <f>IF('Servicios Realizados'!A155=Ejemplos!B$11,ROW())</f>
        <v>0</v>
      </c>
    </row>
    <row r="186" spans="2:6">
      <c r="B186" t="str">
        <f>IF('Servicios Realizados'!A:A=Ejemplos!B$11,ROW(),"")</f>
        <v/>
      </c>
      <c r="F186" t="b">
        <f>IF('Servicios Realizados'!A156=Ejemplos!B$11,ROW())</f>
        <v>0</v>
      </c>
    </row>
    <row r="187" spans="2:6">
      <c r="B187" t="str">
        <f>IF('Servicios Realizados'!A:A=Ejemplos!B$11,ROW(),"")</f>
        <v/>
      </c>
      <c r="F187" t="b">
        <f>IF('Servicios Realizados'!A157=Ejemplos!B$11,ROW())</f>
        <v>0</v>
      </c>
    </row>
    <row r="188" spans="2:6">
      <c r="B188" t="str">
        <f>IF('Servicios Realizados'!A:A=Ejemplos!B$11,ROW(),"")</f>
        <v/>
      </c>
      <c r="F188" t="b">
        <f>IF('Servicios Realizados'!A158=Ejemplos!B$11,ROW())</f>
        <v>0</v>
      </c>
    </row>
    <row r="189" spans="2:6">
      <c r="B189" t="str">
        <f>IF('Servicios Realizados'!A:A=Ejemplos!B$11,ROW(),"")</f>
        <v/>
      </c>
      <c r="F189" t="b">
        <f>IF('Servicios Realizados'!A159=Ejemplos!B$11,ROW())</f>
        <v>0</v>
      </c>
    </row>
    <row r="190" spans="2:6">
      <c r="B190" t="str">
        <f>IF('Servicios Realizados'!A:A=Ejemplos!B$11,ROW(),"")</f>
        <v/>
      </c>
      <c r="F190" t="b">
        <f>IF('Servicios Realizados'!A160=Ejemplos!B$11,ROW())</f>
        <v>0</v>
      </c>
    </row>
    <row r="191" spans="2:6">
      <c r="B191" t="str">
        <f>IF('Servicios Realizados'!A:A=Ejemplos!B$11,ROW(),"")</f>
        <v/>
      </c>
      <c r="F191" t="b">
        <f>IF('Servicios Realizados'!A161=Ejemplos!B$11,ROW())</f>
        <v>0</v>
      </c>
    </row>
    <row r="192" spans="2:6">
      <c r="B192" t="str">
        <f>IF('Servicios Realizados'!A:A=Ejemplos!B$11,ROW(),"")</f>
        <v/>
      </c>
      <c r="F192" t="b">
        <f>IF('Servicios Realizados'!A162=Ejemplos!B$11,ROW())</f>
        <v>0</v>
      </c>
    </row>
    <row r="193" spans="2:6">
      <c r="B193" t="str">
        <f>IF('Servicios Realizados'!A:A=Ejemplos!B$11,ROW(),"")</f>
        <v/>
      </c>
      <c r="F193" t="b">
        <f>IF('Servicios Realizados'!A163=Ejemplos!B$11,ROW())</f>
        <v>0</v>
      </c>
    </row>
    <row r="194" spans="2:6">
      <c r="B194" t="str">
        <f>IF('Servicios Realizados'!A:A=Ejemplos!B$11,ROW(),"")</f>
        <v/>
      </c>
      <c r="F194" t="b">
        <f>IF('Servicios Realizados'!A164=Ejemplos!B$11,ROW())</f>
        <v>0</v>
      </c>
    </row>
    <row r="195" spans="2:6">
      <c r="B195" t="str">
        <f>IF('Servicios Realizados'!A:A=Ejemplos!B$11,ROW(),"")</f>
        <v/>
      </c>
      <c r="F195" t="b">
        <f>IF('Servicios Realizados'!A165=Ejemplos!B$11,ROW())</f>
        <v>0</v>
      </c>
    </row>
    <row r="196" spans="2:6">
      <c r="B196" t="str">
        <f>IF('Servicios Realizados'!A:A=Ejemplos!B$11,ROW(),"")</f>
        <v/>
      </c>
      <c r="F196" t="b">
        <f>IF('Servicios Realizados'!A166=Ejemplos!B$11,ROW())</f>
        <v>0</v>
      </c>
    </row>
    <row r="197" spans="2:6">
      <c r="B197" t="str">
        <f>IF('Servicios Realizados'!A:A=Ejemplos!B$11,ROW(),"")</f>
        <v/>
      </c>
      <c r="F197" t="b">
        <f>IF('Servicios Realizados'!A167=Ejemplos!B$11,ROW())</f>
        <v>0</v>
      </c>
    </row>
    <row r="198" spans="2:6">
      <c r="B198" t="str">
        <f>IF('Servicios Realizados'!A:A=Ejemplos!B$11,ROW(),"")</f>
        <v/>
      </c>
      <c r="F198" t="b">
        <f>IF('Servicios Realizados'!A168=Ejemplos!B$11,ROW())</f>
        <v>0</v>
      </c>
    </row>
    <row r="199" spans="2:6">
      <c r="B199" t="str">
        <f>IF('Servicios Realizados'!A:A=Ejemplos!B$11,ROW(),"")</f>
        <v/>
      </c>
      <c r="F199" t="b">
        <f>IF('Servicios Realizados'!A169=Ejemplos!B$11,ROW())</f>
        <v>0</v>
      </c>
    </row>
    <row r="200" spans="2:6">
      <c r="B200" t="str">
        <f>IF('Servicios Realizados'!A:A=Ejemplos!B$11,ROW(),"")</f>
        <v/>
      </c>
      <c r="F200" t="b">
        <f>IF('Servicios Realizados'!A170=Ejemplos!B$11,ROW())</f>
        <v>0</v>
      </c>
    </row>
    <row r="201" spans="2:6">
      <c r="B201" t="str">
        <f>IF('Servicios Realizados'!A:A=Ejemplos!B$11,ROW(),"")</f>
        <v/>
      </c>
      <c r="F201" t="b">
        <f>IF('Servicios Realizados'!A171=Ejemplos!B$11,ROW())</f>
        <v>0</v>
      </c>
    </row>
    <row r="202" spans="2:6">
      <c r="B202" t="str">
        <f>IF('Servicios Realizados'!A:A=Ejemplos!B$11,ROW(),"")</f>
        <v/>
      </c>
      <c r="F202" t="b">
        <f>IF('Servicios Realizados'!A172=Ejemplos!B$11,ROW())</f>
        <v>0</v>
      </c>
    </row>
    <row r="203" spans="2:6">
      <c r="B203" t="str">
        <f>IF('Servicios Realizados'!A:A=Ejemplos!B$11,ROW(),"")</f>
        <v/>
      </c>
      <c r="F203" t="b">
        <f>IF('Servicios Realizados'!A173=Ejemplos!B$11,ROW())</f>
        <v>0</v>
      </c>
    </row>
    <row r="204" spans="2:6">
      <c r="B204" t="str">
        <f>IF('Servicios Realizados'!A:A=Ejemplos!B$11,ROW(),"")</f>
        <v/>
      </c>
      <c r="F204" t="b">
        <f>IF('Servicios Realizados'!A174=Ejemplos!B$11,ROW())</f>
        <v>0</v>
      </c>
    </row>
    <row r="205" spans="2:6">
      <c r="B205" t="str">
        <f>IF('Servicios Realizados'!A:A=Ejemplos!B$11,ROW(),"")</f>
        <v/>
      </c>
      <c r="F205" t="b">
        <f>IF('Servicios Realizados'!A175=Ejemplos!B$11,ROW())</f>
        <v>0</v>
      </c>
    </row>
    <row r="206" spans="2:6">
      <c r="B206" t="str">
        <f>IF('Servicios Realizados'!A:A=Ejemplos!B$11,ROW(),"")</f>
        <v/>
      </c>
      <c r="F206" t="b">
        <f>IF('Servicios Realizados'!A176=Ejemplos!B$11,ROW())</f>
        <v>0</v>
      </c>
    </row>
    <row r="207" spans="2:6">
      <c r="B207" t="str">
        <f>IF('Servicios Realizados'!A:A=Ejemplos!B$11,ROW(),"")</f>
        <v/>
      </c>
      <c r="F207" t="b">
        <f>IF('Servicios Realizados'!A177=Ejemplos!B$11,ROW())</f>
        <v>0</v>
      </c>
    </row>
    <row r="208" spans="2:6">
      <c r="B208" t="str">
        <f>IF('Servicios Realizados'!A:A=Ejemplos!B$11,ROW(),"")</f>
        <v/>
      </c>
      <c r="F208" t="b">
        <f>IF('Servicios Realizados'!A178=Ejemplos!B$11,ROW())</f>
        <v>0</v>
      </c>
    </row>
    <row r="209" spans="2:6">
      <c r="B209" t="str">
        <f>IF('Servicios Realizados'!A:A=Ejemplos!B$11,ROW(),"")</f>
        <v/>
      </c>
      <c r="F209" t="b">
        <f>IF('Servicios Realizados'!A179=Ejemplos!B$11,ROW())</f>
        <v>0</v>
      </c>
    </row>
    <row r="210" spans="2:6">
      <c r="B210" t="str">
        <f>IF('Servicios Realizados'!A:A=Ejemplos!B$11,ROW(),"")</f>
        <v/>
      </c>
      <c r="F210" t="b">
        <f>IF('Servicios Realizados'!A180=Ejemplos!B$11,ROW())</f>
        <v>0</v>
      </c>
    </row>
    <row r="211" spans="2:6">
      <c r="B211" t="str">
        <f>IF('Servicios Realizados'!A:A=Ejemplos!B$11,ROW(),"")</f>
        <v/>
      </c>
      <c r="F211" t="b">
        <f>IF('Servicios Realizados'!A181=Ejemplos!B$11,ROW())</f>
        <v>0</v>
      </c>
    </row>
    <row r="212" spans="2:6">
      <c r="B212" t="str">
        <f>IF('Servicios Realizados'!A:A=Ejemplos!B$11,ROW(),"")</f>
        <v/>
      </c>
      <c r="F212" t="b">
        <f>IF('Servicios Realizados'!A182=Ejemplos!B$11,ROW())</f>
        <v>0</v>
      </c>
    </row>
    <row r="213" spans="2:6">
      <c r="B213" t="str">
        <f>IF('Servicios Realizados'!A:A=Ejemplos!B$11,ROW(),"")</f>
        <v/>
      </c>
      <c r="F213" t="b">
        <f>IF('Servicios Realizados'!A183=Ejemplos!B$11,ROW())</f>
        <v>0</v>
      </c>
    </row>
    <row r="214" spans="2:6">
      <c r="B214" t="str">
        <f>IF('Servicios Realizados'!A:A=Ejemplos!B$11,ROW(),"")</f>
        <v/>
      </c>
      <c r="F214" t="b">
        <f>IF('Servicios Realizados'!A184=Ejemplos!B$11,ROW())</f>
        <v>0</v>
      </c>
    </row>
    <row r="215" spans="2:6">
      <c r="B215" t="str">
        <f>IF('Servicios Realizados'!A:A=Ejemplos!B$11,ROW(),"")</f>
        <v/>
      </c>
      <c r="F215" t="b">
        <f>IF('Servicios Realizados'!A185=Ejemplos!B$11,ROW())</f>
        <v>0</v>
      </c>
    </row>
    <row r="216" spans="2:6">
      <c r="B216" t="str">
        <f>IF('Servicios Realizados'!A:A=Ejemplos!B$11,ROW(),"")</f>
        <v/>
      </c>
      <c r="F216" t="b">
        <f>IF('Servicios Realizados'!A186=Ejemplos!B$11,ROW())</f>
        <v>0</v>
      </c>
    </row>
    <row r="217" spans="2:6">
      <c r="B217" t="str">
        <f>IF('Servicios Realizados'!A:A=Ejemplos!B$11,ROW(),"")</f>
        <v/>
      </c>
      <c r="F217" t="b">
        <f>IF('Servicios Realizados'!A187=Ejemplos!B$11,ROW())</f>
        <v>0</v>
      </c>
    </row>
    <row r="218" spans="2:6">
      <c r="B218" t="str">
        <f>IF('Servicios Realizados'!A:A=Ejemplos!B$11,ROW(),"")</f>
        <v/>
      </c>
      <c r="F218" t="b">
        <f>IF('Servicios Realizados'!A188=Ejemplos!B$11,ROW())</f>
        <v>0</v>
      </c>
    </row>
    <row r="219" spans="2:6">
      <c r="B219" t="str">
        <f>IF('Servicios Realizados'!A:A=Ejemplos!B$11,ROW(),"")</f>
        <v/>
      </c>
      <c r="F219" t="b">
        <f>IF('Servicios Realizados'!A189=Ejemplos!B$11,ROW())</f>
        <v>0</v>
      </c>
    </row>
    <row r="220" spans="2:6">
      <c r="B220" t="str">
        <f>IF('Servicios Realizados'!A:A=Ejemplos!B$11,ROW(),"")</f>
        <v/>
      </c>
      <c r="F220" t="b">
        <f>IF('Servicios Realizados'!A190=Ejemplos!B$11,ROW())</f>
        <v>0</v>
      </c>
    </row>
    <row r="221" spans="2:6">
      <c r="B221" t="str">
        <f>IF('Servicios Realizados'!A:A=Ejemplos!B$11,ROW(),"")</f>
        <v/>
      </c>
      <c r="F221" t="b">
        <f>IF('Servicios Realizados'!A191=Ejemplos!B$11,ROW())</f>
        <v>0</v>
      </c>
    </row>
    <row r="222" spans="2:6">
      <c r="B222" t="str">
        <f>IF('Servicios Realizados'!A:A=Ejemplos!B$11,ROW(),"")</f>
        <v/>
      </c>
      <c r="F222" t="b">
        <f>IF('Servicios Realizados'!A192=Ejemplos!B$11,ROW())</f>
        <v>0</v>
      </c>
    </row>
    <row r="223" spans="2:6">
      <c r="B223" t="str">
        <f>IF('Servicios Realizados'!A:A=Ejemplos!B$11,ROW(),"")</f>
        <v/>
      </c>
      <c r="F223" t="b">
        <f>IF('Servicios Realizados'!A193=Ejemplos!B$11,ROW())</f>
        <v>0</v>
      </c>
    </row>
    <row r="224" spans="2:6">
      <c r="B224" t="str">
        <f>IF('Servicios Realizados'!A:A=Ejemplos!B$11,ROW(),"")</f>
        <v/>
      </c>
      <c r="F224" t="b">
        <f>IF('Servicios Realizados'!A194=Ejemplos!B$11,ROW())</f>
        <v>0</v>
      </c>
    </row>
    <row r="225" spans="2:6">
      <c r="B225" t="str">
        <f>IF('Servicios Realizados'!A:A=Ejemplos!B$11,ROW(),"")</f>
        <v/>
      </c>
      <c r="F225" t="b">
        <f>IF('Servicios Realizados'!A195=Ejemplos!B$11,ROW())</f>
        <v>0</v>
      </c>
    </row>
    <row r="226" spans="2:6">
      <c r="B226" t="str">
        <f>IF('Servicios Realizados'!A:A=Ejemplos!B$11,ROW(),"")</f>
        <v/>
      </c>
      <c r="F226" t="b">
        <f>IF('Servicios Realizados'!A196=Ejemplos!B$11,ROW())</f>
        <v>0</v>
      </c>
    </row>
    <row r="227" spans="2:6">
      <c r="B227" t="str">
        <f>IF('Servicios Realizados'!A:A=Ejemplos!B$11,ROW(),"")</f>
        <v/>
      </c>
      <c r="F227" t="b">
        <f>IF('Servicios Realizados'!A197=Ejemplos!B$11,ROW())</f>
        <v>0</v>
      </c>
    </row>
    <row r="228" spans="2:6">
      <c r="B228" t="str">
        <f>IF('Servicios Realizados'!A:A=Ejemplos!B$11,ROW(),"")</f>
        <v/>
      </c>
      <c r="F228" t="b">
        <f>IF('Servicios Realizados'!A198=Ejemplos!B$11,ROW())</f>
        <v>0</v>
      </c>
    </row>
    <row r="229" spans="2:6">
      <c r="B229" t="str">
        <f>IF('Servicios Realizados'!A:A=Ejemplos!B$11,ROW(),"")</f>
        <v/>
      </c>
      <c r="F229" t="b">
        <f>IF('Servicios Realizados'!A199=Ejemplos!B$11,ROW())</f>
        <v>0</v>
      </c>
    </row>
    <row r="230" spans="2:6">
      <c r="B230" t="str">
        <f>IF('Servicios Realizados'!A:A=Ejemplos!B$11,ROW(),"")</f>
        <v/>
      </c>
      <c r="F230" t="b">
        <f>IF('Servicios Realizados'!A200=Ejemplos!B$11,ROW())</f>
        <v>0</v>
      </c>
    </row>
    <row r="231" spans="2:6">
      <c r="B231" t="str">
        <f>IF('Servicios Realizados'!A:A=Ejemplos!B$11,ROW(),"")</f>
        <v/>
      </c>
      <c r="F231" t="b">
        <f>IF('Servicios Realizados'!A201=Ejemplos!B$11,ROW())</f>
        <v>0</v>
      </c>
    </row>
    <row r="232" spans="2:6">
      <c r="B232" t="str">
        <f>IF('Servicios Realizados'!A:A=Ejemplos!B$11,ROW(),"")</f>
        <v/>
      </c>
      <c r="F232" t="b">
        <f>IF('Servicios Realizados'!A202=Ejemplos!B$11,ROW())</f>
        <v>0</v>
      </c>
    </row>
    <row r="233" spans="2:6">
      <c r="B233" t="str">
        <f>IF('Servicios Realizados'!A:A=Ejemplos!B$11,ROW(),"")</f>
        <v/>
      </c>
      <c r="F233" t="b">
        <f>IF('Servicios Realizados'!A203=Ejemplos!B$11,ROW())</f>
        <v>0</v>
      </c>
    </row>
    <row r="234" spans="2:6">
      <c r="B234" t="str">
        <f>IF('Servicios Realizados'!A:A=Ejemplos!B$11,ROW(),"")</f>
        <v/>
      </c>
      <c r="F234" t="b">
        <f>IF('Servicios Realizados'!A204=Ejemplos!B$11,ROW())</f>
        <v>0</v>
      </c>
    </row>
    <row r="235" spans="2:6">
      <c r="B235" t="str">
        <f>IF('Servicios Realizados'!A:A=Ejemplos!B$11,ROW(),"")</f>
        <v/>
      </c>
      <c r="F235" t="b">
        <f>IF('Servicios Realizados'!A205=Ejemplos!B$11,ROW())</f>
        <v>0</v>
      </c>
    </row>
    <row r="236" spans="2:6">
      <c r="B236" t="str">
        <f>IF('Servicios Realizados'!A:A=Ejemplos!B$11,ROW(),"")</f>
        <v/>
      </c>
      <c r="F236" t="b">
        <f>IF('Servicios Realizados'!A206=Ejemplos!B$11,ROW())</f>
        <v>0</v>
      </c>
    </row>
    <row r="237" spans="2:6">
      <c r="B237" t="str">
        <f>IF('Servicios Realizados'!A:A=Ejemplos!B$11,ROW(),"")</f>
        <v/>
      </c>
      <c r="F237" t="b">
        <f>IF('Servicios Realizados'!A207=Ejemplos!B$11,ROW())</f>
        <v>0</v>
      </c>
    </row>
    <row r="238" spans="2:6">
      <c r="B238" t="str">
        <f>IF('Servicios Realizados'!A:A=Ejemplos!B$11,ROW(),"")</f>
        <v/>
      </c>
      <c r="F238" t="b">
        <f>IF('Servicios Realizados'!A208=Ejemplos!B$11,ROW())</f>
        <v>0</v>
      </c>
    </row>
    <row r="239" spans="2:6">
      <c r="B239" t="str">
        <f>IF('Servicios Realizados'!A:A=Ejemplos!B$11,ROW(),"")</f>
        <v/>
      </c>
      <c r="F239" t="e">
        <f>IF('Servicios Realizados'!#REF!=Ejemplos!B$11,ROW())</f>
        <v>#REF!</v>
      </c>
    </row>
    <row r="240" spans="2:6">
      <c r="B240" t="str">
        <f>IF('Servicios Realizados'!A:A=Ejemplos!B$11,ROW(),"")</f>
        <v/>
      </c>
      <c r="F240" t="b">
        <f>IF('Servicios Realizados'!A209=Ejemplos!B$11,ROW())</f>
        <v>0</v>
      </c>
    </row>
    <row r="241" spans="2:6">
      <c r="B241" t="str">
        <f>IF('Servicios Realizados'!A:A=Ejemplos!B$11,ROW(),"")</f>
        <v/>
      </c>
      <c r="F241" t="e">
        <f>IF('Servicios Realizados'!#REF!=Ejemplos!B$11,ROW())</f>
        <v>#REF!</v>
      </c>
    </row>
    <row r="242" spans="2:6">
      <c r="B242" t="str">
        <f>IF('Servicios Realizados'!A:A=Ejemplos!B$11,ROW(),"")</f>
        <v/>
      </c>
      <c r="F242" t="b">
        <f>IF('Servicios Realizados'!A210=Ejemplos!B$11,ROW())</f>
        <v>0</v>
      </c>
    </row>
    <row r="243" spans="2:6">
      <c r="B243" t="str">
        <f>IF('Servicios Realizados'!A:A=Ejemplos!B$11,ROW(),"")</f>
        <v/>
      </c>
      <c r="F243" t="b">
        <f>IF('Servicios Realizados'!A211=Ejemplos!B$11,ROW())</f>
        <v>0</v>
      </c>
    </row>
    <row r="244" spans="2:6">
      <c r="B244" t="str">
        <f>IF('Servicios Realizados'!A:A=Ejemplos!B$11,ROW(),"")</f>
        <v/>
      </c>
      <c r="F244" t="b">
        <f>IF('Servicios Realizados'!A212=Ejemplos!B$11,ROW())</f>
        <v>0</v>
      </c>
    </row>
    <row r="245" spans="2:6">
      <c r="B245" t="str">
        <f>IF('Servicios Realizados'!A:A=Ejemplos!B$11,ROW(),"")</f>
        <v/>
      </c>
      <c r="F245" t="b">
        <f>IF('Servicios Realizados'!A213=Ejemplos!B$11,ROW())</f>
        <v>0</v>
      </c>
    </row>
    <row r="246" spans="2:6">
      <c r="B246" t="str">
        <f>IF('Servicios Realizados'!A:A=Ejemplos!B$11,ROW(),"")</f>
        <v/>
      </c>
      <c r="F246" t="b">
        <f>IF('Servicios Realizados'!A214=Ejemplos!B$11,ROW())</f>
        <v>0</v>
      </c>
    </row>
    <row r="247" spans="2:6">
      <c r="B247" t="str">
        <f>IF('Servicios Realizados'!A:A=Ejemplos!B$11,ROW(),"")</f>
        <v/>
      </c>
      <c r="F247" t="b">
        <f>IF('Servicios Realizados'!A215=Ejemplos!B$11,ROW())</f>
        <v>0</v>
      </c>
    </row>
    <row r="248" spans="2:6">
      <c r="B248" t="str">
        <f>IF('Servicios Realizados'!A:A=Ejemplos!B$11,ROW(),"")</f>
        <v/>
      </c>
      <c r="F248" t="b">
        <f>IF('Servicios Realizados'!A216=Ejemplos!B$11,ROW())</f>
        <v>0</v>
      </c>
    </row>
    <row r="249" spans="2:6">
      <c r="B249" t="str">
        <f>IF('Servicios Realizados'!A:A=Ejemplos!B$11,ROW(),"")</f>
        <v/>
      </c>
      <c r="F249" t="b">
        <f>IF('Servicios Realizados'!A217=Ejemplos!B$11,ROW())</f>
        <v>0</v>
      </c>
    </row>
    <row r="250" spans="2:6">
      <c r="B250" t="str">
        <f>IF('Servicios Realizados'!A:A=Ejemplos!B$11,ROW(),"")</f>
        <v/>
      </c>
      <c r="F250" t="b">
        <f>IF('Servicios Realizados'!A218=Ejemplos!B$11,ROW())</f>
        <v>0</v>
      </c>
    </row>
    <row r="251" spans="2:6">
      <c r="B251" t="str">
        <f>IF('Servicios Realizados'!A:A=Ejemplos!B$11,ROW(),"")</f>
        <v/>
      </c>
      <c r="F251" t="b">
        <f>IF('Servicios Realizados'!A219=Ejemplos!B$11,ROW())</f>
        <v>0</v>
      </c>
    </row>
    <row r="252" spans="2:6">
      <c r="B252" t="str">
        <f>IF('Servicios Realizados'!A:A=Ejemplos!B$11,ROW(),"")</f>
        <v/>
      </c>
      <c r="F252" t="b">
        <f>IF('Servicios Realizados'!A220=Ejemplos!B$11,ROW())</f>
        <v>0</v>
      </c>
    </row>
    <row r="253" spans="2:6">
      <c r="B253" t="str">
        <f>IF('Servicios Realizados'!A:A=Ejemplos!B$11,ROW(),"")</f>
        <v/>
      </c>
      <c r="F253" t="e">
        <f>IF('Servicios Realizados'!#REF!=Ejemplos!B$11,ROW())</f>
        <v>#REF!</v>
      </c>
    </row>
    <row r="254" spans="2:6">
      <c r="B254" t="str">
        <f>IF('Servicios Realizados'!A:A=Ejemplos!B$11,ROW(),"")</f>
        <v/>
      </c>
      <c r="F254" t="b">
        <f>IF('Servicios Realizados'!A221=Ejemplos!B$11,ROW())</f>
        <v>0</v>
      </c>
    </row>
    <row r="255" spans="2:6">
      <c r="B255" t="str">
        <f>IF('Servicios Realizados'!A:A=Ejemplos!B$11,ROW(),"")</f>
        <v/>
      </c>
      <c r="F255" t="b">
        <f>IF('Servicios Realizados'!A222=Ejemplos!B$11,ROW())</f>
        <v>0</v>
      </c>
    </row>
    <row r="256" spans="2:6">
      <c r="B256" t="str">
        <f>IF('Servicios Realizados'!A:A=Ejemplos!B$11,ROW(),"")</f>
        <v/>
      </c>
      <c r="F256" t="b">
        <f>IF('Servicios Realizados'!A223=Ejemplos!B$11,ROW())</f>
        <v>0</v>
      </c>
    </row>
    <row r="257" spans="2:6">
      <c r="B257" t="str">
        <f>IF('Servicios Realizados'!A:A=Ejemplos!B$11,ROW(),"")</f>
        <v/>
      </c>
      <c r="F257" t="b">
        <f>IF('Servicios Realizados'!A224=Ejemplos!B$11,ROW())</f>
        <v>0</v>
      </c>
    </row>
    <row r="258" spans="2:6">
      <c r="B258" t="str">
        <f>IF('Servicios Realizados'!A:A=Ejemplos!B$11,ROW(),"")</f>
        <v/>
      </c>
      <c r="F258" t="b">
        <f>IF('Servicios Realizados'!A225=Ejemplos!B$11,ROW())</f>
        <v>0</v>
      </c>
    </row>
    <row r="259" spans="2:6">
      <c r="B259" t="str">
        <f>IF('Servicios Realizados'!A:A=Ejemplos!B$11,ROW(),"")</f>
        <v/>
      </c>
      <c r="F259" t="b">
        <f>IF('Servicios Realizados'!A226=Ejemplos!B$11,ROW())</f>
        <v>0</v>
      </c>
    </row>
    <row r="260" spans="2:6">
      <c r="B260" t="str">
        <f>IF('Servicios Realizados'!A:A=Ejemplos!B$11,ROW(),"")</f>
        <v/>
      </c>
      <c r="F260" t="b">
        <f>IF('Servicios Realizados'!A227=Ejemplos!B$11,ROW())</f>
        <v>0</v>
      </c>
    </row>
    <row r="261" spans="2:6">
      <c r="B261" t="str">
        <f>IF('Servicios Realizados'!A:A=Ejemplos!B$11,ROW(),"")</f>
        <v/>
      </c>
      <c r="F261" t="b">
        <f>IF('Servicios Realizados'!A228=Ejemplos!B$11,ROW())</f>
        <v>0</v>
      </c>
    </row>
    <row r="262" spans="2:6">
      <c r="B262" t="str">
        <f>IF('Servicios Realizados'!A:A=Ejemplos!B$11,ROW(),"")</f>
        <v/>
      </c>
      <c r="F262" t="b">
        <f>IF('Servicios Realizados'!A229=Ejemplos!B$11,ROW())</f>
        <v>0</v>
      </c>
    </row>
    <row r="263" spans="2:6">
      <c r="B263" t="str">
        <f>IF('Servicios Realizados'!A:A=Ejemplos!B$11,ROW(),"")</f>
        <v/>
      </c>
      <c r="F263" t="b">
        <f>IF('Servicios Realizados'!A230=Ejemplos!B$11,ROW())</f>
        <v>0</v>
      </c>
    </row>
    <row r="264" spans="2:6">
      <c r="B264" t="str">
        <f>IF('Servicios Realizados'!A:A=Ejemplos!B$11,ROW(),"")</f>
        <v/>
      </c>
      <c r="F264" t="b">
        <f>IF('Servicios Realizados'!A231=Ejemplos!B$11,ROW())</f>
        <v>0</v>
      </c>
    </row>
    <row r="265" spans="2:6">
      <c r="B265" t="str">
        <f>IF('Servicios Realizados'!A:A=Ejemplos!B$11,ROW(),"")</f>
        <v/>
      </c>
      <c r="F265" t="b">
        <f>IF('Servicios Realizados'!A232=Ejemplos!B$11,ROW())</f>
        <v>0</v>
      </c>
    </row>
    <row r="266" spans="2:6">
      <c r="B266" t="str">
        <f>IF('Servicios Realizados'!A:A=Ejemplos!B$11,ROW(),"")</f>
        <v/>
      </c>
      <c r="F266" t="b">
        <f>IF('Servicios Realizados'!A233=Ejemplos!B$11,ROW())</f>
        <v>0</v>
      </c>
    </row>
    <row r="267" spans="2:6">
      <c r="B267" t="str">
        <f>IF('Servicios Realizados'!A:A=Ejemplos!B$11,ROW(),"")</f>
        <v/>
      </c>
      <c r="F267" t="b">
        <f>IF('Servicios Realizados'!A234=Ejemplos!B$11,ROW())</f>
        <v>0</v>
      </c>
    </row>
    <row r="268" spans="2:6">
      <c r="B268" t="str">
        <f>IF('Servicios Realizados'!A:A=Ejemplos!B$11,ROW(),"")</f>
        <v/>
      </c>
      <c r="F268" t="b">
        <f>IF('Servicios Realizados'!A235=Ejemplos!B$11,ROW())</f>
        <v>0</v>
      </c>
    </row>
    <row r="269" spans="2:6">
      <c r="B269" t="str">
        <f>IF('Servicios Realizados'!A:A=Ejemplos!B$11,ROW(),"")</f>
        <v/>
      </c>
      <c r="F269" t="b">
        <f>IF('Servicios Realizados'!A236=Ejemplos!B$11,ROW())</f>
        <v>0</v>
      </c>
    </row>
    <row r="270" spans="2:6">
      <c r="B270" t="str">
        <f>IF('Servicios Realizados'!A:A=Ejemplos!B$11,ROW(),"")</f>
        <v/>
      </c>
      <c r="F270" t="b">
        <f>IF('Servicios Realizados'!A237=Ejemplos!B$11,ROW())</f>
        <v>0</v>
      </c>
    </row>
    <row r="271" spans="2:6">
      <c r="B271" t="str">
        <f>IF('Servicios Realizados'!A:A=Ejemplos!B$11,ROW(),"")</f>
        <v/>
      </c>
      <c r="F271" t="b">
        <f>IF('Servicios Realizados'!A238=Ejemplos!B$11,ROW())</f>
        <v>0</v>
      </c>
    </row>
    <row r="272" spans="2:6">
      <c r="B272" t="str">
        <f>IF('Servicios Realizados'!A:A=Ejemplos!B$11,ROW(),"")</f>
        <v/>
      </c>
      <c r="F272" t="b">
        <f>IF('Servicios Realizados'!A239=Ejemplos!B$11,ROW())</f>
        <v>0</v>
      </c>
    </row>
    <row r="273" spans="2:6">
      <c r="B273" t="str">
        <f>IF('Servicios Realizados'!A:A=Ejemplos!B$11,ROW(),"")</f>
        <v/>
      </c>
      <c r="F273" t="b">
        <f>IF('Servicios Realizados'!A240=Ejemplos!B$11,ROW())</f>
        <v>0</v>
      </c>
    </row>
    <row r="274" spans="2:6">
      <c r="B274" t="str">
        <f>IF('Servicios Realizados'!A:A=Ejemplos!B$11,ROW(),"")</f>
        <v/>
      </c>
      <c r="F274" t="b">
        <f>IF('Servicios Realizados'!A241=Ejemplos!B$11,ROW())</f>
        <v>0</v>
      </c>
    </row>
    <row r="275" spans="2:6">
      <c r="B275" t="str">
        <f>IF('Servicios Realizados'!A:A=Ejemplos!B$11,ROW(),"")</f>
        <v/>
      </c>
      <c r="F275" t="b">
        <f>IF('Servicios Realizados'!A242=Ejemplos!B$11,ROW())</f>
        <v>0</v>
      </c>
    </row>
    <row r="276" spans="2:6">
      <c r="B276" t="str">
        <f>IF('Servicios Realizados'!A:A=Ejemplos!B$11,ROW(),"")</f>
        <v/>
      </c>
      <c r="F276" t="b">
        <f>IF('Servicios Realizados'!A243=Ejemplos!B$11,ROW())</f>
        <v>0</v>
      </c>
    </row>
    <row r="277" spans="2:6">
      <c r="B277" t="str">
        <f>IF('Servicios Realizados'!A:A=Ejemplos!B$11,ROW(),"")</f>
        <v/>
      </c>
      <c r="F277" t="b">
        <f>IF('Servicios Realizados'!A244=Ejemplos!B$11,ROW())</f>
        <v>0</v>
      </c>
    </row>
    <row r="278" spans="2:6">
      <c r="B278" t="str">
        <f>IF('Servicios Realizados'!A:A=Ejemplos!B$11,ROW(),"")</f>
        <v/>
      </c>
      <c r="F278" t="b">
        <f>IF('Servicios Realizados'!A245=Ejemplos!B$11,ROW())</f>
        <v>0</v>
      </c>
    </row>
    <row r="279" spans="2:6">
      <c r="B279" t="str">
        <f>IF('Servicios Realizados'!A:A=Ejemplos!B$11,ROW(),"")</f>
        <v/>
      </c>
      <c r="F279" t="b">
        <f>IF('Servicios Realizados'!A246=Ejemplos!B$11,ROW())</f>
        <v>0</v>
      </c>
    </row>
    <row r="280" spans="2:6">
      <c r="B280" t="str">
        <f>IF('Servicios Realizados'!A:A=Ejemplos!B$11,ROW(),"")</f>
        <v/>
      </c>
      <c r="F280" t="b">
        <f>IF('Servicios Realizados'!A247=Ejemplos!B$11,ROW())</f>
        <v>0</v>
      </c>
    </row>
    <row r="281" spans="2:6">
      <c r="B281" t="str">
        <f>IF('Servicios Realizados'!A:A=Ejemplos!B$11,ROW(),"")</f>
        <v/>
      </c>
      <c r="F281" t="b">
        <f>IF('Servicios Realizados'!A248=Ejemplos!B$11,ROW())</f>
        <v>0</v>
      </c>
    </row>
    <row r="282" spans="2:6">
      <c r="B282" t="str">
        <f>IF('Servicios Realizados'!A:A=Ejemplos!B$11,ROW(),"")</f>
        <v/>
      </c>
      <c r="F282" t="b">
        <f>IF('Servicios Realizados'!A249=Ejemplos!B$11,ROW())</f>
        <v>0</v>
      </c>
    </row>
    <row r="283" spans="2:6">
      <c r="B283" t="str">
        <f>IF('Servicios Realizados'!A:A=Ejemplos!B$11,ROW(),"")</f>
        <v/>
      </c>
      <c r="F283" t="b">
        <f>IF('Servicios Realizados'!A250=Ejemplos!B$11,ROW())</f>
        <v>0</v>
      </c>
    </row>
    <row r="284" spans="2:6">
      <c r="B284" t="str">
        <f>IF('Servicios Realizados'!A:A=Ejemplos!B$11,ROW(),"")</f>
        <v/>
      </c>
      <c r="F284" t="b">
        <f>IF('Servicios Realizados'!A251=Ejemplos!B$11,ROW())</f>
        <v>0</v>
      </c>
    </row>
    <row r="285" spans="2:6">
      <c r="B285" t="str">
        <f>IF('Servicios Realizados'!A:A=Ejemplos!B$11,ROW(),"")</f>
        <v/>
      </c>
      <c r="F285" t="b">
        <f>IF('Servicios Realizados'!A252=Ejemplos!B$11,ROW())</f>
        <v>0</v>
      </c>
    </row>
    <row r="286" spans="2:6">
      <c r="B286" t="str">
        <f>IF('Servicios Realizados'!A:A=Ejemplos!B$11,ROW(),"")</f>
        <v/>
      </c>
      <c r="F286" t="b">
        <f>IF('Servicios Realizados'!A253=Ejemplos!B$11,ROW())</f>
        <v>0</v>
      </c>
    </row>
    <row r="287" spans="2:6">
      <c r="B287" t="str">
        <f>IF('Servicios Realizados'!A:A=Ejemplos!B$11,ROW(),"")</f>
        <v/>
      </c>
      <c r="F287" t="b">
        <f>IF('Servicios Realizados'!A254=Ejemplos!B$11,ROW())</f>
        <v>0</v>
      </c>
    </row>
    <row r="288" spans="2:6">
      <c r="B288" t="str">
        <f>IF('Servicios Realizados'!A:A=Ejemplos!B$11,ROW(),"")</f>
        <v/>
      </c>
      <c r="F288" t="b">
        <f>IF('Servicios Realizados'!A255=Ejemplos!B$11,ROW())</f>
        <v>0</v>
      </c>
    </row>
    <row r="289" spans="2:6">
      <c r="B289" t="str">
        <f>IF('Servicios Realizados'!A:A=Ejemplos!B$11,ROW(),"")</f>
        <v/>
      </c>
      <c r="F289" t="b">
        <f>IF('Servicios Realizados'!A256=Ejemplos!B$11,ROW())</f>
        <v>0</v>
      </c>
    </row>
    <row r="290" spans="2:6">
      <c r="B290" t="str">
        <f>IF('Servicios Realizados'!A:A=Ejemplos!B$11,ROW(),"")</f>
        <v/>
      </c>
      <c r="F290" t="b">
        <f>IF('Servicios Realizados'!A257=Ejemplos!B$11,ROW())</f>
        <v>0</v>
      </c>
    </row>
    <row r="291" spans="2:6">
      <c r="B291" t="str">
        <f>IF('Servicios Realizados'!A:A=Ejemplos!B$11,ROW(),"")</f>
        <v/>
      </c>
      <c r="F291" t="b">
        <f>IF('Servicios Realizados'!A258=Ejemplos!B$11,ROW())</f>
        <v>0</v>
      </c>
    </row>
    <row r="292" spans="2:6">
      <c r="B292" t="str">
        <f>IF('Servicios Realizados'!A:A=Ejemplos!B$11,ROW(),"")</f>
        <v/>
      </c>
      <c r="F292" t="b">
        <f>IF('Servicios Realizados'!A259=Ejemplos!B$11,ROW())</f>
        <v>0</v>
      </c>
    </row>
    <row r="293" spans="2:6">
      <c r="B293" t="str">
        <f>IF('Servicios Realizados'!A:A=Ejemplos!B$11,ROW(),"")</f>
        <v/>
      </c>
      <c r="F293" t="b">
        <f>IF('Servicios Realizados'!A260=Ejemplos!B$11,ROW())</f>
        <v>0</v>
      </c>
    </row>
    <row r="294" spans="2:6">
      <c r="B294" t="str">
        <f>IF('Servicios Realizados'!A:A=Ejemplos!B$11,ROW(),"")</f>
        <v/>
      </c>
      <c r="F294" t="b">
        <f>IF('Servicios Realizados'!A261=Ejemplos!B$11,ROW())</f>
        <v>0</v>
      </c>
    </row>
    <row r="295" spans="2:6">
      <c r="B295" t="str">
        <f>IF('Servicios Realizados'!A:A=Ejemplos!B$11,ROW(),"")</f>
        <v/>
      </c>
      <c r="F295" t="b">
        <f>IF('Servicios Realizados'!A262=Ejemplos!B$11,ROW())</f>
        <v>0</v>
      </c>
    </row>
    <row r="296" spans="2:6">
      <c r="B296" t="str">
        <f>IF('Servicios Realizados'!A:A=Ejemplos!B$11,ROW(),"")</f>
        <v/>
      </c>
      <c r="F296" t="b">
        <f>IF('Servicios Realizados'!A263=Ejemplos!B$11,ROW())</f>
        <v>0</v>
      </c>
    </row>
    <row r="297" spans="2:6">
      <c r="B297" t="str">
        <f>IF('Servicios Realizados'!A:A=Ejemplos!B$11,ROW(),"")</f>
        <v/>
      </c>
      <c r="F297" t="b">
        <f>IF('Servicios Realizados'!A264=Ejemplos!B$11,ROW())</f>
        <v>0</v>
      </c>
    </row>
    <row r="298" spans="2:6">
      <c r="B298" t="str">
        <f>IF('Servicios Realizados'!A:A=Ejemplos!B$11,ROW(),"")</f>
        <v/>
      </c>
      <c r="F298" t="b">
        <f>IF('Servicios Realizados'!A265=Ejemplos!B$11,ROW())</f>
        <v>0</v>
      </c>
    </row>
    <row r="299" spans="2:6">
      <c r="B299" t="str">
        <f>IF('Servicios Realizados'!A:A=Ejemplos!B$11,ROW(),"")</f>
        <v/>
      </c>
      <c r="F299" t="b">
        <f>IF('Servicios Realizados'!A266=Ejemplos!B$11,ROW())</f>
        <v>0</v>
      </c>
    </row>
    <row r="300" spans="2:6">
      <c r="B300" t="str">
        <f>IF('Servicios Realizados'!A:A=Ejemplos!B$11,ROW(),"")</f>
        <v/>
      </c>
      <c r="F300" t="b">
        <f>IF('Servicios Realizados'!A267=Ejemplos!B$11,ROW())</f>
        <v>0</v>
      </c>
    </row>
    <row r="301" spans="2:6">
      <c r="B301" t="str">
        <f>IF('Servicios Realizados'!A:A=Ejemplos!B$11,ROW(),"")</f>
        <v/>
      </c>
      <c r="F301" t="b">
        <f>IF('Servicios Realizados'!A268=Ejemplos!B$11,ROW())</f>
        <v>0</v>
      </c>
    </row>
    <row r="302" spans="2:6">
      <c r="B302" t="str">
        <f>IF('Servicios Realizados'!A:A=Ejemplos!B$11,ROW(),"")</f>
        <v/>
      </c>
      <c r="F302" t="b">
        <f>IF('Servicios Realizados'!A269=Ejemplos!B$11,ROW())</f>
        <v>0</v>
      </c>
    </row>
    <row r="303" spans="2:6">
      <c r="B303" t="str">
        <f>IF('Servicios Realizados'!A:A=Ejemplos!B$11,ROW(),"")</f>
        <v/>
      </c>
      <c r="F303" t="b">
        <f>IF('Servicios Realizados'!A270=Ejemplos!B$11,ROW())</f>
        <v>0</v>
      </c>
    </row>
    <row r="304" spans="2:6">
      <c r="B304" t="str">
        <f>IF('Servicios Realizados'!A:A=Ejemplos!B$11,ROW(),"")</f>
        <v/>
      </c>
      <c r="F304" t="b">
        <f>IF('Servicios Realizados'!A271=Ejemplos!B$11,ROW())</f>
        <v>0</v>
      </c>
    </row>
    <row r="305" spans="2:6">
      <c r="B305" t="str">
        <f>IF('Servicios Realizados'!A:A=Ejemplos!B$11,ROW(),"")</f>
        <v/>
      </c>
      <c r="F305" t="b">
        <f>IF('Servicios Realizados'!A272=Ejemplos!B$11,ROW())</f>
        <v>0</v>
      </c>
    </row>
    <row r="306" spans="2:6">
      <c r="B306" t="str">
        <f>IF('Servicios Realizados'!A:A=Ejemplos!B$11,ROW(),"")</f>
        <v/>
      </c>
      <c r="F306" t="b">
        <f>IF('Servicios Realizados'!A273=Ejemplos!B$11,ROW())</f>
        <v>0</v>
      </c>
    </row>
    <row r="307" spans="2:6">
      <c r="B307" t="str">
        <f>IF('Servicios Realizados'!A:A=Ejemplos!B$11,ROW(),"")</f>
        <v/>
      </c>
      <c r="F307" t="b">
        <f>IF('Servicios Realizados'!A274=Ejemplos!B$11,ROW())</f>
        <v>0</v>
      </c>
    </row>
    <row r="308" spans="2:6">
      <c r="B308" t="str">
        <f>IF('Servicios Realizados'!A:A=Ejemplos!B$11,ROW(),"")</f>
        <v/>
      </c>
      <c r="F308" t="b">
        <f>IF('Servicios Realizados'!A275=Ejemplos!B$11,ROW())</f>
        <v>0</v>
      </c>
    </row>
    <row r="309" spans="2:6">
      <c r="B309" t="str">
        <f>IF('Servicios Realizados'!A:A=Ejemplos!B$11,ROW(),"")</f>
        <v/>
      </c>
      <c r="F309" t="b">
        <f>IF('Servicios Realizados'!A276=Ejemplos!B$11,ROW())</f>
        <v>0</v>
      </c>
    </row>
    <row r="310" spans="2:6">
      <c r="B310" t="str">
        <f>IF('Servicios Realizados'!A:A=Ejemplos!B$11,ROW(),"")</f>
        <v/>
      </c>
      <c r="F310" t="b">
        <f>IF('Servicios Realizados'!A277=Ejemplos!B$11,ROW())</f>
        <v>0</v>
      </c>
    </row>
    <row r="311" spans="2:6">
      <c r="B311" t="str">
        <f>IF('Servicios Realizados'!A:A=Ejemplos!B$11,ROW(),"")</f>
        <v/>
      </c>
      <c r="F311" t="b">
        <f>IF('Servicios Realizados'!A278=Ejemplos!B$11,ROW())</f>
        <v>0</v>
      </c>
    </row>
    <row r="312" spans="2:6">
      <c r="B312" t="str">
        <f>IF('Servicios Realizados'!A:A=Ejemplos!B$11,ROW(),"")</f>
        <v/>
      </c>
      <c r="F312" t="b">
        <f>IF('Servicios Realizados'!A279=Ejemplos!B$11,ROW())</f>
        <v>0</v>
      </c>
    </row>
    <row r="313" spans="2:6">
      <c r="B313" t="str">
        <f>IF('Servicios Realizados'!A:A=Ejemplos!B$11,ROW(),"")</f>
        <v/>
      </c>
      <c r="F313" t="b">
        <f>IF('Servicios Realizados'!A280=Ejemplos!B$11,ROW())</f>
        <v>0</v>
      </c>
    </row>
    <row r="314" spans="2:6">
      <c r="B314" t="str">
        <f>IF('Servicios Realizados'!A:A=Ejemplos!B$11,ROW(),"")</f>
        <v/>
      </c>
      <c r="F314" t="b">
        <f>IF('Servicios Realizados'!A281=Ejemplos!B$11,ROW())</f>
        <v>0</v>
      </c>
    </row>
    <row r="315" spans="2:6">
      <c r="B315" t="str">
        <f>IF('Servicios Realizados'!A:A=Ejemplos!B$11,ROW(),"")</f>
        <v/>
      </c>
      <c r="F315" t="b">
        <f>IF('Servicios Realizados'!A282=Ejemplos!B$11,ROW())</f>
        <v>0</v>
      </c>
    </row>
    <row r="316" spans="2:6">
      <c r="B316" t="str">
        <f>IF('Servicios Realizados'!A:A=Ejemplos!B$11,ROW(),"")</f>
        <v/>
      </c>
      <c r="F316" t="b">
        <f>IF('Servicios Realizados'!A283=Ejemplos!B$11,ROW())</f>
        <v>0</v>
      </c>
    </row>
    <row r="317" spans="2:6">
      <c r="B317" t="str">
        <f>IF('Servicios Realizados'!A:A=Ejemplos!B$11,ROW(),"")</f>
        <v/>
      </c>
      <c r="F317" t="b">
        <f>IF('Servicios Realizados'!A284=Ejemplos!B$11,ROW())</f>
        <v>0</v>
      </c>
    </row>
    <row r="318" spans="2:6">
      <c r="B318" t="str">
        <f>IF('Servicios Realizados'!A:A=Ejemplos!B$11,ROW(),"")</f>
        <v/>
      </c>
      <c r="F318" t="b">
        <f>IF('Servicios Realizados'!A285=Ejemplos!B$11,ROW())</f>
        <v>0</v>
      </c>
    </row>
    <row r="319" spans="2:6">
      <c r="B319" t="str">
        <f>IF('Servicios Realizados'!A:A=Ejemplos!B$11,ROW(),"")</f>
        <v/>
      </c>
      <c r="F319" t="b">
        <f>IF('Servicios Realizados'!A286=Ejemplos!B$11,ROW())</f>
        <v>0</v>
      </c>
    </row>
    <row r="320" spans="2:6">
      <c r="B320" t="str">
        <f>IF('Servicios Realizados'!A:A=Ejemplos!B$11,ROW(),"")</f>
        <v/>
      </c>
      <c r="F320" t="b">
        <f>IF('Servicios Realizados'!A287=Ejemplos!B$11,ROW())</f>
        <v>0</v>
      </c>
    </row>
    <row r="321" spans="2:6">
      <c r="B321" t="str">
        <f>IF('Servicios Realizados'!A:A=Ejemplos!B$11,ROW(),"")</f>
        <v/>
      </c>
      <c r="F321" t="b">
        <f>IF('Servicios Realizados'!A288=Ejemplos!B$11,ROW())</f>
        <v>0</v>
      </c>
    </row>
    <row r="322" spans="2:6">
      <c r="B322" t="str">
        <f>IF('Servicios Realizados'!A:A=Ejemplos!B$11,ROW(),"")</f>
        <v/>
      </c>
      <c r="F322" t="b">
        <f>IF('Servicios Realizados'!A289=Ejemplos!B$11,ROW())</f>
        <v>0</v>
      </c>
    </row>
    <row r="323" spans="2:6">
      <c r="B323" t="str">
        <f>IF('Servicios Realizados'!A:A=Ejemplos!B$11,ROW(),"")</f>
        <v/>
      </c>
      <c r="F323" t="b">
        <f>IF('Servicios Realizados'!A290=Ejemplos!B$11,ROW())</f>
        <v>0</v>
      </c>
    </row>
    <row r="324" spans="2:6">
      <c r="B324" t="str">
        <f>IF('Servicios Realizados'!A:A=Ejemplos!B$11,ROW(),"")</f>
        <v/>
      </c>
      <c r="F324" t="b">
        <f>IF('Servicios Realizados'!A291=Ejemplos!B$11,ROW())</f>
        <v>0</v>
      </c>
    </row>
    <row r="325" spans="2:6">
      <c r="B325" t="str">
        <f>IF('Servicios Realizados'!A:A=Ejemplos!B$11,ROW(),"")</f>
        <v/>
      </c>
      <c r="F325" t="b">
        <f>IF('Servicios Realizados'!A292=Ejemplos!B$11,ROW())</f>
        <v>0</v>
      </c>
    </row>
    <row r="326" spans="2:6">
      <c r="B326" t="str">
        <f>IF('Servicios Realizados'!A:A=Ejemplos!B$11,ROW(),"")</f>
        <v/>
      </c>
      <c r="F326" t="b">
        <f>IF('Servicios Realizados'!A293=Ejemplos!B$11,ROW())</f>
        <v>0</v>
      </c>
    </row>
    <row r="327" spans="2:6">
      <c r="B327" t="str">
        <f>IF('Servicios Realizados'!A:A=Ejemplos!B$11,ROW(),"")</f>
        <v/>
      </c>
      <c r="F327" t="b">
        <f>IF('Servicios Realizados'!A294=Ejemplos!B$11,ROW())</f>
        <v>0</v>
      </c>
    </row>
    <row r="328" spans="2:6">
      <c r="B328" t="str">
        <f>IF('Servicios Realizados'!A:A=Ejemplos!B$11,ROW(),"")</f>
        <v/>
      </c>
      <c r="F328" t="b">
        <f>IF('Servicios Realizados'!A295=Ejemplos!B$11,ROW())</f>
        <v>0</v>
      </c>
    </row>
    <row r="329" spans="2:6">
      <c r="B329" t="str">
        <f>IF('Servicios Realizados'!A:A=Ejemplos!B$11,ROW(),"")</f>
        <v/>
      </c>
      <c r="F329" t="b">
        <f>IF('Servicios Realizados'!A296=Ejemplos!B$11,ROW())</f>
        <v>0</v>
      </c>
    </row>
    <row r="330" spans="2:6">
      <c r="B330" t="str">
        <f>IF('Servicios Realizados'!A:A=Ejemplos!B$11,ROW(),"")</f>
        <v/>
      </c>
      <c r="F330" t="b">
        <f>IF('Servicios Realizados'!A297=Ejemplos!B$11,ROW())</f>
        <v>0</v>
      </c>
    </row>
    <row r="331" spans="2:6">
      <c r="B331" t="str">
        <f>IF('Servicios Realizados'!A:A=Ejemplos!B$11,ROW(),"")</f>
        <v/>
      </c>
      <c r="F331" t="b">
        <f>IF('Servicios Realizados'!A298=Ejemplos!B$11,ROW())</f>
        <v>0</v>
      </c>
    </row>
    <row r="332" spans="2:6">
      <c r="B332" t="str">
        <f>IF('Servicios Realizados'!A:A=Ejemplos!B$11,ROW(),"")</f>
        <v/>
      </c>
      <c r="F332" t="b">
        <f>IF('Servicios Realizados'!A299=Ejemplos!B$11,ROW())</f>
        <v>0</v>
      </c>
    </row>
    <row r="333" spans="2:6">
      <c r="B333" t="str">
        <f>IF('Servicios Realizados'!A:A=Ejemplos!B$11,ROW(),"")</f>
        <v/>
      </c>
      <c r="F333" t="b">
        <f>IF('Servicios Realizados'!A300=Ejemplos!B$11,ROW())</f>
        <v>0</v>
      </c>
    </row>
    <row r="334" spans="2:6">
      <c r="B334" t="str">
        <f>IF('Servicios Realizados'!A:A=Ejemplos!B$11,ROW(),"")</f>
        <v/>
      </c>
      <c r="F334" t="b">
        <f>IF('Servicios Realizados'!A301=Ejemplos!B$11,ROW())</f>
        <v>0</v>
      </c>
    </row>
    <row r="335" spans="2:6">
      <c r="B335" t="str">
        <f>IF('Servicios Realizados'!A:A=Ejemplos!B$11,ROW(),"")</f>
        <v/>
      </c>
      <c r="F335" t="b">
        <f>IF('Servicios Realizados'!A302=Ejemplos!B$11,ROW())</f>
        <v>0</v>
      </c>
    </row>
    <row r="336" spans="2:6">
      <c r="B336" t="str">
        <f>IF('Servicios Realizados'!A:A=Ejemplos!B$11,ROW(),"")</f>
        <v/>
      </c>
      <c r="F336" t="b">
        <f>IF('Servicios Realizados'!A303=Ejemplos!B$11,ROW())</f>
        <v>0</v>
      </c>
    </row>
    <row r="337" spans="2:6">
      <c r="B337" t="str">
        <f>IF('Servicios Realizados'!A:A=Ejemplos!B$11,ROW(),"")</f>
        <v/>
      </c>
      <c r="F337" t="b">
        <f>IF('Servicios Realizados'!A304=Ejemplos!B$11,ROW())</f>
        <v>0</v>
      </c>
    </row>
    <row r="338" spans="2:6">
      <c r="B338" t="str">
        <f>IF('Servicios Realizados'!A:A=Ejemplos!B$11,ROW(),"")</f>
        <v/>
      </c>
      <c r="F338" t="b">
        <f>IF('Servicios Realizados'!A305=Ejemplos!B$11,ROW())</f>
        <v>0</v>
      </c>
    </row>
    <row r="339" spans="2:6">
      <c r="B339" t="str">
        <f>IF('Servicios Realizados'!A:A=Ejemplos!B$11,ROW(),"")</f>
        <v/>
      </c>
      <c r="F339" t="b">
        <f>IF('Servicios Realizados'!A306=Ejemplos!B$11,ROW())</f>
        <v>0</v>
      </c>
    </row>
    <row r="340" spans="2:6">
      <c r="B340" t="str">
        <f>IF('Servicios Realizados'!A:A=Ejemplos!B$11,ROW(),"")</f>
        <v/>
      </c>
      <c r="F340" t="b">
        <f>IF('Servicios Realizados'!A307=Ejemplos!B$11,ROW())</f>
        <v>0</v>
      </c>
    </row>
    <row r="341" spans="2:6">
      <c r="B341" t="str">
        <f>IF('Servicios Realizados'!A:A=Ejemplos!B$11,ROW(),"")</f>
        <v/>
      </c>
      <c r="F341" t="b">
        <f>IF('Servicios Realizados'!A308=Ejemplos!B$11,ROW())</f>
        <v>0</v>
      </c>
    </row>
    <row r="342" spans="2:6">
      <c r="B342" t="str">
        <f>IF('Servicios Realizados'!A:A=Ejemplos!B$11,ROW(),"")</f>
        <v/>
      </c>
      <c r="F342" t="b">
        <f>IF('Servicios Realizados'!A309=Ejemplos!B$11,ROW())</f>
        <v>0</v>
      </c>
    </row>
    <row r="343" spans="2:6">
      <c r="B343" t="str">
        <f>IF('Servicios Realizados'!A:A=Ejemplos!B$11,ROW(),"")</f>
        <v/>
      </c>
      <c r="F343" t="b">
        <f>IF('Servicios Realizados'!A310=Ejemplos!B$11,ROW())</f>
        <v>0</v>
      </c>
    </row>
    <row r="344" spans="2:6">
      <c r="B344" t="str">
        <f>IF('Servicios Realizados'!A:A=Ejemplos!B$11,ROW(),"")</f>
        <v/>
      </c>
      <c r="F344" t="b">
        <f>IF('Servicios Realizados'!A311=Ejemplos!B$11,ROW())</f>
        <v>0</v>
      </c>
    </row>
    <row r="345" spans="2:6">
      <c r="B345" t="str">
        <f>IF('Servicios Realizados'!A:A=Ejemplos!B$11,ROW(),"")</f>
        <v/>
      </c>
      <c r="F345" t="b">
        <f>IF('Servicios Realizados'!A312=Ejemplos!B$11,ROW())</f>
        <v>0</v>
      </c>
    </row>
    <row r="346" spans="2:6">
      <c r="B346" t="str">
        <f>IF('Servicios Realizados'!A:A=Ejemplos!B$11,ROW(),"")</f>
        <v/>
      </c>
      <c r="F346" t="b">
        <f>IF('Servicios Realizados'!A313=Ejemplos!B$11,ROW())</f>
        <v>0</v>
      </c>
    </row>
    <row r="347" spans="2:6">
      <c r="B347" t="str">
        <f>IF('Servicios Realizados'!A:A=Ejemplos!B$11,ROW(),"")</f>
        <v/>
      </c>
      <c r="F347" t="b">
        <f>IF('Servicios Realizados'!A314=Ejemplos!B$11,ROW())</f>
        <v>0</v>
      </c>
    </row>
    <row r="348" spans="2:6">
      <c r="B348" t="str">
        <f>IF('Servicios Realizados'!A:A=Ejemplos!B$11,ROW(),"")</f>
        <v/>
      </c>
      <c r="F348" t="b">
        <f>IF('Servicios Realizados'!A315=Ejemplos!B$11,ROW())</f>
        <v>0</v>
      </c>
    </row>
    <row r="349" spans="2:6">
      <c r="B349" t="str">
        <f>IF('Servicios Realizados'!A:A=Ejemplos!B$11,ROW(),"")</f>
        <v/>
      </c>
      <c r="F349" t="b">
        <f>IF('Servicios Realizados'!A316=Ejemplos!B$11,ROW())</f>
        <v>0</v>
      </c>
    </row>
    <row r="350" spans="2:6">
      <c r="B350" t="str">
        <f>IF('Servicios Realizados'!A:A=Ejemplos!B$11,ROW(),"")</f>
        <v/>
      </c>
      <c r="F350" t="b">
        <f>IF('Servicios Realizados'!A317=Ejemplos!B$11,ROW())</f>
        <v>0</v>
      </c>
    </row>
    <row r="351" spans="2:6">
      <c r="B351" t="str">
        <f>IF('Servicios Realizados'!A:A=Ejemplos!B$11,ROW(),"")</f>
        <v/>
      </c>
      <c r="F351" t="b">
        <f>IF('Servicios Realizados'!A318=Ejemplos!B$11,ROW())</f>
        <v>0</v>
      </c>
    </row>
    <row r="352" spans="2:6">
      <c r="B352" t="str">
        <f>IF('Servicios Realizados'!A:A=Ejemplos!B$11,ROW(),"")</f>
        <v/>
      </c>
      <c r="F352" t="b">
        <f>IF('Servicios Realizados'!A319=Ejemplos!B$11,ROW())</f>
        <v>0</v>
      </c>
    </row>
    <row r="353" spans="2:6">
      <c r="B353" t="str">
        <f>IF('Servicios Realizados'!A:A=Ejemplos!B$11,ROW(),"")</f>
        <v/>
      </c>
      <c r="F353" t="b">
        <f>IF('Servicios Realizados'!A320=Ejemplos!B$11,ROW())</f>
        <v>0</v>
      </c>
    </row>
    <row r="354" spans="2:6">
      <c r="B354" t="str">
        <f>IF('Servicios Realizados'!A:A=Ejemplos!B$11,ROW(),"")</f>
        <v/>
      </c>
      <c r="F354" t="b">
        <f>IF('Servicios Realizados'!A321=Ejemplos!B$11,ROW())</f>
        <v>0</v>
      </c>
    </row>
    <row r="355" spans="2:6">
      <c r="B355" t="str">
        <f>IF('Servicios Realizados'!A:A=Ejemplos!B$11,ROW(),"")</f>
        <v/>
      </c>
      <c r="F355" t="b">
        <f>IF('Servicios Realizados'!A322=Ejemplos!B$11,ROW())</f>
        <v>0</v>
      </c>
    </row>
    <row r="356" spans="2:6">
      <c r="B356" t="str">
        <f>IF('Servicios Realizados'!A:A=Ejemplos!B$11,ROW(),"")</f>
        <v/>
      </c>
      <c r="F356" t="b">
        <f>IF('Servicios Realizados'!A323=Ejemplos!B$11,ROW())</f>
        <v>0</v>
      </c>
    </row>
    <row r="357" spans="2:6">
      <c r="B357" t="str">
        <f>IF('Servicios Realizados'!A:A=Ejemplos!B$11,ROW(),"")</f>
        <v/>
      </c>
      <c r="F357" t="b">
        <f>IF('Servicios Realizados'!A324=Ejemplos!B$11,ROW())</f>
        <v>0</v>
      </c>
    </row>
    <row r="358" spans="2:6">
      <c r="B358" t="str">
        <f>IF('Servicios Realizados'!A:A=Ejemplos!B$11,ROW(),"")</f>
        <v/>
      </c>
      <c r="F358" t="b">
        <f>IF('Servicios Realizados'!A325=Ejemplos!B$11,ROW())</f>
        <v>0</v>
      </c>
    </row>
    <row r="359" spans="2:6">
      <c r="B359" t="str">
        <f>IF('Servicios Realizados'!A:A=Ejemplos!B$11,ROW(),"")</f>
        <v/>
      </c>
      <c r="F359" t="b">
        <f>IF('Servicios Realizados'!A326=Ejemplos!B$11,ROW())</f>
        <v>0</v>
      </c>
    </row>
    <row r="360" spans="2:6">
      <c r="B360" t="str">
        <f>IF('Servicios Realizados'!A:A=Ejemplos!B$11,ROW(),"")</f>
        <v/>
      </c>
      <c r="F360" t="b">
        <f>IF('Servicios Realizados'!A327=Ejemplos!B$11,ROW())</f>
        <v>0</v>
      </c>
    </row>
    <row r="361" spans="2:6">
      <c r="B361" t="str">
        <f>IF('Servicios Realizados'!A:A=Ejemplos!B$11,ROW(),"")</f>
        <v/>
      </c>
      <c r="F361" t="b">
        <f>IF('Servicios Realizados'!A328=Ejemplos!B$11,ROW())</f>
        <v>0</v>
      </c>
    </row>
    <row r="362" spans="2:6">
      <c r="B362" t="str">
        <f>IF('Servicios Realizados'!A:A=Ejemplos!B$11,ROW(),"")</f>
        <v/>
      </c>
      <c r="F362" t="b">
        <f>IF('Servicios Realizados'!A329=Ejemplos!B$11,ROW())</f>
        <v>0</v>
      </c>
    </row>
    <row r="363" spans="2:6">
      <c r="B363" t="str">
        <f>IF('Servicios Realizados'!A:A=Ejemplos!B$11,ROW(),"")</f>
        <v/>
      </c>
      <c r="F363" t="b">
        <f>IF('Servicios Realizados'!A330=Ejemplos!B$11,ROW())</f>
        <v>0</v>
      </c>
    </row>
    <row r="364" spans="2:6">
      <c r="B364" t="str">
        <f>IF('Servicios Realizados'!A:A=Ejemplos!B$11,ROW(),"")</f>
        <v/>
      </c>
      <c r="F364" t="b">
        <f>IF('Servicios Realizados'!A331=Ejemplos!B$11,ROW())</f>
        <v>0</v>
      </c>
    </row>
    <row r="365" spans="2:6">
      <c r="B365" t="str">
        <f>IF('Servicios Realizados'!A:A=Ejemplos!B$11,ROW(),"")</f>
        <v/>
      </c>
      <c r="F365" t="b">
        <f>IF('Servicios Realizados'!A332=Ejemplos!B$11,ROW())</f>
        <v>0</v>
      </c>
    </row>
    <row r="366" spans="2:6">
      <c r="B366" t="str">
        <f>IF('Servicios Realizados'!A:A=Ejemplos!B$11,ROW(),"")</f>
        <v/>
      </c>
      <c r="F366" t="b">
        <f>IF('Servicios Realizados'!A333=Ejemplos!B$11,ROW())</f>
        <v>0</v>
      </c>
    </row>
    <row r="367" spans="2:6">
      <c r="B367" t="str">
        <f>IF('Servicios Realizados'!A:A=Ejemplos!B$11,ROW(),"")</f>
        <v/>
      </c>
      <c r="F367" t="b">
        <f>IF('Servicios Realizados'!A334=Ejemplos!B$11,ROW())</f>
        <v>0</v>
      </c>
    </row>
    <row r="368" spans="2:6">
      <c r="B368" t="str">
        <f>IF('Servicios Realizados'!A:A=Ejemplos!B$11,ROW(),"")</f>
        <v/>
      </c>
      <c r="F368" t="b">
        <f>IF('Servicios Realizados'!A335=Ejemplos!B$11,ROW())</f>
        <v>0</v>
      </c>
    </row>
    <row r="369" spans="2:6">
      <c r="B369" t="str">
        <f>IF('Servicios Realizados'!A:A=Ejemplos!B$11,ROW(),"")</f>
        <v/>
      </c>
      <c r="F369" t="b">
        <f>IF('Servicios Realizados'!A336=Ejemplos!B$11,ROW())</f>
        <v>0</v>
      </c>
    </row>
    <row r="370" spans="2:6">
      <c r="B370" t="str">
        <f>IF('Servicios Realizados'!A:A=Ejemplos!B$11,ROW(),"")</f>
        <v/>
      </c>
      <c r="F370" t="b">
        <f>IF('Servicios Realizados'!A337=Ejemplos!B$11,ROW())</f>
        <v>0</v>
      </c>
    </row>
    <row r="371" spans="2:6">
      <c r="B371" t="str">
        <f>IF('Servicios Realizados'!A:A=Ejemplos!B$11,ROW(),"")</f>
        <v/>
      </c>
      <c r="F371" t="b">
        <f>IF('Servicios Realizados'!A338=Ejemplos!B$11,ROW())</f>
        <v>0</v>
      </c>
    </row>
    <row r="372" spans="2:6">
      <c r="B372" t="str">
        <f>IF('Servicios Realizados'!A:A=Ejemplos!B$11,ROW(),"")</f>
        <v/>
      </c>
      <c r="F372" t="b">
        <f>IF('Servicios Realizados'!A339=Ejemplos!B$11,ROW())</f>
        <v>0</v>
      </c>
    </row>
    <row r="373" spans="2:6">
      <c r="B373" t="str">
        <f>IF('Servicios Realizados'!A:A=Ejemplos!B$11,ROW(),"")</f>
        <v/>
      </c>
      <c r="F373" t="b">
        <f>IF('Servicios Realizados'!A340=Ejemplos!B$11,ROW())</f>
        <v>0</v>
      </c>
    </row>
    <row r="374" spans="2:6">
      <c r="B374" t="str">
        <f>IF('Servicios Realizados'!A:A=Ejemplos!B$11,ROW(),"")</f>
        <v/>
      </c>
      <c r="F374" t="b">
        <f>IF('Servicios Realizados'!A341=Ejemplos!B$11,ROW())</f>
        <v>0</v>
      </c>
    </row>
    <row r="375" spans="2:6">
      <c r="B375" t="str">
        <f>IF('Servicios Realizados'!A:A=Ejemplos!B$11,ROW(),"")</f>
        <v/>
      </c>
      <c r="F375" t="b">
        <f>IF('Servicios Realizados'!A342=Ejemplos!B$11,ROW())</f>
        <v>0</v>
      </c>
    </row>
    <row r="376" spans="2:6">
      <c r="B376" t="str">
        <f>IF('Servicios Realizados'!A:A=Ejemplos!B$11,ROW(),"")</f>
        <v/>
      </c>
      <c r="F376" t="b">
        <f>IF('Servicios Realizados'!A343=Ejemplos!B$11,ROW())</f>
        <v>0</v>
      </c>
    </row>
    <row r="377" spans="2:6">
      <c r="B377" t="str">
        <f>IF('Servicios Realizados'!A:A=Ejemplos!B$11,ROW(),"")</f>
        <v/>
      </c>
      <c r="F377" t="b">
        <f>IF('Servicios Realizados'!A344=Ejemplos!B$11,ROW())</f>
        <v>0</v>
      </c>
    </row>
    <row r="378" spans="2:6">
      <c r="B378" t="str">
        <f>IF('Servicios Realizados'!A:A=Ejemplos!B$11,ROW(),"")</f>
        <v/>
      </c>
      <c r="F378" t="b">
        <f>IF('Servicios Realizados'!A345=Ejemplos!B$11,ROW())</f>
        <v>0</v>
      </c>
    </row>
    <row r="379" spans="2:6">
      <c r="B379" t="str">
        <f>IF('Servicios Realizados'!A:A=Ejemplos!B$11,ROW(),"")</f>
        <v/>
      </c>
      <c r="F379" t="b">
        <f>IF('Servicios Realizados'!A346=Ejemplos!B$11,ROW())</f>
        <v>0</v>
      </c>
    </row>
    <row r="380" spans="2:6">
      <c r="B380" t="str">
        <f>IF('Servicios Realizados'!A:A=Ejemplos!B$11,ROW(),"")</f>
        <v/>
      </c>
      <c r="F380" t="b">
        <f>IF('Servicios Realizados'!A347=Ejemplos!B$11,ROW())</f>
        <v>0</v>
      </c>
    </row>
    <row r="381" spans="2:6">
      <c r="B381" t="str">
        <f>IF('Servicios Realizados'!A:A=Ejemplos!B$11,ROW(),"")</f>
        <v/>
      </c>
      <c r="F381" t="b">
        <f>IF('Servicios Realizados'!A348=Ejemplos!B$11,ROW())</f>
        <v>0</v>
      </c>
    </row>
    <row r="382" spans="2:6">
      <c r="B382" t="str">
        <f>IF('Servicios Realizados'!A:A=Ejemplos!B$11,ROW(),"")</f>
        <v/>
      </c>
      <c r="F382" t="b">
        <f>IF('Servicios Realizados'!A349=Ejemplos!B$11,ROW())</f>
        <v>0</v>
      </c>
    </row>
    <row r="383" spans="2:6">
      <c r="B383" t="str">
        <f>IF('Servicios Realizados'!A:A=Ejemplos!B$11,ROW(),"")</f>
        <v/>
      </c>
      <c r="F383" t="b">
        <f>IF('Servicios Realizados'!A350=Ejemplos!B$11,ROW())</f>
        <v>0</v>
      </c>
    </row>
    <row r="384" spans="2:6">
      <c r="B384" t="str">
        <f>IF('Servicios Realizados'!A:A=Ejemplos!B$11,ROW(),"")</f>
        <v/>
      </c>
      <c r="F384" t="b">
        <f>IF('Servicios Realizados'!A351=Ejemplos!B$11,ROW())</f>
        <v>0</v>
      </c>
    </row>
    <row r="385" spans="2:6">
      <c r="B385" t="str">
        <f>IF('Servicios Realizados'!A:A=Ejemplos!B$11,ROW(),"")</f>
        <v/>
      </c>
      <c r="F385" t="b">
        <f>IF('Servicios Realizados'!A352=Ejemplos!B$11,ROW())</f>
        <v>0</v>
      </c>
    </row>
    <row r="386" spans="2:6">
      <c r="B386" t="str">
        <f>IF('Servicios Realizados'!A:A=Ejemplos!B$11,ROW(),"")</f>
        <v/>
      </c>
      <c r="F386" t="b">
        <f>IF('Servicios Realizados'!A353=Ejemplos!B$11,ROW())</f>
        <v>0</v>
      </c>
    </row>
    <row r="387" spans="2:6">
      <c r="B387" t="str">
        <f>IF('Servicios Realizados'!A:A=Ejemplos!B$11,ROW(),"")</f>
        <v/>
      </c>
      <c r="F387" t="b">
        <f>IF('Servicios Realizados'!A354=Ejemplos!B$11,ROW())</f>
        <v>0</v>
      </c>
    </row>
    <row r="388" spans="2:6">
      <c r="B388" t="str">
        <f>IF('Servicios Realizados'!A:A=Ejemplos!B$11,ROW(),"")</f>
        <v/>
      </c>
      <c r="F388" t="b">
        <f>IF('Servicios Realizados'!A355=Ejemplos!B$11,ROW())</f>
        <v>0</v>
      </c>
    </row>
    <row r="389" spans="2:6">
      <c r="B389" t="str">
        <f>IF('Servicios Realizados'!A:A=Ejemplos!B$11,ROW(),"")</f>
        <v/>
      </c>
      <c r="F389" t="b">
        <f>IF('Servicios Realizados'!A356=Ejemplos!B$11,ROW())</f>
        <v>0</v>
      </c>
    </row>
    <row r="390" spans="2:6">
      <c r="B390" t="str">
        <f>IF('Servicios Realizados'!A:A=Ejemplos!B$11,ROW(),"")</f>
        <v/>
      </c>
      <c r="F390" t="b">
        <f>IF('Servicios Realizados'!A357=Ejemplos!B$11,ROW())</f>
        <v>0</v>
      </c>
    </row>
    <row r="391" spans="2:6">
      <c r="B391" t="str">
        <f>IF('Servicios Realizados'!A:A=Ejemplos!B$11,ROW(),"")</f>
        <v/>
      </c>
      <c r="F391" t="b">
        <f>IF('Servicios Realizados'!A358=Ejemplos!B$11,ROW())</f>
        <v>0</v>
      </c>
    </row>
    <row r="392" spans="2:6">
      <c r="B392" t="str">
        <f>IF('Servicios Realizados'!A:A=Ejemplos!B$11,ROW(),"")</f>
        <v/>
      </c>
      <c r="F392" t="b">
        <f>IF('Servicios Realizados'!A359=Ejemplos!B$11,ROW())</f>
        <v>0</v>
      </c>
    </row>
    <row r="393" spans="2:6">
      <c r="B393" t="str">
        <f>IF('Servicios Realizados'!A:A=Ejemplos!B$11,ROW(),"")</f>
        <v/>
      </c>
      <c r="F393" t="b">
        <f>IF('Servicios Realizados'!A360=Ejemplos!B$11,ROW())</f>
        <v>0</v>
      </c>
    </row>
    <row r="394" spans="2:6">
      <c r="B394" t="str">
        <f>IF('Servicios Realizados'!A:A=Ejemplos!B$11,ROW(),"")</f>
        <v/>
      </c>
      <c r="F394" t="b">
        <f>IF('Servicios Realizados'!A361=Ejemplos!B$11,ROW())</f>
        <v>0</v>
      </c>
    </row>
    <row r="395" spans="2:6">
      <c r="B395" t="str">
        <f>IF('Servicios Realizados'!A:A=Ejemplos!B$11,ROW(),"")</f>
        <v/>
      </c>
      <c r="F395" t="b">
        <f>IF('Servicios Realizados'!A362=Ejemplos!B$11,ROW())</f>
        <v>0</v>
      </c>
    </row>
    <row r="396" spans="2:6">
      <c r="B396" t="str">
        <f>IF('Servicios Realizados'!A:A=Ejemplos!B$11,ROW(),"")</f>
        <v/>
      </c>
      <c r="F396" t="b">
        <f>IF('Servicios Realizados'!A363=Ejemplos!B$11,ROW())</f>
        <v>0</v>
      </c>
    </row>
    <row r="397" spans="2:6">
      <c r="B397" t="str">
        <f>IF('Servicios Realizados'!A:A=Ejemplos!B$11,ROW(),"")</f>
        <v/>
      </c>
      <c r="F397" t="b">
        <f>IF('Servicios Realizados'!A364=Ejemplos!B$11,ROW())</f>
        <v>0</v>
      </c>
    </row>
    <row r="398" spans="2:6">
      <c r="B398" t="str">
        <f>IF('Servicios Realizados'!A:A=Ejemplos!B$11,ROW(),"")</f>
        <v/>
      </c>
      <c r="F398" t="b">
        <f>IF('Servicios Realizados'!A365=Ejemplos!B$11,ROW())</f>
        <v>0</v>
      </c>
    </row>
    <row r="399" spans="2:6">
      <c r="B399" t="str">
        <f>IF('Servicios Realizados'!A:A=Ejemplos!B$11,ROW(),"")</f>
        <v/>
      </c>
      <c r="F399" t="b">
        <f>IF('Servicios Realizados'!A366=Ejemplos!B$11,ROW())</f>
        <v>0</v>
      </c>
    </row>
    <row r="400" spans="2:6">
      <c r="B400" t="str">
        <f>IF('Servicios Realizados'!A:A=Ejemplos!B$11,ROW(),"")</f>
        <v/>
      </c>
      <c r="F400" t="b">
        <f>IF('Servicios Realizados'!A367=Ejemplos!B$11,ROW())</f>
        <v>0</v>
      </c>
    </row>
    <row r="401" spans="2:6">
      <c r="B401" t="str">
        <f>IF('Servicios Realizados'!A:A=Ejemplos!B$11,ROW(),"")</f>
        <v/>
      </c>
      <c r="F401" t="b">
        <f>IF('Servicios Realizados'!A368=Ejemplos!B$11,ROW())</f>
        <v>0</v>
      </c>
    </row>
    <row r="402" spans="2:6">
      <c r="B402" t="str">
        <f>IF('Servicios Realizados'!A:A=Ejemplos!B$11,ROW(),"")</f>
        <v/>
      </c>
      <c r="F402" t="b">
        <f>IF('Servicios Realizados'!A369=Ejemplos!B$11,ROW())</f>
        <v>0</v>
      </c>
    </row>
    <row r="403" spans="2:6">
      <c r="B403" t="str">
        <f>IF('Servicios Realizados'!A:A=Ejemplos!B$11,ROW(),"")</f>
        <v/>
      </c>
      <c r="F403" t="b">
        <f>IF('Servicios Realizados'!A370=Ejemplos!B$11,ROW())</f>
        <v>0</v>
      </c>
    </row>
    <row r="404" spans="2:6">
      <c r="B404" t="str">
        <f>IF('Servicios Realizados'!A:A=Ejemplos!B$11,ROW(),"")</f>
        <v/>
      </c>
      <c r="F404" t="b">
        <f>IF('Servicios Realizados'!A371=Ejemplos!B$11,ROW())</f>
        <v>0</v>
      </c>
    </row>
    <row r="405" spans="2:6">
      <c r="B405" t="str">
        <f>IF('Servicios Realizados'!A:A=Ejemplos!B$11,ROW(),"")</f>
        <v/>
      </c>
      <c r="F405" t="b">
        <f>IF('Servicios Realizados'!A372=Ejemplos!B$11,ROW())</f>
        <v>0</v>
      </c>
    </row>
    <row r="406" spans="2:6">
      <c r="B406" t="str">
        <f>IF('Servicios Realizados'!A:A=Ejemplos!B$11,ROW(),"")</f>
        <v/>
      </c>
      <c r="F406" t="b">
        <f>IF('Servicios Realizados'!A373=Ejemplos!B$11,ROW())</f>
        <v>0</v>
      </c>
    </row>
    <row r="407" spans="2:6">
      <c r="B407" t="str">
        <f>IF('Servicios Realizados'!A:A=Ejemplos!B$11,ROW(),"")</f>
        <v/>
      </c>
      <c r="F407" t="b">
        <f>IF('Servicios Realizados'!A374=Ejemplos!B$11,ROW())</f>
        <v>0</v>
      </c>
    </row>
    <row r="408" spans="2:6">
      <c r="B408" t="str">
        <f>IF('Servicios Realizados'!A:A=Ejemplos!B$11,ROW(),"")</f>
        <v/>
      </c>
      <c r="F408" t="b">
        <f>IF('Servicios Realizados'!A375=Ejemplos!B$11,ROW())</f>
        <v>0</v>
      </c>
    </row>
    <row r="409" spans="2:6">
      <c r="B409" t="str">
        <f>IF('Servicios Realizados'!A:A=Ejemplos!B$11,ROW(),"")</f>
        <v/>
      </c>
      <c r="F409" t="b">
        <f>IF('Servicios Realizados'!A376=Ejemplos!B$11,ROW())</f>
        <v>0</v>
      </c>
    </row>
    <row r="410" spans="2:6">
      <c r="B410" t="str">
        <f>IF('Servicios Realizados'!A:A=Ejemplos!B$11,ROW(),"")</f>
        <v/>
      </c>
      <c r="F410" t="b">
        <f>IF('Servicios Realizados'!A377=Ejemplos!B$11,ROW())</f>
        <v>0</v>
      </c>
    </row>
    <row r="411" spans="2:6">
      <c r="B411" t="str">
        <f>IF('Servicios Realizados'!A:A=Ejemplos!B$11,ROW(),"")</f>
        <v/>
      </c>
      <c r="F411" t="b">
        <f>IF('Servicios Realizados'!A378=Ejemplos!B$11,ROW())</f>
        <v>0</v>
      </c>
    </row>
    <row r="412" spans="2:6">
      <c r="B412" t="str">
        <f>IF('Servicios Realizados'!A:A=Ejemplos!B$11,ROW(),"")</f>
        <v/>
      </c>
      <c r="F412" t="b">
        <f>IF('Servicios Realizados'!A379=Ejemplos!B$11,ROW())</f>
        <v>0</v>
      </c>
    </row>
    <row r="413" spans="2:6">
      <c r="B413" t="str">
        <f>IF('Servicios Realizados'!A:A=Ejemplos!B$11,ROW(),"")</f>
        <v/>
      </c>
      <c r="F413" t="b">
        <f>IF('Servicios Realizados'!A380=Ejemplos!B$11,ROW())</f>
        <v>0</v>
      </c>
    </row>
    <row r="414" spans="2:6">
      <c r="B414" t="str">
        <f>IF('Servicios Realizados'!A:A=Ejemplos!B$11,ROW(),"")</f>
        <v/>
      </c>
      <c r="F414" t="b">
        <f>IF('Servicios Realizados'!A381=Ejemplos!B$11,ROW())</f>
        <v>0</v>
      </c>
    </row>
    <row r="415" spans="2:6">
      <c r="B415" t="str">
        <f>IF('Servicios Realizados'!A:A=Ejemplos!B$11,ROW(),"")</f>
        <v/>
      </c>
      <c r="F415" t="b">
        <f>IF('Servicios Realizados'!A382=Ejemplos!B$11,ROW())</f>
        <v>0</v>
      </c>
    </row>
    <row r="416" spans="2:6">
      <c r="B416">
        <f>IF('Servicios Realizados'!A:A=Ejemplos!B$11,ROW(),"")</f>
        <v>416</v>
      </c>
      <c r="F416" t="b">
        <f>IF('Servicios Realizados'!A383=Ejemplos!B$11,ROW())</f>
        <v>0</v>
      </c>
    </row>
    <row r="417" spans="2:6">
      <c r="B417" t="str">
        <f>IF('Servicios Realizados'!A:A=Ejemplos!B$11,ROW(),"")</f>
        <v/>
      </c>
      <c r="F417" t="b">
        <f>IF('Servicios Realizados'!A384=Ejemplos!B$11,ROW())</f>
        <v>0</v>
      </c>
    </row>
    <row r="418" spans="2:6">
      <c r="B418" t="str">
        <f>IF('Servicios Realizados'!A:A=Ejemplos!B$11,ROW(),"")</f>
        <v/>
      </c>
      <c r="F418" t="b">
        <f>IF('Servicios Realizados'!A385=Ejemplos!B$11,ROW())</f>
        <v>0</v>
      </c>
    </row>
    <row r="419" spans="2:6">
      <c r="B419" t="str">
        <f>IF('Servicios Realizados'!A:A=Ejemplos!B$11,ROW(),"")</f>
        <v/>
      </c>
      <c r="F419" t="b">
        <f>IF('Servicios Realizados'!A386=Ejemplos!B$11,ROW())</f>
        <v>0</v>
      </c>
    </row>
    <row r="420" spans="2:6">
      <c r="B420" t="str">
        <f>IF('Servicios Realizados'!A:A=Ejemplos!B$11,ROW(),"")</f>
        <v/>
      </c>
      <c r="F420" t="b">
        <f>IF('Servicios Realizados'!A387=Ejemplos!B$11,ROW())</f>
        <v>0</v>
      </c>
    </row>
    <row r="421" spans="2:6">
      <c r="B421" t="str">
        <f>IF('Servicios Realizados'!A:A=Ejemplos!B$11,ROW(),"")</f>
        <v/>
      </c>
      <c r="F421" t="b">
        <f>IF('Servicios Realizados'!A388=Ejemplos!B$11,ROW())</f>
        <v>0</v>
      </c>
    </row>
    <row r="422" spans="2:6">
      <c r="B422" t="str">
        <f>IF('Servicios Realizados'!A:A=Ejemplos!B$11,ROW(),"")</f>
        <v/>
      </c>
      <c r="F422" t="b">
        <f>IF('Servicios Realizados'!A389=Ejemplos!B$11,ROW())</f>
        <v>0</v>
      </c>
    </row>
    <row r="423" spans="2:6">
      <c r="B423" t="str">
        <f>IF('Servicios Realizados'!A:A=Ejemplos!B$11,ROW(),"")</f>
        <v/>
      </c>
      <c r="F423" t="b">
        <f>IF('Servicios Realizados'!A390=Ejemplos!B$11,ROW())</f>
        <v>0</v>
      </c>
    </row>
    <row r="424" spans="2:6">
      <c r="B424" t="str">
        <f>IF('Servicios Realizados'!A:A=Ejemplos!B$11,ROW(),"")</f>
        <v/>
      </c>
      <c r="F424" t="b">
        <f>IF('Servicios Realizados'!A391=Ejemplos!B$11,ROW())</f>
        <v>0</v>
      </c>
    </row>
    <row r="425" spans="2:6">
      <c r="B425" t="str">
        <f>IF('Servicios Realizados'!A:A=Ejemplos!B$11,ROW(),"")</f>
        <v/>
      </c>
      <c r="F425" t="b">
        <f>IF('Servicios Realizados'!A392=Ejemplos!B$11,ROW())</f>
        <v>0</v>
      </c>
    </row>
    <row r="426" spans="2:6">
      <c r="B426" t="str">
        <f>IF('Servicios Realizados'!A:A=Ejemplos!B$11,ROW(),"")</f>
        <v/>
      </c>
      <c r="F426" t="b">
        <f>IF('Servicios Realizados'!A393=Ejemplos!B$11,ROW())</f>
        <v>0</v>
      </c>
    </row>
    <row r="427" spans="2:6">
      <c r="B427" t="str">
        <f>IF('Servicios Realizados'!A:A=Ejemplos!B$11,ROW(),"")</f>
        <v/>
      </c>
      <c r="F427" t="b">
        <f>IF('Servicios Realizados'!A394=Ejemplos!B$11,ROW())</f>
        <v>0</v>
      </c>
    </row>
    <row r="428" spans="2:6">
      <c r="B428" t="str">
        <f>IF('Servicios Realizados'!A:A=Ejemplos!B$11,ROW(),"")</f>
        <v/>
      </c>
      <c r="F428" t="b">
        <f>IF('Servicios Realizados'!A395=Ejemplos!B$11,ROW())</f>
        <v>0</v>
      </c>
    </row>
    <row r="429" spans="2:6">
      <c r="B429" t="str">
        <f>IF('Servicios Realizados'!A:A=Ejemplos!B$11,ROW(),"")</f>
        <v/>
      </c>
      <c r="F429" t="b">
        <f>IF('Servicios Realizados'!A396=Ejemplos!B$11,ROW())</f>
        <v>0</v>
      </c>
    </row>
    <row r="430" spans="2:6">
      <c r="B430" t="str">
        <f>IF('Servicios Realizados'!A:A=Ejemplos!B$11,ROW(),"")</f>
        <v/>
      </c>
      <c r="F430" t="b">
        <f>IF('Servicios Realizados'!A397=Ejemplos!B$11,ROW())</f>
        <v>0</v>
      </c>
    </row>
    <row r="431" spans="2:6">
      <c r="B431" t="str">
        <f>IF('Servicios Realizados'!A:A=Ejemplos!B$11,ROW(),"")</f>
        <v/>
      </c>
      <c r="F431" t="b">
        <f>IF('Servicios Realizados'!A398=Ejemplos!B$11,ROW())</f>
        <v>0</v>
      </c>
    </row>
    <row r="432" spans="2:6">
      <c r="B432" t="str">
        <f>IF('Servicios Realizados'!A:A=Ejemplos!B$11,ROW(),"")</f>
        <v/>
      </c>
      <c r="F432" t="b">
        <f>IF('Servicios Realizados'!A399=Ejemplos!B$11,ROW())</f>
        <v>0</v>
      </c>
    </row>
    <row r="433" spans="2:6">
      <c r="B433" t="str">
        <f>IF('Servicios Realizados'!A:A=Ejemplos!B$11,ROW(),"")</f>
        <v/>
      </c>
      <c r="F433" t="b">
        <f>IF('Servicios Realizados'!A400=Ejemplos!B$11,ROW())</f>
        <v>0</v>
      </c>
    </row>
    <row r="434" spans="2:6">
      <c r="B434" t="str">
        <f>IF('Servicios Realizados'!A:A=Ejemplos!B$11,ROW(),"")</f>
        <v/>
      </c>
      <c r="F434" t="b">
        <f>IF('Servicios Realizados'!A401=Ejemplos!B$11,ROW())</f>
        <v>0</v>
      </c>
    </row>
    <row r="435" spans="2:6">
      <c r="B435" t="str">
        <f>IF('Servicios Realizados'!A:A=Ejemplos!B$11,ROW(),"")</f>
        <v/>
      </c>
      <c r="F435" t="b">
        <f>IF('Servicios Realizados'!A402=Ejemplos!B$11,ROW())</f>
        <v>0</v>
      </c>
    </row>
    <row r="436" spans="2:6">
      <c r="B436" t="str">
        <f>IF('Servicios Realizados'!A:A=Ejemplos!B$11,ROW(),"")</f>
        <v/>
      </c>
      <c r="F436" t="b">
        <f>IF('Servicios Realizados'!A403=Ejemplos!B$11,ROW())</f>
        <v>0</v>
      </c>
    </row>
    <row r="437" spans="2:6">
      <c r="B437" t="str">
        <f>IF('Servicios Realizados'!A:A=Ejemplos!B$11,ROW(),"")</f>
        <v/>
      </c>
      <c r="F437" t="b">
        <f>IF('Servicios Realizados'!A404=Ejemplos!B$11,ROW())</f>
        <v>0</v>
      </c>
    </row>
    <row r="438" spans="2:6">
      <c r="B438" t="str">
        <f>IF('Servicios Realizados'!A:A=Ejemplos!B$11,ROW(),"")</f>
        <v/>
      </c>
      <c r="F438" t="b">
        <f>IF('Servicios Realizados'!A405=Ejemplos!B$11,ROW())</f>
        <v>0</v>
      </c>
    </row>
    <row r="439" spans="2:6">
      <c r="B439" t="str">
        <f>IF('Servicios Realizados'!A:A=Ejemplos!B$11,ROW(),"")</f>
        <v/>
      </c>
      <c r="F439" t="b">
        <f>IF('Servicios Realizados'!A406=Ejemplos!B$11,ROW())</f>
        <v>0</v>
      </c>
    </row>
    <row r="440" spans="2:6">
      <c r="B440" t="str">
        <f>IF('Servicios Realizados'!A:A=Ejemplos!B$11,ROW(),"")</f>
        <v/>
      </c>
      <c r="F440" t="b">
        <f>IF('Servicios Realizados'!A407=Ejemplos!B$11,ROW())</f>
        <v>0</v>
      </c>
    </row>
    <row r="441" spans="2:6">
      <c r="B441" t="str">
        <f>IF('Servicios Realizados'!A:A=Ejemplos!B$11,ROW(),"")</f>
        <v/>
      </c>
      <c r="F441" t="b">
        <f>IF('Servicios Realizados'!A408=Ejemplos!B$11,ROW())</f>
        <v>0</v>
      </c>
    </row>
    <row r="442" spans="2:6">
      <c r="B442" t="str">
        <f>IF('Servicios Realizados'!A:A=Ejemplos!B$11,ROW(),"")</f>
        <v/>
      </c>
      <c r="F442" t="b">
        <f>IF('Servicios Realizados'!A409=Ejemplos!B$11,ROW())</f>
        <v>0</v>
      </c>
    </row>
    <row r="443" spans="2:6">
      <c r="B443" t="str">
        <f>IF('Servicios Realizados'!A:A=Ejemplos!B$11,ROW(),"")</f>
        <v/>
      </c>
      <c r="F443" t="b">
        <f>IF('Servicios Realizados'!A410=Ejemplos!B$11,ROW())</f>
        <v>0</v>
      </c>
    </row>
    <row r="444" spans="2:6">
      <c r="B444" t="str">
        <f>IF('Servicios Realizados'!A:A=Ejemplos!B$11,ROW(),"")</f>
        <v/>
      </c>
      <c r="F444" t="b">
        <f>IF('Servicios Realizados'!A411=Ejemplos!B$11,ROW())</f>
        <v>0</v>
      </c>
    </row>
    <row r="445" spans="2:6">
      <c r="B445" t="str">
        <f>IF('Servicios Realizados'!A:A=Ejemplos!B$11,ROW(),"")</f>
        <v/>
      </c>
      <c r="F445" t="b">
        <f>IF('Servicios Realizados'!A412=Ejemplos!B$11,ROW())</f>
        <v>0</v>
      </c>
    </row>
    <row r="446" spans="2:6">
      <c r="B446" t="str">
        <f>IF('Servicios Realizados'!A:A=Ejemplos!B$11,ROW(),"")</f>
        <v/>
      </c>
      <c r="F446" t="b">
        <f>IF('Servicios Realizados'!A413=Ejemplos!B$11,ROW())</f>
        <v>0</v>
      </c>
    </row>
    <row r="447" spans="2:6">
      <c r="B447" t="str">
        <f>IF('Servicios Realizados'!A:A=Ejemplos!B$11,ROW(),"")</f>
        <v/>
      </c>
      <c r="F447" t="b">
        <f>IF('Servicios Realizados'!A414=Ejemplos!B$11,ROW())</f>
        <v>0</v>
      </c>
    </row>
    <row r="448" spans="2:6">
      <c r="B448" t="str">
        <f>IF('Servicios Realizados'!A:A=Ejemplos!B$11,ROW(),"")</f>
        <v/>
      </c>
      <c r="F448" t="b">
        <f>IF('Servicios Realizados'!A415=Ejemplos!B$11,ROW())</f>
        <v>0</v>
      </c>
    </row>
    <row r="449" spans="2:6">
      <c r="B449" t="str">
        <f>IF('Servicios Realizados'!A:A=Ejemplos!B$11,ROW(),"")</f>
        <v/>
      </c>
      <c r="F449">
        <f>IF('Servicios Realizados'!A416=Ejemplos!B$11,ROW())</f>
        <v>449</v>
      </c>
    </row>
    <row r="450" spans="2:6">
      <c r="B450" t="str">
        <f>IF('Servicios Realizados'!A:A=Ejemplos!B$11,ROW(),"")</f>
        <v/>
      </c>
      <c r="F450" t="b">
        <f>IF('Servicios Realizados'!A417=Ejemplos!B$11,ROW())</f>
        <v>0</v>
      </c>
    </row>
    <row r="451" spans="2:6">
      <c r="B451" t="str">
        <f>IF('Servicios Realizados'!A:A=Ejemplos!B$11,ROW(),"")</f>
        <v/>
      </c>
      <c r="F451" t="b">
        <f>IF('Servicios Realizados'!A418=Ejemplos!B$11,ROW())</f>
        <v>0</v>
      </c>
    </row>
    <row r="452" spans="2:6">
      <c r="B452" t="str">
        <f>IF('Servicios Realizados'!A:A=Ejemplos!B$11,ROW(),"")</f>
        <v/>
      </c>
      <c r="F452" t="b">
        <f>IF('Servicios Realizados'!A419=Ejemplos!B$11,ROW())</f>
        <v>0</v>
      </c>
    </row>
    <row r="453" spans="2:6">
      <c r="B453" t="str">
        <f>IF('Servicios Realizados'!A:A=Ejemplos!B$11,ROW(),"")</f>
        <v/>
      </c>
      <c r="F453" t="b">
        <f>IF('Servicios Realizados'!A420=Ejemplos!B$11,ROW())</f>
        <v>0</v>
      </c>
    </row>
    <row r="454" spans="2:6">
      <c r="B454" t="str">
        <f>IF('Servicios Realizados'!A:A=Ejemplos!B$11,ROW(),"")</f>
        <v/>
      </c>
      <c r="F454" t="b">
        <f>IF('Servicios Realizados'!A421=Ejemplos!B$11,ROW())</f>
        <v>0</v>
      </c>
    </row>
    <row r="455" spans="2:6">
      <c r="B455" t="str">
        <f>IF('Servicios Realizados'!A:A=Ejemplos!B$11,ROW(),"")</f>
        <v/>
      </c>
      <c r="F455" t="b">
        <f>IF('Servicios Realizados'!A422=Ejemplos!B$11,ROW())</f>
        <v>0</v>
      </c>
    </row>
    <row r="456" spans="2:6">
      <c r="B456" t="str">
        <f>IF('Servicios Realizados'!A:A=Ejemplos!B$11,ROW(),"")</f>
        <v/>
      </c>
      <c r="F456" t="b">
        <f>IF('Servicios Realizados'!A423=Ejemplos!B$11,ROW())</f>
        <v>0</v>
      </c>
    </row>
    <row r="457" spans="2:6">
      <c r="B457" t="str">
        <f>IF('Servicios Realizados'!A:A=Ejemplos!B$11,ROW(),"")</f>
        <v/>
      </c>
      <c r="F457" t="b">
        <f>IF('Servicios Realizados'!A424=Ejemplos!B$11,ROW())</f>
        <v>0</v>
      </c>
    </row>
    <row r="458" spans="2:6">
      <c r="B458" t="str">
        <f>IF('Servicios Realizados'!A:A=Ejemplos!B$11,ROW(),"")</f>
        <v/>
      </c>
      <c r="F458" t="b">
        <f>IF('Servicios Realizados'!A425=Ejemplos!B$11,ROW())</f>
        <v>0</v>
      </c>
    </row>
    <row r="459" spans="2:6">
      <c r="B459" t="str">
        <f>IF('Servicios Realizados'!A:A=Ejemplos!B$11,ROW(),"")</f>
        <v/>
      </c>
      <c r="F459" t="b">
        <f>IF('Servicios Realizados'!A426=Ejemplos!B$11,ROW())</f>
        <v>0</v>
      </c>
    </row>
    <row r="460" spans="2:6">
      <c r="B460" t="str">
        <f>IF('Servicios Realizados'!A:A=Ejemplos!B$11,ROW(),"")</f>
        <v/>
      </c>
      <c r="F460" t="b">
        <f>IF('Servicios Realizados'!A427=Ejemplos!B$11,ROW())</f>
        <v>0</v>
      </c>
    </row>
    <row r="461" spans="2:6">
      <c r="B461" t="str">
        <f>IF('Servicios Realizados'!A:A=Ejemplos!B$11,ROW(),"")</f>
        <v/>
      </c>
      <c r="F461" t="b">
        <f>IF('Servicios Realizados'!A428=Ejemplos!B$11,ROW())</f>
        <v>0</v>
      </c>
    </row>
    <row r="462" spans="2:6">
      <c r="B462" t="str">
        <f>IF('Servicios Realizados'!A:A=Ejemplos!B$11,ROW(),"")</f>
        <v/>
      </c>
      <c r="F462" t="b">
        <f>IF('Servicios Realizados'!A429=Ejemplos!B$11,ROW())</f>
        <v>0</v>
      </c>
    </row>
    <row r="463" spans="2:6">
      <c r="B463" t="str">
        <f>IF('Servicios Realizados'!A:A=Ejemplos!B$11,ROW(),"")</f>
        <v/>
      </c>
      <c r="F463" t="b">
        <f>IF('Servicios Realizados'!A430=Ejemplos!B$11,ROW())</f>
        <v>0</v>
      </c>
    </row>
    <row r="464" spans="2:6">
      <c r="B464" t="str">
        <f>IF('Servicios Realizados'!A:A=Ejemplos!B$11,ROW(),"")</f>
        <v/>
      </c>
      <c r="F464" t="b">
        <f>IF('Servicios Realizados'!A431=Ejemplos!B$11,ROW())</f>
        <v>0</v>
      </c>
    </row>
    <row r="465" spans="2:6">
      <c r="B465" t="str">
        <f>IF('Servicios Realizados'!A:A=Ejemplos!B$11,ROW(),"")</f>
        <v/>
      </c>
      <c r="F465" t="b">
        <f>IF('Servicios Realizados'!A432=Ejemplos!B$11,ROW())</f>
        <v>0</v>
      </c>
    </row>
    <row r="466" spans="2:6">
      <c r="B466" t="str">
        <f>IF('Servicios Realizados'!A:A=Ejemplos!B$11,ROW(),"")</f>
        <v/>
      </c>
      <c r="F466" t="b">
        <f>IF('Servicios Realizados'!A433=Ejemplos!B$11,ROW())</f>
        <v>0</v>
      </c>
    </row>
    <row r="467" spans="2:6">
      <c r="B467">
        <f>IF('Servicios Realizados'!A:A=Ejemplos!B$11,ROW(),"")</f>
        <v>467</v>
      </c>
      <c r="F467" t="b">
        <f>IF('Servicios Realizados'!A434=Ejemplos!B$11,ROW())</f>
        <v>0</v>
      </c>
    </row>
    <row r="468" spans="2:6">
      <c r="B468" t="str">
        <f>IF('Servicios Realizados'!A:A=Ejemplos!B$11,ROW(),"")</f>
        <v/>
      </c>
      <c r="F468" t="b">
        <f>IF('Servicios Realizados'!A435=Ejemplos!B$11,ROW())</f>
        <v>0</v>
      </c>
    </row>
    <row r="469" spans="2:6">
      <c r="B469" t="str">
        <f>IF('Servicios Realizados'!A:A=Ejemplos!B$11,ROW(),"")</f>
        <v/>
      </c>
      <c r="F469" t="b">
        <f>IF('Servicios Realizados'!A436=Ejemplos!B$11,ROW())</f>
        <v>0</v>
      </c>
    </row>
    <row r="470" spans="2:6">
      <c r="B470" t="str">
        <f>IF('Servicios Realizados'!A:A=Ejemplos!B$11,ROW(),"")</f>
        <v/>
      </c>
      <c r="F470" t="b">
        <f>IF('Servicios Realizados'!A437=Ejemplos!B$11,ROW())</f>
        <v>0</v>
      </c>
    </row>
    <row r="471" spans="2:6">
      <c r="B471" t="str">
        <f>IF('Servicios Realizados'!A:A=Ejemplos!B$11,ROW(),"")</f>
        <v/>
      </c>
      <c r="F471" t="b">
        <f>IF('Servicios Realizados'!A438=Ejemplos!B$11,ROW())</f>
        <v>0</v>
      </c>
    </row>
    <row r="472" spans="2:6">
      <c r="B472" t="str">
        <f>IF('Servicios Realizados'!A:A=Ejemplos!B$11,ROW(),"")</f>
        <v/>
      </c>
      <c r="F472" t="b">
        <f>IF('Servicios Realizados'!A439=Ejemplos!B$11,ROW())</f>
        <v>0</v>
      </c>
    </row>
    <row r="473" spans="2:6">
      <c r="B473" t="str">
        <f>IF('Servicios Realizados'!A:A=Ejemplos!B$11,ROW(),"")</f>
        <v/>
      </c>
      <c r="F473" t="b">
        <f>IF('Servicios Realizados'!A440=Ejemplos!B$11,ROW())</f>
        <v>0</v>
      </c>
    </row>
    <row r="474" spans="2:6">
      <c r="B474" t="str">
        <f>IF('Servicios Realizados'!A:A=Ejemplos!B$11,ROW(),"")</f>
        <v/>
      </c>
      <c r="F474" t="b">
        <f>IF('Servicios Realizados'!A441=Ejemplos!B$11,ROW())</f>
        <v>0</v>
      </c>
    </row>
    <row r="475" spans="2:6">
      <c r="B475" t="str">
        <f>IF('Servicios Realizados'!A:A=Ejemplos!B$11,ROW(),"")</f>
        <v/>
      </c>
      <c r="F475" t="b">
        <f>IF('Servicios Realizados'!A442=Ejemplos!B$11,ROW())</f>
        <v>0</v>
      </c>
    </row>
    <row r="476" spans="2:6">
      <c r="B476" t="str">
        <f>IF('Servicios Realizados'!A:A=Ejemplos!B$11,ROW(),"")</f>
        <v/>
      </c>
      <c r="F476" t="b">
        <f>IF('Servicios Realizados'!A443=Ejemplos!B$11,ROW())</f>
        <v>0</v>
      </c>
    </row>
    <row r="477" spans="2:6">
      <c r="B477" t="str">
        <f>IF('Servicios Realizados'!A:A=Ejemplos!B$11,ROW(),"")</f>
        <v/>
      </c>
      <c r="F477" t="b">
        <f>IF('Servicios Realizados'!A444=Ejemplos!B$11,ROW())</f>
        <v>0</v>
      </c>
    </row>
    <row r="478" spans="2:6">
      <c r="B478" t="str">
        <f>IF('Servicios Realizados'!A:A=Ejemplos!B$11,ROW(),"")</f>
        <v/>
      </c>
      <c r="F478" t="b">
        <f>IF('Servicios Realizados'!A445=Ejemplos!B$11,ROW())</f>
        <v>0</v>
      </c>
    </row>
    <row r="479" spans="2:6">
      <c r="B479" t="str">
        <f>IF('Servicios Realizados'!A:A=Ejemplos!B$11,ROW(),"")</f>
        <v/>
      </c>
      <c r="F479" t="b">
        <f>IF('Servicios Realizados'!A446=Ejemplos!B$11,ROW())</f>
        <v>0</v>
      </c>
    </row>
    <row r="480" spans="2:6">
      <c r="B480" t="str">
        <f>IF('Servicios Realizados'!A:A=Ejemplos!B$11,ROW(),"")</f>
        <v/>
      </c>
      <c r="F480" t="b">
        <f>IF('Servicios Realizados'!A447=Ejemplos!B$11,ROW())</f>
        <v>0</v>
      </c>
    </row>
    <row r="481" spans="2:6">
      <c r="B481" t="str">
        <f>IF('Servicios Realizados'!A:A=Ejemplos!B$11,ROW(),"")</f>
        <v/>
      </c>
      <c r="F481" t="b">
        <f>IF('Servicios Realizados'!A448=Ejemplos!B$11,ROW())</f>
        <v>0</v>
      </c>
    </row>
    <row r="482" spans="2:6">
      <c r="B482" t="str">
        <f>IF('Servicios Realizados'!A:A=Ejemplos!B$11,ROW(),"")</f>
        <v/>
      </c>
      <c r="F482" t="b">
        <f>IF('Servicios Realizados'!A449=Ejemplos!B$11,ROW())</f>
        <v>0</v>
      </c>
    </row>
    <row r="483" spans="2:6">
      <c r="B483" t="str">
        <f>IF('Servicios Realizados'!A:A=Ejemplos!B$11,ROW(),"")</f>
        <v/>
      </c>
      <c r="F483" t="b">
        <f>IF('Servicios Realizados'!A450=Ejemplos!B$11,ROW())</f>
        <v>0</v>
      </c>
    </row>
    <row r="484" spans="2:6">
      <c r="B484" t="str">
        <f>IF('Servicios Realizados'!A:A=Ejemplos!B$11,ROW(),"")</f>
        <v/>
      </c>
      <c r="F484" t="b">
        <f>IF('Servicios Realizados'!A451=Ejemplos!B$11,ROW())</f>
        <v>0</v>
      </c>
    </row>
    <row r="485" spans="2:6">
      <c r="B485" t="str">
        <f>IF('Servicios Realizados'!A:A=Ejemplos!B$11,ROW(),"")</f>
        <v/>
      </c>
      <c r="F485" t="b">
        <f>IF('Servicios Realizados'!A452=Ejemplos!B$11,ROW())</f>
        <v>0</v>
      </c>
    </row>
    <row r="486" spans="2:6">
      <c r="B486" t="str">
        <f>IF('Servicios Realizados'!A:A=Ejemplos!B$11,ROW(),"")</f>
        <v/>
      </c>
      <c r="F486" t="b">
        <f>IF('Servicios Realizados'!A453=Ejemplos!B$11,ROW())</f>
        <v>0</v>
      </c>
    </row>
    <row r="487" spans="2:6">
      <c r="B487" t="str">
        <f>IF('Servicios Realizados'!A:A=Ejemplos!B$11,ROW(),"")</f>
        <v/>
      </c>
      <c r="F487" t="b">
        <f>IF('Servicios Realizados'!A454=Ejemplos!B$11,ROW())</f>
        <v>0</v>
      </c>
    </row>
    <row r="488" spans="2:6">
      <c r="B488" t="str">
        <f>IF('Servicios Realizados'!A:A=Ejemplos!B$11,ROW(),"")</f>
        <v/>
      </c>
      <c r="F488" t="b">
        <f>IF('Servicios Realizados'!A455=Ejemplos!B$11,ROW())</f>
        <v>0</v>
      </c>
    </row>
    <row r="489" spans="2:6">
      <c r="B489" t="str">
        <f>IF('Servicios Realizados'!A:A=Ejemplos!B$11,ROW(),"")</f>
        <v/>
      </c>
      <c r="F489" t="b">
        <f>IF('Servicios Realizados'!A456=Ejemplos!B$11,ROW())</f>
        <v>0</v>
      </c>
    </row>
    <row r="490" spans="2:6">
      <c r="B490">
        <f>IF('Servicios Realizados'!A:A=Ejemplos!B$11,ROW(),"")</f>
        <v>490</v>
      </c>
      <c r="F490" t="b">
        <f>IF('Servicios Realizados'!A457=Ejemplos!B$11,ROW())</f>
        <v>0</v>
      </c>
    </row>
    <row r="491" spans="2:6">
      <c r="B491" t="str">
        <f>IF('Servicios Realizados'!A:A=Ejemplos!B$11,ROW(),"")</f>
        <v/>
      </c>
      <c r="F491" t="b">
        <f>IF('Servicios Realizados'!A458=Ejemplos!B$11,ROW())</f>
        <v>0</v>
      </c>
    </row>
    <row r="492" spans="2:6">
      <c r="B492" t="str">
        <f>IF('Servicios Realizados'!A:A=Ejemplos!B$11,ROW(),"")</f>
        <v/>
      </c>
      <c r="F492" t="b">
        <f>IF('Servicios Realizados'!A459=Ejemplos!B$11,ROW())</f>
        <v>0</v>
      </c>
    </row>
    <row r="493" spans="2:6">
      <c r="B493" t="str">
        <f>IF('Servicios Realizados'!A:A=Ejemplos!B$11,ROW(),"")</f>
        <v/>
      </c>
      <c r="F493" t="b">
        <f>IF('Servicios Realizados'!A460=Ejemplos!B$11,ROW())</f>
        <v>0</v>
      </c>
    </row>
    <row r="494" spans="2:6">
      <c r="B494" t="str">
        <f>IF('Servicios Realizados'!A:A=Ejemplos!B$11,ROW(),"")</f>
        <v/>
      </c>
      <c r="F494" t="b">
        <f>IF('Servicios Realizados'!A461=Ejemplos!B$11,ROW())</f>
        <v>0</v>
      </c>
    </row>
    <row r="495" spans="2:6">
      <c r="B495" t="str">
        <f>IF('Servicios Realizados'!A:A=Ejemplos!B$11,ROW(),"")</f>
        <v/>
      </c>
      <c r="F495" t="b">
        <f>IF('Servicios Realizados'!A462=Ejemplos!B$11,ROW())</f>
        <v>0</v>
      </c>
    </row>
    <row r="496" spans="2:6">
      <c r="B496" t="str">
        <f>IF('Servicios Realizados'!A:A=Ejemplos!B$11,ROW(),"")</f>
        <v/>
      </c>
      <c r="F496" t="b">
        <f>IF('Servicios Realizados'!A463=Ejemplos!B$11,ROW())</f>
        <v>0</v>
      </c>
    </row>
    <row r="497" spans="2:6">
      <c r="B497" t="str">
        <f>IF('Servicios Realizados'!A:A=Ejemplos!B$11,ROW(),"")</f>
        <v/>
      </c>
      <c r="F497" t="b">
        <f>IF('Servicios Realizados'!A464=Ejemplos!B$11,ROW())</f>
        <v>0</v>
      </c>
    </row>
    <row r="498" spans="2:6">
      <c r="B498" t="str">
        <f>IF('Servicios Realizados'!A:A=Ejemplos!B$11,ROW(),"")</f>
        <v/>
      </c>
      <c r="F498" t="b">
        <f>IF('Servicios Realizados'!A465=Ejemplos!B$11,ROW())</f>
        <v>0</v>
      </c>
    </row>
    <row r="499" spans="2:6">
      <c r="B499" t="str">
        <f>IF('Servicios Realizados'!A:A=Ejemplos!B$11,ROW(),"")</f>
        <v/>
      </c>
      <c r="F499" t="b">
        <f>IF('Servicios Realizados'!A466=Ejemplos!B$11,ROW())</f>
        <v>0</v>
      </c>
    </row>
    <row r="500" spans="2:6">
      <c r="B500" t="str">
        <f>IF('Servicios Realizados'!A:A=Ejemplos!B$11,ROW(),"")</f>
        <v/>
      </c>
      <c r="F500">
        <f>IF('Servicios Realizados'!A467=Ejemplos!B$11,ROW())</f>
        <v>500</v>
      </c>
    </row>
    <row r="501" spans="2:6">
      <c r="B501" t="str">
        <f>IF('Servicios Realizados'!A:A=Ejemplos!B$11,ROW(),"")</f>
        <v/>
      </c>
      <c r="F501" t="b">
        <f>IF('Servicios Realizados'!A468=Ejemplos!B$11,ROW())</f>
        <v>0</v>
      </c>
    </row>
    <row r="502" spans="2:6">
      <c r="B502" t="str">
        <f>IF('Servicios Realizados'!A:A=Ejemplos!B$11,ROW(),"")</f>
        <v/>
      </c>
      <c r="F502" t="b">
        <f>IF('Servicios Realizados'!A469=Ejemplos!B$11,ROW())</f>
        <v>0</v>
      </c>
    </row>
    <row r="503" spans="2:6">
      <c r="B503" t="str">
        <f>IF('Servicios Realizados'!A:A=Ejemplos!B$11,ROW(),"")</f>
        <v/>
      </c>
      <c r="F503" t="b">
        <f>IF('Servicios Realizados'!A470=Ejemplos!B$11,ROW())</f>
        <v>0</v>
      </c>
    </row>
    <row r="504" spans="2:6">
      <c r="B504" t="str">
        <f>IF('Servicios Realizados'!A:A=Ejemplos!B$11,ROW(),"")</f>
        <v/>
      </c>
      <c r="F504" t="b">
        <f>IF('Servicios Realizados'!A471=Ejemplos!B$11,ROW())</f>
        <v>0</v>
      </c>
    </row>
    <row r="505" spans="2:6">
      <c r="B505" t="str">
        <f>IF('Servicios Realizados'!A:A=Ejemplos!B$11,ROW(),"")</f>
        <v/>
      </c>
      <c r="F505" t="b">
        <f>IF('Servicios Realizados'!A472=Ejemplos!B$11,ROW())</f>
        <v>0</v>
      </c>
    </row>
    <row r="506" spans="2:6">
      <c r="B506" t="str">
        <f>IF('Servicios Realizados'!A:A=Ejemplos!B$11,ROW(),"")</f>
        <v/>
      </c>
      <c r="F506" t="b">
        <f>IF('Servicios Realizados'!A473=Ejemplos!B$11,ROW())</f>
        <v>0</v>
      </c>
    </row>
    <row r="507" spans="2:6">
      <c r="B507" t="str">
        <f>IF('Servicios Realizados'!A:A=Ejemplos!B$11,ROW(),"")</f>
        <v/>
      </c>
      <c r="F507" t="b">
        <f>IF('Servicios Realizados'!A474=Ejemplos!B$11,ROW())</f>
        <v>0</v>
      </c>
    </row>
    <row r="508" spans="2:6">
      <c r="B508" t="str">
        <f>IF('Servicios Realizados'!A:A=Ejemplos!B$11,ROW(),"")</f>
        <v/>
      </c>
      <c r="F508" t="b">
        <f>IF('Servicios Realizados'!A475=Ejemplos!B$11,ROW())</f>
        <v>0</v>
      </c>
    </row>
    <row r="509" spans="2:6">
      <c r="B509" t="str">
        <f>IF('Servicios Realizados'!A:A=Ejemplos!B$11,ROW(),"")</f>
        <v/>
      </c>
      <c r="F509" t="b">
        <f>IF('Servicios Realizados'!A476=Ejemplos!B$11,ROW())</f>
        <v>0</v>
      </c>
    </row>
    <row r="510" spans="2:6">
      <c r="B510" t="str">
        <f>IF('Servicios Realizados'!A:A=Ejemplos!B$11,ROW(),"")</f>
        <v/>
      </c>
      <c r="F510" t="b">
        <f>IF('Servicios Realizados'!A477=Ejemplos!B$11,ROW())</f>
        <v>0</v>
      </c>
    </row>
    <row r="511" spans="2:6">
      <c r="B511" t="str">
        <f>IF('Servicios Realizados'!A:A=Ejemplos!B$11,ROW(),"")</f>
        <v/>
      </c>
      <c r="F511" t="b">
        <f>IF('Servicios Realizados'!A478=Ejemplos!B$11,ROW())</f>
        <v>0</v>
      </c>
    </row>
    <row r="512" spans="2:6">
      <c r="B512" t="str">
        <f>IF('Servicios Realizados'!A:A=Ejemplos!B$11,ROW(),"")</f>
        <v/>
      </c>
      <c r="F512" t="b">
        <f>IF('Servicios Realizados'!A479=Ejemplos!B$11,ROW())</f>
        <v>0</v>
      </c>
    </row>
    <row r="513" spans="2:6">
      <c r="B513" t="str">
        <f>IF('Servicios Realizados'!A:A=Ejemplos!B$11,ROW(),"")</f>
        <v/>
      </c>
      <c r="F513" t="b">
        <f>IF('Servicios Realizados'!A480=Ejemplos!B$11,ROW())</f>
        <v>0</v>
      </c>
    </row>
    <row r="514" spans="2:6">
      <c r="B514" t="str">
        <f>IF('Servicios Realizados'!A:A=Ejemplos!B$11,ROW(),"")</f>
        <v/>
      </c>
      <c r="F514" t="b">
        <f>IF('Servicios Realizados'!A481=Ejemplos!B$11,ROW())</f>
        <v>0</v>
      </c>
    </row>
    <row r="515" spans="2:6">
      <c r="B515" t="str">
        <f>IF('Servicios Realizados'!A:A=Ejemplos!B$11,ROW(),"")</f>
        <v/>
      </c>
      <c r="F515" t="b">
        <f>IF('Servicios Realizados'!A482=Ejemplos!B$11,ROW())</f>
        <v>0</v>
      </c>
    </row>
    <row r="516" spans="2:6">
      <c r="B516" t="str">
        <f>IF('Servicios Realizados'!A:A=Ejemplos!B$11,ROW(),"")</f>
        <v/>
      </c>
      <c r="F516" t="b">
        <f>IF('Servicios Realizados'!A483=Ejemplos!B$11,ROW())</f>
        <v>0</v>
      </c>
    </row>
    <row r="517" spans="2:6">
      <c r="B517" t="str">
        <f>IF('Servicios Realizados'!A:A=Ejemplos!B$11,ROW(),"")</f>
        <v/>
      </c>
      <c r="F517" t="b">
        <f>IF('Servicios Realizados'!A484=Ejemplos!B$11,ROW())</f>
        <v>0</v>
      </c>
    </row>
    <row r="518" spans="2:6">
      <c r="B518" t="str">
        <f>IF('Servicios Realizados'!A:A=Ejemplos!B$11,ROW(),"")</f>
        <v/>
      </c>
      <c r="F518" t="b">
        <f>IF('Servicios Realizados'!A485=Ejemplos!B$11,ROW())</f>
        <v>0</v>
      </c>
    </row>
    <row r="519" spans="2:6">
      <c r="B519" t="str">
        <f>IF('Servicios Realizados'!A:A=Ejemplos!B$11,ROW(),"")</f>
        <v/>
      </c>
      <c r="F519" t="b">
        <f>IF('Servicios Realizados'!A486=Ejemplos!B$11,ROW())</f>
        <v>0</v>
      </c>
    </row>
    <row r="520" spans="2:6">
      <c r="B520" t="str">
        <f>IF('Servicios Realizados'!A:A=Ejemplos!B$11,ROW(),"")</f>
        <v/>
      </c>
      <c r="F520" t="b">
        <f>IF('Servicios Realizados'!A487=Ejemplos!B$11,ROW())</f>
        <v>0</v>
      </c>
    </row>
    <row r="521" spans="2:6">
      <c r="B521" t="str">
        <f>IF('Servicios Realizados'!A:A=Ejemplos!B$11,ROW(),"")</f>
        <v/>
      </c>
      <c r="F521" t="b">
        <f>IF('Servicios Realizados'!A488=Ejemplos!B$11,ROW())</f>
        <v>0</v>
      </c>
    </row>
    <row r="522" spans="2:6">
      <c r="B522" t="str">
        <f>IF('Servicios Realizados'!A:A=Ejemplos!B$11,ROW(),"")</f>
        <v/>
      </c>
      <c r="F522" t="b">
        <f>IF('Servicios Realizados'!A489=Ejemplos!B$11,ROW())</f>
        <v>0</v>
      </c>
    </row>
    <row r="523" spans="2:6">
      <c r="B523" t="str">
        <f>IF('Servicios Realizados'!A:A=Ejemplos!B$11,ROW(),"")</f>
        <v/>
      </c>
      <c r="F523">
        <f>IF('Servicios Realizados'!A490=Ejemplos!B$11,ROW())</f>
        <v>523</v>
      </c>
    </row>
    <row r="524" spans="2:6">
      <c r="B524" t="str">
        <f>IF('Servicios Realizados'!A:A=Ejemplos!B$11,ROW(),"")</f>
        <v/>
      </c>
      <c r="F524" t="b">
        <f>IF('Servicios Realizados'!A491=Ejemplos!B$11,ROW())</f>
        <v>0</v>
      </c>
    </row>
    <row r="525" spans="2:6">
      <c r="B525" t="str">
        <f>IF('Servicios Realizados'!A:A=Ejemplos!B$11,ROW(),"")</f>
        <v/>
      </c>
      <c r="F525" t="b">
        <f>IF('Servicios Realizados'!A492=Ejemplos!B$11,ROW())</f>
        <v>0</v>
      </c>
    </row>
    <row r="526" spans="2:6">
      <c r="B526" t="str">
        <f>IF('Servicios Realizados'!A:A=Ejemplos!B$11,ROW(),"")</f>
        <v/>
      </c>
      <c r="F526" t="b">
        <f>IF('Servicios Realizados'!A493=Ejemplos!B$11,ROW())</f>
        <v>0</v>
      </c>
    </row>
    <row r="527" spans="2:6">
      <c r="B527" t="str">
        <f>IF('Servicios Realizados'!A:A=Ejemplos!B$11,ROW(),"")</f>
        <v/>
      </c>
      <c r="F527" t="b">
        <f>IF('Servicios Realizados'!A494=Ejemplos!B$11,ROW())</f>
        <v>0</v>
      </c>
    </row>
    <row r="528" spans="2:6">
      <c r="B528" t="str">
        <f>IF('Servicios Realizados'!A:A=Ejemplos!B$11,ROW(),"")</f>
        <v/>
      </c>
      <c r="F528" t="b">
        <f>IF('Servicios Realizados'!A495=Ejemplos!B$11,ROW())</f>
        <v>0</v>
      </c>
    </row>
    <row r="529" spans="2:6">
      <c r="B529" t="str">
        <f>IF('Servicios Realizados'!A:A=Ejemplos!B$11,ROW(),"")</f>
        <v/>
      </c>
      <c r="F529" t="b">
        <f>IF('Servicios Realizados'!A496=Ejemplos!B$11,ROW())</f>
        <v>0</v>
      </c>
    </row>
    <row r="530" spans="2:6">
      <c r="B530" t="str">
        <f>IF('Servicios Realizados'!A:A=Ejemplos!B$11,ROW(),"")</f>
        <v/>
      </c>
      <c r="F530" t="b">
        <f>IF('Servicios Realizados'!A497=Ejemplos!B$11,ROW())</f>
        <v>0</v>
      </c>
    </row>
    <row r="531" spans="2:6">
      <c r="B531" t="str">
        <f>IF('Servicios Realizados'!A:A=Ejemplos!B$11,ROW(),"")</f>
        <v/>
      </c>
      <c r="F531" t="b">
        <f>IF('Servicios Realizados'!A498=Ejemplos!B$11,ROW())</f>
        <v>0</v>
      </c>
    </row>
    <row r="532" spans="2:6">
      <c r="B532" t="str">
        <f>IF('Servicios Realizados'!A:A=Ejemplos!B$11,ROW(),"")</f>
        <v/>
      </c>
      <c r="F532" t="b">
        <f>IF('Servicios Realizados'!A499=Ejemplos!B$11,ROW())</f>
        <v>0</v>
      </c>
    </row>
    <row r="533" spans="2:6">
      <c r="B533" t="str">
        <f>IF('Servicios Realizados'!A:A=Ejemplos!B$11,ROW(),"")</f>
        <v/>
      </c>
      <c r="F533" t="b">
        <f>IF('Servicios Realizados'!A500=Ejemplos!B$11,ROW())</f>
        <v>0</v>
      </c>
    </row>
    <row r="534" spans="2:6">
      <c r="B534" t="str">
        <f>IF('Servicios Realizados'!A:A=Ejemplos!B$11,ROW(),"")</f>
        <v/>
      </c>
      <c r="F534" t="b">
        <f>IF('Servicios Realizados'!A501=Ejemplos!B$11,ROW())</f>
        <v>0</v>
      </c>
    </row>
    <row r="535" spans="2:6">
      <c r="B535" t="str">
        <f>IF('Servicios Realizados'!A:A=Ejemplos!B$11,ROW(),"")</f>
        <v/>
      </c>
      <c r="F535" t="b">
        <f>IF('Servicios Realizados'!A502=Ejemplos!B$11,ROW())</f>
        <v>0</v>
      </c>
    </row>
    <row r="536" spans="2:6">
      <c r="B536" t="str">
        <f>IF('Servicios Realizados'!A:A=Ejemplos!B$11,ROW(),"")</f>
        <v/>
      </c>
      <c r="F536" t="b">
        <f>IF('Servicios Realizados'!A503=Ejemplos!B$11,ROW())</f>
        <v>0</v>
      </c>
    </row>
    <row r="537" spans="2:6">
      <c r="B537" t="str">
        <f>IF('Servicios Realizados'!A:A=Ejemplos!B$11,ROW(),"")</f>
        <v/>
      </c>
      <c r="F537" t="b">
        <f>IF('Servicios Realizados'!A504=Ejemplos!B$11,ROW())</f>
        <v>0</v>
      </c>
    </row>
    <row r="538" spans="2:6">
      <c r="B538" t="str">
        <f>IF('Servicios Realizados'!A:A=Ejemplos!B$11,ROW(),"")</f>
        <v/>
      </c>
      <c r="F538" t="b">
        <f>IF('Servicios Realizados'!A505=Ejemplos!B$11,ROW())</f>
        <v>0</v>
      </c>
    </row>
    <row r="539" spans="2:6">
      <c r="B539" t="str">
        <f>IF('Servicios Realizados'!A:A=Ejemplos!B$11,ROW(),"")</f>
        <v/>
      </c>
      <c r="F539" t="b">
        <f>IF('Servicios Realizados'!A506=Ejemplos!B$11,ROW())</f>
        <v>0</v>
      </c>
    </row>
    <row r="540" spans="2:6">
      <c r="B540" t="str">
        <f>IF('Servicios Realizados'!A:A=Ejemplos!B$11,ROW(),"")</f>
        <v/>
      </c>
      <c r="F540" t="b">
        <f>IF('Servicios Realizados'!A507=Ejemplos!B$11,ROW())</f>
        <v>0</v>
      </c>
    </row>
    <row r="541" spans="2:6">
      <c r="B541" t="str">
        <f>IF('Servicios Realizados'!A:A=Ejemplos!B$11,ROW(),"")</f>
        <v/>
      </c>
      <c r="F541" t="b">
        <f>IF('Servicios Realizados'!A508=Ejemplos!B$11,ROW())</f>
        <v>0</v>
      </c>
    </row>
    <row r="542" spans="2:6">
      <c r="B542" t="str">
        <f>IF('Servicios Realizados'!A:A=Ejemplos!B$11,ROW(),"")</f>
        <v/>
      </c>
      <c r="F542" t="b">
        <f>IF('Servicios Realizados'!A510=Ejemplos!B$11,ROW())</f>
        <v>0</v>
      </c>
    </row>
    <row r="543" spans="2:6">
      <c r="B543" t="str">
        <f>IF('Servicios Realizados'!A:A=Ejemplos!B$11,ROW(),"")</f>
        <v/>
      </c>
      <c r="F543" t="b">
        <f>IF('Servicios Realizados'!A511=Ejemplos!B$11,ROW())</f>
        <v>0</v>
      </c>
    </row>
    <row r="544" spans="2:6">
      <c r="B544" t="str">
        <f>IF('Servicios Realizados'!A:A=Ejemplos!B$11,ROW(),"")</f>
        <v/>
      </c>
      <c r="F544" t="b">
        <f>IF('Servicios Realizados'!A512=Ejemplos!B$11,ROW())</f>
        <v>0</v>
      </c>
    </row>
    <row r="545" spans="2:6">
      <c r="B545" t="str">
        <f>IF('Servicios Realizados'!A:A=Ejemplos!B$11,ROW(),"")</f>
        <v/>
      </c>
      <c r="F545" t="b">
        <f>IF('Servicios Realizados'!A513=Ejemplos!B$11,ROW())</f>
        <v>0</v>
      </c>
    </row>
    <row r="546" spans="2:6">
      <c r="B546" t="str">
        <f>IF('Servicios Realizados'!A:A=Ejemplos!B$11,ROW(),"")</f>
        <v/>
      </c>
      <c r="F546" t="b">
        <f>IF('Servicios Realizados'!A514=Ejemplos!B$11,ROW())</f>
        <v>0</v>
      </c>
    </row>
    <row r="547" spans="2:6">
      <c r="B547" t="str">
        <f>IF('Servicios Realizados'!A:A=Ejemplos!B$11,ROW(),"")</f>
        <v/>
      </c>
      <c r="F547" t="b">
        <f>IF('Servicios Realizados'!A515=Ejemplos!B$11,ROW())</f>
        <v>0</v>
      </c>
    </row>
    <row r="548" spans="2:6">
      <c r="B548" t="str">
        <f>IF('Servicios Realizados'!A:A=Ejemplos!B$11,ROW(),"")</f>
        <v/>
      </c>
      <c r="F548" t="b">
        <f>IF('Servicios Realizados'!A516=Ejemplos!B$11,ROW())</f>
        <v>0</v>
      </c>
    </row>
    <row r="549" spans="2:6">
      <c r="B549" t="str">
        <f>IF('Servicios Realizados'!A:A=Ejemplos!B$11,ROW(),"")</f>
        <v/>
      </c>
      <c r="F549" t="b">
        <f>IF('Servicios Realizados'!A517=Ejemplos!B$11,ROW())</f>
        <v>0</v>
      </c>
    </row>
    <row r="550" spans="2:6">
      <c r="B550" t="str">
        <f>IF('Servicios Realizados'!A:A=Ejemplos!B$11,ROW(),"")</f>
        <v/>
      </c>
      <c r="F550" t="b">
        <f>IF('Servicios Realizados'!A518=Ejemplos!B$11,ROW())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outlinePr summaryBelow="0" summaryRight="0"/>
  </sheetPr>
  <dimension ref="A1:B9"/>
  <sheetViews>
    <sheetView workbookViewId="0">
      <selection activeCell="B10" sqref="B10"/>
    </sheetView>
  </sheetViews>
  <sheetFormatPr baseColWidth="10" defaultColWidth="14.42578125" defaultRowHeight="15" customHeight="1"/>
  <cols>
    <col min="1" max="1" width="10.7109375" customWidth="1"/>
    <col min="2" max="2" width="41.28515625" customWidth="1"/>
    <col min="3" max="26" width="10.7109375" customWidth="1"/>
  </cols>
  <sheetData>
    <row r="1" spans="1:2">
      <c r="A1" s="1" t="s">
        <v>0</v>
      </c>
      <c r="B1" s="1" t="s">
        <v>1</v>
      </c>
    </row>
    <row r="2" spans="1:2">
      <c r="A2">
        <v>1</v>
      </c>
      <c r="B2" t="s">
        <v>6</v>
      </c>
    </row>
    <row r="3" spans="1:2">
      <c r="A3">
        <v>2</v>
      </c>
      <c r="B3" t="s">
        <v>8</v>
      </c>
    </row>
    <row r="4" spans="1:2">
      <c r="A4">
        <v>3</v>
      </c>
      <c r="B4" t="s">
        <v>13</v>
      </c>
    </row>
    <row r="5" spans="1:2">
      <c r="A5">
        <v>4</v>
      </c>
      <c r="B5" t="s">
        <v>16</v>
      </c>
    </row>
    <row r="6" spans="1:2">
      <c r="A6">
        <v>5</v>
      </c>
      <c r="B6" t="s">
        <v>18</v>
      </c>
    </row>
    <row r="7" spans="1:2">
      <c r="A7">
        <v>6</v>
      </c>
      <c r="B7" t="s">
        <v>1057</v>
      </c>
    </row>
    <row r="8" spans="1:2">
      <c r="A8">
        <v>7</v>
      </c>
      <c r="B8" t="s">
        <v>1666</v>
      </c>
    </row>
    <row r="9" spans="1:2" ht="15" customHeight="1">
      <c r="A9">
        <v>10</v>
      </c>
      <c r="B9" t="s">
        <v>1667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outlinePr summaryBelow="0" summaryRight="0"/>
  </sheetPr>
  <dimension ref="A1:AG800"/>
  <sheetViews>
    <sheetView tabSelected="1" workbookViewId="0">
      <pane ySplit="1" topLeftCell="A775" activePane="bottomLeft" state="frozen"/>
      <selection pane="bottomLeft" activeCell="I789" sqref="I789"/>
    </sheetView>
  </sheetViews>
  <sheetFormatPr baseColWidth="10" defaultColWidth="14.42578125" defaultRowHeight="15" customHeight="1"/>
  <cols>
    <col min="1" max="1" width="13.42578125" customWidth="1"/>
    <col min="2" max="2" width="16.7109375" customWidth="1"/>
    <col min="3" max="4" width="13.5703125" customWidth="1"/>
    <col min="5" max="5" width="31.7109375" customWidth="1"/>
    <col min="6" max="6" width="28.42578125" customWidth="1"/>
    <col min="7" max="7" width="10.7109375" customWidth="1"/>
    <col min="8" max="8" width="12.42578125" style="27" customWidth="1"/>
    <col min="9" max="10" width="12" customWidth="1"/>
    <col min="11" max="33" width="10.7109375" customWidth="1"/>
  </cols>
  <sheetData>
    <row r="1" spans="1:12">
      <c r="A1" s="15" t="s">
        <v>1094</v>
      </c>
      <c r="B1" s="15" t="s">
        <v>2</v>
      </c>
      <c r="C1" s="15" t="s">
        <v>4</v>
      </c>
      <c r="D1" s="15" t="s">
        <v>5</v>
      </c>
      <c r="E1" s="15" t="s">
        <v>7</v>
      </c>
      <c r="F1" s="15" t="s">
        <v>10</v>
      </c>
      <c r="G1" s="16" t="s">
        <v>11</v>
      </c>
      <c r="H1" s="28" t="s">
        <v>19</v>
      </c>
      <c r="I1" s="17" t="s">
        <v>1082</v>
      </c>
      <c r="J1" s="17" t="s">
        <v>1083</v>
      </c>
    </row>
    <row r="2" spans="1:12">
      <c r="A2">
        <v>1</v>
      </c>
      <c r="B2">
        <v>1</v>
      </c>
      <c r="C2" t="str">
        <f>VLOOKUP(A2,Clientes!A$2:H$623,3,FALSE)</f>
        <v>Consuelo</v>
      </c>
      <c r="D2" t="str">
        <f>VLOOKUP(A2,Clientes!A$2:H$623,4,FALSE)</f>
        <v>Cruz</v>
      </c>
      <c r="E2" t="str">
        <f>VLOOKUP(B2,Servicios!A$2:B$101,2,FALSE)</f>
        <v>Lavado de Alfombras Muro a Muro</v>
      </c>
      <c r="G2" s="4">
        <v>43010</v>
      </c>
      <c r="H2" s="73">
        <v>68000</v>
      </c>
      <c r="I2">
        <f t="shared" ref="I2:I394" si="0">MONTH(G2)</f>
        <v>10</v>
      </c>
      <c r="J2">
        <f>YEAR(G2)</f>
        <v>2017</v>
      </c>
      <c r="K2" s="4"/>
      <c r="L2" s="4"/>
    </row>
    <row r="3" spans="1:12">
      <c r="A3">
        <v>2</v>
      </c>
      <c r="B3">
        <v>4</v>
      </c>
      <c r="C3" t="str">
        <f>VLOOKUP(A3,Clientes!A$2:H$623,3,FALSE)</f>
        <v>Katherine</v>
      </c>
      <c r="D3" t="str">
        <f>VLOOKUP(A3,Clientes!A$2:H$623,4,FALSE)</f>
        <v>Baeza</v>
      </c>
      <c r="E3" t="str">
        <f>VLOOKUP(B3,Servicios!A$2:B$101,2,FALSE)</f>
        <v>Limpieza de Tapices de Muebles</v>
      </c>
      <c r="F3" t="s">
        <v>94</v>
      </c>
      <c r="G3" s="4">
        <v>43010</v>
      </c>
      <c r="H3" s="73">
        <v>29500</v>
      </c>
      <c r="I3">
        <f t="shared" si="0"/>
        <v>10</v>
      </c>
      <c r="J3">
        <f t="shared" ref="J3:J47" si="1">YEAR(G3)</f>
        <v>2017</v>
      </c>
    </row>
    <row r="4" spans="1:12">
      <c r="A4">
        <v>3</v>
      </c>
      <c r="B4">
        <v>1</v>
      </c>
      <c r="C4" t="str">
        <f>VLOOKUP(A4,Clientes!A$2:H$623,3,FALSE)</f>
        <v>Octavio</v>
      </c>
      <c r="D4" t="str">
        <f>VLOOKUP(A4,Clientes!A$2:H$623,4,FALSE)</f>
        <v>Los Pinos</v>
      </c>
      <c r="E4" t="str">
        <f>VLOOKUP(B4,Servicios!A$2:B$101,2,FALSE)</f>
        <v>Lavado de Alfombras Muro a Muro</v>
      </c>
      <c r="G4" s="4">
        <v>43010</v>
      </c>
      <c r="H4" s="73">
        <v>43000</v>
      </c>
      <c r="I4">
        <f t="shared" si="0"/>
        <v>10</v>
      </c>
      <c r="J4">
        <f t="shared" si="1"/>
        <v>2017</v>
      </c>
    </row>
    <row r="5" spans="1:12">
      <c r="A5">
        <v>4</v>
      </c>
      <c r="B5">
        <v>2</v>
      </c>
      <c r="C5" t="str">
        <f>VLOOKUP(A5,Clientes!A$2:H$623,3,FALSE)</f>
        <v>Susana</v>
      </c>
      <c r="D5" t="str">
        <f>VLOOKUP(A5,Clientes!A$2:H$623,4,FALSE)</f>
        <v>Estay</v>
      </c>
      <c r="E5" t="str">
        <f>VLOOKUP(B5,Servicios!A$2:B$101,2,FALSE)</f>
        <v>Lavado de Alfombras Sueltas</v>
      </c>
      <c r="G5" s="4">
        <v>43010</v>
      </c>
      <c r="H5" s="73">
        <v>33000</v>
      </c>
      <c r="I5">
        <f t="shared" si="0"/>
        <v>10</v>
      </c>
      <c r="J5">
        <f t="shared" si="1"/>
        <v>2017</v>
      </c>
    </row>
    <row r="6" spans="1:12">
      <c r="A6">
        <v>5</v>
      </c>
      <c r="B6">
        <v>2</v>
      </c>
      <c r="C6" t="str">
        <f>VLOOKUP(A6,Clientes!A$2:H$623,3,FALSE)</f>
        <v>Julieta</v>
      </c>
      <c r="D6" t="str">
        <f>VLOOKUP(A6,Clientes!A$2:H$623,4,FALSE)</f>
        <v>De Castilla</v>
      </c>
      <c r="E6" t="str">
        <f>VLOOKUP(B6,Servicios!A$2:B$101,2,FALSE)</f>
        <v>Lavado de Alfombras Sueltas</v>
      </c>
      <c r="G6" s="4">
        <v>43010</v>
      </c>
      <c r="H6" s="73">
        <v>40000</v>
      </c>
      <c r="I6">
        <f t="shared" si="0"/>
        <v>10</v>
      </c>
      <c r="J6">
        <f t="shared" si="1"/>
        <v>2017</v>
      </c>
    </row>
    <row r="7" spans="1:12">
      <c r="A7">
        <v>7</v>
      </c>
      <c r="B7">
        <v>2</v>
      </c>
      <c r="C7" t="str">
        <f>VLOOKUP(A7,Clientes!A$2:H$623,3,FALSE)</f>
        <v>Mauricio</v>
      </c>
      <c r="D7" t="str">
        <f>VLOOKUP(A7,Clientes!A$2:H$623,4,FALSE)</f>
        <v>Rosales</v>
      </c>
      <c r="E7" t="str">
        <f>VLOOKUP(B7,Servicios!A$2:B$101,2,FALSE)</f>
        <v>Lavado de Alfombras Sueltas</v>
      </c>
      <c r="F7" t="s">
        <v>2028</v>
      </c>
      <c r="G7" s="4">
        <v>43011</v>
      </c>
      <c r="H7" s="73">
        <v>15000</v>
      </c>
      <c r="I7">
        <f t="shared" si="0"/>
        <v>10</v>
      </c>
      <c r="J7">
        <f t="shared" si="1"/>
        <v>2017</v>
      </c>
    </row>
    <row r="8" spans="1:12">
      <c r="A8">
        <v>8</v>
      </c>
      <c r="B8">
        <v>2</v>
      </c>
      <c r="C8" t="str">
        <f>VLOOKUP(A8,Clientes!A$2:H$623,3,FALSE)</f>
        <v>Patricia</v>
      </c>
      <c r="D8" t="str">
        <f>VLOOKUP(A8,Clientes!A$2:H$623,4,FALSE)</f>
        <v>De la Barrera</v>
      </c>
      <c r="E8" t="str">
        <f>VLOOKUP(B8,Servicios!A$2:B$101,2,FALSE)</f>
        <v>Lavado de Alfombras Sueltas</v>
      </c>
      <c r="F8" t="s">
        <v>2029</v>
      </c>
      <c r="G8" s="4">
        <v>43012</v>
      </c>
      <c r="H8" s="73">
        <v>30000</v>
      </c>
      <c r="I8">
        <f t="shared" si="0"/>
        <v>10</v>
      </c>
      <c r="J8">
        <f t="shared" si="1"/>
        <v>2017</v>
      </c>
    </row>
    <row r="9" spans="1:12">
      <c r="A9">
        <v>9</v>
      </c>
      <c r="B9">
        <v>2</v>
      </c>
      <c r="C9" t="str">
        <f>VLOOKUP(A9,Clientes!A$2:H$623,3,FALSE)</f>
        <v>Marta</v>
      </c>
      <c r="D9" t="str">
        <f>VLOOKUP(A9,Clientes!A$2:H$623,4,FALSE)</f>
        <v>Rocamar</v>
      </c>
      <c r="E9" t="str">
        <f>VLOOKUP(B9,Servicios!A$2:B$101,2,FALSE)</f>
        <v>Lavado de Alfombras Sueltas</v>
      </c>
      <c r="F9" t="s">
        <v>229</v>
      </c>
      <c r="G9" s="4">
        <v>43012</v>
      </c>
      <c r="H9" s="73">
        <v>30000</v>
      </c>
      <c r="I9">
        <f t="shared" si="0"/>
        <v>10</v>
      </c>
      <c r="J9">
        <f t="shared" si="1"/>
        <v>2017</v>
      </c>
    </row>
    <row r="10" spans="1:12">
      <c r="A10">
        <v>10</v>
      </c>
      <c r="B10">
        <v>4</v>
      </c>
      <c r="C10" t="str">
        <f>VLOOKUP(A10,Clientes!A$2:H$623,3,FALSE)</f>
        <v>Maersk</v>
      </c>
      <c r="D10" t="str">
        <f>VLOOKUP(A10,Clientes!A$2:H$623,4,FALSE)</f>
        <v>Maersk</v>
      </c>
      <c r="E10" t="str">
        <f>VLOOKUP(B10,Servicios!A$2:B$101,2,FALSE)</f>
        <v>Limpieza de Tapices de Muebles</v>
      </c>
      <c r="F10" t="s">
        <v>94</v>
      </c>
      <c r="G10" s="4">
        <v>43013</v>
      </c>
      <c r="H10" s="73">
        <v>30000</v>
      </c>
      <c r="I10">
        <f t="shared" si="0"/>
        <v>10</v>
      </c>
      <c r="J10">
        <f t="shared" si="1"/>
        <v>2017</v>
      </c>
    </row>
    <row r="11" spans="1:12">
      <c r="A11">
        <v>10</v>
      </c>
      <c r="B11">
        <v>2</v>
      </c>
      <c r="C11" t="str">
        <f>VLOOKUP(A11,Clientes!A$2:H$623,3,FALSE)</f>
        <v>Maersk</v>
      </c>
      <c r="D11" t="str">
        <f>VLOOKUP(A11,Clientes!A$2:H$623,4,FALSE)</f>
        <v>Maersk</v>
      </c>
      <c r="E11" t="str">
        <f>VLOOKUP(B11,Servicios!A$2:B$101,2,FALSE)</f>
        <v>Lavado de Alfombras Sueltas</v>
      </c>
      <c r="G11" s="4">
        <v>43013</v>
      </c>
      <c r="H11" s="73">
        <v>17000</v>
      </c>
      <c r="I11">
        <f t="shared" si="0"/>
        <v>10</v>
      </c>
      <c r="J11">
        <f t="shared" si="1"/>
        <v>2017</v>
      </c>
    </row>
    <row r="12" spans="1:12">
      <c r="A12">
        <v>664</v>
      </c>
      <c r="B12">
        <v>1</v>
      </c>
      <c r="C12" t="str">
        <f>VLOOKUP(A12,Clientes!A$2:H$623,3,FALSE)</f>
        <v>Cliente Comodín</v>
      </c>
      <c r="D12">
        <f>VLOOKUP(A12,Clientes!A$2:H$623,4,FALSE)</f>
        <v>0</v>
      </c>
      <c r="E12" t="str">
        <f>VLOOKUP(B12,Servicios!A$2:B$101,2,FALSE)</f>
        <v>Lavado de Alfombras Muro a Muro</v>
      </c>
      <c r="F12" t="s">
        <v>340</v>
      </c>
      <c r="G12" s="4">
        <v>43014</v>
      </c>
      <c r="H12" s="73">
        <v>45000</v>
      </c>
      <c r="I12">
        <f t="shared" si="0"/>
        <v>10</v>
      </c>
      <c r="J12">
        <f t="shared" si="1"/>
        <v>2017</v>
      </c>
    </row>
    <row r="13" spans="1:12">
      <c r="A13">
        <v>664</v>
      </c>
      <c r="B13">
        <v>1</v>
      </c>
      <c r="C13" t="str">
        <f>VLOOKUP(A13,Clientes!A$2:H$623,3,FALSE)</f>
        <v>Cliente Comodín</v>
      </c>
      <c r="D13">
        <f>VLOOKUP(A13,Clientes!A$2:H$623,4,FALSE)</f>
        <v>0</v>
      </c>
      <c r="E13" t="str">
        <f>VLOOKUP(B13,Servicios!A$2:B$101,2,FALSE)</f>
        <v>Lavado de Alfombras Muro a Muro</v>
      </c>
      <c r="F13" t="s">
        <v>374</v>
      </c>
      <c r="G13" s="4">
        <v>43015</v>
      </c>
      <c r="H13" s="73">
        <v>70000</v>
      </c>
      <c r="I13">
        <f t="shared" si="0"/>
        <v>10</v>
      </c>
      <c r="J13">
        <f t="shared" si="1"/>
        <v>2017</v>
      </c>
    </row>
    <row r="14" spans="1:12">
      <c r="A14">
        <v>664</v>
      </c>
      <c r="B14">
        <v>2</v>
      </c>
      <c r="C14" t="str">
        <f>VLOOKUP(A14,Clientes!A$2:H$623,3,FALSE)</f>
        <v>Cliente Comodín</v>
      </c>
      <c r="D14">
        <f>VLOOKUP(A14,Clientes!A$2:H$623,4,FALSE)</f>
        <v>0</v>
      </c>
      <c r="E14" t="str">
        <f>VLOOKUP(B14,Servicios!A$2:B$101,2,FALSE)</f>
        <v>Lavado de Alfombras Sueltas</v>
      </c>
      <c r="F14" t="s">
        <v>395</v>
      </c>
      <c r="G14" s="4">
        <v>43018</v>
      </c>
      <c r="H14" s="73">
        <v>20000</v>
      </c>
      <c r="I14">
        <f t="shared" si="0"/>
        <v>10</v>
      </c>
      <c r="J14">
        <f t="shared" si="1"/>
        <v>2017</v>
      </c>
    </row>
    <row r="15" spans="1:12">
      <c r="A15">
        <v>664</v>
      </c>
      <c r="B15">
        <v>2</v>
      </c>
      <c r="C15" t="str">
        <f>VLOOKUP(A15,Clientes!A$2:H$623,3,FALSE)</f>
        <v>Cliente Comodín</v>
      </c>
      <c r="D15">
        <f>VLOOKUP(A15,Clientes!A$2:H$623,4,FALSE)</f>
        <v>0</v>
      </c>
      <c r="E15" t="str">
        <f>VLOOKUP(B15,Servicios!A$2:B$101,2,FALSE)</f>
        <v>Lavado de Alfombras Sueltas</v>
      </c>
      <c r="F15" t="s">
        <v>427</v>
      </c>
      <c r="G15" s="4">
        <v>43018</v>
      </c>
      <c r="H15" s="73">
        <v>20000</v>
      </c>
      <c r="I15">
        <f t="shared" si="0"/>
        <v>10</v>
      </c>
      <c r="J15">
        <f t="shared" si="1"/>
        <v>2017</v>
      </c>
    </row>
    <row r="16" spans="1:12">
      <c r="A16">
        <v>13</v>
      </c>
      <c r="B16">
        <v>2</v>
      </c>
      <c r="C16" t="str">
        <f>VLOOKUP(A16,Clientes!A$2:H$623,3,FALSE)</f>
        <v>Cinthya</v>
      </c>
      <c r="D16" t="str">
        <f>VLOOKUP(A16,Clientes!A$2:H$623,4,FALSE)</f>
        <v>Cinthya</v>
      </c>
      <c r="E16" t="str">
        <f>VLOOKUP(B16,Servicios!A$2:B$101,2,FALSE)</f>
        <v>Lavado de Alfombras Sueltas</v>
      </c>
      <c r="F16" t="s">
        <v>45</v>
      </c>
      <c r="G16" s="4">
        <v>43018</v>
      </c>
      <c r="H16" s="73">
        <v>36000</v>
      </c>
      <c r="I16">
        <f t="shared" si="0"/>
        <v>10</v>
      </c>
      <c r="J16">
        <f t="shared" si="1"/>
        <v>2017</v>
      </c>
    </row>
    <row r="17" spans="1:10">
      <c r="A17">
        <v>664</v>
      </c>
      <c r="B17">
        <v>2</v>
      </c>
      <c r="C17" t="str">
        <f>VLOOKUP(A17,Clientes!A$2:H$623,3,FALSE)</f>
        <v>Cliente Comodín</v>
      </c>
      <c r="D17">
        <f>VLOOKUP(A17,Clientes!A$2:H$623,4,FALSE)</f>
        <v>0</v>
      </c>
      <c r="E17" t="str">
        <f>VLOOKUP(B17,Servicios!A$2:B$101,2,FALSE)</f>
        <v>Lavado de Alfombras Sueltas</v>
      </c>
      <c r="F17" t="s">
        <v>471</v>
      </c>
      <c r="G17" s="4">
        <v>43018</v>
      </c>
      <c r="H17" s="73">
        <v>9000</v>
      </c>
      <c r="I17">
        <f t="shared" si="0"/>
        <v>10</v>
      </c>
      <c r="J17">
        <f t="shared" si="1"/>
        <v>2017</v>
      </c>
    </row>
    <row r="18" spans="1:10">
      <c r="A18">
        <v>664</v>
      </c>
      <c r="B18">
        <v>4</v>
      </c>
      <c r="C18" t="str">
        <f>VLOOKUP(A18,Clientes!A$2:H$623,3,FALSE)</f>
        <v>Cliente Comodín</v>
      </c>
      <c r="D18">
        <f>VLOOKUP(A18,Clientes!A$2:H$623,4,FALSE)</f>
        <v>0</v>
      </c>
      <c r="E18" t="str">
        <f>VLOOKUP(B18,Servicios!A$2:B$101,2,FALSE)</f>
        <v>Limpieza de Tapices de Muebles</v>
      </c>
      <c r="F18" t="s">
        <v>490</v>
      </c>
      <c r="G18" s="4">
        <v>43019</v>
      </c>
      <c r="H18" s="73">
        <v>40000</v>
      </c>
      <c r="I18">
        <f t="shared" si="0"/>
        <v>10</v>
      </c>
      <c r="J18">
        <f t="shared" si="1"/>
        <v>2017</v>
      </c>
    </row>
    <row r="19" spans="1:10">
      <c r="A19">
        <v>17</v>
      </c>
      <c r="B19">
        <v>2</v>
      </c>
      <c r="C19" t="str">
        <f>VLOOKUP(A19,Clientes!A$2:H$623,3,FALSE)</f>
        <v>Lily</v>
      </c>
      <c r="D19" t="str">
        <f>VLOOKUP(A19,Clientes!A$2:H$623,4,FALSE)</f>
        <v>Lily</v>
      </c>
      <c r="E19" t="str">
        <f>VLOOKUP(B19,Servicios!A$2:B$101,2,FALSE)</f>
        <v>Lavado de Alfombras Sueltas</v>
      </c>
      <c r="F19" t="s">
        <v>47</v>
      </c>
      <c r="G19" s="4">
        <v>43019</v>
      </c>
      <c r="H19" s="73">
        <v>18000</v>
      </c>
      <c r="I19">
        <f t="shared" si="0"/>
        <v>10</v>
      </c>
      <c r="J19">
        <f t="shared" si="1"/>
        <v>2017</v>
      </c>
    </row>
    <row r="20" spans="1:10">
      <c r="A20">
        <v>19</v>
      </c>
      <c r="B20">
        <v>2</v>
      </c>
      <c r="C20" t="str">
        <f>VLOOKUP(A20,Clientes!A$2:H$623,3,FALSE)</f>
        <v>Luis Alejandro</v>
      </c>
      <c r="D20" t="str">
        <f>VLOOKUP(A20,Clientes!A$2:H$623,4,FALSE)</f>
        <v>Luis Alejandro</v>
      </c>
      <c r="E20" t="str">
        <f>VLOOKUP(B20,Servicios!A$2:B$101,2,FALSE)</f>
        <v>Lavado de Alfombras Sueltas</v>
      </c>
      <c r="G20" s="4">
        <v>43020</v>
      </c>
      <c r="H20" s="73">
        <v>20000</v>
      </c>
      <c r="I20">
        <f t="shared" si="0"/>
        <v>10</v>
      </c>
      <c r="J20">
        <f t="shared" si="1"/>
        <v>2017</v>
      </c>
    </row>
    <row r="21" spans="1:10">
      <c r="A21">
        <v>21</v>
      </c>
      <c r="B21">
        <v>1</v>
      </c>
      <c r="C21" t="str">
        <f>VLOOKUP(A21,Clientes!A$2:H$623,3,FALSE)</f>
        <v>Juan</v>
      </c>
      <c r="D21" t="str">
        <f>VLOOKUP(A21,Clientes!A$2:H$623,4,FALSE)</f>
        <v>Milles</v>
      </c>
      <c r="E21" t="str">
        <f>VLOOKUP(B21,Servicios!A$2:B$101,2,FALSE)</f>
        <v>Lavado de Alfombras Muro a Muro</v>
      </c>
      <c r="G21" s="4">
        <v>43021</v>
      </c>
      <c r="H21" s="73">
        <v>50000</v>
      </c>
      <c r="I21">
        <f t="shared" si="0"/>
        <v>10</v>
      </c>
      <c r="J21">
        <f t="shared" si="1"/>
        <v>2017</v>
      </c>
    </row>
    <row r="22" spans="1:10">
      <c r="A22">
        <v>22</v>
      </c>
      <c r="B22">
        <v>2</v>
      </c>
      <c r="C22" t="str">
        <f>VLOOKUP(A22,Clientes!A$2:H$623,3,FALSE)</f>
        <v>Eduardo</v>
      </c>
      <c r="D22" t="str">
        <f>VLOOKUP(A22,Clientes!A$2:H$623,4,FALSE)</f>
        <v>Pérez</v>
      </c>
      <c r="E22" t="str">
        <f>VLOOKUP(B22,Servicios!A$2:B$101,2,FALSE)</f>
        <v>Lavado de Alfombras Sueltas</v>
      </c>
      <c r="F22" s="5" t="s">
        <v>909</v>
      </c>
      <c r="G22" s="4">
        <v>43021</v>
      </c>
      <c r="H22" s="73">
        <v>50000</v>
      </c>
      <c r="I22">
        <f t="shared" si="0"/>
        <v>10</v>
      </c>
      <c r="J22">
        <f t="shared" si="1"/>
        <v>2017</v>
      </c>
    </row>
    <row r="23" spans="1:10">
      <c r="A23">
        <v>23</v>
      </c>
      <c r="B23">
        <v>2</v>
      </c>
      <c r="C23" t="str">
        <f>VLOOKUP(A23,Clientes!A$2:H$623,3,FALSE)</f>
        <v>Doris</v>
      </c>
      <c r="D23" t="str">
        <f>VLOOKUP(A23,Clientes!A$2:H$623,4,FALSE)</f>
        <v>Lee</v>
      </c>
      <c r="E23" t="str">
        <f>VLOOKUP(B23,Servicios!A$2:B$101,2,FALSE)</f>
        <v>Lavado de Alfombras Sueltas</v>
      </c>
      <c r="G23" s="4">
        <v>43022</v>
      </c>
      <c r="H23" s="73">
        <v>55000</v>
      </c>
      <c r="I23">
        <f t="shared" si="0"/>
        <v>10</v>
      </c>
      <c r="J23">
        <f t="shared" si="1"/>
        <v>2017</v>
      </c>
    </row>
    <row r="24" spans="1:10">
      <c r="A24">
        <v>25</v>
      </c>
      <c r="B24">
        <v>1</v>
      </c>
      <c r="C24" t="str">
        <f>VLOOKUP(A24,Clientes!A$2:H$623,3,FALSE)</f>
        <v>Paulina</v>
      </c>
      <c r="D24" t="str">
        <f>VLOOKUP(A24,Clientes!A$2:H$623,4,FALSE)</f>
        <v>Paulina</v>
      </c>
      <c r="E24" t="str">
        <f>VLOOKUP(B24,Servicios!A$2:B$101,2,FALSE)</f>
        <v>Lavado de Alfombras Muro a Muro</v>
      </c>
      <c r="G24" s="4">
        <v>43022</v>
      </c>
      <c r="H24" s="73">
        <v>20000</v>
      </c>
      <c r="I24">
        <f t="shared" si="0"/>
        <v>10</v>
      </c>
      <c r="J24">
        <f t="shared" si="1"/>
        <v>2017</v>
      </c>
    </row>
    <row r="25" spans="1:10">
      <c r="A25" s="5">
        <v>26</v>
      </c>
      <c r="B25" s="5">
        <v>2</v>
      </c>
      <c r="C25" t="str">
        <f>VLOOKUP(A25,Clientes!A$2:H$623,3,FALSE)</f>
        <v>Ricardo</v>
      </c>
      <c r="D25" t="str">
        <f>VLOOKUP(A25,Clientes!A$2:H$623,4,FALSE)</f>
        <v>Retamal</v>
      </c>
      <c r="E25" s="5" t="str">
        <f>VLOOKUP(B25,Servicios!A$2:B$101,2,FALSE)</f>
        <v>Lavado de Alfombras Sueltas</v>
      </c>
      <c r="F25" s="5" t="s">
        <v>724</v>
      </c>
      <c r="G25" s="3">
        <v>42819</v>
      </c>
      <c r="H25" s="74">
        <v>60000</v>
      </c>
      <c r="I25">
        <f t="shared" si="0"/>
        <v>3</v>
      </c>
      <c r="J25">
        <f t="shared" si="1"/>
        <v>2017</v>
      </c>
    </row>
    <row r="26" spans="1:10">
      <c r="A26" s="5">
        <v>27</v>
      </c>
      <c r="B26" s="5">
        <v>2</v>
      </c>
      <c r="C26" t="str">
        <f>VLOOKUP(A26,Clientes!A$2:H$623,3,FALSE)</f>
        <v>Fernanda</v>
      </c>
      <c r="D26" t="str">
        <f>VLOOKUP(A26,Clientes!A$2:H$623,4,FALSE)</f>
        <v>Arriagada</v>
      </c>
      <c r="E26" s="5" t="str">
        <f>VLOOKUP(B26,Servicios!A$2:B$101,2,FALSE)</f>
        <v>Lavado de Alfombras Sueltas</v>
      </c>
      <c r="F26" s="5" t="s">
        <v>725</v>
      </c>
      <c r="G26" s="3">
        <v>42821</v>
      </c>
      <c r="H26" s="74">
        <v>36000</v>
      </c>
      <c r="I26">
        <f t="shared" si="0"/>
        <v>3</v>
      </c>
      <c r="J26">
        <f t="shared" si="1"/>
        <v>2017</v>
      </c>
    </row>
    <row r="27" spans="1:10">
      <c r="A27" s="5">
        <v>28</v>
      </c>
      <c r="B27" s="5">
        <v>2</v>
      </c>
      <c r="C27" t="str">
        <f>VLOOKUP(A27,Clientes!A$2:H$623,3,FALSE)</f>
        <v>Fernando</v>
      </c>
      <c r="D27" t="str">
        <f>VLOOKUP(A27,Clientes!A$2:H$623,4,FALSE)</f>
        <v>Fuenzalida</v>
      </c>
      <c r="E27" s="5" t="str">
        <f>VLOOKUP(B27,Servicios!A$2:B$101,2,FALSE)</f>
        <v>Lavado de Alfombras Sueltas</v>
      </c>
      <c r="F27" s="5" t="s">
        <v>1332</v>
      </c>
      <c r="G27" s="3">
        <v>42832</v>
      </c>
      <c r="H27" s="74">
        <v>18000</v>
      </c>
      <c r="I27">
        <f t="shared" si="0"/>
        <v>4</v>
      </c>
      <c r="J27">
        <f t="shared" si="1"/>
        <v>2017</v>
      </c>
    </row>
    <row r="28" spans="1:10">
      <c r="A28" s="5">
        <v>28</v>
      </c>
      <c r="B28" s="5">
        <v>4</v>
      </c>
      <c r="C28" t="str">
        <f>VLOOKUP(A28,Clientes!A$2:H$623,3,FALSE)</f>
        <v>Fernando</v>
      </c>
      <c r="D28" t="str">
        <f>VLOOKUP(A28,Clientes!A$2:H$623,4,FALSE)</f>
        <v>Fuenzalida</v>
      </c>
      <c r="E28" s="5" t="str">
        <f>VLOOKUP(B28,Servicios!A$2:B$101,2,FALSE)</f>
        <v>Limpieza de Tapices de Muebles</v>
      </c>
      <c r="F28" s="5" t="s">
        <v>1333</v>
      </c>
      <c r="G28" s="3">
        <v>42832</v>
      </c>
      <c r="H28" s="74">
        <v>80000</v>
      </c>
      <c r="I28">
        <f t="shared" si="0"/>
        <v>4</v>
      </c>
      <c r="J28">
        <f t="shared" si="1"/>
        <v>2017</v>
      </c>
    </row>
    <row r="29" spans="1:10">
      <c r="A29" s="5">
        <v>28</v>
      </c>
      <c r="B29" s="5">
        <v>3</v>
      </c>
      <c r="C29" t="str">
        <f>VLOOKUP(A29,Clientes!A$2:H$623,3,FALSE)</f>
        <v>Fernando</v>
      </c>
      <c r="D29" t="str">
        <f>VLOOKUP(A29,Clientes!A$2:H$623,4,FALSE)</f>
        <v>Fuenzalida</v>
      </c>
      <c r="E29" s="5" t="str">
        <f>VLOOKUP(B29,Servicios!A$2:B$101,2,FALSE)</f>
        <v>Limpieza de Piso Flotante</v>
      </c>
      <c r="F29" s="5" t="s">
        <v>1334</v>
      </c>
      <c r="G29" s="3">
        <v>42832</v>
      </c>
      <c r="H29" s="74">
        <v>30000</v>
      </c>
      <c r="I29">
        <f t="shared" si="0"/>
        <v>4</v>
      </c>
      <c r="J29">
        <f t="shared" si="1"/>
        <v>2017</v>
      </c>
    </row>
    <row r="30" spans="1:10">
      <c r="A30" s="5">
        <v>29</v>
      </c>
      <c r="B30" s="5">
        <v>6</v>
      </c>
      <c r="C30" t="str">
        <f>VLOOKUP(A30,Clientes!A$2:H$623,3,FALSE)</f>
        <v>Leopoldo</v>
      </c>
      <c r="D30" t="str">
        <f>VLOOKUP(A30,Clientes!A$2:H$623,4,FALSE)</f>
        <v>Pizarro</v>
      </c>
      <c r="E30" s="5" t="str">
        <f>VLOOKUP(B30,Servicios!A$2:B$101,2,FALSE)</f>
        <v>Lavandería Con Retiro a Domicilio</v>
      </c>
      <c r="F30" s="5" t="s">
        <v>726</v>
      </c>
      <c r="G30" s="3">
        <v>42833</v>
      </c>
      <c r="H30" s="74">
        <v>6000</v>
      </c>
      <c r="I30">
        <f t="shared" si="0"/>
        <v>4</v>
      </c>
      <c r="J30">
        <f t="shared" si="1"/>
        <v>2017</v>
      </c>
    </row>
    <row r="31" spans="1:10">
      <c r="A31" s="5">
        <v>30</v>
      </c>
      <c r="B31" s="5">
        <v>2</v>
      </c>
      <c r="C31" t="str">
        <f>VLOOKUP(A31,Clientes!A$2:H$623,3,FALSE)</f>
        <v>Teresa</v>
      </c>
      <c r="D31" t="str">
        <f>VLOOKUP(A31,Clientes!A$2:H$623,4,FALSE)</f>
        <v>Castro</v>
      </c>
      <c r="E31" s="5" t="str">
        <f>VLOOKUP(B31,Servicios!A$2:B$101,2,FALSE)</f>
        <v>Lavado de Alfombras Sueltas</v>
      </c>
      <c r="F31" s="5" t="s">
        <v>728</v>
      </c>
      <c r="G31" s="3">
        <v>42853</v>
      </c>
      <c r="H31" s="74">
        <v>10000</v>
      </c>
      <c r="I31">
        <f t="shared" si="0"/>
        <v>4</v>
      </c>
      <c r="J31">
        <f t="shared" si="1"/>
        <v>2017</v>
      </c>
    </row>
    <row r="32" spans="1:10">
      <c r="A32" s="5">
        <v>31</v>
      </c>
      <c r="B32" s="5">
        <v>2</v>
      </c>
      <c r="C32" t="str">
        <f>VLOOKUP(A32,Clientes!A$2:H$623,3,FALSE)</f>
        <v>Carolina</v>
      </c>
      <c r="D32" t="str">
        <f>VLOOKUP(A32,Clientes!A$2:H$623,4,FALSE)</f>
        <v>Muñoz</v>
      </c>
      <c r="E32" s="5" t="str">
        <f>VLOOKUP(B32,Servicios!A$2:B$101,2,FALSE)</f>
        <v>Lavado de Alfombras Sueltas</v>
      </c>
      <c r="F32" s="5" t="s">
        <v>729</v>
      </c>
      <c r="G32" s="3">
        <v>42853</v>
      </c>
      <c r="H32" s="74">
        <v>18000</v>
      </c>
      <c r="I32">
        <f t="shared" si="0"/>
        <v>4</v>
      </c>
      <c r="J32">
        <f t="shared" si="1"/>
        <v>2017</v>
      </c>
    </row>
    <row r="33" spans="1:33">
      <c r="A33" s="5">
        <v>32</v>
      </c>
      <c r="B33" s="5">
        <v>2</v>
      </c>
      <c r="C33" t="str">
        <f>VLOOKUP(A33,Clientes!A$2:H$623,3,FALSE)</f>
        <v>Katerina</v>
      </c>
      <c r="D33" t="str">
        <f>VLOOKUP(A33,Clientes!A$2:H$623,4,FALSE)</f>
        <v>Foriano</v>
      </c>
      <c r="E33" s="5" t="str">
        <f>VLOOKUP(B33,Servicios!A$2:B$101,2,FALSE)</f>
        <v>Lavado de Alfombras Sueltas</v>
      </c>
      <c r="F33" s="5" t="s">
        <v>730</v>
      </c>
      <c r="G33" s="3">
        <v>42859</v>
      </c>
      <c r="H33" s="74">
        <v>20000</v>
      </c>
      <c r="I33">
        <f t="shared" si="0"/>
        <v>5</v>
      </c>
      <c r="J33">
        <f t="shared" si="1"/>
        <v>2017</v>
      </c>
    </row>
    <row r="34" spans="1:33">
      <c r="A34" s="5">
        <v>33</v>
      </c>
      <c r="B34" s="5">
        <v>2</v>
      </c>
      <c r="C34" t="str">
        <f>VLOOKUP(A34,Clientes!A$2:H$623,3,FALSE)</f>
        <v>Rodolfo</v>
      </c>
      <c r="D34" t="str">
        <f>VLOOKUP(A34,Clientes!A$2:H$623,4,FALSE)</f>
        <v>Echardt</v>
      </c>
      <c r="E34" s="5" t="str">
        <f>VLOOKUP(B34,Servicios!A$2:B$101,2,FALSE)</f>
        <v>Lavado de Alfombras Sueltas</v>
      </c>
      <c r="F34" s="5" t="s">
        <v>731</v>
      </c>
      <c r="G34" s="3">
        <v>42860</v>
      </c>
      <c r="H34" s="74">
        <v>45000</v>
      </c>
      <c r="I34">
        <f t="shared" si="0"/>
        <v>5</v>
      </c>
      <c r="J34">
        <f t="shared" si="1"/>
        <v>2017</v>
      </c>
    </row>
    <row r="35" spans="1:33">
      <c r="A35" s="5">
        <v>34</v>
      </c>
      <c r="B35" s="5">
        <v>2</v>
      </c>
      <c r="C35" t="str">
        <f>VLOOKUP(A35,Clientes!A$2:H$623,3,FALSE)</f>
        <v>Boris</v>
      </c>
      <c r="D35">
        <f>VLOOKUP(A35,Clientes!A$2:H$623,4,FALSE)</f>
        <v>0</v>
      </c>
      <c r="E35" s="5" t="str">
        <f>VLOOKUP(B35,Servicios!A$2:B$101,2,FALSE)</f>
        <v>Lavado de Alfombras Sueltas</v>
      </c>
      <c r="F35" s="5" t="s">
        <v>732</v>
      </c>
      <c r="G35" s="3">
        <v>42860</v>
      </c>
      <c r="H35" s="74">
        <v>70000</v>
      </c>
      <c r="I35">
        <f t="shared" si="0"/>
        <v>5</v>
      </c>
      <c r="J35">
        <f t="shared" si="1"/>
        <v>2017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>
      <c r="A36" s="5">
        <v>35</v>
      </c>
      <c r="B36" s="5">
        <v>6</v>
      </c>
      <c r="C36" t="str">
        <f>VLOOKUP(A36,Clientes!A$2:H$623,3,FALSE)</f>
        <v>Edith</v>
      </c>
      <c r="D36" t="str">
        <f>VLOOKUP(A36,Clientes!A$2:H$623,4,FALSE)</f>
        <v>Cortés</v>
      </c>
      <c r="E36" s="5" t="str">
        <f>VLOOKUP(B36,Servicios!A$2:B$101,2,FALSE)</f>
        <v>Lavandería Con Retiro a Domicilio</v>
      </c>
      <c r="F36" s="5" t="s">
        <v>733</v>
      </c>
      <c r="G36" s="3">
        <v>42860</v>
      </c>
      <c r="H36" s="74">
        <v>15000</v>
      </c>
      <c r="I36">
        <f t="shared" si="0"/>
        <v>5</v>
      </c>
      <c r="J36">
        <f t="shared" si="1"/>
        <v>2017</v>
      </c>
    </row>
    <row r="37" spans="1:33">
      <c r="A37" s="5">
        <v>36</v>
      </c>
      <c r="B37" s="5">
        <v>2</v>
      </c>
      <c r="C37" t="str">
        <f>VLOOKUP(A37,Clientes!A$2:H$623,3,FALSE)</f>
        <v>Elizabeth</v>
      </c>
      <c r="D37" t="str">
        <f>VLOOKUP(A37,Clientes!A$2:H$623,4,FALSE)</f>
        <v>Zegarra</v>
      </c>
      <c r="E37" s="5" t="str">
        <f>VLOOKUP(B37,Servicios!A$2:B$101,2,FALSE)</f>
        <v>Lavado de Alfombras Sueltas</v>
      </c>
      <c r="F37" s="5" t="s">
        <v>734</v>
      </c>
      <c r="G37" s="3">
        <v>42860</v>
      </c>
      <c r="H37" s="74">
        <v>53000</v>
      </c>
      <c r="I37">
        <f t="shared" si="0"/>
        <v>5</v>
      </c>
      <c r="J37">
        <f t="shared" si="1"/>
        <v>2017</v>
      </c>
    </row>
    <row r="38" spans="1:33">
      <c r="A38" s="5">
        <v>37</v>
      </c>
      <c r="B38" s="5">
        <v>6</v>
      </c>
      <c r="C38" t="str">
        <f>VLOOKUP(A38,Clientes!A$2:H$623,3,FALSE)</f>
        <v>Danitza</v>
      </c>
      <c r="D38" t="str">
        <f>VLOOKUP(A38,Clientes!A$2:H$623,4,FALSE)</f>
        <v>Navarro</v>
      </c>
      <c r="E38" s="5" t="str">
        <f>VLOOKUP(B38,Servicios!A$2:B$101,2,FALSE)</f>
        <v>Lavandería Con Retiro a Domicilio</v>
      </c>
      <c r="F38" s="5" t="s">
        <v>735</v>
      </c>
      <c r="G38" s="3">
        <v>42863</v>
      </c>
      <c r="H38" s="74">
        <v>5000</v>
      </c>
      <c r="I38">
        <f t="shared" si="0"/>
        <v>5</v>
      </c>
      <c r="J38">
        <f t="shared" si="1"/>
        <v>2017</v>
      </c>
    </row>
    <row r="39" spans="1:33">
      <c r="A39" s="5">
        <v>38</v>
      </c>
      <c r="B39" s="5">
        <v>2</v>
      </c>
      <c r="C39" t="str">
        <f>VLOOKUP(A39,Clientes!A$2:H$623,3,FALSE)</f>
        <v>Rafael</v>
      </c>
      <c r="D39" t="str">
        <f>VLOOKUP(A39,Clientes!A$2:H$623,4,FALSE)</f>
        <v>Letelier</v>
      </c>
      <c r="E39" s="5" t="str">
        <f>VLOOKUP(B39,Servicios!A$2:B$101,2,FALSE)</f>
        <v>Lavado de Alfombras Sueltas</v>
      </c>
      <c r="F39" s="5" t="s">
        <v>736</v>
      </c>
      <c r="G39" s="3">
        <v>42865</v>
      </c>
      <c r="H39" s="74">
        <v>22000</v>
      </c>
      <c r="I39">
        <f t="shared" si="0"/>
        <v>5</v>
      </c>
      <c r="J39">
        <f t="shared" si="1"/>
        <v>2017</v>
      </c>
      <c r="L39" s="5"/>
      <c r="N39" s="5"/>
      <c r="O39" s="5"/>
    </row>
    <row r="40" spans="1:33">
      <c r="A40" s="5">
        <v>39</v>
      </c>
      <c r="B40" s="5">
        <v>6</v>
      </c>
      <c r="C40" t="str">
        <f>VLOOKUP(A40,Clientes!A$2:H$623,3,FALSE)</f>
        <v>José Luis</v>
      </c>
      <c r="D40" t="str">
        <f>VLOOKUP(A40,Clientes!A$2:H$623,4,FALSE)</f>
        <v>Molina</v>
      </c>
      <c r="E40" s="5" t="str">
        <f>VLOOKUP(B40,Servicios!A$2:B$101,2,FALSE)</f>
        <v>Lavandería Con Retiro a Domicilio</v>
      </c>
      <c r="F40" s="5" t="s">
        <v>737</v>
      </c>
      <c r="G40" s="3">
        <v>42865</v>
      </c>
      <c r="H40" s="74">
        <v>14500</v>
      </c>
      <c r="I40">
        <f t="shared" si="0"/>
        <v>5</v>
      </c>
      <c r="J40">
        <f t="shared" si="1"/>
        <v>2017</v>
      </c>
    </row>
    <row r="41" spans="1:33">
      <c r="A41" s="5">
        <v>40</v>
      </c>
      <c r="B41" s="5">
        <v>6</v>
      </c>
      <c r="C41" t="str">
        <f>VLOOKUP(A41,Clientes!A$2:H$623,3,FALSE)</f>
        <v>Sandra</v>
      </c>
      <c r="D41" t="str">
        <f>VLOOKUP(A41,Clientes!A$2:H$623,4,FALSE)</f>
        <v>Contreras</v>
      </c>
      <c r="E41" s="5" t="str">
        <f>VLOOKUP(B41,Servicios!A$2:B$101,2,FALSE)</f>
        <v>Lavandería Con Retiro a Domicilio</v>
      </c>
      <c r="F41" s="5" t="s">
        <v>738</v>
      </c>
      <c r="G41" s="3">
        <v>42878</v>
      </c>
      <c r="H41" s="74">
        <v>14500</v>
      </c>
      <c r="I41">
        <f t="shared" si="0"/>
        <v>5</v>
      </c>
      <c r="J41">
        <f t="shared" si="1"/>
        <v>2017</v>
      </c>
    </row>
    <row r="42" spans="1:33">
      <c r="A42" s="5">
        <v>41</v>
      </c>
      <c r="B42" s="5">
        <v>2</v>
      </c>
      <c r="C42" t="str">
        <f>VLOOKUP(A42,Clientes!A$2:H$623,3,FALSE)</f>
        <v>Teresa</v>
      </c>
      <c r="D42" t="str">
        <f>VLOOKUP(A42,Clientes!A$2:H$623,4,FALSE)</f>
        <v>Arias Rubiño</v>
      </c>
      <c r="E42" s="5" t="str">
        <f>VLOOKUP(B42,Servicios!A$2:B$101,2,FALSE)</f>
        <v>Lavado de Alfombras Sueltas</v>
      </c>
      <c r="F42" s="5" t="s">
        <v>739</v>
      </c>
      <c r="G42" s="3">
        <v>42878</v>
      </c>
      <c r="H42" s="74">
        <v>10000</v>
      </c>
      <c r="I42">
        <f t="shared" si="0"/>
        <v>5</v>
      </c>
      <c r="J42">
        <f t="shared" si="1"/>
        <v>2017</v>
      </c>
    </row>
    <row r="43" spans="1:33">
      <c r="A43" s="5">
        <v>42</v>
      </c>
      <c r="B43" s="5">
        <v>2</v>
      </c>
      <c r="C43" t="str">
        <f>VLOOKUP(A43,Clientes!A$2:H$623,3,FALSE)</f>
        <v>Soraya</v>
      </c>
      <c r="D43">
        <f>VLOOKUP(A43,Clientes!A$2:H$623,4,FALSE)</f>
        <v>0</v>
      </c>
      <c r="E43" s="5" t="str">
        <f>VLOOKUP(B43,Servicios!A$2:B$101,2,FALSE)</f>
        <v>Lavado de Alfombras Sueltas</v>
      </c>
      <c r="F43" s="5" t="s">
        <v>740</v>
      </c>
      <c r="G43" s="3">
        <v>42879</v>
      </c>
      <c r="H43" s="74">
        <v>15000</v>
      </c>
      <c r="I43">
        <f t="shared" si="0"/>
        <v>5</v>
      </c>
      <c r="J43">
        <f t="shared" si="1"/>
        <v>2017</v>
      </c>
    </row>
    <row r="44" spans="1:33">
      <c r="A44" s="5">
        <v>43</v>
      </c>
      <c r="B44" s="5">
        <v>6</v>
      </c>
      <c r="C44" t="str">
        <f>VLOOKUP(A44,Clientes!A$2:H$623,3,FALSE)</f>
        <v>Mónica</v>
      </c>
      <c r="D44" t="str">
        <f>VLOOKUP(A44,Clientes!A$2:H$623,4,FALSE)</f>
        <v>Valdés</v>
      </c>
      <c r="E44" s="5" t="str">
        <f>VLOOKUP(B44,Servicios!A$2:B$101,2,FALSE)</f>
        <v>Lavandería Con Retiro a Domicilio</v>
      </c>
      <c r="F44" s="5" t="s">
        <v>742</v>
      </c>
      <c r="G44" s="3">
        <v>42880</v>
      </c>
      <c r="H44" s="74">
        <v>6500</v>
      </c>
      <c r="I44">
        <f t="shared" si="0"/>
        <v>5</v>
      </c>
      <c r="J44">
        <f t="shared" si="1"/>
        <v>2017</v>
      </c>
    </row>
    <row r="45" spans="1:33">
      <c r="A45" s="5">
        <v>44</v>
      </c>
      <c r="B45" s="5">
        <v>6</v>
      </c>
      <c r="C45" t="str">
        <f>VLOOKUP(A45,Clientes!A$2:H$623,3,FALSE)</f>
        <v>María Cecilia</v>
      </c>
      <c r="D45">
        <f>VLOOKUP(A45,Clientes!A$2:H$623,4,FALSE)</f>
        <v>0</v>
      </c>
      <c r="E45" s="5" t="str">
        <f>VLOOKUP(B45,Servicios!A$2:B$101,2,FALSE)</f>
        <v>Lavandería Con Retiro a Domicilio</v>
      </c>
      <c r="F45" s="5" t="s">
        <v>743</v>
      </c>
      <c r="G45" s="3">
        <v>42880</v>
      </c>
      <c r="H45" s="74">
        <v>1</v>
      </c>
      <c r="I45">
        <f t="shared" si="0"/>
        <v>5</v>
      </c>
      <c r="J45">
        <f t="shared" si="1"/>
        <v>2017</v>
      </c>
    </row>
    <row r="46" spans="1:33">
      <c r="A46" s="5">
        <v>45</v>
      </c>
      <c r="B46" s="5">
        <v>2</v>
      </c>
      <c r="C46" t="str">
        <f>VLOOKUP(A46,Clientes!A$2:H$623,3,FALSE)</f>
        <v>Juana</v>
      </c>
      <c r="D46" t="str">
        <f>VLOOKUP(A46,Clientes!A$2:H$623,4,FALSE)</f>
        <v>Arizmendi</v>
      </c>
      <c r="E46" s="5" t="str">
        <f>VLOOKUP(B46,Servicios!A$2:B$101,2,FALSE)</f>
        <v>Lavado de Alfombras Sueltas</v>
      </c>
      <c r="F46" s="5" t="s">
        <v>744</v>
      </c>
      <c r="G46" s="3">
        <v>42881</v>
      </c>
      <c r="H46" s="74">
        <v>30000</v>
      </c>
      <c r="I46">
        <f t="shared" si="0"/>
        <v>5</v>
      </c>
      <c r="J46">
        <f t="shared" si="1"/>
        <v>2017</v>
      </c>
    </row>
    <row r="47" spans="1:33">
      <c r="A47" s="5">
        <v>48</v>
      </c>
      <c r="B47" s="5">
        <v>6</v>
      </c>
      <c r="C47" t="str">
        <f>VLOOKUP(A47,Clientes!A$2:H$623,3,FALSE)</f>
        <v>Roxana</v>
      </c>
      <c r="D47" t="str">
        <f>VLOOKUP(A47,Clientes!A$2:H$623,4,FALSE)</f>
        <v>Fernández</v>
      </c>
      <c r="E47" s="5" t="str">
        <f>VLOOKUP(B47,Servicios!A$2:B$101,2,FALSE)</f>
        <v>Lavandería Con Retiro a Domicilio</v>
      </c>
      <c r="F47" s="5" t="s">
        <v>745</v>
      </c>
      <c r="G47" s="3">
        <v>42881</v>
      </c>
      <c r="H47" s="74">
        <v>13000</v>
      </c>
      <c r="I47">
        <f t="shared" si="0"/>
        <v>5</v>
      </c>
      <c r="J47">
        <f t="shared" si="1"/>
        <v>2017</v>
      </c>
    </row>
    <row r="48" spans="1:33">
      <c r="A48" s="5">
        <v>49</v>
      </c>
      <c r="B48" s="5">
        <v>2</v>
      </c>
      <c r="C48" t="str">
        <f>VLOOKUP(A48,Clientes!A$2:H$623,3,FALSE)</f>
        <v>Fanny</v>
      </c>
      <c r="D48" t="str">
        <f>VLOOKUP(A48,Clientes!A$2:H$623,4,FALSE)</f>
        <v>Lemus</v>
      </c>
      <c r="E48" s="5" t="str">
        <f>VLOOKUP(B48,Servicios!A$2:B$101,2,FALSE)</f>
        <v>Lavado de Alfombras Sueltas</v>
      </c>
      <c r="F48" s="5" t="s">
        <v>746</v>
      </c>
      <c r="G48" s="3">
        <v>42980</v>
      </c>
      <c r="H48" s="74">
        <v>18000</v>
      </c>
      <c r="I48">
        <f t="shared" si="0"/>
        <v>9</v>
      </c>
      <c r="J48">
        <f t="shared" ref="J48:J110" si="2">YEAR(G48)</f>
        <v>2017</v>
      </c>
    </row>
    <row r="49" spans="1:10">
      <c r="A49" s="5">
        <v>50</v>
      </c>
      <c r="B49" s="5">
        <v>2</v>
      </c>
      <c r="C49" t="str">
        <f>VLOOKUP(A49,Clientes!A$2:H$623,3,FALSE)</f>
        <v>Héctor</v>
      </c>
      <c r="D49" t="str">
        <f>VLOOKUP(A49,Clientes!A$2:H$623,4,FALSE)</f>
        <v>Díaz</v>
      </c>
      <c r="E49" s="5" t="str">
        <f>VLOOKUP(B49,Servicios!A$2:B$101,2,FALSE)</f>
        <v>Lavado de Alfombras Sueltas</v>
      </c>
      <c r="F49" s="5" t="s">
        <v>747</v>
      </c>
      <c r="G49" s="3">
        <v>42884</v>
      </c>
      <c r="H49" s="74">
        <v>18000</v>
      </c>
      <c r="I49">
        <f t="shared" si="0"/>
        <v>5</v>
      </c>
      <c r="J49">
        <f t="shared" si="2"/>
        <v>2017</v>
      </c>
    </row>
    <row r="50" spans="1:10">
      <c r="A50" s="5">
        <v>50</v>
      </c>
      <c r="B50" s="5">
        <v>6</v>
      </c>
      <c r="C50" t="str">
        <f>VLOOKUP(A50,Clientes!A$2:H$623,3,FALSE)</f>
        <v>Héctor</v>
      </c>
      <c r="D50" t="str">
        <f>VLOOKUP(A50,Clientes!A$2:H$623,4,FALSE)</f>
        <v>Díaz</v>
      </c>
      <c r="E50" s="5" t="str">
        <f>VLOOKUP(B50,Servicios!A$2:B$101,2,FALSE)</f>
        <v>Lavandería Con Retiro a Domicilio</v>
      </c>
      <c r="F50" s="5" t="s">
        <v>748</v>
      </c>
      <c r="G50" s="3">
        <v>42884</v>
      </c>
      <c r="H50" s="74">
        <v>6500</v>
      </c>
      <c r="I50">
        <f t="shared" si="0"/>
        <v>5</v>
      </c>
      <c r="J50">
        <f t="shared" si="2"/>
        <v>2017</v>
      </c>
    </row>
    <row r="51" spans="1:10">
      <c r="A51" s="5">
        <v>51</v>
      </c>
      <c r="B51" s="5">
        <v>6</v>
      </c>
      <c r="C51" t="str">
        <f>VLOOKUP(A51,Clientes!A$2:H$623,3,FALSE)</f>
        <v>Manfred</v>
      </c>
      <c r="D51" t="str">
        <f>VLOOKUP(A51,Clientes!A$2:H$623,4,FALSE)</f>
        <v>Marvell</v>
      </c>
      <c r="E51" s="5" t="str">
        <f>VLOOKUP(B51,Servicios!A$2:B$101,2,FALSE)</f>
        <v>Lavandería Con Retiro a Domicilio</v>
      </c>
      <c r="F51" s="5" t="s">
        <v>749</v>
      </c>
      <c r="G51" s="3">
        <v>42887</v>
      </c>
      <c r="H51" s="74">
        <v>9500</v>
      </c>
      <c r="I51">
        <f t="shared" si="0"/>
        <v>6</v>
      </c>
      <c r="J51">
        <f t="shared" si="2"/>
        <v>2017</v>
      </c>
    </row>
    <row r="52" spans="1:10">
      <c r="A52" s="5">
        <v>52</v>
      </c>
      <c r="B52" s="5">
        <v>6</v>
      </c>
      <c r="C52" t="str">
        <f>VLOOKUP(A52,Clientes!A$2:H$623,3,FALSE)</f>
        <v>RVC CONSTRUCTORA LTDA</v>
      </c>
      <c r="D52" t="str">
        <f>VLOOKUP(A52,Clientes!A$2:H$623,4,FALSE)</f>
        <v>Pablo Vargas</v>
      </c>
      <c r="E52" s="5" t="str">
        <f>VLOOKUP(B52,Servicios!A$2:B$101,2,FALSE)</f>
        <v>Lavandería Con Retiro a Domicilio</v>
      </c>
      <c r="F52" s="5" t="s">
        <v>1335</v>
      </c>
      <c r="G52" s="3">
        <v>42887</v>
      </c>
      <c r="H52" s="74">
        <v>62000</v>
      </c>
      <c r="I52">
        <f t="shared" si="0"/>
        <v>6</v>
      </c>
      <c r="J52">
        <f t="shared" si="2"/>
        <v>2017</v>
      </c>
    </row>
    <row r="53" spans="1:10">
      <c r="A53" s="5">
        <v>53</v>
      </c>
      <c r="B53" s="5">
        <v>2</v>
      </c>
      <c r="C53" t="str">
        <f>VLOOKUP(A53,Clientes!A$2:H$623,3,FALSE)</f>
        <v>Mónica</v>
      </c>
      <c r="D53" t="str">
        <f>VLOOKUP(A53,Clientes!A$2:H$623,4,FALSE)</f>
        <v>Inostroza</v>
      </c>
      <c r="E53" s="5" t="str">
        <f>VLOOKUP(B53,Servicios!A$2:B$101,2,FALSE)</f>
        <v>Lavado de Alfombras Sueltas</v>
      </c>
      <c r="F53" s="5" t="s">
        <v>750</v>
      </c>
      <c r="G53" s="3">
        <v>42908</v>
      </c>
      <c r="H53" s="74">
        <v>13250</v>
      </c>
      <c r="I53">
        <f t="shared" si="0"/>
        <v>6</v>
      </c>
      <c r="J53">
        <f t="shared" si="2"/>
        <v>2017</v>
      </c>
    </row>
    <row r="54" spans="1:10">
      <c r="A54" s="5">
        <v>53</v>
      </c>
      <c r="B54" s="5">
        <v>6</v>
      </c>
      <c r="C54" t="str">
        <f>VLOOKUP(A54,Clientes!A$2:H$623,3,FALSE)</f>
        <v>Mónica</v>
      </c>
      <c r="D54" t="str">
        <f>VLOOKUP(A54,Clientes!A$2:H$623,4,FALSE)</f>
        <v>Inostroza</v>
      </c>
      <c r="E54" s="5" t="str">
        <f>VLOOKUP(B54,Servicios!A$2:B$101,2,FALSE)</f>
        <v>Lavandería Con Retiro a Domicilio</v>
      </c>
      <c r="F54" s="5" t="s">
        <v>751</v>
      </c>
      <c r="G54" s="3">
        <v>42908</v>
      </c>
      <c r="H54" s="74">
        <v>13250</v>
      </c>
      <c r="I54">
        <f t="shared" si="0"/>
        <v>6</v>
      </c>
      <c r="J54">
        <f t="shared" si="2"/>
        <v>2017</v>
      </c>
    </row>
    <row r="55" spans="1:10">
      <c r="A55" s="5">
        <v>54</v>
      </c>
      <c r="B55" s="5">
        <v>2</v>
      </c>
      <c r="C55" t="str">
        <f>VLOOKUP(A55,Clientes!A$2:H$623,3,FALSE)</f>
        <v>María Cecilia</v>
      </c>
      <c r="D55" t="str">
        <f>VLOOKUP(A55,Clientes!A$2:H$623,4,FALSE)</f>
        <v>Alejandra</v>
      </c>
      <c r="E55" s="5" t="str">
        <f>VLOOKUP(B55,Servicios!A$2:B$101,2,FALSE)</f>
        <v>Lavado de Alfombras Sueltas</v>
      </c>
      <c r="F55" s="5" t="s">
        <v>1336</v>
      </c>
      <c r="G55" s="3">
        <v>42893</v>
      </c>
      <c r="H55" s="74">
        <v>24000</v>
      </c>
      <c r="I55">
        <f t="shared" si="0"/>
        <v>6</v>
      </c>
      <c r="J55">
        <f t="shared" si="2"/>
        <v>2017</v>
      </c>
    </row>
    <row r="56" spans="1:10">
      <c r="A56" s="5">
        <v>55</v>
      </c>
      <c r="B56" s="5">
        <v>2</v>
      </c>
      <c r="C56" t="str">
        <f>VLOOKUP(A56,Clientes!A$2:H$623,3,FALSE)</f>
        <v>Gema</v>
      </c>
      <c r="D56" t="str">
        <f>VLOOKUP(A56,Clientes!A$2:H$623,4,FALSE)</f>
        <v>Godoy</v>
      </c>
      <c r="E56" s="5" t="str">
        <f>VLOOKUP(B56,Servicios!A$2:B$101,2,FALSE)</f>
        <v>Lavado de Alfombras Sueltas</v>
      </c>
      <c r="F56" s="5" t="s">
        <v>753</v>
      </c>
      <c r="G56" s="3">
        <v>42909</v>
      </c>
      <c r="H56" s="74">
        <v>75000</v>
      </c>
      <c r="I56">
        <f t="shared" si="0"/>
        <v>6</v>
      </c>
      <c r="J56">
        <f t="shared" si="2"/>
        <v>2017</v>
      </c>
    </row>
    <row r="57" spans="1:10">
      <c r="A57" s="5">
        <v>56</v>
      </c>
      <c r="B57" s="5">
        <v>2</v>
      </c>
      <c r="C57" t="str">
        <f>VLOOKUP(A57,Clientes!A$2:H$623,3,FALSE)</f>
        <v>Mercedes</v>
      </c>
      <c r="D57" t="str">
        <f>VLOOKUP(A57,Clientes!A$2:H$623,4,FALSE)</f>
        <v>Carvajal</v>
      </c>
      <c r="E57" s="5" t="str">
        <f>VLOOKUP(B57,Servicios!A$2:B$101,2,FALSE)</f>
        <v>Lavado de Alfombras Sueltas</v>
      </c>
      <c r="F57" s="5" t="s">
        <v>754</v>
      </c>
      <c r="G57" s="3">
        <v>42910</v>
      </c>
      <c r="H57" s="74">
        <v>15000</v>
      </c>
      <c r="I57">
        <f t="shared" si="0"/>
        <v>6</v>
      </c>
      <c r="J57">
        <f t="shared" si="2"/>
        <v>2017</v>
      </c>
    </row>
    <row r="58" spans="1:10">
      <c r="A58" s="5">
        <v>57</v>
      </c>
      <c r="B58" s="5">
        <v>2</v>
      </c>
      <c r="C58" t="str">
        <f>VLOOKUP(A58,Clientes!A$2:H$623,3,FALSE)</f>
        <v>Carolina</v>
      </c>
      <c r="D58" t="str">
        <f>VLOOKUP(A58,Clientes!A$2:H$623,4,FALSE)</f>
        <v>Gonzalez</v>
      </c>
      <c r="E58" s="5" t="str">
        <f>VLOOKUP(B58,Servicios!A$2:B$101,2,FALSE)</f>
        <v>Lavado de Alfombras Sueltas</v>
      </c>
      <c r="F58" s="5" t="s">
        <v>755</v>
      </c>
      <c r="G58" s="3">
        <v>42908</v>
      </c>
      <c r="H58" s="74">
        <v>20000</v>
      </c>
      <c r="I58">
        <f t="shared" si="0"/>
        <v>6</v>
      </c>
      <c r="J58">
        <f t="shared" si="2"/>
        <v>2017</v>
      </c>
    </row>
    <row r="59" spans="1:10">
      <c r="A59" s="5">
        <v>2</v>
      </c>
      <c r="B59" s="5">
        <v>6</v>
      </c>
      <c r="C59" t="str">
        <f>VLOOKUP(A59,Clientes!A$2:H$623,3,FALSE)</f>
        <v>Katherine</v>
      </c>
      <c r="D59" t="str">
        <f>VLOOKUP(A59,Clientes!A$2:H$623,4,FALSE)</f>
        <v>Baeza</v>
      </c>
      <c r="E59" s="5" t="str">
        <f>VLOOKUP(B59,Servicios!A$2:B$101,2,FALSE)</f>
        <v>Lavandería Con Retiro a Domicilio</v>
      </c>
      <c r="F59" s="5" t="s">
        <v>756</v>
      </c>
      <c r="G59" s="3">
        <v>42910</v>
      </c>
      <c r="H59" s="74">
        <v>9500</v>
      </c>
      <c r="I59">
        <f t="shared" si="0"/>
        <v>6</v>
      </c>
      <c r="J59">
        <f t="shared" si="2"/>
        <v>2017</v>
      </c>
    </row>
    <row r="60" spans="1:10">
      <c r="A60" s="5">
        <v>59</v>
      </c>
      <c r="B60" s="5">
        <v>2</v>
      </c>
      <c r="C60" t="str">
        <f>VLOOKUP(A60,Clientes!A$2:H$623,3,FALSE)</f>
        <v>Sussy</v>
      </c>
      <c r="D60" t="str">
        <f>VLOOKUP(A60,Clientes!A$2:H$623,4,FALSE)</f>
        <v>Arancibia</v>
      </c>
      <c r="E60" s="5" t="str">
        <f>VLOOKUP(B60,Servicios!A$2:B$101,2,FALSE)</f>
        <v>Lavado de Alfombras Sueltas</v>
      </c>
      <c r="F60" s="5" t="s">
        <v>757</v>
      </c>
      <c r="G60" s="3">
        <v>42907</v>
      </c>
      <c r="H60" s="74">
        <v>17000</v>
      </c>
      <c r="I60">
        <f t="shared" si="0"/>
        <v>6</v>
      </c>
      <c r="J60">
        <f t="shared" si="2"/>
        <v>2017</v>
      </c>
    </row>
    <row r="61" spans="1:10">
      <c r="A61" s="5">
        <v>60</v>
      </c>
      <c r="B61" s="5">
        <v>2</v>
      </c>
      <c r="C61" t="str">
        <f>VLOOKUP(A61,Clientes!A$2:H$623,3,FALSE)</f>
        <v>Helen</v>
      </c>
      <c r="D61" t="str">
        <f>VLOOKUP(A61,Clientes!A$2:H$623,4,FALSE)</f>
        <v>Pontio</v>
      </c>
      <c r="E61" s="5" t="str">
        <f>VLOOKUP(B61,Servicios!A$2:B$101,2,FALSE)</f>
        <v>Lavado de Alfombras Sueltas</v>
      </c>
      <c r="F61" s="5" t="s">
        <v>758</v>
      </c>
      <c r="G61" s="3">
        <v>42914</v>
      </c>
      <c r="H61" s="74">
        <v>47000</v>
      </c>
      <c r="I61">
        <f t="shared" si="0"/>
        <v>6</v>
      </c>
      <c r="J61">
        <f t="shared" si="2"/>
        <v>2017</v>
      </c>
    </row>
    <row r="62" spans="1:10">
      <c r="A62" s="5">
        <v>61</v>
      </c>
      <c r="B62" s="5">
        <v>2</v>
      </c>
      <c r="C62" t="str">
        <f>VLOOKUP(A62,Clientes!A$2:H$623,3,FALSE)</f>
        <v>Eliana</v>
      </c>
      <c r="D62" t="str">
        <f>VLOOKUP(A62,Clientes!A$2:H$623,4,FALSE)</f>
        <v>Valenzuela</v>
      </c>
      <c r="E62" s="5" t="str">
        <f>VLOOKUP(B62,Servicios!A$2:B$101,2,FALSE)</f>
        <v>Lavado de Alfombras Sueltas</v>
      </c>
      <c r="F62" s="5" t="s">
        <v>802</v>
      </c>
      <c r="G62" s="3">
        <v>42914</v>
      </c>
      <c r="H62" s="74">
        <v>30000</v>
      </c>
      <c r="I62">
        <f t="shared" si="0"/>
        <v>6</v>
      </c>
      <c r="J62">
        <f t="shared" si="2"/>
        <v>2017</v>
      </c>
    </row>
    <row r="63" spans="1:10">
      <c r="A63" s="5">
        <v>62</v>
      </c>
      <c r="B63" s="5">
        <v>2</v>
      </c>
      <c r="C63" t="str">
        <f>VLOOKUP(A63,Clientes!A$2:H$623,3,FALSE)</f>
        <v>Braulio</v>
      </c>
      <c r="D63">
        <f>VLOOKUP(A63,Clientes!A$2:H$623,4,FALSE)</f>
        <v>0</v>
      </c>
      <c r="E63" s="5" t="str">
        <f>VLOOKUP(B63,Servicios!A$2:B$101,2,FALSE)</f>
        <v>Lavado de Alfombras Sueltas</v>
      </c>
      <c r="F63" s="5" t="s">
        <v>759</v>
      </c>
      <c r="G63" s="3">
        <v>42901</v>
      </c>
      <c r="H63" s="74">
        <v>25000</v>
      </c>
      <c r="I63">
        <f t="shared" si="0"/>
        <v>6</v>
      </c>
      <c r="J63">
        <f t="shared" si="2"/>
        <v>2017</v>
      </c>
    </row>
    <row r="64" spans="1:10">
      <c r="A64" s="5">
        <v>63</v>
      </c>
      <c r="B64" s="5">
        <v>2</v>
      </c>
      <c r="C64" t="str">
        <f>VLOOKUP(A64,Clientes!A$2:H$623,3,FALSE)</f>
        <v>Mónica</v>
      </c>
      <c r="D64" t="str">
        <f>VLOOKUP(A64,Clientes!A$2:H$623,4,FALSE)</f>
        <v>Marquez</v>
      </c>
      <c r="E64" s="5" t="str">
        <f>VLOOKUP(B64,Servicios!A$2:B$101,2,FALSE)</f>
        <v>Lavado de Alfombras Sueltas</v>
      </c>
      <c r="F64" s="5" t="s">
        <v>760</v>
      </c>
      <c r="G64" s="3">
        <v>42915</v>
      </c>
      <c r="H64" s="74">
        <v>20000</v>
      </c>
      <c r="I64">
        <f t="shared" si="0"/>
        <v>6</v>
      </c>
      <c r="J64">
        <f t="shared" si="2"/>
        <v>2017</v>
      </c>
    </row>
    <row r="65" spans="1:10">
      <c r="A65" s="5">
        <v>64</v>
      </c>
      <c r="B65" s="5">
        <v>6</v>
      </c>
      <c r="C65" t="str">
        <f>VLOOKUP(A65,Clientes!A$2:H$623,3,FALSE)</f>
        <v>María Cecilia</v>
      </c>
      <c r="D65" t="str">
        <f>VLOOKUP(A65,Clientes!A$2:H$623,4,FALSE)</f>
        <v>Velazquez</v>
      </c>
      <c r="E65" s="5" t="str">
        <f>VLOOKUP(B65,Servicios!A$2:B$101,2,FALSE)</f>
        <v>Lavandería Con Retiro a Domicilio</v>
      </c>
      <c r="F65" s="5" t="s">
        <v>761</v>
      </c>
      <c r="G65" s="3">
        <v>42915</v>
      </c>
      <c r="H65" s="74">
        <v>6500</v>
      </c>
      <c r="I65">
        <f t="shared" si="0"/>
        <v>6</v>
      </c>
      <c r="J65">
        <f t="shared" si="2"/>
        <v>2017</v>
      </c>
    </row>
    <row r="66" spans="1:10">
      <c r="A66" s="5">
        <v>65</v>
      </c>
      <c r="B66" s="5">
        <v>2</v>
      </c>
      <c r="C66" t="str">
        <f>VLOOKUP(A66,Clientes!A$2:H$623,3,FALSE)</f>
        <v>Mónica</v>
      </c>
      <c r="D66" t="str">
        <f>VLOOKUP(A66,Clientes!A$2:H$623,4,FALSE)</f>
        <v>De los Reyes</v>
      </c>
      <c r="E66" s="5" t="str">
        <f>VLOOKUP(B66,Servicios!A$2:B$101,2,FALSE)</f>
        <v>Lavado de Alfombras Sueltas</v>
      </c>
      <c r="F66" s="5" t="s">
        <v>762</v>
      </c>
      <c r="G66" s="3">
        <v>42902</v>
      </c>
      <c r="H66" s="74">
        <v>30000</v>
      </c>
      <c r="I66">
        <f t="shared" si="0"/>
        <v>6</v>
      </c>
      <c r="J66">
        <f t="shared" si="2"/>
        <v>2017</v>
      </c>
    </row>
    <row r="67" spans="1:10">
      <c r="A67" s="5">
        <v>66</v>
      </c>
      <c r="B67" s="5">
        <v>2</v>
      </c>
      <c r="C67" t="str">
        <f>VLOOKUP(A67,Clientes!A$2:H$623,3,FALSE)</f>
        <v>Constanza</v>
      </c>
      <c r="D67" t="str">
        <f>VLOOKUP(A67,Clientes!A$2:H$623,4,FALSE)</f>
        <v>Parada</v>
      </c>
      <c r="E67" s="5" t="str">
        <f>VLOOKUP(B67,Servicios!A$2:B$101,2,FALSE)</f>
        <v>Lavado de Alfombras Sueltas</v>
      </c>
      <c r="F67" s="5" t="s">
        <v>763</v>
      </c>
      <c r="G67" s="3">
        <v>42919</v>
      </c>
      <c r="H67" s="74">
        <v>23000</v>
      </c>
      <c r="I67">
        <f t="shared" si="0"/>
        <v>7</v>
      </c>
      <c r="J67">
        <f t="shared" si="2"/>
        <v>2017</v>
      </c>
    </row>
    <row r="68" spans="1:10">
      <c r="A68" s="5">
        <v>67</v>
      </c>
      <c r="B68" s="5">
        <v>6</v>
      </c>
      <c r="C68" t="str">
        <f>VLOOKUP(A68,Clientes!A$2:H$623,3,FALSE)</f>
        <v>Daniela</v>
      </c>
      <c r="D68" t="str">
        <f>VLOOKUP(A68,Clientes!A$2:H$623,4,FALSE)</f>
        <v>Nuñez</v>
      </c>
      <c r="E68" s="5" t="str">
        <f>VLOOKUP(B68,Servicios!A$2:B$101,2,FALSE)</f>
        <v>Lavandería Con Retiro a Domicilio</v>
      </c>
      <c r="F68" s="5" t="s">
        <v>764</v>
      </c>
      <c r="G68" s="3">
        <v>42920</v>
      </c>
      <c r="H68" s="74">
        <v>10000</v>
      </c>
      <c r="I68">
        <f t="shared" si="0"/>
        <v>7</v>
      </c>
      <c r="J68">
        <f t="shared" si="2"/>
        <v>2017</v>
      </c>
    </row>
    <row r="69" spans="1:10">
      <c r="A69" s="5">
        <v>68</v>
      </c>
      <c r="B69" s="5">
        <v>2</v>
      </c>
      <c r="C69" t="str">
        <f>VLOOKUP(A69,Clientes!A$2:H$623,3,FALSE)</f>
        <v>Lorena</v>
      </c>
      <c r="D69" t="str">
        <f>VLOOKUP(A69,Clientes!A$2:H$623,4,FALSE)</f>
        <v>Soto</v>
      </c>
      <c r="E69" s="5" t="str">
        <f>VLOOKUP(B69,Servicios!A$2:B$101,2,FALSE)</f>
        <v>Lavado de Alfombras Sueltas</v>
      </c>
      <c r="F69" s="5" t="s">
        <v>765</v>
      </c>
      <c r="G69" s="3">
        <v>42922</v>
      </c>
      <c r="H69" s="74">
        <v>28000</v>
      </c>
      <c r="I69">
        <f t="shared" si="0"/>
        <v>7</v>
      </c>
      <c r="J69">
        <f t="shared" si="2"/>
        <v>2017</v>
      </c>
    </row>
    <row r="70" spans="1:10">
      <c r="A70" s="5">
        <v>68</v>
      </c>
      <c r="B70" s="5">
        <v>6</v>
      </c>
      <c r="C70" t="str">
        <f>VLOOKUP(A70,Clientes!A$2:H$623,3,FALSE)</f>
        <v>Lorena</v>
      </c>
      <c r="D70" t="str">
        <f>VLOOKUP(A70,Clientes!A$2:H$623,4,FALSE)</f>
        <v>Soto</v>
      </c>
      <c r="E70" s="5" t="str">
        <f>VLOOKUP(B70,Servicios!A$2:B$101,2,FALSE)</f>
        <v>Lavandería Con Retiro a Domicilio</v>
      </c>
      <c r="F70" s="5" t="s">
        <v>766</v>
      </c>
      <c r="G70" s="3">
        <v>42922</v>
      </c>
      <c r="H70" s="74">
        <v>13000</v>
      </c>
      <c r="I70">
        <f t="shared" si="0"/>
        <v>7</v>
      </c>
      <c r="J70">
        <f t="shared" si="2"/>
        <v>2017</v>
      </c>
    </row>
    <row r="71" spans="1:10">
      <c r="A71" s="5">
        <v>69</v>
      </c>
      <c r="B71" s="5">
        <v>2</v>
      </c>
      <c r="C71" t="str">
        <f>VLOOKUP(A71,Clientes!A$2:H$623,3,FALSE)</f>
        <v>Aurelio</v>
      </c>
      <c r="D71">
        <f>VLOOKUP(A71,Clientes!A$2:H$623,4,FALSE)</f>
        <v>0</v>
      </c>
      <c r="E71" s="5" t="str">
        <f>VLOOKUP(B71,Servicios!A$2:B$101,2,FALSE)</f>
        <v>Lavado de Alfombras Sueltas</v>
      </c>
      <c r="F71" s="5" t="s">
        <v>767</v>
      </c>
      <c r="G71" s="3">
        <v>42922</v>
      </c>
      <c r="H71" s="74">
        <v>35000</v>
      </c>
      <c r="I71">
        <f t="shared" si="0"/>
        <v>7</v>
      </c>
      <c r="J71">
        <f t="shared" si="2"/>
        <v>2017</v>
      </c>
    </row>
    <row r="72" spans="1:10">
      <c r="A72" s="5">
        <v>70</v>
      </c>
      <c r="B72" s="5">
        <v>2</v>
      </c>
      <c r="C72" t="str">
        <f>VLOOKUP(A72,Clientes!A$2:H$623,3,FALSE)</f>
        <v>Elsa</v>
      </c>
      <c r="D72" t="str">
        <f>VLOOKUP(A72,Clientes!A$2:H$623,4,FALSE)</f>
        <v>Gonzalez</v>
      </c>
      <c r="E72" s="5" t="str">
        <f>VLOOKUP(B72,Servicios!A$2:B$101,2,FALSE)</f>
        <v>Lavado de Alfombras Sueltas</v>
      </c>
      <c r="F72" s="5" t="s">
        <v>768</v>
      </c>
      <c r="G72" s="3">
        <v>42922</v>
      </c>
      <c r="H72" s="74">
        <v>30000</v>
      </c>
      <c r="I72">
        <f t="shared" si="0"/>
        <v>7</v>
      </c>
      <c r="J72">
        <f t="shared" si="2"/>
        <v>2017</v>
      </c>
    </row>
    <row r="73" spans="1:10">
      <c r="A73" s="5">
        <v>70</v>
      </c>
      <c r="B73" s="5">
        <v>6</v>
      </c>
      <c r="C73" t="str">
        <f>VLOOKUP(A73,Clientes!A$2:H$623,3,FALSE)</f>
        <v>Elsa</v>
      </c>
      <c r="D73" t="str">
        <f>VLOOKUP(A73,Clientes!A$2:H$623,4,FALSE)</f>
        <v>Gonzalez</v>
      </c>
      <c r="E73" s="5" t="str">
        <f>VLOOKUP(B73,Servicios!A$2:B$101,2,FALSE)</f>
        <v>Lavandería Con Retiro a Domicilio</v>
      </c>
      <c r="F73" s="5" t="s">
        <v>770</v>
      </c>
      <c r="G73" s="3">
        <v>42922</v>
      </c>
      <c r="H73" s="74">
        <v>19500</v>
      </c>
      <c r="I73">
        <f t="shared" si="0"/>
        <v>7</v>
      </c>
      <c r="J73">
        <f t="shared" si="2"/>
        <v>2017</v>
      </c>
    </row>
    <row r="74" spans="1:10">
      <c r="A74" s="5">
        <v>71</v>
      </c>
      <c r="B74" s="5">
        <v>6</v>
      </c>
      <c r="C74" t="str">
        <f>VLOOKUP(A74,Clientes!A$2:H$623,3,FALSE)</f>
        <v>Priscilla</v>
      </c>
      <c r="D74" t="str">
        <f>VLOOKUP(A74,Clientes!A$2:H$623,4,FALSE)</f>
        <v>Erber</v>
      </c>
      <c r="E74" s="5" t="str">
        <f>VLOOKUP(B74,Servicios!A$2:B$101,2,FALSE)</f>
        <v>Lavandería Con Retiro a Domicilio</v>
      </c>
      <c r="F74" s="5" t="s">
        <v>771</v>
      </c>
      <c r="G74" s="3">
        <v>42922</v>
      </c>
      <c r="H74" s="74">
        <v>23000</v>
      </c>
      <c r="I74">
        <f t="shared" si="0"/>
        <v>7</v>
      </c>
      <c r="J74">
        <f t="shared" si="2"/>
        <v>2017</v>
      </c>
    </row>
    <row r="75" spans="1:10">
      <c r="A75" s="5">
        <v>72</v>
      </c>
      <c r="B75" s="5">
        <v>2</v>
      </c>
      <c r="C75" t="str">
        <f>VLOOKUP(A75,Clientes!A$2:H$623,3,FALSE)</f>
        <v>Silvia</v>
      </c>
      <c r="D75" t="str">
        <f>VLOOKUP(A75,Clientes!A$2:H$623,4,FALSE)</f>
        <v>Torres</v>
      </c>
      <c r="E75" s="5" t="str">
        <f>VLOOKUP(B75,Servicios!A$2:B$101,2,FALSE)</f>
        <v>Lavado de Alfombras Sueltas</v>
      </c>
      <c r="F75" s="5" t="s">
        <v>772</v>
      </c>
      <c r="G75" s="3">
        <v>42922</v>
      </c>
      <c r="H75" s="74">
        <v>30000</v>
      </c>
      <c r="I75">
        <f t="shared" si="0"/>
        <v>7</v>
      </c>
      <c r="J75">
        <f t="shared" si="2"/>
        <v>2017</v>
      </c>
    </row>
    <row r="76" spans="1:10">
      <c r="A76" s="5">
        <v>73</v>
      </c>
      <c r="B76" s="5">
        <v>2</v>
      </c>
      <c r="C76" t="str">
        <f>VLOOKUP(A76,Clientes!A$2:H$623,3,FALSE)</f>
        <v>Claudia</v>
      </c>
      <c r="D76" t="str">
        <f>VLOOKUP(A76,Clientes!A$2:H$623,4,FALSE)</f>
        <v>Pastenes</v>
      </c>
      <c r="E76" s="5" t="str">
        <f>VLOOKUP(B76,Servicios!A$2:B$101,2,FALSE)</f>
        <v>Lavado de Alfombras Sueltas</v>
      </c>
      <c r="F76" s="5" t="s">
        <v>773</v>
      </c>
      <c r="G76" s="3">
        <v>42924</v>
      </c>
      <c r="H76" s="74">
        <v>40000</v>
      </c>
      <c r="I76">
        <f t="shared" si="0"/>
        <v>7</v>
      </c>
      <c r="J76">
        <f t="shared" si="2"/>
        <v>2017</v>
      </c>
    </row>
    <row r="77" spans="1:10">
      <c r="A77" s="5">
        <v>74</v>
      </c>
      <c r="B77" s="5">
        <v>2</v>
      </c>
      <c r="C77" t="str">
        <f>VLOOKUP(A77,Clientes!A$2:H$623,3,FALSE)</f>
        <v>María Cecilia</v>
      </c>
      <c r="D77" t="str">
        <f>VLOOKUP(A77,Clientes!A$2:H$623,4,FALSE)</f>
        <v>Ávalos</v>
      </c>
      <c r="E77" s="5" t="str">
        <f>VLOOKUP(B77,Servicios!A$2:B$101,2,FALSE)</f>
        <v>Lavado de Alfombras Sueltas</v>
      </c>
      <c r="F77" s="5" t="s">
        <v>774</v>
      </c>
      <c r="G77" s="3">
        <v>42924</v>
      </c>
      <c r="H77" s="74">
        <v>15000</v>
      </c>
      <c r="I77">
        <f t="shared" si="0"/>
        <v>7</v>
      </c>
      <c r="J77">
        <f t="shared" si="2"/>
        <v>2017</v>
      </c>
    </row>
    <row r="78" spans="1:10">
      <c r="A78" s="5">
        <v>75</v>
      </c>
      <c r="B78" s="5">
        <v>2</v>
      </c>
      <c r="C78" t="str">
        <f>VLOOKUP(A78,Clientes!A$2:H$623,3,FALSE)</f>
        <v>Hugo</v>
      </c>
      <c r="D78" t="str">
        <f>VLOOKUP(A78,Clientes!A$2:H$623,4,FALSE)</f>
        <v>Osses</v>
      </c>
      <c r="E78" s="5" t="str">
        <f>VLOOKUP(B78,Servicios!A$2:B$101,2,FALSE)</f>
        <v>Lavado de Alfombras Sueltas</v>
      </c>
      <c r="F78" s="5" t="s">
        <v>775</v>
      </c>
      <c r="G78" s="3">
        <v>42924</v>
      </c>
      <c r="H78" s="74">
        <v>15000</v>
      </c>
      <c r="I78">
        <f t="shared" si="0"/>
        <v>7</v>
      </c>
      <c r="J78">
        <f t="shared" si="2"/>
        <v>2017</v>
      </c>
    </row>
    <row r="79" spans="1:10">
      <c r="A79" s="5">
        <v>57</v>
      </c>
      <c r="B79" s="5">
        <v>2</v>
      </c>
      <c r="C79" t="str">
        <f>VLOOKUP(A79,Clientes!A$2:H$623,3,FALSE)</f>
        <v>Carolina</v>
      </c>
      <c r="D79" t="str">
        <f>VLOOKUP(A79,Clientes!A$2:H$623,4,FALSE)</f>
        <v>Gonzalez</v>
      </c>
      <c r="E79" s="5" t="str">
        <f>VLOOKUP(B79,Servicios!A$2:B$101,2,FALSE)</f>
        <v>Lavado de Alfombras Sueltas</v>
      </c>
      <c r="F79" s="11" t="s">
        <v>776</v>
      </c>
      <c r="G79" s="3">
        <v>42924</v>
      </c>
      <c r="H79" s="74">
        <v>27000</v>
      </c>
      <c r="I79">
        <f t="shared" si="0"/>
        <v>7</v>
      </c>
      <c r="J79">
        <f t="shared" si="2"/>
        <v>2017</v>
      </c>
    </row>
    <row r="80" spans="1:10">
      <c r="A80" s="5">
        <v>57</v>
      </c>
      <c r="B80" s="5">
        <v>6</v>
      </c>
      <c r="C80" t="str">
        <f>VLOOKUP(A80,Clientes!A$2:H$623,3,FALSE)</f>
        <v>Carolina</v>
      </c>
      <c r="D80" t="str">
        <f>VLOOKUP(A80,Clientes!A$2:H$623,4,FALSE)</f>
        <v>Gonzalez</v>
      </c>
      <c r="E80" s="5" t="str">
        <f>VLOOKUP(B80,Servicios!A$2:B$101,2,FALSE)</f>
        <v>Lavandería Con Retiro a Domicilio</v>
      </c>
      <c r="F80" s="11" t="s">
        <v>777</v>
      </c>
      <c r="G80" s="3">
        <v>42924</v>
      </c>
      <c r="H80" s="74">
        <v>6500</v>
      </c>
      <c r="I80">
        <f t="shared" si="0"/>
        <v>7</v>
      </c>
      <c r="J80">
        <f t="shared" si="2"/>
        <v>2017</v>
      </c>
    </row>
    <row r="81" spans="1:10">
      <c r="A81" s="5">
        <v>77</v>
      </c>
      <c r="B81" s="5">
        <v>2</v>
      </c>
      <c r="C81" t="str">
        <f>VLOOKUP(A81,Clientes!A$2:H$623,3,FALSE)</f>
        <v>Patricia</v>
      </c>
      <c r="D81" t="str">
        <f>VLOOKUP(A81,Clientes!A$2:H$623,4,FALSE)</f>
        <v>Rojas</v>
      </c>
      <c r="E81" s="5" t="str">
        <f>VLOOKUP(B81,Servicios!A$2:B$101,2,FALSE)</f>
        <v>Lavado de Alfombras Sueltas</v>
      </c>
      <c r="F81" s="11" t="s">
        <v>778</v>
      </c>
      <c r="G81" s="3">
        <v>42924</v>
      </c>
      <c r="H81" s="74">
        <v>45000</v>
      </c>
      <c r="I81">
        <f t="shared" si="0"/>
        <v>7</v>
      </c>
      <c r="J81">
        <f t="shared" si="2"/>
        <v>2017</v>
      </c>
    </row>
    <row r="82" spans="1:10">
      <c r="A82" s="5">
        <v>78</v>
      </c>
      <c r="B82" s="5">
        <v>2</v>
      </c>
      <c r="C82" t="str">
        <f>VLOOKUP(A82,Clientes!A$2:H$623,3,FALSE)</f>
        <v>Paula</v>
      </c>
      <c r="D82" t="str">
        <f>VLOOKUP(A82,Clientes!A$2:H$623,4,FALSE)</f>
        <v>Caro</v>
      </c>
      <c r="E82" s="5" t="str">
        <f>VLOOKUP(B82,Servicios!A$2:B$101,2,FALSE)</f>
        <v>Lavado de Alfombras Sueltas</v>
      </c>
      <c r="F82" s="5" t="s">
        <v>779</v>
      </c>
      <c r="G82" s="3">
        <v>42927</v>
      </c>
      <c r="H82" s="74">
        <v>70000</v>
      </c>
      <c r="I82">
        <f t="shared" si="0"/>
        <v>7</v>
      </c>
      <c r="J82">
        <f t="shared" si="2"/>
        <v>2017</v>
      </c>
    </row>
    <row r="83" spans="1:10">
      <c r="A83" s="5">
        <v>79</v>
      </c>
      <c r="B83" s="5">
        <v>2</v>
      </c>
      <c r="C83" t="str">
        <f>VLOOKUP(A83,Clientes!A$2:H$623,3,FALSE)</f>
        <v>Carolina</v>
      </c>
      <c r="D83" t="str">
        <f>VLOOKUP(A83,Clientes!A$2:H$623,4,FALSE)</f>
        <v>Cordero</v>
      </c>
      <c r="E83" s="5" t="str">
        <f>VLOOKUP(B83,Servicios!A$2:B$101,2,FALSE)</f>
        <v>Lavado de Alfombras Sueltas</v>
      </c>
      <c r="F83" s="5" t="s">
        <v>780</v>
      </c>
      <c r="G83" s="3">
        <v>42926</v>
      </c>
      <c r="H83" s="74">
        <v>50000</v>
      </c>
      <c r="I83">
        <f t="shared" si="0"/>
        <v>7</v>
      </c>
      <c r="J83">
        <f t="shared" si="2"/>
        <v>2017</v>
      </c>
    </row>
    <row r="84" spans="1:10">
      <c r="A84" s="5">
        <v>80</v>
      </c>
      <c r="B84" s="5">
        <v>2</v>
      </c>
      <c r="C84" t="str">
        <f>VLOOKUP(A84,Clientes!A$2:H$623,3,FALSE)</f>
        <v>Loreto</v>
      </c>
      <c r="D84" t="str">
        <f>VLOOKUP(A84,Clientes!A$2:H$623,4,FALSE)</f>
        <v>Vidal</v>
      </c>
      <c r="E84" s="5" t="str">
        <f>VLOOKUP(B84,Servicios!A$2:B$101,2,FALSE)</f>
        <v>Lavado de Alfombras Sueltas</v>
      </c>
      <c r="F84" s="5" t="s">
        <v>781</v>
      </c>
      <c r="G84" s="3">
        <v>42926</v>
      </c>
      <c r="H84" s="74">
        <v>23000</v>
      </c>
      <c r="I84">
        <f t="shared" si="0"/>
        <v>7</v>
      </c>
      <c r="J84">
        <f t="shared" si="2"/>
        <v>2017</v>
      </c>
    </row>
    <row r="85" spans="1:10">
      <c r="A85" s="5">
        <v>81</v>
      </c>
      <c r="B85" s="5">
        <v>2</v>
      </c>
      <c r="C85" t="str">
        <f>VLOOKUP(A85,Clientes!A$2:H$623,3,FALSE)</f>
        <v>Jenny</v>
      </c>
      <c r="D85" t="str">
        <f>VLOOKUP(A85,Clientes!A$2:H$623,4,FALSE)</f>
        <v>Orellana</v>
      </c>
      <c r="E85" s="5" t="str">
        <f>VLOOKUP(B85,Servicios!A$2:B$101,2,FALSE)</f>
        <v>Lavado de Alfombras Sueltas</v>
      </c>
      <c r="F85" s="5" t="s">
        <v>782</v>
      </c>
      <c r="G85" s="3">
        <v>42927</v>
      </c>
      <c r="H85" s="74">
        <v>45000</v>
      </c>
      <c r="I85">
        <f t="shared" si="0"/>
        <v>7</v>
      </c>
      <c r="J85">
        <f t="shared" si="2"/>
        <v>2017</v>
      </c>
    </row>
    <row r="86" spans="1:10">
      <c r="A86" s="5">
        <v>82</v>
      </c>
      <c r="B86" s="5">
        <v>2</v>
      </c>
      <c r="C86" t="str">
        <f>VLOOKUP(A86,Clientes!A$2:H$623,3,FALSE)</f>
        <v>Lur</v>
      </c>
      <c r="D86" t="str">
        <f>VLOOKUP(A86,Clientes!A$2:H$623,4,FALSE)</f>
        <v>Ugarte</v>
      </c>
      <c r="E86" s="5" t="str">
        <f>VLOOKUP(B86,Servicios!A$2:B$101,2,FALSE)</f>
        <v>Lavado de Alfombras Sueltas</v>
      </c>
      <c r="F86" s="5" t="s">
        <v>783</v>
      </c>
      <c r="G86" s="3">
        <v>42927</v>
      </c>
      <c r="H86" s="74">
        <v>27000</v>
      </c>
      <c r="I86">
        <f t="shared" si="0"/>
        <v>7</v>
      </c>
      <c r="J86">
        <f t="shared" si="2"/>
        <v>2017</v>
      </c>
    </row>
    <row r="87" spans="1:10">
      <c r="A87" s="5">
        <v>83</v>
      </c>
      <c r="B87" s="5">
        <v>6</v>
      </c>
      <c r="C87" t="str">
        <f>VLOOKUP(A87,Clientes!A$2:H$623,3,FALSE)</f>
        <v>Marcela</v>
      </c>
      <c r="D87" t="str">
        <f>VLOOKUP(A87,Clientes!A$2:H$623,4,FALSE)</f>
        <v>Aceituno</v>
      </c>
      <c r="E87" s="5" t="str">
        <f>VLOOKUP(B87,Servicios!A$2:B$101,2,FALSE)</f>
        <v>Lavandería Con Retiro a Domicilio</v>
      </c>
      <c r="F87" s="5" t="s">
        <v>785</v>
      </c>
      <c r="G87" s="3">
        <v>42930</v>
      </c>
      <c r="H87" s="74">
        <v>13000</v>
      </c>
      <c r="I87">
        <f t="shared" si="0"/>
        <v>7</v>
      </c>
      <c r="J87">
        <f t="shared" si="2"/>
        <v>2017</v>
      </c>
    </row>
    <row r="88" spans="1:10">
      <c r="A88" s="5">
        <v>84</v>
      </c>
      <c r="B88" s="5">
        <v>6</v>
      </c>
      <c r="C88" t="str">
        <f>VLOOKUP(A88,Clientes!A$2:H$623,3,FALSE)</f>
        <v>Marta</v>
      </c>
      <c r="D88" t="str">
        <f>VLOOKUP(A88,Clientes!A$2:H$623,4,FALSE)</f>
        <v>Rosales</v>
      </c>
      <c r="E88" s="5" t="str">
        <f>VLOOKUP(B88,Servicios!A$2:B$101,2,FALSE)</f>
        <v>Lavandería Con Retiro a Domicilio</v>
      </c>
      <c r="F88" s="5" t="s">
        <v>787</v>
      </c>
      <c r="G88" s="3">
        <v>42930</v>
      </c>
      <c r="H88" s="74">
        <v>6500</v>
      </c>
      <c r="I88">
        <f t="shared" si="0"/>
        <v>7</v>
      </c>
      <c r="J88">
        <f t="shared" si="2"/>
        <v>2017</v>
      </c>
    </row>
    <row r="89" spans="1:10">
      <c r="A89" s="5">
        <v>85</v>
      </c>
      <c r="B89" s="5">
        <v>2</v>
      </c>
      <c r="C89" t="str">
        <f>VLOOKUP(A89,Clientes!A$2:H$623,3,FALSE)</f>
        <v>César</v>
      </c>
      <c r="D89">
        <f>VLOOKUP(A89,Clientes!A$2:H$623,4,FALSE)</f>
        <v>0</v>
      </c>
      <c r="E89" s="5" t="str">
        <f>VLOOKUP(B89,Servicios!A$2:B$101,2,FALSE)</f>
        <v>Lavado de Alfombras Sueltas</v>
      </c>
      <c r="F89" s="5" t="s">
        <v>790</v>
      </c>
      <c r="G89" s="3">
        <v>42931</v>
      </c>
      <c r="H89" s="74">
        <v>15000</v>
      </c>
      <c r="I89">
        <f t="shared" si="0"/>
        <v>7</v>
      </c>
      <c r="J89">
        <f t="shared" si="2"/>
        <v>2017</v>
      </c>
    </row>
    <row r="90" spans="1:10">
      <c r="A90" s="5">
        <v>86</v>
      </c>
      <c r="B90" s="5">
        <v>2</v>
      </c>
      <c r="C90" t="str">
        <f>VLOOKUP(A90,Clientes!A$2:H$623,3,FALSE)</f>
        <v>Nicole</v>
      </c>
      <c r="D90" t="str">
        <f>VLOOKUP(A90,Clientes!A$2:H$623,4,FALSE)</f>
        <v>Gahona</v>
      </c>
      <c r="E90" s="5" t="str">
        <f>VLOOKUP(B90,Servicios!A$2:B$101,2,FALSE)</f>
        <v>Lavado de Alfombras Sueltas</v>
      </c>
      <c r="F90" s="5" t="s">
        <v>791</v>
      </c>
      <c r="G90" s="3">
        <v>42931</v>
      </c>
      <c r="H90" s="74">
        <v>18000</v>
      </c>
      <c r="I90">
        <f t="shared" si="0"/>
        <v>7</v>
      </c>
      <c r="J90">
        <f t="shared" si="2"/>
        <v>2017</v>
      </c>
    </row>
    <row r="91" spans="1:10">
      <c r="A91" s="5">
        <v>87</v>
      </c>
      <c r="B91" s="5">
        <v>1</v>
      </c>
      <c r="C91" t="str">
        <f>VLOOKUP(A91,Clientes!A$2:H$623,3,FALSE)</f>
        <v>Isabel</v>
      </c>
      <c r="D91" t="str">
        <f>VLOOKUP(A91,Clientes!A$2:H$623,4,FALSE)</f>
        <v>Quinteros</v>
      </c>
      <c r="E91" t="str">
        <f>VLOOKUP(B91,Servicios!A$2:B$101,2,FALSE)</f>
        <v>Lavado de Alfombras Muro a Muro</v>
      </c>
      <c r="F91" s="5" t="s">
        <v>792</v>
      </c>
      <c r="G91" s="3">
        <v>42934</v>
      </c>
      <c r="H91" s="74">
        <v>32000</v>
      </c>
      <c r="I91">
        <f t="shared" si="0"/>
        <v>7</v>
      </c>
      <c r="J91">
        <f t="shared" si="2"/>
        <v>2017</v>
      </c>
    </row>
    <row r="92" spans="1:10">
      <c r="A92" s="5">
        <v>88</v>
      </c>
      <c r="B92" s="5">
        <v>6</v>
      </c>
      <c r="C92" t="str">
        <f>VLOOKUP(A92,Clientes!A$2:H$623,3,FALSE)</f>
        <v>Luz</v>
      </c>
      <c r="D92" t="str">
        <f>VLOOKUP(A92,Clientes!A$2:H$623,4,FALSE)</f>
        <v>Ramos</v>
      </c>
      <c r="E92" s="5" t="str">
        <f>VLOOKUP(B92,Servicios!A$2:B$101,2,FALSE)</f>
        <v>Lavandería Con Retiro a Domicilio</v>
      </c>
      <c r="F92" s="5" t="s">
        <v>793</v>
      </c>
      <c r="G92" s="3">
        <v>42934</v>
      </c>
      <c r="H92" s="74">
        <v>7500</v>
      </c>
      <c r="I92">
        <f t="shared" si="0"/>
        <v>7</v>
      </c>
      <c r="J92">
        <f t="shared" si="2"/>
        <v>2017</v>
      </c>
    </row>
    <row r="93" spans="1:10">
      <c r="A93" s="5">
        <v>89</v>
      </c>
      <c r="B93" s="5">
        <v>6</v>
      </c>
      <c r="C93" t="str">
        <f>VLOOKUP(A93,Clientes!A$2:H$623,3,FALSE)</f>
        <v>Cindy</v>
      </c>
      <c r="D93" t="str">
        <f>VLOOKUP(A93,Clientes!A$2:H$623,4,FALSE)</f>
        <v>Vasquez</v>
      </c>
      <c r="E93" s="5" t="str">
        <f>VLOOKUP(B93,Servicios!A$2:B$101,2,FALSE)</f>
        <v>Lavandería Con Retiro a Domicilio</v>
      </c>
      <c r="F93" s="5" t="s">
        <v>794</v>
      </c>
      <c r="G93" s="3">
        <v>42934</v>
      </c>
      <c r="H93" s="74">
        <v>18000</v>
      </c>
      <c r="I93">
        <f t="shared" si="0"/>
        <v>7</v>
      </c>
      <c r="J93">
        <f t="shared" si="2"/>
        <v>2017</v>
      </c>
    </row>
    <row r="94" spans="1:10">
      <c r="A94" s="5">
        <v>90</v>
      </c>
      <c r="B94" s="5">
        <v>6</v>
      </c>
      <c r="C94" t="str">
        <f>VLOOKUP(A94,Clientes!A$2:H$623,3,FALSE)</f>
        <v>Beatriz</v>
      </c>
      <c r="D94" t="str">
        <f>VLOOKUP(A94,Clientes!A$2:H$623,4,FALSE)</f>
        <v>Ortiz</v>
      </c>
      <c r="E94" s="5" t="str">
        <f>VLOOKUP(B94,Servicios!A$2:B$101,2,FALSE)</f>
        <v>Lavandería Con Retiro a Domicilio</v>
      </c>
      <c r="F94" s="5" t="s">
        <v>795</v>
      </c>
      <c r="G94" s="3">
        <v>42934</v>
      </c>
      <c r="H94" s="74">
        <v>6500</v>
      </c>
      <c r="I94">
        <f t="shared" si="0"/>
        <v>7</v>
      </c>
      <c r="J94">
        <f t="shared" si="2"/>
        <v>2017</v>
      </c>
    </row>
    <row r="95" spans="1:10">
      <c r="A95" s="5">
        <v>91</v>
      </c>
      <c r="B95" s="5">
        <v>6</v>
      </c>
      <c r="C95" t="str">
        <f>VLOOKUP(A95,Clientes!A$2:H$623,3,FALSE)</f>
        <v>Mauricio</v>
      </c>
      <c r="D95" t="str">
        <f>VLOOKUP(A95,Clientes!A$2:H$623,4,FALSE)</f>
        <v>Flores</v>
      </c>
      <c r="E95" s="5" t="str">
        <f>VLOOKUP(B95,Servicios!A$2:B$101,2,FALSE)</f>
        <v>Lavandería Con Retiro a Domicilio</v>
      </c>
      <c r="F95" s="5" t="s">
        <v>796</v>
      </c>
      <c r="G95" s="3">
        <v>42934</v>
      </c>
      <c r="H95" s="74">
        <v>6500</v>
      </c>
      <c r="I95">
        <f t="shared" si="0"/>
        <v>7</v>
      </c>
      <c r="J95">
        <f t="shared" si="2"/>
        <v>2017</v>
      </c>
    </row>
    <row r="96" spans="1:10">
      <c r="A96" s="5">
        <v>92</v>
      </c>
      <c r="B96" s="5">
        <v>2</v>
      </c>
      <c r="C96" t="str">
        <f>VLOOKUP(A96,Clientes!A$2:H$623,3,FALSE)</f>
        <v>Liliana</v>
      </c>
      <c r="D96" t="str">
        <f>VLOOKUP(A96,Clientes!A$2:H$623,4,FALSE)</f>
        <v>Nuñez</v>
      </c>
      <c r="E96" s="5" t="str">
        <f>VLOOKUP(B96,Servicios!A$2:B$101,2,FALSE)</f>
        <v>Lavado de Alfombras Sueltas</v>
      </c>
      <c r="F96" s="5" t="s">
        <v>797</v>
      </c>
      <c r="G96" s="3">
        <v>42934</v>
      </c>
      <c r="H96" s="74">
        <v>15000</v>
      </c>
      <c r="I96">
        <f t="shared" si="0"/>
        <v>7</v>
      </c>
      <c r="J96">
        <f t="shared" si="2"/>
        <v>2017</v>
      </c>
    </row>
    <row r="97" spans="1:10">
      <c r="A97" s="5">
        <v>93</v>
      </c>
      <c r="B97" s="5">
        <v>2</v>
      </c>
      <c r="C97" t="str">
        <f>VLOOKUP(A97,Clientes!A$2:H$623,3,FALSE)</f>
        <v>María Eugenia</v>
      </c>
      <c r="D97" t="str">
        <f>VLOOKUP(A97,Clientes!A$2:H$623,4,FALSE)</f>
        <v>Cordero</v>
      </c>
      <c r="E97" s="5" t="str">
        <f>VLOOKUP(B97,Servicios!A$2:B$101,2,FALSE)</f>
        <v>Lavado de Alfombras Sueltas</v>
      </c>
      <c r="F97" s="5" t="s">
        <v>798</v>
      </c>
      <c r="G97" s="3">
        <v>42934</v>
      </c>
      <c r="H97" s="74">
        <v>60000</v>
      </c>
      <c r="I97">
        <f t="shared" si="0"/>
        <v>7</v>
      </c>
      <c r="J97">
        <f t="shared" si="2"/>
        <v>2017</v>
      </c>
    </row>
    <row r="98" spans="1:10">
      <c r="A98" s="5">
        <v>94</v>
      </c>
      <c r="B98" s="5">
        <v>6</v>
      </c>
      <c r="C98" t="str">
        <f>VLOOKUP(A98,Clientes!A$2:H$623,3,FALSE)</f>
        <v>Jaqueline</v>
      </c>
      <c r="D98" t="str">
        <f>VLOOKUP(A98,Clientes!A$2:H$623,4,FALSE)</f>
        <v>Soto Cifuentes</v>
      </c>
      <c r="E98" s="5" t="str">
        <f>VLOOKUP(B98,Servicios!A$2:B$101,2,FALSE)</f>
        <v>Lavandería Con Retiro a Domicilio</v>
      </c>
      <c r="F98" s="5" t="s">
        <v>799</v>
      </c>
      <c r="G98" s="3">
        <v>42935</v>
      </c>
      <c r="H98" s="74">
        <v>7500</v>
      </c>
      <c r="I98">
        <f t="shared" si="0"/>
        <v>7</v>
      </c>
      <c r="J98">
        <f t="shared" si="2"/>
        <v>2017</v>
      </c>
    </row>
    <row r="99" spans="1:10">
      <c r="A99" s="5">
        <v>95</v>
      </c>
      <c r="B99" s="5">
        <v>2</v>
      </c>
      <c r="C99" t="str">
        <f>VLOOKUP(A99,Clientes!A$2:H$623,3,FALSE)</f>
        <v>Juan</v>
      </c>
      <c r="D99" t="str">
        <f>VLOOKUP(A99,Clientes!A$2:H$623,4,FALSE)</f>
        <v>Vilches</v>
      </c>
      <c r="E99" s="5" t="str">
        <f>VLOOKUP(B99,Servicios!A$2:B$101,2,FALSE)</f>
        <v>Lavado de Alfombras Sueltas</v>
      </c>
      <c r="F99" s="5" t="s">
        <v>800</v>
      </c>
      <c r="G99" s="3">
        <v>42936</v>
      </c>
      <c r="H99" s="74">
        <v>27000</v>
      </c>
      <c r="I99">
        <f t="shared" si="0"/>
        <v>7</v>
      </c>
      <c r="J99">
        <f t="shared" si="2"/>
        <v>2017</v>
      </c>
    </row>
    <row r="100" spans="1:10">
      <c r="A100" s="5">
        <v>96</v>
      </c>
      <c r="B100" s="5">
        <v>2</v>
      </c>
      <c r="C100" t="str">
        <f>VLOOKUP(A100,Clientes!A$2:H$623,3,FALSE)</f>
        <v>Mitchel</v>
      </c>
      <c r="D100" t="str">
        <f>VLOOKUP(A100,Clientes!A$2:H$623,4,FALSE)</f>
        <v>Urrutia</v>
      </c>
      <c r="E100" s="5" t="str">
        <f>VLOOKUP(B100,Servicios!A$2:B$101,2,FALSE)</f>
        <v>Lavado de Alfombras Sueltas</v>
      </c>
      <c r="F100" s="5" t="s">
        <v>801</v>
      </c>
      <c r="G100" s="3">
        <v>42936</v>
      </c>
      <c r="H100" s="74">
        <v>20000</v>
      </c>
      <c r="I100">
        <f t="shared" si="0"/>
        <v>7</v>
      </c>
      <c r="J100">
        <f t="shared" si="2"/>
        <v>2017</v>
      </c>
    </row>
    <row r="101" spans="1:10">
      <c r="A101" s="5">
        <v>98</v>
      </c>
      <c r="B101" s="5">
        <v>2</v>
      </c>
      <c r="C101" t="str">
        <f>VLOOKUP(A101,Clientes!A$2:H$623,3,FALSE)</f>
        <v>Francisco</v>
      </c>
      <c r="D101" t="str">
        <f>VLOOKUP(A101,Clientes!A$2:H$623,4,FALSE)</f>
        <v>Rodríguez</v>
      </c>
      <c r="E101" s="5" t="str">
        <f>VLOOKUP(B101,Servicios!A$2:B$101,2,FALSE)</f>
        <v>Lavado de Alfombras Sueltas</v>
      </c>
      <c r="F101" s="5" t="s">
        <v>803</v>
      </c>
      <c r="G101" s="3">
        <v>42936</v>
      </c>
      <c r="H101" s="74">
        <v>21000</v>
      </c>
      <c r="I101">
        <f t="shared" si="0"/>
        <v>7</v>
      </c>
      <c r="J101">
        <f t="shared" si="2"/>
        <v>2017</v>
      </c>
    </row>
    <row r="102" spans="1:10">
      <c r="A102" s="5">
        <v>99</v>
      </c>
      <c r="B102" s="5">
        <v>2</v>
      </c>
      <c r="C102" t="str">
        <f>VLOOKUP(A102,Clientes!A$2:H$623,3,FALSE)</f>
        <v>Javiera</v>
      </c>
      <c r="D102" t="str">
        <f>VLOOKUP(A102,Clientes!A$2:H$623,4,FALSE)</f>
        <v>Matus</v>
      </c>
      <c r="E102" s="5" t="str">
        <f>VLOOKUP(B102,Servicios!A$2:B$101,2,FALSE)</f>
        <v>Lavado de Alfombras Sueltas</v>
      </c>
      <c r="F102" s="5" t="s">
        <v>1337</v>
      </c>
      <c r="G102" s="3">
        <v>42906</v>
      </c>
      <c r="H102" s="74">
        <v>28000</v>
      </c>
      <c r="I102">
        <f t="shared" si="0"/>
        <v>6</v>
      </c>
      <c r="J102">
        <f t="shared" si="2"/>
        <v>2017</v>
      </c>
    </row>
    <row r="103" spans="1:10">
      <c r="A103" s="5">
        <v>100</v>
      </c>
      <c r="B103" s="5">
        <v>6</v>
      </c>
      <c r="C103" t="str">
        <f>VLOOKUP(A103,Clientes!A$2:H$623,3,FALSE)</f>
        <v>Teresa</v>
      </c>
      <c r="D103" t="str">
        <f>VLOOKUP(A103,Clientes!A$2:H$623,4,FALSE)</f>
        <v>Vasquez</v>
      </c>
      <c r="E103" s="5" t="str">
        <f>VLOOKUP(B103,Servicios!A$2:B$101,2,FALSE)</f>
        <v>Lavandería Con Retiro a Domicilio</v>
      </c>
      <c r="F103" s="5" t="s">
        <v>804</v>
      </c>
      <c r="G103" s="3">
        <v>42939</v>
      </c>
      <c r="H103" s="74">
        <v>15000</v>
      </c>
      <c r="I103">
        <f t="shared" si="0"/>
        <v>7</v>
      </c>
      <c r="J103">
        <f t="shared" si="2"/>
        <v>2017</v>
      </c>
    </row>
    <row r="104" spans="1:10">
      <c r="A104" s="5">
        <v>101</v>
      </c>
      <c r="B104" s="5">
        <v>2</v>
      </c>
      <c r="C104" t="str">
        <f>VLOOKUP(A104,Clientes!A$2:H$623,3,FALSE)</f>
        <v>Isabel</v>
      </c>
      <c r="D104" t="str">
        <f>VLOOKUP(A104,Clientes!A$2:H$623,4,FALSE)</f>
        <v>Molina</v>
      </c>
      <c r="E104" s="5" t="str">
        <f>VLOOKUP(B104,Servicios!A$2:B$101,2,FALSE)</f>
        <v>Lavado de Alfombras Sueltas</v>
      </c>
      <c r="F104" s="5" t="s">
        <v>805</v>
      </c>
      <c r="G104" s="3">
        <v>42931</v>
      </c>
      <c r="H104" s="74">
        <v>18000</v>
      </c>
      <c r="I104">
        <f t="shared" si="0"/>
        <v>7</v>
      </c>
      <c r="J104">
        <f t="shared" si="2"/>
        <v>2017</v>
      </c>
    </row>
    <row r="105" spans="1:10">
      <c r="A105" s="5">
        <v>102</v>
      </c>
      <c r="B105" s="5">
        <v>2</v>
      </c>
      <c r="C105" t="str">
        <f>VLOOKUP(A105,Clientes!A$2:H$623,3,FALSE)</f>
        <v>Teresa</v>
      </c>
      <c r="D105" t="str">
        <f>VLOOKUP(A105,Clientes!A$2:H$623,4,FALSE)</f>
        <v>Bustamante</v>
      </c>
      <c r="E105" s="5" t="str">
        <f>VLOOKUP(B105,Servicios!A$2:B$101,2,FALSE)</f>
        <v>Lavado de Alfombras Sueltas</v>
      </c>
      <c r="F105" s="5" t="s">
        <v>806</v>
      </c>
      <c r="G105" s="3">
        <v>42906</v>
      </c>
      <c r="H105" s="74">
        <v>20000</v>
      </c>
      <c r="I105">
        <f t="shared" si="0"/>
        <v>6</v>
      </c>
      <c r="J105">
        <f t="shared" si="2"/>
        <v>2017</v>
      </c>
    </row>
    <row r="106" spans="1:10">
      <c r="A106" s="5">
        <v>103</v>
      </c>
      <c r="B106" s="5">
        <v>2</v>
      </c>
      <c r="C106" t="str">
        <f>VLOOKUP(A106,Clientes!A$2:H$623,3,FALSE)</f>
        <v>Alexis</v>
      </c>
      <c r="D106" t="str">
        <f>VLOOKUP(A106,Clientes!A$2:H$623,4,FALSE)</f>
        <v>Veas</v>
      </c>
      <c r="E106" s="5" t="str">
        <f>VLOOKUP(B106,Servicios!A$2:B$101,2,FALSE)</f>
        <v>Lavado de Alfombras Sueltas</v>
      </c>
      <c r="F106" s="5" t="s">
        <v>807</v>
      </c>
      <c r="G106" s="3">
        <v>42929</v>
      </c>
      <c r="H106" s="74">
        <v>15000</v>
      </c>
      <c r="I106">
        <f t="shared" si="0"/>
        <v>7</v>
      </c>
      <c r="J106">
        <f t="shared" si="2"/>
        <v>2017</v>
      </c>
    </row>
    <row r="107" spans="1:10">
      <c r="A107" s="5">
        <v>104</v>
      </c>
      <c r="B107" s="5">
        <v>2</v>
      </c>
      <c r="C107" t="str">
        <f>VLOOKUP(A107,Clientes!A$2:H$623,3,FALSE)</f>
        <v>Alexandra</v>
      </c>
      <c r="D107" t="str">
        <f>VLOOKUP(A107,Clientes!A$2:H$623,4,FALSE)</f>
        <v>Olguín</v>
      </c>
      <c r="E107" s="5" t="str">
        <f>VLOOKUP(B107,Servicios!A$2:B$101,2,FALSE)</f>
        <v>Lavado de Alfombras Sueltas</v>
      </c>
      <c r="F107" s="5" t="s">
        <v>808</v>
      </c>
      <c r="G107" s="3">
        <v>42871</v>
      </c>
      <c r="H107" s="74">
        <v>20000</v>
      </c>
      <c r="I107">
        <f t="shared" si="0"/>
        <v>5</v>
      </c>
      <c r="J107">
        <f t="shared" si="2"/>
        <v>2017</v>
      </c>
    </row>
    <row r="108" spans="1:10">
      <c r="A108" s="5">
        <v>105</v>
      </c>
      <c r="B108" s="5">
        <v>2</v>
      </c>
      <c r="C108" t="str">
        <f>VLOOKUP(A108,Clientes!A$2:H$623,3,FALSE)</f>
        <v>Carlota</v>
      </c>
      <c r="D108" t="str">
        <f>VLOOKUP(A108,Clientes!A$2:H$623,4,FALSE)</f>
        <v>Cancino</v>
      </c>
      <c r="E108" s="5" t="str">
        <f>VLOOKUP(B108,Servicios!A$2:B$101,2,FALSE)</f>
        <v>Lavado de Alfombras Sueltas</v>
      </c>
      <c r="F108" s="5" t="s">
        <v>809</v>
      </c>
      <c r="G108" s="3">
        <v>42941</v>
      </c>
      <c r="H108" s="74">
        <v>45000</v>
      </c>
      <c r="I108">
        <f t="shared" si="0"/>
        <v>7</v>
      </c>
      <c r="J108">
        <f t="shared" si="2"/>
        <v>2017</v>
      </c>
    </row>
    <row r="109" spans="1:10">
      <c r="A109" s="5">
        <v>102</v>
      </c>
      <c r="B109" s="5">
        <v>2</v>
      </c>
      <c r="C109" t="str">
        <f>VLOOKUP(A109,Clientes!A$2:H$623,3,FALSE)</f>
        <v>Teresa</v>
      </c>
      <c r="D109" t="str">
        <f>VLOOKUP(A109,Clientes!A$2:H$623,4,FALSE)</f>
        <v>Bustamante</v>
      </c>
      <c r="E109" s="5" t="str">
        <f>VLOOKUP(B109,Servicios!A$2:B$101,2,FALSE)</f>
        <v>Lavado de Alfombras Sueltas</v>
      </c>
      <c r="F109" s="5" t="s">
        <v>810</v>
      </c>
      <c r="G109" s="3">
        <v>42943</v>
      </c>
      <c r="H109" s="74">
        <v>35000</v>
      </c>
      <c r="I109">
        <f t="shared" si="0"/>
        <v>7</v>
      </c>
      <c r="J109">
        <f t="shared" si="2"/>
        <v>2017</v>
      </c>
    </row>
    <row r="110" spans="1:10">
      <c r="A110" s="5">
        <v>107</v>
      </c>
      <c r="B110" s="5">
        <v>2</v>
      </c>
      <c r="C110" t="str">
        <f>VLOOKUP(A110,Clientes!A$2:H$623,3,FALSE)</f>
        <v>Patricia</v>
      </c>
      <c r="D110" t="str">
        <f>VLOOKUP(A110,Clientes!A$2:H$623,4,FALSE)</f>
        <v>Godoy</v>
      </c>
      <c r="E110" s="5" t="str">
        <f>VLOOKUP(B110,Servicios!A$2:B$101,2,FALSE)</f>
        <v>Lavado de Alfombras Sueltas</v>
      </c>
      <c r="F110" s="5" t="s">
        <v>811</v>
      </c>
      <c r="G110" s="3">
        <v>42943</v>
      </c>
      <c r="H110" s="74">
        <v>18000</v>
      </c>
      <c r="I110">
        <f t="shared" si="0"/>
        <v>7</v>
      </c>
      <c r="J110">
        <f t="shared" si="2"/>
        <v>2017</v>
      </c>
    </row>
    <row r="111" spans="1:10">
      <c r="A111" s="5">
        <v>108</v>
      </c>
      <c r="B111" s="5">
        <v>2</v>
      </c>
      <c r="C111" t="str">
        <f>VLOOKUP(A111,Clientes!A$2:H$623,3,FALSE)</f>
        <v>Juan</v>
      </c>
      <c r="D111" t="str">
        <f>VLOOKUP(A111,Clientes!A$2:H$623,4,FALSE)</f>
        <v>Díaz</v>
      </c>
      <c r="E111" s="5" t="str">
        <f>VLOOKUP(B111,Servicios!A$2:B$101,2,FALSE)</f>
        <v>Lavado de Alfombras Sueltas</v>
      </c>
      <c r="F111" s="5" t="s">
        <v>768</v>
      </c>
      <c r="G111" s="3">
        <v>42943</v>
      </c>
      <c r="H111" s="74">
        <v>45000</v>
      </c>
      <c r="I111">
        <f t="shared" si="0"/>
        <v>7</v>
      </c>
      <c r="J111">
        <f t="shared" ref="J111:J174" si="3">YEAR(G111)</f>
        <v>2017</v>
      </c>
    </row>
    <row r="112" spans="1:10">
      <c r="A112" s="5">
        <v>109</v>
      </c>
      <c r="B112" s="5">
        <v>6</v>
      </c>
      <c r="C112" t="str">
        <f>VLOOKUP(A112,Clientes!A$2:H$623,3,FALSE)</f>
        <v>Lucía</v>
      </c>
      <c r="D112" t="str">
        <f>VLOOKUP(A112,Clientes!A$2:H$623,4,FALSE)</f>
        <v>Ávila</v>
      </c>
      <c r="E112" s="5" t="str">
        <f>VLOOKUP(B112,Servicios!A$2:B$101,2,FALSE)</f>
        <v>Lavandería Con Retiro a Domicilio</v>
      </c>
      <c r="F112" s="5" t="s">
        <v>812</v>
      </c>
      <c r="G112" s="3">
        <v>42942</v>
      </c>
      <c r="H112" s="74">
        <v>30000</v>
      </c>
      <c r="I112">
        <f t="shared" si="0"/>
        <v>7</v>
      </c>
      <c r="J112">
        <f t="shared" si="3"/>
        <v>2017</v>
      </c>
    </row>
    <row r="113" spans="1:10">
      <c r="A113" s="5">
        <v>50</v>
      </c>
      <c r="B113" s="5">
        <v>6</v>
      </c>
      <c r="C113" t="str">
        <f>VLOOKUP(A113,Clientes!A$2:H$623,3,FALSE)</f>
        <v>Héctor</v>
      </c>
      <c r="D113" t="str">
        <f>VLOOKUP(A113,Clientes!A$2:H$623,4,FALSE)</f>
        <v>Díaz</v>
      </c>
      <c r="E113" s="5" t="str">
        <f>VLOOKUP(B113,Servicios!A$2:B$101,2,FALSE)</f>
        <v>Lavandería Con Retiro a Domicilio</v>
      </c>
      <c r="F113" s="5" t="s">
        <v>813</v>
      </c>
      <c r="G113" s="3">
        <v>42945</v>
      </c>
      <c r="H113" s="74">
        <v>15000</v>
      </c>
      <c r="I113">
        <f t="shared" si="0"/>
        <v>7</v>
      </c>
      <c r="J113">
        <f t="shared" si="3"/>
        <v>2017</v>
      </c>
    </row>
    <row r="114" spans="1:10">
      <c r="A114" s="5">
        <v>111</v>
      </c>
      <c r="B114" s="5">
        <v>6</v>
      </c>
      <c r="C114" t="str">
        <f>VLOOKUP(A114,Clientes!A$2:H$623,3,FALSE)</f>
        <v>Norma</v>
      </c>
      <c r="D114" t="str">
        <f>VLOOKUP(A114,Clientes!A$2:H$623,4,FALSE)</f>
        <v>Aravena</v>
      </c>
      <c r="E114" s="5" t="str">
        <f>VLOOKUP(B114,Servicios!A$2:B$101,2,FALSE)</f>
        <v>Lavandería Con Retiro a Domicilio</v>
      </c>
      <c r="F114" s="5" t="s">
        <v>814</v>
      </c>
      <c r="G114" s="3">
        <v>42945</v>
      </c>
      <c r="H114" s="74">
        <v>6500</v>
      </c>
      <c r="I114">
        <f t="shared" si="0"/>
        <v>7</v>
      </c>
      <c r="J114">
        <f t="shared" si="3"/>
        <v>2017</v>
      </c>
    </row>
    <row r="115" spans="1:10">
      <c r="A115" s="5">
        <v>112</v>
      </c>
      <c r="B115" s="5">
        <v>6</v>
      </c>
      <c r="C115" t="str">
        <f>VLOOKUP(A115,Clientes!A$2:H$623,3,FALSE)</f>
        <v>Francisca</v>
      </c>
      <c r="D115" t="str">
        <f>VLOOKUP(A115,Clientes!A$2:H$623,4,FALSE)</f>
        <v>Hernándes</v>
      </c>
      <c r="E115" s="5" t="str">
        <f>VLOOKUP(B115,Servicios!A$2:B$101,2,FALSE)</f>
        <v>Lavandería Con Retiro a Domicilio</v>
      </c>
      <c r="F115" s="5" t="s">
        <v>815</v>
      </c>
      <c r="G115" s="3">
        <v>42949</v>
      </c>
      <c r="H115" s="74">
        <v>24000</v>
      </c>
      <c r="I115">
        <f t="shared" si="0"/>
        <v>8</v>
      </c>
      <c r="J115">
        <f t="shared" si="3"/>
        <v>2017</v>
      </c>
    </row>
    <row r="116" spans="1:10">
      <c r="A116" s="5">
        <v>113</v>
      </c>
      <c r="B116" s="5">
        <v>6</v>
      </c>
      <c r="C116" t="str">
        <f>VLOOKUP(A116,Clientes!A$2:H$623,3,FALSE)</f>
        <v>Jannette</v>
      </c>
      <c r="D116" t="str">
        <f>VLOOKUP(A116,Clientes!A$2:H$623,4,FALSE)</f>
        <v>Fernández</v>
      </c>
      <c r="E116" s="5" t="str">
        <f>VLOOKUP(B116,Servicios!A$2:B$101,2,FALSE)</f>
        <v>Lavandería Con Retiro a Domicilio</v>
      </c>
      <c r="F116" s="5" t="s">
        <v>816</v>
      </c>
      <c r="G116" s="3">
        <v>42950</v>
      </c>
      <c r="H116" s="74">
        <v>18000</v>
      </c>
      <c r="I116">
        <f t="shared" si="0"/>
        <v>8</v>
      </c>
      <c r="J116">
        <f t="shared" si="3"/>
        <v>2017</v>
      </c>
    </row>
    <row r="117" spans="1:10">
      <c r="A117" s="5">
        <v>114</v>
      </c>
      <c r="B117" s="5">
        <v>6</v>
      </c>
      <c r="C117" t="str">
        <f>VLOOKUP(A117,Clientes!A$2:H$623,3,FALSE)</f>
        <v>Natalia</v>
      </c>
      <c r="D117" t="str">
        <f>VLOOKUP(A117,Clientes!A$2:H$623,4,FALSE)</f>
        <v>Aguilera</v>
      </c>
      <c r="E117" s="5" t="str">
        <f>VLOOKUP(B117,Servicios!A$2:B$101,2,FALSE)</f>
        <v>Lavandería Con Retiro a Domicilio</v>
      </c>
      <c r="F117" s="5" t="s">
        <v>817</v>
      </c>
      <c r="G117" s="3">
        <v>42950</v>
      </c>
      <c r="H117" s="74">
        <v>7000</v>
      </c>
      <c r="I117">
        <f t="shared" si="0"/>
        <v>8</v>
      </c>
      <c r="J117">
        <f t="shared" si="3"/>
        <v>2017</v>
      </c>
    </row>
    <row r="118" spans="1:10">
      <c r="A118" s="5">
        <v>115</v>
      </c>
      <c r="B118" s="5">
        <v>2</v>
      </c>
      <c r="C118" t="str">
        <f>VLOOKUP(A118,Clientes!A$2:H$623,3,FALSE)</f>
        <v>Alexis</v>
      </c>
      <c r="D118" t="str">
        <f>VLOOKUP(A118,Clientes!A$2:H$623,4,FALSE)</f>
        <v>Alcayaga</v>
      </c>
      <c r="E118" s="5" t="str">
        <f>VLOOKUP(B118,Servicios!A$2:B$101,2,FALSE)</f>
        <v>Lavado de Alfombras Sueltas</v>
      </c>
      <c r="F118" s="5" t="s">
        <v>818</v>
      </c>
      <c r="G118" s="3">
        <v>42950</v>
      </c>
      <c r="H118" s="74">
        <v>18000</v>
      </c>
      <c r="I118">
        <f t="shared" si="0"/>
        <v>8</v>
      </c>
      <c r="J118">
        <f t="shared" si="3"/>
        <v>2017</v>
      </c>
    </row>
    <row r="119" spans="1:10">
      <c r="A119" s="5">
        <v>116</v>
      </c>
      <c r="B119" s="5">
        <v>3</v>
      </c>
      <c r="C119" t="str">
        <f>VLOOKUP(A119,Clientes!A$2:H$623,3,FALSE)</f>
        <v>Catherine</v>
      </c>
      <c r="D119" t="str">
        <f>VLOOKUP(A119,Clientes!A$2:H$623,4,FALSE)</f>
        <v>Dupooy</v>
      </c>
      <c r="E119" s="5" t="str">
        <f>VLOOKUP(B119,Servicios!A$2:B$101,2,FALSE)</f>
        <v>Limpieza de Piso Flotante</v>
      </c>
      <c r="F119" s="5" t="s">
        <v>1338</v>
      </c>
      <c r="G119" s="3">
        <v>42954</v>
      </c>
      <c r="H119" s="74">
        <v>282000</v>
      </c>
      <c r="I119">
        <f t="shared" si="0"/>
        <v>8</v>
      </c>
      <c r="J119">
        <f t="shared" si="3"/>
        <v>2017</v>
      </c>
    </row>
    <row r="120" spans="1:10">
      <c r="A120" s="5">
        <v>117</v>
      </c>
      <c r="B120" s="5">
        <v>2</v>
      </c>
      <c r="C120" t="str">
        <f>VLOOKUP(A120,Clientes!A$2:H$623,3,FALSE)</f>
        <v>Karina</v>
      </c>
      <c r="D120" t="str">
        <f>VLOOKUP(A120,Clientes!A$2:H$623,4,FALSE)</f>
        <v>Clarck</v>
      </c>
      <c r="E120" s="5" t="str">
        <f>VLOOKUP(B120,Servicios!A$2:B$101,2,FALSE)</f>
        <v>Lavado de Alfombras Sueltas</v>
      </c>
      <c r="F120" s="5" t="s">
        <v>821</v>
      </c>
      <c r="G120" s="3">
        <v>42954</v>
      </c>
      <c r="H120" s="74">
        <v>26000</v>
      </c>
      <c r="I120">
        <f t="shared" si="0"/>
        <v>8</v>
      </c>
      <c r="J120">
        <f t="shared" si="3"/>
        <v>2017</v>
      </c>
    </row>
    <row r="121" spans="1:10">
      <c r="A121" s="5">
        <v>117</v>
      </c>
      <c r="B121" s="5">
        <v>1</v>
      </c>
      <c r="C121" t="str">
        <f>VLOOKUP(A121,Clientes!A$2:H$623,3,FALSE)</f>
        <v>Karina</v>
      </c>
      <c r="D121" t="str">
        <f>VLOOKUP(A121,Clientes!A$2:H$623,4,FALSE)</f>
        <v>Clarck</v>
      </c>
      <c r="E121" s="5" t="str">
        <f>VLOOKUP(B121,Servicios!A$2:B$101,2,FALSE)</f>
        <v>Lavado de Alfombras Muro a Muro</v>
      </c>
      <c r="F121" s="5" t="s">
        <v>822</v>
      </c>
      <c r="G121" s="3">
        <v>42954</v>
      </c>
      <c r="H121" s="74">
        <v>55000</v>
      </c>
      <c r="I121">
        <f t="shared" si="0"/>
        <v>8</v>
      </c>
      <c r="J121">
        <f t="shared" si="3"/>
        <v>2017</v>
      </c>
    </row>
    <row r="122" spans="1:10">
      <c r="A122" s="5">
        <v>117</v>
      </c>
      <c r="B122" s="5">
        <v>4</v>
      </c>
      <c r="C122" t="str">
        <f>VLOOKUP(A122,Clientes!A$2:H$623,3,FALSE)</f>
        <v>Karina</v>
      </c>
      <c r="D122" t="str">
        <f>VLOOKUP(A122,Clientes!A$2:H$623,4,FALSE)</f>
        <v>Clarck</v>
      </c>
      <c r="E122" s="5" t="str">
        <f>VLOOKUP(B122,Servicios!A$2:B$101,2,FALSE)</f>
        <v>Limpieza de Tapices de Muebles</v>
      </c>
      <c r="F122" s="5" t="s">
        <v>823</v>
      </c>
      <c r="G122" s="3">
        <v>42954</v>
      </c>
      <c r="H122" s="74">
        <v>55000</v>
      </c>
      <c r="I122">
        <f t="shared" si="0"/>
        <v>8</v>
      </c>
      <c r="J122">
        <f t="shared" si="3"/>
        <v>2017</v>
      </c>
    </row>
    <row r="123" spans="1:10">
      <c r="A123" s="5">
        <v>118</v>
      </c>
      <c r="B123" s="5">
        <v>6</v>
      </c>
      <c r="C123" t="str">
        <f>VLOOKUP(A123,Clientes!A$2:H$623,3,FALSE)</f>
        <v>Javier</v>
      </c>
      <c r="D123" t="str">
        <f>VLOOKUP(A123,Clientes!A$2:H$623,4,FALSE)</f>
        <v>Salazar</v>
      </c>
      <c r="E123" s="5" t="str">
        <f>VLOOKUP(B123,Servicios!A$2:B$101,2,FALSE)</f>
        <v>Lavandería Con Retiro a Domicilio</v>
      </c>
      <c r="F123" s="5" t="s">
        <v>824</v>
      </c>
      <c r="G123" s="3">
        <v>42955</v>
      </c>
      <c r="H123" s="74">
        <v>7500</v>
      </c>
      <c r="I123">
        <f t="shared" si="0"/>
        <v>8</v>
      </c>
      <c r="J123">
        <f t="shared" si="3"/>
        <v>2017</v>
      </c>
    </row>
    <row r="124" spans="1:10">
      <c r="A124" s="5">
        <v>119</v>
      </c>
      <c r="B124" s="5">
        <v>2</v>
      </c>
      <c r="C124" t="str">
        <f>VLOOKUP(A124,Clientes!A$2:H$623,3,FALSE)</f>
        <v>Jhony</v>
      </c>
      <c r="D124" t="str">
        <f>VLOOKUP(A124,Clientes!A$2:H$623,4,FALSE)</f>
        <v>Zárate</v>
      </c>
      <c r="E124" s="5" t="str">
        <f>VLOOKUP(B124,Servicios!A$2:B$101,2,FALSE)</f>
        <v>Lavado de Alfombras Sueltas</v>
      </c>
      <c r="F124" s="5" t="s">
        <v>825</v>
      </c>
      <c r="G124" s="3">
        <v>42955</v>
      </c>
      <c r="H124" s="74">
        <v>15000</v>
      </c>
      <c r="I124">
        <f t="shared" si="0"/>
        <v>8</v>
      </c>
      <c r="J124">
        <f t="shared" si="3"/>
        <v>2017</v>
      </c>
    </row>
    <row r="125" spans="1:10">
      <c r="A125" s="5">
        <v>120</v>
      </c>
      <c r="B125" s="5">
        <v>6</v>
      </c>
      <c r="C125" t="str">
        <f>VLOOKUP(A125,Clientes!A$2:H$623,3,FALSE)</f>
        <v>Ángela</v>
      </c>
      <c r="D125">
        <f>VLOOKUP(A125,Clientes!A$2:H$623,4,FALSE)</f>
        <v>0</v>
      </c>
      <c r="E125" s="5" t="str">
        <f>VLOOKUP(B125,Servicios!A$2:B$101,2,FALSE)</f>
        <v>Lavandería Con Retiro a Domicilio</v>
      </c>
      <c r="F125" s="5" t="s">
        <v>826</v>
      </c>
      <c r="G125" s="3">
        <v>42957</v>
      </c>
      <c r="H125" s="74">
        <v>13500</v>
      </c>
      <c r="I125">
        <f t="shared" si="0"/>
        <v>8</v>
      </c>
      <c r="J125">
        <f t="shared" si="3"/>
        <v>2017</v>
      </c>
    </row>
    <row r="126" spans="1:10">
      <c r="A126" s="5">
        <v>121</v>
      </c>
      <c r="B126" s="5">
        <v>2</v>
      </c>
      <c r="C126" t="str">
        <f>VLOOKUP(A126,Clientes!A$2:H$623,3,FALSE)</f>
        <v>Katherine</v>
      </c>
      <c r="D126" t="str">
        <f>VLOOKUP(A126,Clientes!A$2:H$623,4,FALSE)</f>
        <v>Lepe</v>
      </c>
      <c r="E126" s="5" t="str">
        <f>VLOOKUP(B126,Servicios!A$2:B$101,2,FALSE)</f>
        <v>Lavado de Alfombras Sueltas</v>
      </c>
      <c r="F126" s="5" t="s">
        <v>827</v>
      </c>
      <c r="G126" s="3">
        <v>42956</v>
      </c>
      <c r="H126" s="74">
        <v>50000</v>
      </c>
      <c r="I126">
        <f t="shared" si="0"/>
        <v>8</v>
      </c>
      <c r="J126">
        <f t="shared" si="3"/>
        <v>2017</v>
      </c>
    </row>
    <row r="127" spans="1:10">
      <c r="A127" s="5">
        <v>122</v>
      </c>
      <c r="B127" s="5">
        <v>2</v>
      </c>
      <c r="C127" t="str">
        <f>VLOOKUP(A127,Clientes!A$2:H$623,3,FALSE)</f>
        <v>Mercedes</v>
      </c>
      <c r="D127">
        <f>VLOOKUP(A127,Clientes!A$2:H$623,4,FALSE)</f>
        <v>0</v>
      </c>
      <c r="E127" s="5" t="str">
        <f>VLOOKUP(B127,Servicios!A$2:B$101,2,FALSE)</f>
        <v>Lavado de Alfombras Sueltas</v>
      </c>
      <c r="F127" s="5" t="s">
        <v>828</v>
      </c>
      <c r="G127" s="3">
        <v>42956</v>
      </c>
      <c r="H127" s="74">
        <v>65000</v>
      </c>
      <c r="I127">
        <f t="shared" si="0"/>
        <v>8</v>
      </c>
      <c r="J127">
        <f t="shared" si="3"/>
        <v>2017</v>
      </c>
    </row>
    <row r="128" spans="1:10">
      <c r="A128" s="5">
        <v>123</v>
      </c>
      <c r="B128" s="5">
        <v>3</v>
      </c>
      <c r="C128" t="str">
        <f>VLOOKUP(A128,Clientes!A$2:H$623,3,FALSE)</f>
        <v>Elba</v>
      </c>
      <c r="D128" t="str">
        <f>VLOOKUP(A128,Clientes!A$2:H$623,4,FALSE)</f>
        <v>Figueroa</v>
      </c>
      <c r="E128" s="5" t="str">
        <f>VLOOKUP(B128,Servicios!A$2:B$101,2,FALSE)</f>
        <v>Limpieza de Piso Flotante</v>
      </c>
      <c r="F128" s="5" t="s">
        <v>829</v>
      </c>
      <c r="G128" s="3">
        <v>42959</v>
      </c>
      <c r="H128" s="74">
        <v>65000</v>
      </c>
      <c r="I128">
        <f t="shared" si="0"/>
        <v>8</v>
      </c>
      <c r="J128">
        <f t="shared" si="3"/>
        <v>2017</v>
      </c>
    </row>
    <row r="129" spans="1:10">
      <c r="A129" s="5">
        <v>124</v>
      </c>
      <c r="B129" s="5">
        <v>2</v>
      </c>
      <c r="C129" t="str">
        <f>VLOOKUP(A129,Clientes!A$2:H$623,3,FALSE)</f>
        <v>Evelyn</v>
      </c>
      <c r="D129" t="str">
        <f>VLOOKUP(A129,Clientes!A$2:H$623,4,FALSE)</f>
        <v>Muñoz</v>
      </c>
      <c r="E129" s="5" t="str">
        <f>VLOOKUP(B129,Servicios!A$2:B$101,2,FALSE)</f>
        <v>Lavado de Alfombras Sueltas</v>
      </c>
      <c r="F129" s="5" t="s">
        <v>830</v>
      </c>
      <c r="G129" s="3">
        <v>42959</v>
      </c>
      <c r="H129" s="74">
        <v>20000</v>
      </c>
      <c r="I129">
        <f t="shared" si="0"/>
        <v>8</v>
      </c>
      <c r="J129">
        <f t="shared" si="3"/>
        <v>2017</v>
      </c>
    </row>
    <row r="130" spans="1:10">
      <c r="A130" s="5">
        <v>124</v>
      </c>
      <c r="B130" s="5">
        <v>6</v>
      </c>
      <c r="C130" t="str">
        <f>VLOOKUP(A130,Clientes!A$2:H$623,3,FALSE)</f>
        <v>Evelyn</v>
      </c>
      <c r="D130" t="str">
        <f>VLOOKUP(A130,Clientes!A$2:H$623,4,FALSE)</f>
        <v>Muñoz</v>
      </c>
      <c r="E130" s="5" t="str">
        <f>VLOOKUP(B130,Servicios!A$2:B$101,2,FALSE)</f>
        <v>Lavandería Con Retiro a Domicilio</v>
      </c>
      <c r="F130" s="5" t="s">
        <v>831</v>
      </c>
      <c r="G130" s="3">
        <v>42959</v>
      </c>
      <c r="H130" s="74">
        <v>6500</v>
      </c>
      <c r="I130">
        <f t="shared" si="0"/>
        <v>8</v>
      </c>
      <c r="J130">
        <f t="shared" si="3"/>
        <v>2017</v>
      </c>
    </row>
    <row r="131" spans="1:10">
      <c r="A131" s="5">
        <v>125</v>
      </c>
      <c r="B131" s="5">
        <v>2</v>
      </c>
      <c r="C131" t="str">
        <f>VLOOKUP(A131,Clientes!A$2:H$623,3,FALSE)</f>
        <v>Fabiola</v>
      </c>
      <c r="D131" t="str">
        <f>VLOOKUP(A131,Clientes!A$2:H$623,4,FALSE)</f>
        <v>Peralta</v>
      </c>
      <c r="E131" s="5" t="str">
        <f>VLOOKUP(B131,Servicios!A$2:B$101,2,FALSE)</f>
        <v>Lavado de Alfombras Sueltas</v>
      </c>
      <c r="F131" s="5" t="s">
        <v>832</v>
      </c>
      <c r="G131" s="3">
        <v>42959</v>
      </c>
      <c r="H131" s="74">
        <v>33000</v>
      </c>
      <c r="I131">
        <f t="shared" si="0"/>
        <v>8</v>
      </c>
      <c r="J131">
        <f t="shared" si="3"/>
        <v>2017</v>
      </c>
    </row>
    <row r="132" spans="1:10">
      <c r="A132" s="5">
        <v>126</v>
      </c>
      <c r="B132" s="5">
        <v>6</v>
      </c>
      <c r="C132" t="str">
        <f>VLOOKUP(A132,Clientes!A$2:H$623,3,FALSE)</f>
        <v>Diego</v>
      </c>
      <c r="D132" t="str">
        <f>VLOOKUP(A132,Clientes!A$2:H$623,4,FALSE)</f>
        <v>Rojas</v>
      </c>
      <c r="E132" s="5" t="str">
        <f>VLOOKUP(B132,Servicios!A$2:B$101,2,FALSE)</f>
        <v>Lavandería Con Retiro a Domicilio</v>
      </c>
      <c r="F132" s="5" t="s">
        <v>833</v>
      </c>
      <c r="G132" s="3">
        <v>42959</v>
      </c>
      <c r="H132" s="74">
        <v>51000</v>
      </c>
      <c r="I132">
        <f t="shared" si="0"/>
        <v>8</v>
      </c>
      <c r="J132">
        <f t="shared" si="3"/>
        <v>2017</v>
      </c>
    </row>
    <row r="133" spans="1:10">
      <c r="A133" s="5">
        <v>117</v>
      </c>
      <c r="B133" s="5">
        <v>2</v>
      </c>
      <c r="C133" t="str">
        <f>VLOOKUP(A133,Clientes!A$2:H$623,3,FALSE)</f>
        <v>Karina</v>
      </c>
      <c r="D133" t="str">
        <f>VLOOKUP(A133,Clientes!A$2:H$623,4,FALSE)</f>
        <v>Clarck</v>
      </c>
      <c r="E133" s="5" t="str">
        <f>VLOOKUP(B133,Servicios!A$2:B$101,2,FALSE)</f>
        <v>Lavado de Alfombras Sueltas</v>
      </c>
      <c r="F133" s="5" t="s">
        <v>834</v>
      </c>
      <c r="G133" s="3">
        <v>42959</v>
      </c>
      <c r="H133" s="74">
        <v>25000</v>
      </c>
      <c r="I133">
        <f t="shared" si="0"/>
        <v>8</v>
      </c>
      <c r="J133">
        <f t="shared" si="3"/>
        <v>2017</v>
      </c>
    </row>
    <row r="134" spans="1:10">
      <c r="A134" s="5">
        <v>127</v>
      </c>
      <c r="B134" s="5">
        <v>2</v>
      </c>
      <c r="C134" t="str">
        <f>VLOOKUP(A134,Clientes!A$2:H$623,3,FALSE)</f>
        <v>Karen</v>
      </c>
      <c r="D134" t="str">
        <f>VLOOKUP(A134,Clientes!A$2:H$623,4,FALSE)</f>
        <v>Guerra</v>
      </c>
      <c r="E134" s="5" t="str">
        <f>VLOOKUP(B134,Servicios!A$2:B$101,2,FALSE)</f>
        <v>Lavado de Alfombras Sueltas</v>
      </c>
      <c r="F134" s="5" t="s">
        <v>835</v>
      </c>
      <c r="G134" s="3">
        <v>42964</v>
      </c>
      <c r="H134" s="74">
        <v>18000</v>
      </c>
      <c r="I134">
        <f t="shared" si="0"/>
        <v>8</v>
      </c>
      <c r="J134">
        <f t="shared" si="3"/>
        <v>2017</v>
      </c>
    </row>
    <row r="135" spans="1:10">
      <c r="A135" s="5">
        <v>128</v>
      </c>
      <c r="B135" s="5">
        <v>2</v>
      </c>
      <c r="C135" t="str">
        <f>VLOOKUP(A135,Clientes!A$2:H$623,3,FALSE)</f>
        <v>Juan</v>
      </c>
      <c r="D135" t="str">
        <f>VLOOKUP(A135,Clientes!A$2:H$623,4,FALSE)</f>
        <v>Grandi</v>
      </c>
      <c r="E135" s="5" t="str">
        <f>VLOOKUP(B135,Servicios!A$2:B$101,2,FALSE)</f>
        <v>Lavado de Alfombras Sueltas</v>
      </c>
      <c r="F135" s="5" t="s">
        <v>836</v>
      </c>
      <c r="G135" s="3">
        <v>42964</v>
      </c>
      <c r="H135" s="74">
        <v>20000</v>
      </c>
      <c r="I135">
        <f t="shared" si="0"/>
        <v>8</v>
      </c>
      <c r="J135">
        <f t="shared" si="3"/>
        <v>2017</v>
      </c>
    </row>
    <row r="136" spans="1:10">
      <c r="A136" s="5">
        <v>128</v>
      </c>
      <c r="B136" s="5">
        <v>4</v>
      </c>
      <c r="C136" t="str">
        <f>VLOOKUP(A136,Clientes!A$2:H$623,3,FALSE)</f>
        <v>Juan</v>
      </c>
      <c r="D136" t="str">
        <f>VLOOKUP(A136,Clientes!A$2:H$623,4,FALSE)</f>
        <v>Grandi</v>
      </c>
      <c r="E136" s="5" t="str">
        <f>VLOOKUP(B136,Servicios!A$2:B$101,2,FALSE)</f>
        <v>Limpieza de Tapices de Muebles</v>
      </c>
      <c r="F136" s="5" t="s">
        <v>837</v>
      </c>
      <c r="G136" s="3">
        <v>42964</v>
      </c>
      <c r="H136" s="74">
        <v>60000</v>
      </c>
      <c r="I136">
        <f t="shared" si="0"/>
        <v>8</v>
      </c>
      <c r="J136">
        <f t="shared" si="3"/>
        <v>2017</v>
      </c>
    </row>
    <row r="137" spans="1:10">
      <c r="A137" s="5">
        <v>129</v>
      </c>
      <c r="B137" s="5">
        <v>2</v>
      </c>
      <c r="C137" t="str">
        <f>VLOOKUP(A137,Clientes!A$2:H$623,3,FALSE)</f>
        <v>Marcia</v>
      </c>
      <c r="D137" t="str">
        <f>VLOOKUP(A137,Clientes!A$2:H$623,4,FALSE)</f>
        <v>Zambra</v>
      </c>
      <c r="E137" s="5" t="str">
        <f>VLOOKUP(B137,Servicios!A$2:B$101,2,FALSE)</f>
        <v>Lavado de Alfombras Sueltas</v>
      </c>
      <c r="F137" s="5" t="s">
        <v>838</v>
      </c>
      <c r="G137" s="3">
        <v>42964</v>
      </c>
      <c r="H137" s="74">
        <v>110000</v>
      </c>
      <c r="I137">
        <f t="shared" si="0"/>
        <v>8</v>
      </c>
      <c r="J137">
        <f t="shared" si="3"/>
        <v>2017</v>
      </c>
    </row>
    <row r="138" spans="1:10">
      <c r="A138" s="5">
        <v>130</v>
      </c>
      <c r="B138" s="5">
        <v>2</v>
      </c>
      <c r="C138" t="str">
        <f>VLOOKUP(A138,Clientes!A$2:H$623,3,FALSE)</f>
        <v>Angélica</v>
      </c>
      <c r="D138" t="str">
        <f>VLOOKUP(A138,Clientes!A$2:H$623,4,FALSE)</f>
        <v>Macaya</v>
      </c>
      <c r="E138" s="5" t="str">
        <f>VLOOKUP(B138,Servicios!A$2:B$101,2,FALSE)</f>
        <v>Lavado de Alfombras Sueltas</v>
      </c>
      <c r="F138" s="5" t="s">
        <v>839</v>
      </c>
      <c r="G138" s="3">
        <v>42966</v>
      </c>
      <c r="H138" s="74">
        <v>63000</v>
      </c>
      <c r="I138">
        <f t="shared" si="0"/>
        <v>8</v>
      </c>
      <c r="J138">
        <f t="shared" si="3"/>
        <v>2017</v>
      </c>
    </row>
    <row r="139" spans="1:10">
      <c r="A139" s="5">
        <v>131</v>
      </c>
      <c r="B139" s="5">
        <v>1</v>
      </c>
      <c r="C139" t="str">
        <f>VLOOKUP(A139,Clientes!A$2:H$623,3,FALSE)</f>
        <v>Gladys</v>
      </c>
      <c r="D139" t="str">
        <f>VLOOKUP(A139,Clientes!A$2:H$623,4,FALSE)</f>
        <v>Rocha</v>
      </c>
      <c r="E139" s="5" t="str">
        <f>VLOOKUP(B139,Servicios!A$2:B$101,2,FALSE)</f>
        <v>Lavado de Alfombras Muro a Muro</v>
      </c>
      <c r="F139" s="5" t="s">
        <v>840</v>
      </c>
      <c r="G139" s="3">
        <v>42966</v>
      </c>
      <c r="H139" s="74">
        <v>1</v>
      </c>
      <c r="I139">
        <f t="shared" si="0"/>
        <v>8</v>
      </c>
      <c r="J139">
        <f t="shared" si="3"/>
        <v>2017</v>
      </c>
    </row>
    <row r="140" spans="1:10">
      <c r="A140" s="5">
        <v>132</v>
      </c>
      <c r="B140" s="5">
        <v>2</v>
      </c>
      <c r="C140" t="str">
        <f>VLOOKUP(A140,Clientes!A$2:H$623,3,FALSE)</f>
        <v>Maritza</v>
      </c>
      <c r="D140" t="str">
        <f>VLOOKUP(A140,Clientes!A$2:H$623,4,FALSE)</f>
        <v>Noé</v>
      </c>
      <c r="E140" s="5" t="str">
        <f>VLOOKUP(B140,Servicios!A$2:B$101,2,FALSE)</f>
        <v>Lavado de Alfombras Sueltas</v>
      </c>
      <c r="F140" s="5" t="s">
        <v>841</v>
      </c>
      <c r="G140" s="3">
        <v>42965</v>
      </c>
      <c r="H140" s="74">
        <v>50000</v>
      </c>
      <c r="I140">
        <f t="shared" si="0"/>
        <v>8</v>
      </c>
      <c r="J140">
        <f t="shared" si="3"/>
        <v>2017</v>
      </c>
    </row>
    <row r="141" spans="1:10">
      <c r="A141" s="5">
        <v>39</v>
      </c>
      <c r="B141" s="5">
        <v>6</v>
      </c>
      <c r="C141" t="str">
        <f>VLOOKUP(A141,Clientes!A$2:H$623,3,FALSE)</f>
        <v>José Luis</v>
      </c>
      <c r="D141" t="str">
        <f>VLOOKUP(A141,Clientes!A$2:H$623,4,FALSE)</f>
        <v>Molina</v>
      </c>
      <c r="E141" s="5" t="str">
        <f>VLOOKUP(B141,Servicios!A$2:B$101,2,FALSE)</f>
        <v>Lavandería Con Retiro a Domicilio</v>
      </c>
      <c r="F141" s="5" t="s">
        <v>737</v>
      </c>
      <c r="G141" s="3">
        <v>42968</v>
      </c>
      <c r="H141" s="74">
        <v>18000</v>
      </c>
      <c r="I141">
        <f t="shared" si="0"/>
        <v>8</v>
      </c>
      <c r="J141">
        <f t="shared" si="3"/>
        <v>2017</v>
      </c>
    </row>
    <row r="142" spans="1:10">
      <c r="A142" s="5">
        <v>44</v>
      </c>
      <c r="B142" s="5">
        <v>6</v>
      </c>
      <c r="C142" t="str">
        <f>VLOOKUP(A142,Clientes!A$2:H$623,3,FALSE)</f>
        <v>María Cecilia</v>
      </c>
      <c r="D142">
        <f>VLOOKUP(A142,Clientes!A$2:H$623,4,FALSE)</f>
        <v>0</v>
      </c>
      <c r="E142" s="5" t="str">
        <f>VLOOKUP(B142,Servicios!A$2:B$101,2,FALSE)</f>
        <v>Lavandería Con Retiro a Domicilio</v>
      </c>
      <c r="F142" s="5" t="s">
        <v>842</v>
      </c>
      <c r="G142" s="3">
        <v>42968</v>
      </c>
      <c r="H142" s="74">
        <v>1</v>
      </c>
      <c r="I142">
        <f t="shared" si="0"/>
        <v>8</v>
      </c>
      <c r="J142">
        <f t="shared" si="3"/>
        <v>2017</v>
      </c>
    </row>
    <row r="143" spans="1:10">
      <c r="A143" s="5">
        <v>134</v>
      </c>
      <c r="B143" s="5">
        <v>3</v>
      </c>
      <c r="C143" t="str">
        <f>VLOOKUP(A143,Clientes!A$2:H$623,3,FALSE)</f>
        <v>Maritza</v>
      </c>
      <c r="D143" t="str">
        <f>VLOOKUP(A143,Clientes!A$2:H$623,4,FALSE)</f>
        <v>Castillo</v>
      </c>
      <c r="E143" s="5" t="str">
        <f>VLOOKUP(B143,Servicios!A$2:B$101,2,FALSE)</f>
        <v>Limpieza de Piso Flotante</v>
      </c>
      <c r="F143" s="5" t="s">
        <v>843</v>
      </c>
      <c r="G143" s="3">
        <v>42969</v>
      </c>
      <c r="H143" s="74">
        <v>125000</v>
      </c>
      <c r="I143">
        <f t="shared" si="0"/>
        <v>8</v>
      </c>
      <c r="J143">
        <f t="shared" si="3"/>
        <v>2017</v>
      </c>
    </row>
    <row r="144" spans="1:10">
      <c r="A144" s="5">
        <v>135</v>
      </c>
      <c r="B144" s="5">
        <v>2</v>
      </c>
      <c r="C144" t="str">
        <f>VLOOKUP(A144,Clientes!A$2:H$623,3,FALSE)</f>
        <v>Sandra</v>
      </c>
      <c r="D144" t="str">
        <f>VLOOKUP(A144,Clientes!A$2:H$623,4,FALSE)</f>
        <v>Briones</v>
      </c>
      <c r="E144" s="5" t="str">
        <f>VLOOKUP(B144,Servicios!A$2:B$101,2,FALSE)</f>
        <v>Lavado de Alfombras Sueltas</v>
      </c>
      <c r="F144" s="5" t="s">
        <v>844</v>
      </c>
      <c r="G144" s="3">
        <v>42970</v>
      </c>
      <c r="H144" s="74">
        <v>19000</v>
      </c>
      <c r="I144">
        <f t="shared" si="0"/>
        <v>8</v>
      </c>
      <c r="J144">
        <f t="shared" si="3"/>
        <v>2017</v>
      </c>
    </row>
    <row r="145" spans="1:10">
      <c r="A145" s="5">
        <v>135</v>
      </c>
      <c r="B145" s="5">
        <v>1</v>
      </c>
      <c r="C145" t="str">
        <f>VLOOKUP(A145,Clientes!A$2:H$623,3,FALSE)</f>
        <v>Sandra</v>
      </c>
      <c r="D145" t="str">
        <f>VLOOKUP(A145,Clientes!A$2:H$623,4,FALSE)</f>
        <v>Briones</v>
      </c>
      <c r="E145" s="5" t="str">
        <f>VLOOKUP(B145,Servicios!A$2:B$101,2,FALSE)</f>
        <v>Lavado de Alfombras Muro a Muro</v>
      </c>
      <c r="F145" s="5" t="s">
        <v>845</v>
      </c>
      <c r="G145" s="3">
        <v>42970</v>
      </c>
      <c r="H145" s="74">
        <v>66000</v>
      </c>
      <c r="I145">
        <f t="shared" si="0"/>
        <v>8</v>
      </c>
      <c r="J145">
        <f t="shared" si="3"/>
        <v>2017</v>
      </c>
    </row>
    <row r="146" spans="1:10">
      <c r="A146" s="5">
        <v>136</v>
      </c>
      <c r="B146" s="5">
        <v>6</v>
      </c>
      <c r="C146" t="str">
        <f>VLOOKUP(A146,Clientes!A$2:H$623,3,FALSE)</f>
        <v>Araceli</v>
      </c>
      <c r="D146">
        <f>VLOOKUP(A146,Clientes!A$2:H$623,4,FALSE)</f>
        <v>0</v>
      </c>
      <c r="E146" s="5" t="str">
        <f>VLOOKUP(B146,Servicios!A$2:B$101,2,FALSE)</f>
        <v>Lavandería Con Retiro a Domicilio</v>
      </c>
      <c r="F146" s="5" t="s">
        <v>846</v>
      </c>
      <c r="G146" s="3">
        <v>42970</v>
      </c>
      <c r="H146" s="74">
        <v>14000</v>
      </c>
      <c r="I146">
        <f t="shared" si="0"/>
        <v>8</v>
      </c>
      <c r="J146">
        <f t="shared" si="3"/>
        <v>2017</v>
      </c>
    </row>
    <row r="147" spans="1:10">
      <c r="A147" s="5">
        <v>137</v>
      </c>
      <c r="B147" s="5">
        <v>6</v>
      </c>
      <c r="C147" t="str">
        <f>VLOOKUP(A147,Clientes!A$2:H$623,3,FALSE)</f>
        <v>Katherine</v>
      </c>
      <c r="D147">
        <f>VLOOKUP(A147,Clientes!A$2:H$623,4,FALSE)</f>
        <v>0</v>
      </c>
      <c r="E147" s="5" t="str">
        <f>VLOOKUP(B147,Servicios!A$2:B$101,2,FALSE)</f>
        <v>Lavandería Con Retiro a Domicilio</v>
      </c>
      <c r="F147" s="5" t="s">
        <v>847</v>
      </c>
      <c r="G147" s="3">
        <v>42970</v>
      </c>
      <c r="H147" s="74">
        <v>7500</v>
      </c>
      <c r="I147">
        <f t="shared" si="0"/>
        <v>8</v>
      </c>
      <c r="J147">
        <f t="shared" si="3"/>
        <v>2017</v>
      </c>
    </row>
    <row r="148" spans="1:10">
      <c r="A148" s="5">
        <v>138</v>
      </c>
      <c r="B148" s="5">
        <v>4</v>
      </c>
      <c r="C148" t="str">
        <f>VLOOKUP(A148,Clientes!A$2:H$623,3,FALSE)</f>
        <v>Eugenia</v>
      </c>
      <c r="D148" t="str">
        <f>VLOOKUP(A148,Clientes!A$2:H$623,4,FALSE)</f>
        <v>Canales</v>
      </c>
      <c r="E148" s="5" t="str">
        <f>VLOOKUP(B148,Servicios!A$2:B$101,2,FALSE)</f>
        <v>Limpieza de Tapices de Muebles</v>
      </c>
      <c r="F148" s="5" t="s">
        <v>848</v>
      </c>
      <c r="G148" s="3">
        <v>42971</v>
      </c>
      <c r="H148" s="74">
        <v>65000</v>
      </c>
      <c r="I148">
        <f t="shared" si="0"/>
        <v>8</v>
      </c>
      <c r="J148">
        <f t="shared" si="3"/>
        <v>2017</v>
      </c>
    </row>
    <row r="149" spans="1:10">
      <c r="A149" s="5">
        <v>139</v>
      </c>
      <c r="B149" s="5">
        <v>2</v>
      </c>
      <c r="C149" t="str">
        <f>VLOOKUP(A149,Clientes!A$2:H$623,3,FALSE)</f>
        <v>Diana</v>
      </c>
      <c r="D149" t="str">
        <f>VLOOKUP(A149,Clientes!A$2:H$623,4,FALSE)</f>
        <v>Ortiz</v>
      </c>
      <c r="E149" s="5" t="str">
        <f>VLOOKUP(B149,Servicios!A$2:B$101,2,FALSE)</f>
        <v>Lavado de Alfombras Sueltas</v>
      </c>
      <c r="F149" s="5" t="s">
        <v>849</v>
      </c>
      <c r="G149" s="3">
        <v>42971</v>
      </c>
      <c r="H149" s="74">
        <v>34000</v>
      </c>
      <c r="I149">
        <f t="shared" si="0"/>
        <v>8</v>
      </c>
      <c r="J149">
        <f t="shared" si="3"/>
        <v>2017</v>
      </c>
    </row>
    <row r="150" spans="1:10">
      <c r="A150" s="5">
        <v>140</v>
      </c>
      <c r="B150" s="5">
        <v>2</v>
      </c>
      <c r="C150" t="str">
        <f>VLOOKUP(A150,Clientes!A$2:H$623,3,FALSE)</f>
        <v>Jannette</v>
      </c>
      <c r="D150" t="str">
        <f>VLOOKUP(A150,Clientes!A$2:H$623,4,FALSE)</f>
        <v>Oñate</v>
      </c>
      <c r="E150" s="5" t="str">
        <f>VLOOKUP(B150,Servicios!A$2:B$101,2,FALSE)</f>
        <v>Lavado de Alfombras Sueltas</v>
      </c>
      <c r="F150" s="5" t="s">
        <v>850</v>
      </c>
      <c r="G150" s="3">
        <v>43034</v>
      </c>
      <c r="H150" s="74">
        <v>50000</v>
      </c>
      <c r="I150">
        <f t="shared" si="0"/>
        <v>10</v>
      </c>
      <c r="J150">
        <f t="shared" si="3"/>
        <v>2017</v>
      </c>
    </row>
    <row r="151" spans="1:10">
      <c r="A151" s="5">
        <v>141</v>
      </c>
      <c r="B151" s="5">
        <v>6</v>
      </c>
      <c r="C151" t="str">
        <f>VLOOKUP(A151,Clientes!A$2:H$623,3,FALSE)</f>
        <v>Ivania</v>
      </c>
      <c r="D151" t="str">
        <f>VLOOKUP(A151,Clientes!A$2:H$623,4,FALSE)</f>
        <v>Salinas</v>
      </c>
      <c r="E151" s="5" t="str">
        <f>VLOOKUP(B151,Servicios!A$2:B$101,2,FALSE)</f>
        <v>Lavandería Con Retiro a Domicilio</v>
      </c>
      <c r="F151" s="5" t="s">
        <v>851</v>
      </c>
      <c r="G151" s="3">
        <v>42973</v>
      </c>
      <c r="H151" s="74">
        <v>6500</v>
      </c>
      <c r="I151">
        <f t="shared" si="0"/>
        <v>8</v>
      </c>
      <c r="J151">
        <f t="shared" si="3"/>
        <v>2017</v>
      </c>
    </row>
    <row r="152" spans="1:10">
      <c r="A152" s="5">
        <v>142</v>
      </c>
      <c r="B152" s="5">
        <v>2</v>
      </c>
      <c r="C152" t="str">
        <f>VLOOKUP(A152,Clientes!A$2:H$623,3,FALSE)</f>
        <v>Alejandro</v>
      </c>
      <c r="D152" t="str">
        <f>VLOOKUP(A152,Clientes!A$2:H$623,4,FALSE)</f>
        <v>Robles</v>
      </c>
      <c r="E152" s="5" t="str">
        <f>VLOOKUP(B152,Servicios!A$2:B$101,2,FALSE)</f>
        <v>Lavado de Alfombras Sueltas</v>
      </c>
      <c r="F152" s="5" t="s">
        <v>852</v>
      </c>
      <c r="G152" s="3">
        <v>42976</v>
      </c>
      <c r="H152" s="74">
        <v>20000</v>
      </c>
      <c r="I152">
        <f t="shared" si="0"/>
        <v>8</v>
      </c>
      <c r="J152">
        <f t="shared" si="3"/>
        <v>2017</v>
      </c>
    </row>
    <row r="153" spans="1:10">
      <c r="A153" s="5">
        <v>100</v>
      </c>
      <c r="B153" s="5">
        <v>2</v>
      </c>
      <c r="C153" t="str">
        <f>VLOOKUP(A153,Clientes!A$2:H$623,3,FALSE)</f>
        <v>Teresa</v>
      </c>
      <c r="D153" t="str">
        <f>VLOOKUP(A153,Clientes!A$2:H$623,4,FALSE)</f>
        <v>Vasquez</v>
      </c>
      <c r="E153" s="5" t="str">
        <f>VLOOKUP(B153,Servicios!A$2:B$101,2,FALSE)</f>
        <v>Lavado de Alfombras Sueltas</v>
      </c>
      <c r="F153" s="5" t="s">
        <v>853</v>
      </c>
      <c r="G153" s="3">
        <v>42939</v>
      </c>
      <c r="H153" s="74">
        <v>20000</v>
      </c>
      <c r="I153">
        <f t="shared" si="0"/>
        <v>7</v>
      </c>
      <c r="J153">
        <f t="shared" si="3"/>
        <v>2017</v>
      </c>
    </row>
    <row r="154" spans="1:10">
      <c r="A154" s="5">
        <v>144</v>
      </c>
      <c r="B154" s="5">
        <v>6</v>
      </c>
      <c r="C154" t="str">
        <f>VLOOKUP(A154,Clientes!A$2:H$623,3,FALSE)</f>
        <v>GRACIELA</v>
      </c>
      <c r="D154" t="str">
        <f>VLOOKUP(A154,Clientes!A$2:H$623,4,FALSE)</f>
        <v>MONTUPIN</v>
      </c>
      <c r="E154" s="5" t="str">
        <f>VLOOKUP(B154,Servicios!A$2:B$101,2,FALSE)</f>
        <v>Lavandería Con Retiro a Domicilio</v>
      </c>
      <c r="F154" s="5" t="s">
        <v>854</v>
      </c>
      <c r="G154" s="3">
        <v>42976</v>
      </c>
      <c r="H154" s="74">
        <v>1</v>
      </c>
      <c r="I154">
        <f t="shared" si="0"/>
        <v>8</v>
      </c>
      <c r="J154">
        <f t="shared" si="3"/>
        <v>2017</v>
      </c>
    </row>
    <row r="155" spans="1:10">
      <c r="A155" s="5">
        <v>145</v>
      </c>
      <c r="B155" s="5">
        <v>2</v>
      </c>
      <c r="C155" t="str">
        <f>VLOOKUP(A155,Clientes!A$2:H$623,3,FALSE)</f>
        <v>Sandra</v>
      </c>
      <c r="D155" t="str">
        <f>VLOOKUP(A155,Clientes!A$2:H$623,4,FALSE)</f>
        <v>Oyarzún</v>
      </c>
      <c r="E155" s="5" t="str">
        <f>VLOOKUP(B155,Servicios!A$2:B$101,2,FALSE)</f>
        <v>Lavado de Alfombras Sueltas</v>
      </c>
      <c r="F155" s="5" t="s">
        <v>855</v>
      </c>
      <c r="G155" s="3">
        <v>42978</v>
      </c>
      <c r="H155" s="74">
        <v>20000</v>
      </c>
      <c r="I155">
        <f t="shared" si="0"/>
        <v>8</v>
      </c>
      <c r="J155">
        <f t="shared" si="3"/>
        <v>2017</v>
      </c>
    </row>
    <row r="156" spans="1:10">
      <c r="A156" s="5">
        <v>146</v>
      </c>
      <c r="B156" s="5">
        <v>6</v>
      </c>
      <c r="C156" t="str">
        <f>VLOOKUP(A156,Clientes!A$2:H$623,3,FALSE)</f>
        <v>Paula</v>
      </c>
      <c r="D156" t="str">
        <f>VLOOKUP(A156,Clientes!A$2:H$623,4,FALSE)</f>
        <v>León</v>
      </c>
      <c r="E156" s="5" t="str">
        <f>VLOOKUP(B156,Servicios!A$2:B$101,2,FALSE)</f>
        <v>Lavandería Con Retiro a Domicilio</v>
      </c>
      <c r="F156" s="5" t="s">
        <v>856</v>
      </c>
      <c r="G156" s="3">
        <v>42979</v>
      </c>
      <c r="H156" s="74">
        <v>13000</v>
      </c>
      <c r="I156">
        <f t="shared" si="0"/>
        <v>9</v>
      </c>
      <c r="J156">
        <f t="shared" si="3"/>
        <v>2017</v>
      </c>
    </row>
    <row r="157" spans="1:10">
      <c r="A157" s="5">
        <v>147</v>
      </c>
      <c r="B157" s="5">
        <v>2</v>
      </c>
      <c r="C157" t="str">
        <f>VLOOKUP(A157,Clientes!A$2:H$623,3,FALSE)</f>
        <v>Pablo</v>
      </c>
      <c r="D157" t="str">
        <f>VLOOKUP(A157,Clientes!A$2:H$623,4,FALSE)</f>
        <v>Araya</v>
      </c>
      <c r="E157" s="5" t="str">
        <f>VLOOKUP(B157,Servicios!A$2:B$101,2,FALSE)</f>
        <v>Lavado de Alfombras Sueltas</v>
      </c>
      <c r="F157" s="5" t="s">
        <v>857</v>
      </c>
      <c r="G157" s="3">
        <v>42978</v>
      </c>
      <c r="H157" s="74">
        <v>25000</v>
      </c>
      <c r="I157">
        <f t="shared" si="0"/>
        <v>8</v>
      </c>
      <c r="J157">
        <f t="shared" si="3"/>
        <v>2017</v>
      </c>
    </row>
    <row r="158" spans="1:10">
      <c r="A158" s="5">
        <v>148</v>
      </c>
      <c r="B158" s="5">
        <v>2</v>
      </c>
      <c r="C158" t="str">
        <f>VLOOKUP(A158,Clientes!A$2:H$623,3,FALSE)</f>
        <v>Mercedes</v>
      </c>
      <c r="D158">
        <f>VLOOKUP(A158,Clientes!A$2:H$623,4,FALSE)</f>
        <v>0</v>
      </c>
      <c r="E158" s="5" t="str">
        <f>VLOOKUP(B158,Servicios!A$2:B$101,2,FALSE)</f>
        <v>Lavado de Alfombras Sueltas</v>
      </c>
      <c r="F158" s="5" t="s">
        <v>834</v>
      </c>
      <c r="G158" s="3">
        <v>42979</v>
      </c>
      <c r="H158" s="74">
        <v>18000</v>
      </c>
      <c r="I158">
        <f t="shared" si="0"/>
        <v>9</v>
      </c>
      <c r="J158">
        <f t="shared" si="3"/>
        <v>2017</v>
      </c>
    </row>
    <row r="159" spans="1:10">
      <c r="A159" s="5">
        <v>149</v>
      </c>
      <c r="B159" s="5">
        <v>2</v>
      </c>
      <c r="C159" t="str">
        <f>VLOOKUP(A159,Clientes!A$2:H$623,3,FALSE)</f>
        <v>Dayana</v>
      </c>
      <c r="D159">
        <f>VLOOKUP(A159,Clientes!A$2:H$623,4,FALSE)</f>
        <v>0</v>
      </c>
      <c r="E159" s="5" t="str">
        <f>VLOOKUP(B159,Servicios!A$2:B$101,2,FALSE)</f>
        <v>Lavado de Alfombras Sueltas</v>
      </c>
      <c r="F159" s="5" t="s">
        <v>858</v>
      </c>
      <c r="G159" s="3">
        <v>42979</v>
      </c>
      <c r="H159" s="74">
        <v>25000</v>
      </c>
      <c r="I159">
        <f t="shared" si="0"/>
        <v>9</v>
      </c>
      <c r="J159">
        <f t="shared" si="3"/>
        <v>2017</v>
      </c>
    </row>
    <row r="160" spans="1:10">
      <c r="A160" s="5">
        <v>43</v>
      </c>
      <c r="B160" s="5">
        <v>6</v>
      </c>
      <c r="C160" t="str">
        <f>VLOOKUP(A160,Clientes!A$2:H$623,3,FALSE)</f>
        <v>Mónica</v>
      </c>
      <c r="D160" t="str">
        <f>VLOOKUP(A160,Clientes!A$2:H$623,4,FALSE)</f>
        <v>Valdés</v>
      </c>
      <c r="E160" s="5" t="str">
        <f>VLOOKUP(B160,Servicios!A$2:B$101,2,FALSE)</f>
        <v>Lavandería Con Retiro a Domicilio</v>
      </c>
      <c r="F160" s="5" t="s">
        <v>859</v>
      </c>
      <c r="G160" s="3">
        <v>42979</v>
      </c>
      <c r="H160" s="74">
        <v>1</v>
      </c>
      <c r="I160">
        <f t="shared" si="0"/>
        <v>9</v>
      </c>
      <c r="J160">
        <f t="shared" si="3"/>
        <v>2017</v>
      </c>
    </row>
    <row r="161" spans="1:10">
      <c r="A161" s="5">
        <v>49</v>
      </c>
      <c r="B161" s="5">
        <v>1</v>
      </c>
      <c r="C161" t="str">
        <f>VLOOKUP(A161,Clientes!A$2:H$623,3,FALSE)</f>
        <v>Fanny</v>
      </c>
      <c r="D161" t="str">
        <f>VLOOKUP(A161,Clientes!A$2:H$623,4,FALSE)</f>
        <v>Lemus</v>
      </c>
      <c r="E161" s="5" t="str">
        <f>VLOOKUP(B161,Servicios!A$2:B$101,2,FALSE)</f>
        <v>Lavado de Alfombras Muro a Muro</v>
      </c>
      <c r="F161" s="5" t="s">
        <v>844</v>
      </c>
      <c r="G161" s="3">
        <v>42980</v>
      </c>
      <c r="H161" s="74">
        <v>15000</v>
      </c>
      <c r="I161">
        <f t="shared" si="0"/>
        <v>9</v>
      </c>
      <c r="J161">
        <f t="shared" si="3"/>
        <v>2017</v>
      </c>
    </row>
    <row r="162" spans="1:10">
      <c r="A162" s="5">
        <v>49</v>
      </c>
      <c r="B162" s="5">
        <v>6</v>
      </c>
      <c r="C162" t="str">
        <f>VLOOKUP(A162,Clientes!A$2:H$623,3,FALSE)</f>
        <v>Fanny</v>
      </c>
      <c r="D162" t="str">
        <f>VLOOKUP(A162,Clientes!A$2:H$623,4,FALSE)</f>
        <v>Lemus</v>
      </c>
      <c r="E162" s="5" t="str">
        <f>VLOOKUP(B162,Servicios!A$2:B$101,2,FALSE)</f>
        <v>Lavandería Con Retiro a Domicilio</v>
      </c>
      <c r="F162" s="5" t="s">
        <v>860</v>
      </c>
      <c r="G162" s="3">
        <v>42980</v>
      </c>
      <c r="H162" s="74">
        <v>28000</v>
      </c>
      <c r="I162">
        <f t="shared" si="0"/>
        <v>9</v>
      </c>
      <c r="J162">
        <f t="shared" si="3"/>
        <v>2017</v>
      </c>
    </row>
    <row r="163" spans="1:10">
      <c r="A163" s="5">
        <v>150</v>
      </c>
      <c r="B163" s="5">
        <v>2</v>
      </c>
      <c r="C163" t="str">
        <f>VLOOKUP(A163,Clientes!A$2:H$623,3,FALSE)</f>
        <v>Nicolas</v>
      </c>
      <c r="D163" t="str">
        <f>VLOOKUP(A163,Clientes!A$2:H$623,4,FALSE)</f>
        <v>Egido</v>
      </c>
      <c r="E163" s="5" t="str">
        <f>VLOOKUP(B163,Servicios!A$2:B$101,2,FALSE)</f>
        <v>Lavado de Alfombras Sueltas</v>
      </c>
      <c r="F163" s="5" t="s">
        <v>861</v>
      </c>
      <c r="G163" s="3">
        <v>42982</v>
      </c>
      <c r="H163" s="74">
        <v>18000</v>
      </c>
      <c r="I163">
        <f t="shared" si="0"/>
        <v>9</v>
      </c>
      <c r="J163">
        <f t="shared" si="3"/>
        <v>2017</v>
      </c>
    </row>
    <row r="164" spans="1:10">
      <c r="A164" s="5">
        <v>151</v>
      </c>
      <c r="B164" s="5">
        <v>2</v>
      </c>
      <c r="C164" t="str">
        <f>VLOOKUP(A164,Clientes!A$2:H$623,3,FALSE)</f>
        <v>Arena</v>
      </c>
      <c r="D164" t="str">
        <f>VLOOKUP(A164,Clientes!A$2:H$623,4,FALSE)</f>
        <v>Kusz</v>
      </c>
      <c r="E164" s="5" t="str">
        <f>VLOOKUP(B164,Servicios!A$2:B$101,2,FALSE)</f>
        <v>Lavado de Alfombras Sueltas</v>
      </c>
      <c r="F164" s="5" t="s">
        <v>862</v>
      </c>
      <c r="G164" s="3">
        <v>42982</v>
      </c>
      <c r="H164" s="74">
        <v>36000</v>
      </c>
      <c r="I164">
        <f t="shared" si="0"/>
        <v>9</v>
      </c>
      <c r="J164">
        <f t="shared" si="3"/>
        <v>2017</v>
      </c>
    </row>
    <row r="165" spans="1:10">
      <c r="A165" s="5">
        <v>152</v>
      </c>
      <c r="B165" s="5">
        <v>2</v>
      </c>
      <c r="C165" t="str">
        <f>VLOOKUP(A165,Clientes!A$2:H$623,3,FALSE)</f>
        <v>Alejandra</v>
      </c>
      <c r="D165" t="str">
        <f>VLOOKUP(A165,Clientes!A$2:H$623,4,FALSE)</f>
        <v>Mazamala</v>
      </c>
      <c r="E165" s="5" t="str">
        <f>VLOOKUP(B165,Servicios!A$2:B$101,2,FALSE)</f>
        <v>Lavado de Alfombras Sueltas</v>
      </c>
      <c r="F165" s="5" t="s">
        <v>863</v>
      </c>
      <c r="G165" s="3">
        <v>42983</v>
      </c>
      <c r="H165" s="74">
        <v>20000</v>
      </c>
      <c r="I165">
        <f t="shared" si="0"/>
        <v>9</v>
      </c>
      <c r="J165">
        <f t="shared" si="3"/>
        <v>2017</v>
      </c>
    </row>
    <row r="166" spans="1:10">
      <c r="A166" s="5">
        <v>153</v>
      </c>
      <c r="B166" s="5">
        <v>2</v>
      </c>
      <c r="C166" t="str">
        <f>VLOOKUP(A166,Clientes!A$2:H$623,3,FALSE)</f>
        <v>Julieta</v>
      </c>
      <c r="D166" t="str">
        <f>VLOOKUP(A166,Clientes!A$2:H$623,4,FALSE)</f>
        <v>Arias</v>
      </c>
      <c r="E166" s="5" t="str">
        <f>VLOOKUP(B166,Servicios!A$2:B$101,2,FALSE)</f>
        <v>Lavado de Alfombras Sueltas</v>
      </c>
      <c r="F166" s="5" t="s">
        <v>864</v>
      </c>
      <c r="G166" s="3">
        <v>42987</v>
      </c>
      <c r="H166" s="74">
        <v>20000</v>
      </c>
      <c r="I166">
        <f t="shared" si="0"/>
        <v>9</v>
      </c>
      <c r="J166">
        <f t="shared" si="3"/>
        <v>2017</v>
      </c>
    </row>
    <row r="167" spans="1:10">
      <c r="A167" s="5">
        <v>2</v>
      </c>
      <c r="B167" s="5">
        <v>6</v>
      </c>
      <c r="C167" t="str">
        <f>VLOOKUP(A167,Clientes!A$2:H$623,3,FALSE)</f>
        <v>Katherine</v>
      </c>
      <c r="D167" t="str">
        <f>VLOOKUP(A167,Clientes!A$2:H$623,4,FALSE)</f>
        <v>Baeza</v>
      </c>
      <c r="E167" s="5" t="str">
        <f>VLOOKUP(B167,Servicios!A$2:B$101,2,FALSE)</f>
        <v>Lavandería Con Retiro a Domicilio</v>
      </c>
      <c r="F167" s="5" t="s">
        <v>865</v>
      </c>
      <c r="G167" s="3">
        <v>42987</v>
      </c>
      <c r="H167" s="74">
        <v>15000</v>
      </c>
      <c r="I167">
        <f t="shared" si="0"/>
        <v>9</v>
      </c>
      <c r="J167">
        <f t="shared" si="3"/>
        <v>2017</v>
      </c>
    </row>
    <row r="168" spans="1:10">
      <c r="A168" s="5">
        <v>155</v>
      </c>
      <c r="B168" s="5">
        <v>2</v>
      </c>
      <c r="C168" t="str">
        <f>VLOOKUP(A168,Clientes!A$2:H$623,3,FALSE)</f>
        <v>Luisa</v>
      </c>
      <c r="D168" t="str">
        <f>VLOOKUP(A168,Clientes!A$2:H$623,4,FALSE)</f>
        <v>Valencia</v>
      </c>
      <c r="E168" s="5" t="str">
        <f>VLOOKUP(B168,Servicios!A$2:B$101,2,FALSE)</f>
        <v>Lavado de Alfombras Sueltas</v>
      </c>
      <c r="F168" s="5" t="s">
        <v>866</v>
      </c>
      <c r="G168" s="3">
        <v>42987</v>
      </c>
      <c r="H168" s="74">
        <v>32000</v>
      </c>
      <c r="I168">
        <f t="shared" si="0"/>
        <v>9</v>
      </c>
      <c r="J168">
        <f t="shared" si="3"/>
        <v>2017</v>
      </c>
    </row>
    <row r="169" spans="1:10">
      <c r="A169" s="5">
        <v>156</v>
      </c>
      <c r="B169" s="5">
        <v>2</v>
      </c>
      <c r="C169" t="str">
        <f>VLOOKUP(A169,Clientes!A$2:H$623,3,FALSE)</f>
        <v>Carla</v>
      </c>
      <c r="D169" t="str">
        <f>VLOOKUP(A169,Clientes!A$2:H$623,4,FALSE)</f>
        <v>Calvo</v>
      </c>
      <c r="E169" s="5" t="str">
        <f>VLOOKUP(B169,Servicios!A$2:B$101,2,FALSE)</f>
        <v>Lavado de Alfombras Sueltas</v>
      </c>
      <c r="F169" s="5" t="s">
        <v>819</v>
      </c>
      <c r="G169" s="3">
        <v>42987</v>
      </c>
      <c r="H169" s="74">
        <v>7000</v>
      </c>
      <c r="I169">
        <f t="shared" si="0"/>
        <v>9</v>
      </c>
      <c r="J169">
        <f t="shared" si="3"/>
        <v>2017</v>
      </c>
    </row>
    <row r="170" spans="1:10">
      <c r="A170" s="5">
        <v>157</v>
      </c>
      <c r="B170" s="5">
        <v>2</v>
      </c>
      <c r="C170" t="str">
        <f>VLOOKUP(A170,Clientes!A$2:H$623,3,FALSE)</f>
        <v>Vania</v>
      </c>
      <c r="D170" t="str">
        <f>VLOOKUP(A170,Clientes!A$2:H$623,4,FALSE)</f>
        <v>Ivanicovic</v>
      </c>
      <c r="E170" s="5" t="str">
        <f>VLOOKUP(B170,Servicios!A$2:B$101,2,FALSE)</f>
        <v>Lavado de Alfombras Sueltas</v>
      </c>
      <c r="F170" s="5" t="s">
        <v>1339</v>
      </c>
      <c r="G170" s="3">
        <v>42990</v>
      </c>
      <c r="H170" s="74">
        <v>45000</v>
      </c>
      <c r="I170">
        <f t="shared" si="0"/>
        <v>9</v>
      </c>
      <c r="J170">
        <f t="shared" si="3"/>
        <v>2017</v>
      </c>
    </row>
    <row r="171" spans="1:10">
      <c r="A171" s="5">
        <v>158</v>
      </c>
      <c r="B171" s="5">
        <v>6</v>
      </c>
      <c r="C171" t="str">
        <f>VLOOKUP(A171,Clientes!A$2:H$623,3,FALSE)</f>
        <v>Lars</v>
      </c>
      <c r="D171" t="str">
        <f>VLOOKUP(A171,Clientes!A$2:H$623,4,FALSE)</f>
        <v>Igglund</v>
      </c>
      <c r="E171" s="5" t="str">
        <f>VLOOKUP(B171,Servicios!A$2:B$101,2,FALSE)</f>
        <v>Lavandería Con Retiro a Domicilio</v>
      </c>
      <c r="F171" s="5" t="s">
        <v>1348</v>
      </c>
      <c r="G171" s="3">
        <v>42990</v>
      </c>
      <c r="H171" s="74">
        <v>13000</v>
      </c>
      <c r="I171">
        <f t="shared" si="0"/>
        <v>9</v>
      </c>
      <c r="J171">
        <f t="shared" si="3"/>
        <v>2017</v>
      </c>
    </row>
    <row r="172" spans="1:10">
      <c r="A172" s="5">
        <v>159</v>
      </c>
      <c r="B172" s="5">
        <v>2</v>
      </c>
      <c r="C172" t="str">
        <f>VLOOKUP(A172,Clientes!A$2:H$623,3,FALSE)</f>
        <v>Andrés</v>
      </c>
      <c r="D172">
        <f>VLOOKUP(A172,Clientes!A$2:H$623,4,FALSE)</f>
        <v>0</v>
      </c>
      <c r="E172" s="5" t="str">
        <f>VLOOKUP(B172,Servicios!A$2:B$101,2,FALSE)</f>
        <v>Lavado de Alfombras Sueltas</v>
      </c>
      <c r="F172" s="5" t="s">
        <v>868</v>
      </c>
      <c r="G172" s="3">
        <v>42985</v>
      </c>
      <c r="H172" s="74">
        <v>25000</v>
      </c>
      <c r="I172">
        <f t="shared" si="0"/>
        <v>9</v>
      </c>
      <c r="J172">
        <f t="shared" si="3"/>
        <v>2017</v>
      </c>
    </row>
    <row r="173" spans="1:10">
      <c r="A173" s="5">
        <v>160</v>
      </c>
      <c r="B173" s="5">
        <v>2</v>
      </c>
      <c r="C173" t="str">
        <f>VLOOKUP(A173,Clientes!A$2:H$623,3,FALSE)</f>
        <v>Hilda</v>
      </c>
      <c r="D173" t="str">
        <f>VLOOKUP(A173,Clientes!A$2:H$623,4,FALSE)</f>
        <v>Zamora</v>
      </c>
      <c r="E173" s="5" t="str">
        <f>VLOOKUP(B173,Servicios!A$2:B$101,2,FALSE)</f>
        <v>Lavado de Alfombras Sueltas</v>
      </c>
      <c r="F173" s="5" t="s">
        <v>869</v>
      </c>
      <c r="G173" s="3">
        <v>42985</v>
      </c>
      <c r="H173" s="74">
        <v>1</v>
      </c>
      <c r="I173">
        <f t="shared" si="0"/>
        <v>9</v>
      </c>
      <c r="J173">
        <f t="shared" si="3"/>
        <v>2017</v>
      </c>
    </row>
    <row r="174" spans="1:10">
      <c r="A174" s="5">
        <v>161</v>
      </c>
      <c r="B174" s="5">
        <v>2</v>
      </c>
      <c r="C174" t="str">
        <f>VLOOKUP(A174,Clientes!A$2:H$623,3,FALSE)</f>
        <v>Luis</v>
      </c>
      <c r="D174">
        <f>VLOOKUP(A174,Clientes!A$2:H$623,4,FALSE)</f>
        <v>0</v>
      </c>
      <c r="E174" s="5" t="str">
        <f>VLOOKUP(B174,Servicios!A$2:B$101,2,FALSE)</f>
        <v>Lavado de Alfombras Sueltas</v>
      </c>
      <c r="F174" s="5" t="s">
        <v>870</v>
      </c>
      <c r="G174" s="3">
        <v>42984</v>
      </c>
      <c r="H174" s="74">
        <v>27000</v>
      </c>
      <c r="I174">
        <f t="shared" si="0"/>
        <v>9</v>
      </c>
      <c r="J174">
        <f t="shared" si="3"/>
        <v>2017</v>
      </c>
    </row>
    <row r="175" spans="1:10">
      <c r="A175" s="5">
        <v>162</v>
      </c>
      <c r="B175" s="5">
        <v>2</v>
      </c>
      <c r="C175" t="str">
        <f>VLOOKUP(A175,Clientes!A$2:H$623,3,FALSE)</f>
        <v>Marcela</v>
      </c>
      <c r="D175">
        <f>VLOOKUP(A175,Clientes!A$2:H$623,4,FALSE)</f>
        <v>0</v>
      </c>
      <c r="E175" s="5" t="str">
        <f>VLOOKUP(B175,Servicios!A$2:B$101,2,FALSE)</f>
        <v>Lavado de Alfombras Sueltas</v>
      </c>
      <c r="F175" s="5" t="s">
        <v>858</v>
      </c>
      <c r="G175" s="3">
        <v>42983</v>
      </c>
      <c r="H175" s="74">
        <v>27000</v>
      </c>
      <c r="I175">
        <f t="shared" si="0"/>
        <v>9</v>
      </c>
      <c r="J175">
        <f t="shared" ref="J175:J235" si="4">YEAR(G175)</f>
        <v>2017</v>
      </c>
    </row>
    <row r="176" spans="1:10">
      <c r="A176" s="5">
        <v>163</v>
      </c>
      <c r="B176" s="5">
        <v>2</v>
      </c>
      <c r="C176" t="str">
        <f>VLOOKUP(A176,Clientes!A$2:H$623,3,FALSE)</f>
        <v>Marcelo</v>
      </c>
      <c r="D176" t="str">
        <f>VLOOKUP(A176,Clientes!A$2:H$623,4,FALSE)</f>
        <v>Mella</v>
      </c>
      <c r="E176" s="5" t="str">
        <f>VLOOKUP(B176,Servicios!A$2:B$101,2,FALSE)</f>
        <v>Lavado de Alfombras Sueltas</v>
      </c>
      <c r="F176" s="5" t="s">
        <v>871</v>
      </c>
      <c r="G176" s="3">
        <v>42983</v>
      </c>
      <c r="H176" s="74">
        <v>36000</v>
      </c>
      <c r="I176">
        <f t="shared" si="0"/>
        <v>9</v>
      </c>
      <c r="J176">
        <f t="shared" si="4"/>
        <v>2017</v>
      </c>
    </row>
    <row r="177" spans="1:10">
      <c r="A177" s="5">
        <v>164</v>
      </c>
      <c r="B177" s="5">
        <v>2</v>
      </c>
      <c r="C177" t="str">
        <f>VLOOKUP(A177,Clientes!A$2:H$623,3,FALSE)</f>
        <v>Alejandro</v>
      </c>
      <c r="D177" t="str">
        <f>VLOOKUP(A177,Clientes!A$2:H$623,4,FALSE)</f>
        <v>Berrocal</v>
      </c>
      <c r="E177" s="5" t="str">
        <f>VLOOKUP(B177,Servicios!A$2:B$101,2,FALSE)</f>
        <v>Lavado de Alfombras Sueltas</v>
      </c>
      <c r="F177" s="5" t="s">
        <v>858</v>
      </c>
      <c r="G177" s="3">
        <v>42983</v>
      </c>
      <c r="H177" s="74">
        <v>22000</v>
      </c>
      <c r="I177">
        <f t="shared" si="0"/>
        <v>9</v>
      </c>
      <c r="J177">
        <f t="shared" si="4"/>
        <v>2017</v>
      </c>
    </row>
    <row r="178" spans="1:10">
      <c r="A178" s="5">
        <v>165</v>
      </c>
      <c r="B178" s="5">
        <v>2</v>
      </c>
      <c r="C178" t="str">
        <f>VLOOKUP(A178,Clientes!A$2:H$623,3,FALSE)</f>
        <v>Marcela</v>
      </c>
      <c r="D178">
        <f>VLOOKUP(A178,Clientes!A$2:H$623,4,FALSE)</f>
        <v>0</v>
      </c>
      <c r="E178" s="5" t="str">
        <f>VLOOKUP(B178,Servicios!A$2:B$101,2,FALSE)</f>
        <v>Lavado de Alfombras Sueltas</v>
      </c>
      <c r="F178" s="5" t="s">
        <v>836</v>
      </c>
      <c r="G178" s="3">
        <v>42990</v>
      </c>
      <c r="H178" s="74">
        <v>25000</v>
      </c>
      <c r="I178">
        <f t="shared" si="0"/>
        <v>9</v>
      </c>
      <c r="J178">
        <f t="shared" si="4"/>
        <v>2017</v>
      </c>
    </row>
    <row r="179" spans="1:10">
      <c r="A179" s="5">
        <v>166</v>
      </c>
      <c r="B179" s="5">
        <v>6</v>
      </c>
      <c r="C179" t="str">
        <f>VLOOKUP(A179,Clientes!A$2:H$623,3,FALSE)</f>
        <v>Alejandro</v>
      </c>
      <c r="D179" t="str">
        <f>VLOOKUP(A179,Clientes!A$2:H$623,4,FALSE)</f>
        <v>Cruz</v>
      </c>
      <c r="E179" s="5" t="str">
        <f>VLOOKUP(B179,Servicios!A$2:B$101,2,FALSE)</f>
        <v>Lavandería Con Retiro a Domicilio</v>
      </c>
      <c r="F179" s="5" t="s">
        <v>872</v>
      </c>
      <c r="G179" s="3">
        <v>42992</v>
      </c>
      <c r="H179" s="74">
        <v>15000</v>
      </c>
      <c r="I179">
        <f t="shared" si="0"/>
        <v>9</v>
      </c>
      <c r="J179">
        <f t="shared" si="4"/>
        <v>2017</v>
      </c>
    </row>
    <row r="180" spans="1:10">
      <c r="A180" s="5">
        <v>167</v>
      </c>
      <c r="B180" s="5">
        <v>2</v>
      </c>
      <c r="C180" t="str">
        <f>VLOOKUP(A180,Clientes!A$2:H$623,3,FALSE)</f>
        <v>Luis</v>
      </c>
      <c r="D180" t="str">
        <f>VLOOKUP(A180,Clientes!A$2:H$623,4,FALSE)</f>
        <v>Duarte</v>
      </c>
      <c r="E180" s="5" t="str">
        <f>VLOOKUP(B180,Servicios!A$2:B$101,2,FALSE)</f>
        <v>Lavado de Alfombras Sueltas</v>
      </c>
      <c r="F180" s="5" t="s">
        <v>873</v>
      </c>
      <c r="G180" s="3">
        <v>42993</v>
      </c>
      <c r="H180" s="74">
        <v>18000</v>
      </c>
      <c r="I180">
        <f t="shared" si="0"/>
        <v>9</v>
      </c>
      <c r="J180">
        <f t="shared" si="4"/>
        <v>2017</v>
      </c>
    </row>
    <row r="181" spans="1:10">
      <c r="A181" s="5">
        <v>168</v>
      </c>
      <c r="B181" s="5">
        <v>2</v>
      </c>
      <c r="C181" t="str">
        <f>VLOOKUP(A181,Clientes!A$2:H$623,3,FALSE)</f>
        <v>Rodrigo</v>
      </c>
      <c r="D181" t="str">
        <f>VLOOKUP(A181,Clientes!A$2:H$623,4,FALSE)</f>
        <v>Reyes</v>
      </c>
      <c r="E181" s="5" t="str">
        <f>VLOOKUP(B181,Servicios!A$2:B$101,2,FALSE)</f>
        <v>Lavado de Alfombras Sueltas</v>
      </c>
      <c r="F181" s="5" t="s">
        <v>758</v>
      </c>
      <c r="G181" s="3">
        <v>42998</v>
      </c>
      <c r="H181" s="74">
        <v>58000</v>
      </c>
      <c r="I181">
        <f t="shared" si="0"/>
        <v>9</v>
      </c>
      <c r="J181">
        <f t="shared" si="4"/>
        <v>2017</v>
      </c>
    </row>
    <row r="182" spans="1:10">
      <c r="A182" s="5">
        <v>169</v>
      </c>
      <c r="B182" s="5">
        <v>6</v>
      </c>
      <c r="C182" t="str">
        <f>VLOOKUP(A182,Clientes!A$2:H$623,3,FALSE)</f>
        <v>Roxanna</v>
      </c>
      <c r="D182" t="str">
        <f>VLOOKUP(A182,Clientes!A$2:H$623,4,FALSE)</f>
        <v>Rojas</v>
      </c>
      <c r="E182" s="5" t="str">
        <f>VLOOKUP(B182,Servicios!A$2:B$101,2,FALSE)</f>
        <v>Lavandería Con Retiro a Domicilio</v>
      </c>
      <c r="F182" s="5" t="s">
        <v>874</v>
      </c>
      <c r="G182" s="3">
        <v>42998</v>
      </c>
      <c r="H182" s="74">
        <v>15500</v>
      </c>
      <c r="I182">
        <f t="shared" si="0"/>
        <v>9</v>
      </c>
      <c r="J182">
        <f t="shared" si="4"/>
        <v>2017</v>
      </c>
    </row>
    <row r="183" spans="1:10">
      <c r="A183" s="5">
        <v>170</v>
      </c>
      <c r="B183" s="5">
        <v>2</v>
      </c>
      <c r="C183" t="str">
        <f>VLOOKUP(A183,Clientes!A$2:H$623,3,FALSE)</f>
        <v>Mey</v>
      </c>
      <c r="D183" t="str">
        <f>VLOOKUP(A183,Clientes!A$2:H$623,4,FALSE)</f>
        <v>Salgado</v>
      </c>
      <c r="E183" s="5" t="str">
        <f>VLOOKUP(B183,Servicios!A$2:B$101,2,FALSE)</f>
        <v>Lavado de Alfombras Sueltas</v>
      </c>
      <c r="F183" s="5" t="s">
        <v>875</v>
      </c>
      <c r="G183" s="3">
        <v>42998</v>
      </c>
      <c r="H183" s="74">
        <v>44000</v>
      </c>
      <c r="I183">
        <f t="shared" si="0"/>
        <v>9</v>
      </c>
      <c r="J183">
        <f t="shared" si="4"/>
        <v>2017</v>
      </c>
    </row>
    <row r="184" spans="1:10">
      <c r="A184" s="5">
        <v>171</v>
      </c>
      <c r="B184" s="5">
        <v>6</v>
      </c>
      <c r="C184" t="str">
        <f>VLOOKUP(A184,Clientes!A$2:H$623,3,FALSE)</f>
        <v>Rocío</v>
      </c>
      <c r="D184" t="str">
        <f>VLOOKUP(A184,Clientes!A$2:H$623,4,FALSE)</f>
        <v>Adrián</v>
      </c>
      <c r="E184" s="5" t="str">
        <f>VLOOKUP(B184,Servicios!A$2:B$101,2,FALSE)</f>
        <v>Lavandería Con Retiro a Domicilio</v>
      </c>
      <c r="F184" s="5" t="s">
        <v>876</v>
      </c>
      <c r="G184" s="3">
        <v>42998</v>
      </c>
      <c r="H184" s="74">
        <v>21800</v>
      </c>
      <c r="I184">
        <f t="shared" si="0"/>
        <v>9</v>
      </c>
      <c r="J184">
        <f t="shared" si="4"/>
        <v>2017</v>
      </c>
    </row>
    <row r="185" spans="1:10">
      <c r="A185" s="5">
        <v>8</v>
      </c>
      <c r="B185" s="5">
        <v>2</v>
      </c>
      <c r="C185" t="str">
        <f>VLOOKUP(A185,Clientes!A$2:H$623,3,FALSE)</f>
        <v>Patricia</v>
      </c>
      <c r="D185" t="str">
        <f>VLOOKUP(A185,Clientes!A$2:H$623,4,FALSE)</f>
        <v>De la Barrera</v>
      </c>
      <c r="E185" s="5" t="str">
        <f>VLOOKUP(B185,Servicios!A$2:B$101,2,FALSE)</f>
        <v>Lavado de Alfombras Sueltas</v>
      </c>
      <c r="F185" s="5" t="s">
        <v>877</v>
      </c>
      <c r="G185" s="3">
        <v>42998</v>
      </c>
      <c r="H185" s="74">
        <v>27000</v>
      </c>
      <c r="I185">
        <f t="shared" si="0"/>
        <v>9</v>
      </c>
      <c r="J185">
        <f t="shared" si="4"/>
        <v>2017</v>
      </c>
    </row>
    <row r="186" spans="1:10">
      <c r="A186" s="5">
        <v>173</v>
      </c>
      <c r="B186" s="5">
        <v>6</v>
      </c>
      <c r="C186" t="str">
        <f>VLOOKUP(A186,Clientes!A$2:H$623,3,FALSE)</f>
        <v>Manuel</v>
      </c>
      <c r="D186" t="str">
        <f>VLOOKUP(A186,Clientes!A$2:H$623,4,FALSE)</f>
        <v>Besnicor</v>
      </c>
      <c r="E186" s="5" t="str">
        <f>VLOOKUP(B186,Servicios!A$2:B$101,2,FALSE)</f>
        <v>Lavandería Con Retiro a Domicilio</v>
      </c>
      <c r="F186" s="5" t="s">
        <v>878</v>
      </c>
      <c r="G186" s="3">
        <v>42998</v>
      </c>
      <c r="H186" s="74">
        <v>16000</v>
      </c>
      <c r="I186">
        <f t="shared" si="0"/>
        <v>9</v>
      </c>
      <c r="J186">
        <f t="shared" si="4"/>
        <v>2017</v>
      </c>
    </row>
    <row r="187" spans="1:10">
      <c r="A187" s="5">
        <v>174</v>
      </c>
      <c r="B187" s="5">
        <v>2</v>
      </c>
      <c r="C187" t="str">
        <f>VLOOKUP(A187,Clientes!A$2:H$623,3,FALSE)</f>
        <v>Luciana</v>
      </c>
      <c r="D187" t="str">
        <f>VLOOKUP(A187,Clientes!A$2:H$623,4,FALSE)</f>
        <v>Pereira</v>
      </c>
      <c r="E187" s="5" t="str">
        <f>VLOOKUP(B187,Servicios!A$2:B$101,2,FALSE)</f>
        <v>Lavado de Alfombras Sueltas</v>
      </c>
      <c r="F187" s="5" t="s">
        <v>879</v>
      </c>
      <c r="G187" s="3">
        <v>43001</v>
      </c>
      <c r="H187" s="74">
        <v>18000</v>
      </c>
      <c r="I187">
        <f t="shared" si="0"/>
        <v>9</v>
      </c>
      <c r="J187">
        <f t="shared" si="4"/>
        <v>2017</v>
      </c>
    </row>
    <row r="188" spans="1:10">
      <c r="A188" s="5">
        <v>174</v>
      </c>
      <c r="B188" s="5">
        <v>6</v>
      </c>
      <c r="C188" t="str">
        <f>VLOOKUP(A188,Clientes!A$2:H$623,3,FALSE)</f>
        <v>Luciana</v>
      </c>
      <c r="D188" t="str">
        <f>VLOOKUP(A188,Clientes!A$2:H$623,4,FALSE)</f>
        <v>Pereira</v>
      </c>
      <c r="E188" s="5" t="str">
        <f>VLOOKUP(B188,Servicios!A$2:B$101,2,FALSE)</f>
        <v>Lavandería Con Retiro a Domicilio</v>
      </c>
      <c r="F188" s="5" t="s">
        <v>880</v>
      </c>
      <c r="G188" s="3">
        <v>43001</v>
      </c>
      <c r="H188" s="74">
        <v>6900</v>
      </c>
      <c r="I188">
        <f t="shared" si="0"/>
        <v>9</v>
      </c>
      <c r="J188">
        <f t="shared" si="4"/>
        <v>2017</v>
      </c>
    </row>
    <row r="189" spans="1:10">
      <c r="A189" s="5">
        <v>175</v>
      </c>
      <c r="B189" s="5">
        <v>2</v>
      </c>
      <c r="C189" t="str">
        <f>VLOOKUP(A189,Clientes!A$2:H$623,3,FALSE)</f>
        <v>Carlos</v>
      </c>
      <c r="D189" t="str">
        <f>VLOOKUP(A189,Clientes!A$2:H$623,4,FALSE)</f>
        <v>Eloi Galdamez</v>
      </c>
      <c r="E189" s="5" t="str">
        <f>VLOOKUP(B189,Servicios!A$2:B$101,2,FALSE)</f>
        <v>Lavado de Alfombras Sueltas</v>
      </c>
      <c r="F189" s="5" t="s">
        <v>881</v>
      </c>
      <c r="G189" s="3">
        <v>43001</v>
      </c>
      <c r="H189" s="74">
        <v>28000</v>
      </c>
      <c r="I189">
        <f t="shared" si="0"/>
        <v>9</v>
      </c>
      <c r="J189">
        <f t="shared" si="4"/>
        <v>2017</v>
      </c>
    </row>
    <row r="190" spans="1:10">
      <c r="A190" s="5">
        <v>176</v>
      </c>
      <c r="B190" s="5">
        <v>6</v>
      </c>
      <c r="C190" t="str">
        <f>VLOOKUP(A190,Clientes!A$2:H$623,3,FALSE)</f>
        <v>Teresa</v>
      </c>
      <c r="D190" t="str">
        <f>VLOOKUP(A190,Clientes!A$2:H$623,4,FALSE)</f>
        <v>Arias</v>
      </c>
      <c r="E190" s="5" t="str">
        <f>VLOOKUP(B190,Servicios!A$2:B$101,2,FALSE)</f>
        <v>Lavandería Con Retiro a Domicilio</v>
      </c>
      <c r="F190" s="5" t="s">
        <v>819</v>
      </c>
      <c r="G190" s="3">
        <v>43001</v>
      </c>
      <c r="H190" s="74">
        <v>6500</v>
      </c>
      <c r="I190">
        <f t="shared" si="0"/>
        <v>9</v>
      </c>
      <c r="J190">
        <f t="shared" si="4"/>
        <v>2017</v>
      </c>
    </row>
    <row r="191" spans="1:10">
      <c r="A191" s="5">
        <v>177</v>
      </c>
      <c r="B191" s="5">
        <v>2</v>
      </c>
      <c r="C191" t="str">
        <f>VLOOKUP(A191,Clientes!A$2:H$623,3,FALSE)</f>
        <v>Rodrigo</v>
      </c>
      <c r="D191" t="str">
        <f>VLOOKUP(A191,Clientes!A$2:H$623,4,FALSE)</f>
        <v>Sepúlveda</v>
      </c>
      <c r="E191" s="5" t="str">
        <f>VLOOKUP(B191,Servicios!A$2:B$101,2,FALSE)</f>
        <v>Lavado de Alfombras Sueltas</v>
      </c>
      <c r="F191" s="5" t="s">
        <v>882</v>
      </c>
      <c r="G191" s="3">
        <v>43001</v>
      </c>
      <c r="H191" s="74">
        <v>59000</v>
      </c>
      <c r="I191">
        <f t="shared" si="0"/>
        <v>9</v>
      </c>
      <c r="J191">
        <f t="shared" si="4"/>
        <v>2017</v>
      </c>
    </row>
    <row r="192" spans="1:10">
      <c r="A192" s="5">
        <v>44</v>
      </c>
      <c r="B192" s="5">
        <v>6</v>
      </c>
      <c r="C192" t="str">
        <f>VLOOKUP(A192,Clientes!A$2:H$623,3,FALSE)</f>
        <v>María Cecilia</v>
      </c>
      <c r="D192">
        <f>VLOOKUP(A192,Clientes!A$2:H$623,4,FALSE)</f>
        <v>0</v>
      </c>
      <c r="E192" s="5" t="str">
        <f>VLOOKUP(B192,Servicios!A$2:B$101,2,FALSE)</f>
        <v>Lavandería Con Retiro a Domicilio</v>
      </c>
      <c r="F192" s="5" t="s">
        <v>842</v>
      </c>
      <c r="G192" s="3">
        <v>43000</v>
      </c>
      <c r="H192" s="74">
        <v>35000</v>
      </c>
      <c r="I192">
        <f t="shared" si="0"/>
        <v>9</v>
      </c>
      <c r="J192">
        <f t="shared" si="4"/>
        <v>2017</v>
      </c>
    </row>
    <row r="193" spans="1:10">
      <c r="A193" s="5">
        <v>178</v>
      </c>
      <c r="B193" s="5">
        <v>2</v>
      </c>
      <c r="C193" t="str">
        <f>VLOOKUP(A193,Clientes!A$2:H$623,3,FALSE)</f>
        <v>Pamela</v>
      </c>
      <c r="D193" t="str">
        <f>VLOOKUP(A193,Clientes!A$2:H$623,4,FALSE)</f>
        <v>Guerrero</v>
      </c>
      <c r="E193" s="5" t="str">
        <f>VLOOKUP(B193,Servicios!A$2:B$101,2,FALSE)</f>
        <v>Lavado de Alfombras Sueltas</v>
      </c>
      <c r="F193" s="5" t="s">
        <v>883</v>
      </c>
      <c r="G193" s="3">
        <v>43000</v>
      </c>
      <c r="H193" s="74">
        <v>73800</v>
      </c>
      <c r="I193">
        <f t="shared" si="0"/>
        <v>9</v>
      </c>
      <c r="J193">
        <f t="shared" si="4"/>
        <v>2017</v>
      </c>
    </row>
    <row r="194" spans="1:10">
      <c r="A194" s="5">
        <v>179</v>
      </c>
      <c r="B194" s="5">
        <v>2</v>
      </c>
      <c r="C194" t="str">
        <f>VLOOKUP(A194,Clientes!A$2:H$623,3,FALSE)</f>
        <v>Jaqueline</v>
      </c>
      <c r="D194" t="str">
        <f>VLOOKUP(A194,Clientes!A$2:H$623,4,FALSE)</f>
        <v>Allende</v>
      </c>
      <c r="E194" s="5" t="str">
        <f>VLOOKUP(B194,Servicios!A$2:B$101,2,FALSE)</f>
        <v>Lavado de Alfombras Sueltas</v>
      </c>
      <c r="F194" s="5" t="s">
        <v>884</v>
      </c>
      <c r="G194" s="3">
        <v>43000</v>
      </c>
      <c r="H194" s="74">
        <v>25000</v>
      </c>
      <c r="I194">
        <f t="shared" si="0"/>
        <v>9</v>
      </c>
      <c r="J194">
        <f t="shared" si="4"/>
        <v>2017</v>
      </c>
    </row>
    <row r="195" spans="1:10">
      <c r="A195" s="5">
        <v>180</v>
      </c>
      <c r="B195" s="5">
        <v>2</v>
      </c>
      <c r="C195" t="str">
        <f>VLOOKUP(A195,Clientes!A$2:H$623,3,FALSE)</f>
        <v>Juan</v>
      </c>
      <c r="D195" t="str">
        <f>VLOOKUP(A195,Clientes!A$2:H$623,4,FALSE)</f>
        <v>Frez</v>
      </c>
      <c r="E195" s="5" t="str">
        <f>VLOOKUP(B195,Servicios!A$2:B$101,2,FALSE)</f>
        <v>Lavado de Alfombras Sueltas</v>
      </c>
      <c r="F195" s="5" t="s">
        <v>885</v>
      </c>
      <c r="G195" s="3">
        <v>43000</v>
      </c>
      <c r="H195" s="74">
        <v>25000</v>
      </c>
      <c r="I195">
        <f t="shared" si="0"/>
        <v>9</v>
      </c>
      <c r="J195">
        <f t="shared" si="4"/>
        <v>2017</v>
      </c>
    </row>
    <row r="196" spans="1:10">
      <c r="A196" s="5">
        <v>181</v>
      </c>
      <c r="B196" s="5">
        <v>2</v>
      </c>
      <c r="C196" t="str">
        <f>VLOOKUP(A196,Clientes!A$2:H$623,3,FALSE)</f>
        <v>Marcia</v>
      </c>
      <c r="D196" t="str">
        <f>VLOOKUP(A196,Clientes!A$2:H$623,4,FALSE)</f>
        <v>Baier</v>
      </c>
      <c r="E196" s="5" t="str">
        <f>VLOOKUP(B196,Servicios!A$2:B$101,2,FALSE)</f>
        <v>Lavado de Alfombras Sueltas</v>
      </c>
      <c r="F196" s="5" t="s">
        <v>886</v>
      </c>
      <c r="G196" s="3">
        <v>43000</v>
      </c>
      <c r="H196" s="74">
        <v>18000</v>
      </c>
      <c r="I196">
        <f t="shared" si="0"/>
        <v>9</v>
      </c>
      <c r="J196">
        <f t="shared" si="4"/>
        <v>2017</v>
      </c>
    </row>
    <row r="197" spans="1:10">
      <c r="A197" s="5">
        <v>182</v>
      </c>
      <c r="B197" s="5">
        <v>6</v>
      </c>
      <c r="C197" t="str">
        <f>VLOOKUP(A197,Clientes!A$2:H$623,3,FALSE)</f>
        <v>Maritza</v>
      </c>
      <c r="D197" t="str">
        <f>VLOOKUP(A197,Clientes!A$2:H$623,4,FALSE)</f>
        <v>Lobos</v>
      </c>
      <c r="E197" s="5" t="str">
        <f>VLOOKUP(B197,Servicios!A$2:B$101,2,FALSE)</f>
        <v>Lavandería Con Retiro a Domicilio</v>
      </c>
      <c r="F197" s="5" t="s">
        <v>887</v>
      </c>
      <c r="G197" s="3">
        <v>43003</v>
      </c>
      <c r="H197" s="74">
        <v>13800</v>
      </c>
      <c r="I197">
        <f t="shared" si="0"/>
        <v>9</v>
      </c>
      <c r="J197">
        <f t="shared" si="4"/>
        <v>2017</v>
      </c>
    </row>
    <row r="198" spans="1:10">
      <c r="A198" s="5">
        <v>183</v>
      </c>
      <c r="B198" s="5">
        <v>6</v>
      </c>
      <c r="C198" t="str">
        <f>VLOOKUP(A198,Clientes!A$2:H$623,3,FALSE)</f>
        <v>Camila</v>
      </c>
      <c r="D198" t="str">
        <f>VLOOKUP(A198,Clientes!A$2:H$623,4,FALSE)</f>
        <v>Rodriguez</v>
      </c>
      <c r="E198" s="5" t="str">
        <f>VLOOKUP(B198,Servicios!A$2:B$101,2,FALSE)</f>
        <v>Lavandería Con Retiro a Domicilio</v>
      </c>
      <c r="F198" s="5" t="s">
        <v>888</v>
      </c>
      <c r="G198" s="3">
        <v>43003</v>
      </c>
      <c r="H198" s="74">
        <v>7900</v>
      </c>
      <c r="I198">
        <f t="shared" si="0"/>
        <v>9</v>
      </c>
      <c r="J198">
        <f t="shared" si="4"/>
        <v>2017</v>
      </c>
    </row>
    <row r="199" spans="1:10">
      <c r="A199" s="5">
        <v>184</v>
      </c>
      <c r="B199" s="5">
        <v>6</v>
      </c>
      <c r="C199" t="str">
        <f>VLOOKUP(A199,Clientes!A$2:H$623,3,FALSE)</f>
        <v>Valeska</v>
      </c>
      <c r="D199" t="str">
        <f>VLOOKUP(A199,Clientes!A$2:H$623,4,FALSE)</f>
        <v>Perez</v>
      </c>
      <c r="E199" s="5" t="str">
        <f>VLOOKUP(B199,Servicios!A$2:B$101,2,FALSE)</f>
        <v>Lavandería Con Retiro a Domicilio</v>
      </c>
      <c r="F199" s="5" t="s">
        <v>889</v>
      </c>
      <c r="G199" s="3">
        <v>43007</v>
      </c>
      <c r="H199" s="74">
        <v>7500</v>
      </c>
      <c r="I199">
        <f t="shared" si="0"/>
        <v>9</v>
      </c>
      <c r="J199">
        <f t="shared" si="4"/>
        <v>2017</v>
      </c>
    </row>
    <row r="200" spans="1:10">
      <c r="A200" s="5">
        <v>185</v>
      </c>
      <c r="B200" s="5">
        <v>2</v>
      </c>
      <c r="C200" t="str">
        <f>VLOOKUP(A200,Clientes!A$2:H$623,3,FALSE)</f>
        <v>Ximena</v>
      </c>
      <c r="D200">
        <f>VLOOKUP(A200,Clientes!A$2:H$623,4,FALSE)</f>
        <v>0</v>
      </c>
      <c r="E200" s="5" t="str">
        <f>VLOOKUP(B200,Servicios!A$2:B$101,2,FALSE)</f>
        <v>Lavado de Alfombras Sueltas</v>
      </c>
      <c r="F200" s="5" t="s">
        <v>890</v>
      </c>
      <c r="G200" s="3">
        <v>42993</v>
      </c>
      <c r="H200" s="74">
        <v>22000</v>
      </c>
      <c r="I200">
        <f t="shared" si="0"/>
        <v>9</v>
      </c>
      <c r="J200">
        <f t="shared" si="4"/>
        <v>2017</v>
      </c>
    </row>
    <row r="201" spans="1:10">
      <c r="A201" s="5">
        <v>186</v>
      </c>
      <c r="B201" s="5">
        <v>2</v>
      </c>
      <c r="C201" t="str">
        <f>VLOOKUP(A201,Clientes!A$2:H$623,3,FALSE)</f>
        <v>Sandra</v>
      </c>
      <c r="D201" t="str">
        <f>VLOOKUP(A201,Clientes!A$2:H$623,4,FALSE)</f>
        <v>Silva</v>
      </c>
      <c r="E201" s="5" t="str">
        <f>VLOOKUP(B201,Servicios!A$2:B$101,2,FALSE)</f>
        <v>Lavado de Alfombras Sueltas</v>
      </c>
      <c r="F201" s="5" t="s">
        <v>867</v>
      </c>
      <c r="G201" s="3">
        <v>43006</v>
      </c>
      <c r="H201" s="74">
        <v>35000</v>
      </c>
      <c r="I201">
        <f t="shared" si="0"/>
        <v>9</v>
      </c>
      <c r="J201">
        <f t="shared" si="4"/>
        <v>2017</v>
      </c>
    </row>
    <row r="202" spans="1:10">
      <c r="A202" s="5">
        <v>187</v>
      </c>
      <c r="B202" s="5">
        <v>2</v>
      </c>
      <c r="C202" t="str">
        <f>VLOOKUP(A202,Clientes!A$2:H$623,3,FALSE)</f>
        <v>María Luisa</v>
      </c>
      <c r="D202" t="str">
        <f>VLOOKUP(A202,Clientes!A$2:H$623,4,FALSE)</f>
        <v>Galvez</v>
      </c>
      <c r="E202" s="5" t="str">
        <f>VLOOKUP(B202,Servicios!A$2:B$101,2,FALSE)</f>
        <v>Lavado de Alfombras Sueltas</v>
      </c>
      <c r="F202" s="5" t="s">
        <v>891</v>
      </c>
      <c r="G202" s="3">
        <v>43006</v>
      </c>
      <c r="H202" s="74">
        <v>35000</v>
      </c>
      <c r="I202">
        <f t="shared" si="0"/>
        <v>9</v>
      </c>
      <c r="J202">
        <f t="shared" si="4"/>
        <v>2017</v>
      </c>
    </row>
    <row r="203" spans="1:10">
      <c r="A203" s="5">
        <v>188</v>
      </c>
      <c r="B203" s="5">
        <v>2</v>
      </c>
      <c r="C203" t="str">
        <f>VLOOKUP(A203,Clientes!A$2:H$623,3,FALSE)</f>
        <v>Sergio</v>
      </c>
      <c r="D203" t="str">
        <f>VLOOKUP(A203,Clientes!A$2:H$623,4,FALSE)</f>
        <v>Vera</v>
      </c>
      <c r="E203" s="5" t="str">
        <f>VLOOKUP(B203,Servicios!A$2:B$101,2,FALSE)</f>
        <v>Lavado de Alfombras Sueltas</v>
      </c>
      <c r="F203" s="5" t="s">
        <v>892</v>
      </c>
      <c r="G203" s="3">
        <v>43007</v>
      </c>
      <c r="H203" s="74">
        <v>22000</v>
      </c>
      <c r="I203">
        <f t="shared" si="0"/>
        <v>9</v>
      </c>
      <c r="J203">
        <f t="shared" si="4"/>
        <v>2017</v>
      </c>
    </row>
    <row r="204" spans="1:10">
      <c r="A204" s="5">
        <v>6</v>
      </c>
      <c r="B204" s="5">
        <v>2</v>
      </c>
      <c r="C204" t="str">
        <f>VLOOKUP(A204,Clientes!A$2:H$623,3,FALSE)</f>
        <v>Héctor</v>
      </c>
      <c r="D204" t="str">
        <f>VLOOKUP(A204,Clientes!A$2:H$623,4,FALSE)</f>
        <v>Cid</v>
      </c>
      <c r="E204" s="5" t="str">
        <f>VLOOKUP(B204,Servicios!A$2:B$101,2,FALSE)</f>
        <v>Lavado de Alfombras Sueltas</v>
      </c>
      <c r="F204" s="5" t="s">
        <v>893</v>
      </c>
      <c r="G204" s="3">
        <v>43010</v>
      </c>
      <c r="H204" s="74">
        <v>25000</v>
      </c>
      <c r="I204">
        <f t="shared" si="0"/>
        <v>10</v>
      </c>
      <c r="J204">
        <f t="shared" si="4"/>
        <v>2017</v>
      </c>
    </row>
    <row r="205" spans="1:10">
      <c r="A205" s="5">
        <v>6</v>
      </c>
      <c r="B205" s="5">
        <v>6</v>
      </c>
      <c r="C205" t="str">
        <f>VLOOKUP(A205,Clientes!A$2:H$623,3,FALSE)</f>
        <v>Héctor</v>
      </c>
      <c r="D205" t="str">
        <f>VLOOKUP(A205,Clientes!A$2:H$623,4,FALSE)</f>
        <v>Cid</v>
      </c>
      <c r="E205" s="5" t="str">
        <f>VLOOKUP(B205,Servicios!A$2:B$101,2,FALSE)</f>
        <v>Lavandería Con Retiro a Domicilio</v>
      </c>
      <c r="F205" s="5" t="s">
        <v>894</v>
      </c>
      <c r="G205" s="3">
        <v>43010</v>
      </c>
      <c r="H205" s="74">
        <v>6900</v>
      </c>
      <c r="I205">
        <f t="shared" si="0"/>
        <v>10</v>
      </c>
      <c r="J205">
        <f t="shared" si="4"/>
        <v>2017</v>
      </c>
    </row>
    <row r="206" spans="1:10">
      <c r="A206" s="5">
        <v>190</v>
      </c>
      <c r="B206" s="5">
        <v>2</v>
      </c>
      <c r="C206" t="str">
        <f>VLOOKUP(A206,Clientes!A$2:H$623,3,FALSE)</f>
        <v>Nelly</v>
      </c>
      <c r="D206" t="str">
        <f>VLOOKUP(A206,Clientes!A$2:H$623,4,FALSE)</f>
        <v>Gutierrez</v>
      </c>
      <c r="E206" s="5" t="str">
        <f>VLOOKUP(B206,Servicios!A$2:B$101,2,FALSE)</f>
        <v>Lavado de Alfombras Sueltas</v>
      </c>
      <c r="F206" s="5" t="s">
        <v>895</v>
      </c>
      <c r="G206" s="3">
        <v>43004</v>
      </c>
      <c r="H206" s="74">
        <v>45000</v>
      </c>
      <c r="I206">
        <f t="shared" si="0"/>
        <v>9</v>
      </c>
      <c r="J206">
        <f t="shared" si="4"/>
        <v>2017</v>
      </c>
    </row>
    <row r="207" spans="1:10">
      <c r="A207" s="5">
        <v>191</v>
      </c>
      <c r="B207" s="5">
        <v>2</v>
      </c>
      <c r="C207" t="str">
        <f>VLOOKUP(A207,Clientes!A$2:H$623,3,FALSE)</f>
        <v>Sergio</v>
      </c>
      <c r="D207" t="str">
        <f>VLOOKUP(A207,Clientes!A$2:H$623,4,FALSE)</f>
        <v>Fica</v>
      </c>
      <c r="E207" s="5" t="str">
        <f>VLOOKUP(B207,Servicios!A$2:B$101,2,FALSE)</f>
        <v>Lavado de Alfombras Sueltas</v>
      </c>
      <c r="F207" s="5" t="s">
        <v>896</v>
      </c>
      <c r="G207" s="3">
        <v>43004</v>
      </c>
      <c r="H207" s="74">
        <v>20000</v>
      </c>
      <c r="I207">
        <f t="shared" si="0"/>
        <v>9</v>
      </c>
      <c r="J207">
        <f t="shared" si="4"/>
        <v>2017</v>
      </c>
    </row>
    <row r="208" spans="1:10">
      <c r="A208" s="5">
        <v>4</v>
      </c>
      <c r="B208" s="5">
        <v>2</v>
      </c>
      <c r="C208" t="str">
        <f>VLOOKUP(A208,Clientes!A$2:H$623,3,FALSE)</f>
        <v>Susana</v>
      </c>
      <c r="D208" t="str">
        <f>VLOOKUP(A208,Clientes!A$2:H$623,4,FALSE)</f>
        <v>Estay</v>
      </c>
      <c r="E208" s="5" t="str">
        <f>VLOOKUP(B208,Servicios!A$2:B$101,2,FALSE)</f>
        <v>Lavado de Alfombras Sueltas</v>
      </c>
      <c r="F208" s="5" t="s">
        <v>897</v>
      </c>
      <c r="G208" s="3">
        <v>43010</v>
      </c>
      <c r="H208" s="74">
        <v>28000</v>
      </c>
      <c r="I208">
        <f t="shared" si="0"/>
        <v>10</v>
      </c>
      <c r="J208">
        <f t="shared" si="4"/>
        <v>2017</v>
      </c>
    </row>
    <row r="209" spans="1:10">
      <c r="A209" s="5">
        <v>194</v>
      </c>
      <c r="B209" s="5">
        <v>6</v>
      </c>
      <c r="C209" t="str">
        <f>VLOOKUP(A209,Clientes!A$2:H$623,3,FALSE)</f>
        <v>Susana</v>
      </c>
      <c r="D209" t="str">
        <f>VLOOKUP(A209,Clientes!A$2:H$623,4,FALSE)</f>
        <v>Orrego</v>
      </c>
      <c r="E209" s="5" t="str">
        <f>VLOOKUP(B209,Servicios!A$2:B$101,2,FALSE)</f>
        <v>Lavandería Con Retiro a Domicilio</v>
      </c>
      <c r="F209" s="5" t="s">
        <v>898</v>
      </c>
      <c r="G209" s="3">
        <v>43011</v>
      </c>
      <c r="H209" s="74">
        <v>6500</v>
      </c>
      <c r="I209">
        <f t="shared" si="0"/>
        <v>10</v>
      </c>
      <c r="J209">
        <f t="shared" si="4"/>
        <v>2017</v>
      </c>
    </row>
    <row r="210" spans="1:10">
      <c r="A210" s="5">
        <v>195</v>
      </c>
      <c r="B210" s="5">
        <v>2</v>
      </c>
      <c r="C210" t="str">
        <f>VLOOKUP(A210,Clientes!A$2:H$623,3,FALSE)</f>
        <v>Francisco</v>
      </c>
      <c r="D210" t="str">
        <f>VLOOKUP(A210,Clientes!A$2:H$623,4,FALSE)</f>
        <v>Ortiz</v>
      </c>
      <c r="E210" s="5" t="str">
        <f>VLOOKUP(B210,Servicios!A$2:B$101,2,FALSE)</f>
        <v>Lavado de Alfombras Sueltas</v>
      </c>
      <c r="F210" s="5" t="s">
        <v>899</v>
      </c>
      <c r="G210" s="3">
        <v>43015</v>
      </c>
      <c r="H210" s="74">
        <v>35000</v>
      </c>
      <c r="I210">
        <f t="shared" si="0"/>
        <v>10</v>
      </c>
      <c r="J210">
        <f t="shared" si="4"/>
        <v>2017</v>
      </c>
    </row>
    <row r="211" spans="1:10">
      <c r="A211" s="5">
        <v>196</v>
      </c>
      <c r="B211" s="5">
        <v>6</v>
      </c>
      <c r="C211" t="str">
        <f>VLOOKUP(A211,Clientes!A$2:H$623,3,FALSE)</f>
        <v>Alexis</v>
      </c>
      <c r="D211" t="str">
        <f>VLOOKUP(A211,Clientes!A$2:H$623,4,FALSE)</f>
        <v>Sierra</v>
      </c>
      <c r="E211" s="5" t="str">
        <f>VLOOKUP(B211,Servicios!A$2:B$101,2,FALSE)</f>
        <v>Lavandería Con Retiro a Domicilio</v>
      </c>
      <c r="F211" s="5" t="s">
        <v>819</v>
      </c>
      <c r="G211" s="3">
        <v>43018</v>
      </c>
      <c r="H211" s="74">
        <v>9000</v>
      </c>
      <c r="I211">
        <f t="shared" si="0"/>
        <v>10</v>
      </c>
      <c r="J211">
        <f t="shared" si="4"/>
        <v>2017</v>
      </c>
    </row>
    <row r="212" spans="1:10">
      <c r="A212" s="5">
        <v>197</v>
      </c>
      <c r="B212" s="5">
        <v>2</v>
      </c>
      <c r="C212" t="str">
        <f>VLOOKUP(A212,Clientes!A$2:H$623,3,FALSE)</f>
        <v>Cinthya</v>
      </c>
      <c r="D212" t="str">
        <f>VLOOKUP(A212,Clientes!A$2:H$623,4,FALSE)</f>
        <v>Muñoz</v>
      </c>
      <c r="E212" s="5" t="str">
        <f>VLOOKUP(B212,Servicios!A$2:B$101,2,FALSE)</f>
        <v>Lavado de Alfombras Sueltas</v>
      </c>
      <c r="F212" s="5" t="s">
        <v>900</v>
      </c>
      <c r="G212" s="3">
        <v>43018</v>
      </c>
      <c r="H212" s="74">
        <v>36000</v>
      </c>
      <c r="I212">
        <f t="shared" si="0"/>
        <v>10</v>
      </c>
      <c r="J212">
        <f t="shared" si="4"/>
        <v>2017</v>
      </c>
    </row>
    <row r="213" spans="1:10">
      <c r="A213" s="5">
        <v>198</v>
      </c>
      <c r="B213" s="5">
        <v>2</v>
      </c>
      <c r="C213" t="str">
        <f>VLOOKUP(A213,Clientes!A$2:H$623,3,FALSE)</f>
        <v>Mirta</v>
      </c>
      <c r="D213" t="str">
        <f>VLOOKUP(A213,Clientes!A$2:H$623,4,FALSE)</f>
        <v>Navarro</v>
      </c>
      <c r="E213" s="5" t="str">
        <f>VLOOKUP(B213,Servicios!A$2:B$101,2,FALSE)</f>
        <v>Lavado de Alfombras Sueltas</v>
      </c>
      <c r="F213" s="5" t="s">
        <v>901</v>
      </c>
      <c r="G213" s="3">
        <v>43018</v>
      </c>
      <c r="H213" s="74">
        <v>22000</v>
      </c>
      <c r="I213">
        <f t="shared" si="0"/>
        <v>10</v>
      </c>
      <c r="J213">
        <f t="shared" si="4"/>
        <v>2017</v>
      </c>
    </row>
    <row r="214" spans="1:10">
      <c r="A214" s="5">
        <v>140</v>
      </c>
      <c r="B214" s="5">
        <v>2</v>
      </c>
      <c r="C214" t="str">
        <f>VLOOKUP(A214,Clientes!A$2:H$623,3,FALSE)</f>
        <v>Jannette</v>
      </c>
      <c r="D214" t="str">
        <f>VLOOKUP(A214,Clientes!A$2:H$623,4,FALSE)</f>
        <v>Oñate</v>
      </c>
      <c r="E214" s="5" t="str">
        <f>VLOOKUP(B214,Servicios!A$2:B$101,2,FALSE)</f>
        <v>Lavado de Alfombras Sueltas</v>
      </c>
      <c r="F214" s="5" t="s">
        <v>902</v>
      </c>
      <c r="G214" s="3">
        <v>43011</v>
      </c>
      <c r="H214" s="74">
        <v>36000</v>
      </c>
      <c r="I214">
        <f t="shared" si="0"/>
        <v>10</v>
      </c>
      <c r="J214">
        <f t="shared" si="4"/>
        <v>2017</v>
      </c>
    </row>
    <row r="215" spans="1:10">
      <c r="A215" s="5">
        <v>18</v>
      </c>
      <c r="B215" s="5">
        <v>2</v>
      </c>
      <c r="C215" t="str">
        <f>VLOOKUP(A215,Clientes!A$2:H$623,3,FALSE)</f>
        <v>Oriana</v>
      </c>
      <c r="D215" t="str">
        <f>VLOOKUP(A215,Clientes!A$2:H$623,4,FALSE)</f>
        <v>Vega</v>
      </c>
      <c r="E215" s="5" t="str">
        <f>VLOOKUP(B215,Servicios!A$2:B$101,2,FALSE)</f>
        <v>Lavado de Alfombras Sueltas</v>
      </c>
      <c r="F215" s="5" t="s">
        <v>903</v>
      </c>
      <c r="G215" s="3">
        <v>43020</v>
      </c>
      <c r="H215" s="74">
        <v>44000</v>
      </c>
      <c r="I215">
        <f t="shared" si="0"/>
        <v>10</v>
      </c>
      <c r="J215">
        <f t="shared" si="4"/>
        <v>2017</v>
      </c>
    </row>
    <row r="216" spans="1:10">
      <c r="A216" s="5">
        <v>201</v>
      </c>
      <c r="B216" s="5">
        <v>2</v>
      </c>
      <c r="C216" t="str">
        <f>VLOOKUP(A216,Clientes!A$2:H$623,3,FALSE)</f>
        <v>Lily</v>
      </c>
      <c r="D216">
        <f>VLOOKUP(A216,Clientes!A$2:H$623,4,FALSE)</f>
        <v>0</v>
      </c>
      <c r="E216" s="5" t="str">
        <f>VLOOKUP(B216,Servicios!A$2:B$101,2,FALSE)</f>
        <v>Lavado de Alfombras Sueltas</v>
      </c>
      <c r="F216" s="5" t="s">
        <v>904</v>
      </c>
      <c r="G216" s="3">
        <v>43019</v>
      </c>
      <c r="H216" s="74">
        <v>18000</v>
      </c>
      <c r="I216">
        <f t="shared" si="0"/>
        <v>10</v>
      </c>
      <c r="J216">
        <f t="shared" si="4"/>
        <v>2017</v>
      </c>
    </row>
    <row r="217" spans="1:10">
      <c r="A217" s="5">
        <v>202</v>
      </c>
      <c r="B217" s="5">
        <v>2</v>
      </c>
      <c r="C217" t="str">
        <f>VLOOKUP(A217,Clientes!A$2:H$623,3,FALSE)</f>
        <v>Jorge</v>
      </c>
      <c r="D217" t="str">
        <f>VLOOKUP(A217,Clientes!A$2:H$623,4,FALSE)</f>
        <v>García</v>
      </c>
      <c r="E217" s="5" t="str">
        <f>VLOOKUP(B217,Servicios!A$2:B$101,2,FALSE)</f>
        <v>Lavado de Alfombras Sueltas</v>
      </c>
      <c r="F217" s="5" t="s">
        <v>905</v>
      </c>
      <c r="G217" s="3">
        <v>43018</v>
      </c>
      <c r="H217" s="74">
        <v>20000</v>
      </c>
      <c r="I217">
        <f t="shared" si="0"/>
        <v>10</v>
      </c>
      <c r="J217">
        <f t="shared" si="4"/>
        <v>2017</v>
      </c>
    </row>
    <row r="218" spans="1:10">
      <c r="A218" s="5">
        <v>198</v>
      </c>
      <c r="B218" s="5">
        <v>6</v>
      </c>
      <c r="C218" t="str">
        <f>VLOOKUP(A218,Clientes!A$2:H$623,3,FALSE)</f>
        <v>Mirta</v>
      </c>
      <c r="D218" t="str">
        <f>VLOOKUP(A218,Clientes!A$2:H$623,4,FALSE)</f>
        <v>Navarro</v>
      </c>
      <c r="E218" s="5" t="str">
        <f>VLOOKUP(B218,Servicios!A$2:B$101,2,FALSE)</f>
        <v>Lavandería Con Retiro a Domicilio</v>
      </c>
      <c r="F218" s="5" t="s">
        <v>906</v>
      </c>
      <c r="G218" s="3">
        <v>43019</v>
      </c>
      <c r="H218" s="74">
        <v>16000</v>
      </c>
      <c r="I218">
        <f t="shared" si="0"/>
        <v>10</v>
      </c>
      <c r="J218">
        <f t="shared" si="4"/>
        <v>2017</v>
      </c>
    </row>
    <row r="219" spans="1:10">
      <c r="A219" s="5">
        <v>203</v>
      </c>
      <c r="B219" s="5">
        <v>2</v>
      </c>
      <c r="C219" t="str">
        <f>VLOOKUP(A219,Clientes!A$2:H$623,3,FALSE)</f>
        <v>Alejandro</v>
      </c>
      <c r="D219" t="str">
        <f>VLOOKUP(A219,Clientes!A$2:H$623,4,FALSE)</f>
        <v>Acosta</v>
      </c>
      <c r="E219" s="5" t="str">
        <f>VLOOKUP(B219,Servicios!A$2:B$101,2,FALSE)</f>
        <v>Lavado de Alfombras Sueltas</v>
      </c>
      <c r="F219" s="5" t="s">
        <v>907</v>
      </c>
      <c r="G219" s="3">
        <v>43020</v>
      </c>
      <c r="H219" s="74">
        <v>20000</v>
      </c>
      <c r="I219">
        <f t="shared" si="0"/>
        <v>10</v>
      </c>
      <c r="J219">
        <f t="shared" si="4"/>
        <v>2017</v>
      </c>
    </row>
    <row r="220" spans="1:10">
      <c r="A220" s="5">
        <v>204</v>
      </c>
      <c r="B220" s="5">
        <v>2</v>
      </c>
      <c r="C220" t="str">
        <f>VLOOKUP(A220,Clientes!A$2:H$623,3,FALSE)</f>
        <v>Alicia</v>
      </c>
      <c r="D220" t="str">
        <f>VLOOKUP(A220,Clientes!A$2:H$623,4,FALSE)</f>
        <v>Vasquez</v>
      </c>
      <c r="E220" s="5" t="str">
        <f>VLOOKUP(B220,Servicios!A$2:B$101,2,FALSE)</f>
        <v>Lavado de Alfombras Sueltas</v>
      </c>
      <c r="F220" s="5" t="s">
        <v>908</v>
      </c>
      <c r="G220" s="3">
        <v>43020</v>
      </c>
      <c r="H220" s="74">
        <v>40000</v>
      </c>
      <c r="I220">
        <f t="shared" si="0"/>
        <v>10</v>
      </c>
      <c r="J220">
        <f t="shared" si="4"/>
        <v>2017</v>
      </c>
    </row>
    <row r="221" spans="1:10">
      <c r="A221" s="5">
        <v>24</v>
      </c>
      <c r="B221" s="5">
        <v>2</v>
      </c>
      <c r="C221" t="str">
        <f>VLOOKUP(A221,Clientes!A$2:H$623,3,FALSE)</f>
        <v>Maxiel</v>
      </c>
      <c r="D221" t="str">
        <f>VLOOKUP(A221,Clientes!A$2:H$623,4,FALSE)</f>
        <v>Doñicke</v>
      </c>
      <c r="E221" s="5" t="str">
        <f>VLOOKUP(B221,Servicios!A$2:B$101,2,FALSE)</f>
        <v>Lavado de Alfombras Sueltas</v>
      </c>
      <c r="F221" s="5" t="s">
        <v>910</v>
      </c>
      <c r="G221" s="3">
        <v>43022</v>
      </c>
      <c r="H221" s="74">
        <v>50000</v>
      </c>
      <c r="I221">
        <f t="shared" si="0"/>
        <v>10</v>
      </c>
      <c r="J221">
        <f t="shared" si="4"/>
        <v>2017</v>
      </c>
    </row>
    <row r="222" spans="1:10">
      <c r="A222" s="5">
        <v>207</v>
      </c>
      <c r="B222" s="5">
        <v>2</v>
      </c>
      <c r="C222" t="str">
        <f>VLOOKUP(A222,Clientes!A$2:H$623,3,FALSE)</f>
        <v>Paulina</v>
      </c>
      <c r="D222" t="str">
        <f>VLOOKUP(A222,Clientes!A$2:H$623,4,FALSE)</f>
        <v>Miranda</v>
      </c>
      <c r="E222" s="5" t="str">
        <f>VLOOKUP(B222,Servicios!A$2:B$101,2,FALSE)</f>
        <v>Lavado de Alfombras Sueltas</v>
      </c>
      <c r="F222" s="5" t="s">
        <v>911</v>
      </c>
      <c r="G222" s="3">
        <v>43022</v>
      </c>
      <c r="H222" s="74">
        <v>20000</v>
      </c>
      <c r="I222">
        <f t="shared" si="0"/>
        <v>10</v>
      </c>
      <c r="J222">
        <f t="shared" si="4"/>
        <v>2017</v>
      </c>
    </row>
    <row r="223" spans="1:10">
      <c r="A223" s="5">
        <v>44</v>
      </c>
      <c r="B223" s="12">
        <v>6</v>
      </c>
      <c r="C223" t="str">
        <f>VLOOKUP(A223,Clientes!A$2:H$623,3,FALSE)</f>
        <v>María Cecilia</v>
      </c>
      <c r="D223">
        <f>VLOOKUP(A223,Clientes!A$2:H$623,4,FALSE)</f>
        <v>0</v>
      </c>
      <c r="E223" s="14" t="str">
        <f>VLOOKUP(B223,Servicios!A$2:B$101,2,FALSE)</f>
        <v>Lavandería Con Retiro a Domicilio</v>
      </c>
      <c r="F223" s="13" t="s">
        <v>912</v>
      </c>
      <c r="G223" s="3">
        <v>43025</v>
      </c>
      <c r="H223" s="74">
        <v>1</v>
      </c>
      <c r="I223">
        <f t="shared" si="0"/>
        <v>10</v>
      </c>
      <c r="J223">
        <f t="shared" si="4"/>
        <v>2017</v>
      </c>
    </row>
    <row r="224" spans="1:10">
      <c r="A224" s="5">
        <v>208</v>
      </c>
      <c r="B224" s="5">
        <v>2</v>
      </c>
      <c r="C224" t="str">
        <f>VLOOKUP(A224,Clientes!A$2:H$623,3,FALSE)</f>
        <v>María Isabel</v>
      </c>
      <c r="D224" t="str">
        <f>VLOOKUP(A224,Clientes!A$2:H$623,4,FALSE)</f>
        <v>Poblete</v>
      </c>
      <c r="E224" s="5" t="str">
        <f>VLOOKUP(B224,Servicios!A$2:B$101,2,FALSE)</f>
        <v>Lavado de Alfombras Sueltas</v>
      </c>
      <c r="F224" s="5" t="s">
        <v>913</v>
      </c>
      <c r="G224" s="3">
        <v>43027</v>
      </c>
      <c r="H224" s="74">
        <v>28000</v>
      </c>
      <c r="I224">
        <f t="shared" si="0"/>
        <v>10</v>
      </c>
      <c r="J224">
        <f t="shared" si="4"/>
        <v>2017</v>
      </c>
    </row>
    <row r="225" spans="1:10">
      <c r="A225" s="5">
        <v>209</v>
      </c>
      <c r="B225" s="5">
        <v>2</v>
      </c>
      <c r="C225" t="str">
        <f>VLOOKUP(A225,Clientes!A$2:H$623,3,FALSE)</f>
        <v>Victor</v>
      </c>
      <c r="D225" t="str">
        <f>VLOOKUP(A225,Clientes!A$2:H$623,4,FALSE)</f>
        <v>Valdebenito</v>
      </c>
      <c r="E225" s="5" t="str">
        <f>VLOOKUP(B225,Servicios!A$2:B$101,2,FALSE)</f>
        <v>Lavado de Alfombras Sueltas</v>
      </c>
      <c r="F225" s="5" t="s">
        <v>914</v>
      </c>
      <c r="G225" s="3">
        <v>43070</v>
      </c>
      <c r="H225" s="74">
        <v>40000</v>
      </c>
      <c r="I225">
        <f t="shared" si="0"/>
        <v>12</v>
      </c>
      <c r="J225">
        <f t="shared" si="4"/>
        <v>2017</v>
      </c>
    </row>
    <row r="226" spans="1:10">
      <c r="A226" s="5">
        <v>210</v>
      </c>
      <c r="B226" s="5">
        <v>2</v>
      </c>
      <c r="C226" t="str">
        <f>VLOOKUP(A226,Clientes!A$2:H$623,3,FALSE)</f>
        <v>Ether</v>
      </c>
      <c r="D226" t="str">
        <f>VLOOKUP(A226,Clientes!A$2:H$623,4,FALSE)</f>
        <v>Louse</v>
      </c>
      <c r="E226" s="5" t="str">
        <f>VLOOKUP(B226,Servicios!A$2:B$101,2,FALSE)</f>
        <v>Lavado de Alfombras Sueltas</v>
      </c>
      <c r="F226" s="5" t="s">
        <v>915</v>
      </c>
      <c r="G226" s="3">
        <v>43073</v>
      </c>
      <c r="H226" s="74">
        <v>35000</v>
      </c>
      <c r="I226">
        <f t="shared" si="0"/>
        <v>12</v>
      </c>
      <c r="J226">
        <f t="shared" si="4"/>
        <v>2017</v>
      </c>
    </row>
    <row r="227" spans="1:10">
      <c r="A227" s="5">
        <v>211</v>
      </c>
      <c r="B227" s="5">
        <v>2</v>
      </c>
      <c r="C227" t="str">
        <f>VLOOKUP(A227,Clientes!A$2:H$623,3,FALSE)</f>
        <v>Verónica</v>
      </c>
      <c r="D227" t="str">
        <f>VLOOKUP(A227,Clientes!A$2:H$623,4,FALSE)</f>
        <v>Suazo Valle</v>
      </c>
      <c r="E227" s="5" t="str">
        <f>VLOOKUP(B227,Servicios!A$2:B$101,2,FALSE)</f>
        <v>Lavado de Alfombras Sueltas</v>
      </c>
      <c r="F227" s="5" t="s">
        <v>916</v>
      </c>
      <c r="G227" s="3">
        <v>43070</v>
      </c>
      <c r="H227" s="74">
        <v>15000</v>
      </c>
      <c r="I227">
        <f t="shared" si="0"/>
        <v>12</v>
      </c>
      <c r="J227">
        <f t="shared" si="4"/>
        <v>2017</v>
      </c>
    </row>
    <row r="228" spans="1:10">
      <c r="A228" s="5">
        <v>212</v>
      </c>
      <c r="B228" s="5">
        <v>2</v>
      </c>
      <c r="C228" t="str">
        <f>VLOOKUP(A228,Clientes!A$2:H$623,3,FALSE)</f>
        <v>Paola</v>
      </c>
      <c r="D228" t="str">
        <f>VLOOKUP(A228,Clientes!A$2:H$623,4,FALSE)</f>
        <v>Calvo</v>
      </c>
      <c r="E228" s="5" t="str">
        <f>VLOOKUP(B228,Servicios!A$2:B$101,2,FALSE)</f>
        <v>Lavado de Alfombras Sueltas</v>
      </c>
      <c r="F228" s="5" t="s">
        <v>917</v>
      </c>
      <c r="G228" s="3">
        <v>43071</v>
      </c>
      <c r="H228" s="74">
        <v>15000</v>
      </c>
      <c r="I228">
        <f t="shared" si="0"/>
        <v>12</v>
      </c>
      <c r="J228">
        <f t="shared" si="4"/>
        <v>2017</v>
      </c>
    </row>
    <row r="229" spans="1:10">
      <c r="A229" s="5">
        <v>213</v>
      </c>
      <c r="B229" s="5">
        <v>2</v>
      </c>
      <c r="C229" t="str">
        <f>VLOOKUP(A229,Clientes!A$2:H$623,3,FALSE)</f>
        <v>Alejandra</v>
      </c>
      <c r="D229" t="str">
        <f>VLOOKUP(A229,Clientes!A$2:H$623,4,FALSE)</f>
        <v>Novoa</v>
      </c>
      <c r="E229" s="5" t="str">
        <f>VLOOKUP(B229,Servicios!A$2:B$101,2,FALSE)</f>
        <v>Lavado de Alfombras Sueltas</v>
      </c>
      <c r="F229" s="5" t="s">
        <v>918</v>
      </c>
      <c r="G229" s="3">
        <v>43071</v>
      </c>
      <c r="H229" s="74">
        <v>20000</v>
      </c>
      <c r="I229">
        <f t="shared" si="0"/>
        <v>12</v>
      </c>
      <c r="J229">
        <f t="shared" si="4"/>
        <v>2017</v>
      </c>
    </row>
    <row r="230" spans="1:10">
      <c r="A230" s="5">
        <v>214</v>
      </c>
      <c r="B230" s="5">
        <v>2</v>
      </c>
      <c r="C230" t="str">
        <f>VLOOKUP(A230,Clientes!A$2:H$623,3,FALSE)</f>
        <v>Marcelo</v>
      </c>
      <c r="D230" t="str">
        <f>VLOOKUP(A230,Clientes!A$2:H$623,4,FALSE)</f>
        <v>Sanchez</v>
      </c>
      <c r="E230" s="5" t="str">
        <f>VLOOKUP(B230,Servicios!A$2:B$101,2,FALSE)</f>
        <v>Lavado de Alfombras Sueltas</v>
      </c>
      <c r="F230" s="5" t="s">
        <v>919</v>
      </c>
      <c r="G230" s="3">
        <v>43073</v>
      </c>
      <c r="H230" s="74">
        <v>28000</v>
      </c>
      <c r="I230">
        <f t="shared" si="0"/>
        <v>12</v>
      </c>
      <c r="J230">
        <f t="shared" si="4"/>
        <v>2017</v>
      </c>
    </row>
    <row r="231" spans="1:10">
      <c r="A231" s="5">
        <v>215</v>
      </c>
      <c r="B231" s="5">
        <v>2</v>
      </c>
      <c r="C231" t="str">
        <f>VLOOKUP(A231,Clientes!A$2:H$623,3,FALSE)</f>
        <v>Verónica</v>
      </c>
      <c r="D231" t="str">
        <f>VLOOKUP(A231,Clientes!A$2:H$623,4,FALSE)</f>
        <v>Rojas</v>
      </c>
      <c r="E231" s="5" t="str">
        <f>VLOOKUP(B231,Servicios!A$2:B$101,2,FALSE)</f>
        <v>Lavado de Alfombras Sueltas</v>
      </c>
      <c r="F231" s="5" t="s">
        <v>920</v>
      </c>
      <c r="G231" s="3">
        <v>43073</v>
      </c>
      <c r="H231" s="74">
        <v>45000</v>
      </c>
      <c r="I231">
        <f t="shared" si="0"/>
        <v>12</v>
      </c>
      <c r="J231">
        <f t="shared" si="4"/>
        <v>2017</v>
      </c>
    </row>
    <row r="232" spans="1:10">
      <c r="A232" s="5">
        <v>216</v>
      </c>
      <c r="B232" s="5">
        <v>2</v>
      </c>
      <c r="C232" t="str">
        <f>VLOOKUP(A232,Clientes!A$2:H$623,3,FALSE)</f>
        <v>Susana</v>
      </c>
      <c r="D232" t="str">
        <f>VLOOKUP(A232,Clientes!A$2:H$623,4,FALSE)</f>
        <v>SARDA</v>
      </c>
      <c r="E232" s="5" t="str">
        <f>VLOOKUP(B232,Servicios!A$2:B$101,2,FALSE)</f>
        <v>Lavado de Alfombras Sueltas</v>
      </c>
      <c r="F232" s="5" t="s">
        <v>921</v>
      </c>
      <c r="G232" s="3">
        <v>43073</v>
      </c>
      <c r="H232" s="74">
        <v>55000</v>
      </c>
      <c r="I232">
        <f t="shared" si="0"/>
        <v>12</v>
      </c>
      <c r="J232">
        <f t="shared" si="4"/>
        <v>2017</v>
      </c>
    </row>
    <row r="233" spans="1:10">
      <c r="A233" s="5">
        <v>217</v>
      </c>
      <c r="B233" s="5">
        <v>2</v>
      </c>
      <c r="C233" t="str">
        <f>VLOOKUP(A233,Clientes!A$2:H$623,3,FALSE)</f>
        <v>Patricia</v>
      </c>
      <c r="D233" t="str">
        <f>VLOOKUP(A233,Clientes!A$2:H$623,4,FALSE)</f>
        <v>Villanueva</v>
      </c>
      <c r="E233" s="5" t="str">
        <f>VLOOKUP(B233,Servicios!A$2:B$101,2,FALSE)</f>
        <v>Lavado de Alfombras Sueltas</v>
      </c>
      <c r="F233" s="5" t="s">
        <v>922</v>
      </c>
      <c r="G233" s="3">
        <v>43074</v>
      </c>
      <c r="H233" s="74">
        <v>23000</v>
      </c>
      <c r="I233">
        <f t="shared" si="0"/>
        <v>12</v>
      </c>
      <c r="J233">
        <f t="shared" si="4"/>
        <v>2017</v>
      </c>
    </row>
    <row r="234" spans="1:10">
      <c r="A234" s="5">
        <v>218</v>
      </c>
      <c r="B234" s="5">
        <v>2</v>
      </c>
      <c r="C234" t="str">
        <f>VLOOKUP(A234,Clientes!A$2:H$623,3,FALSE)</f>
        <v>Olga</v>
      </c>
      <c r="D234" t="str">
        <f>VLOOKUP(A234,Clientes!A$2:H$623,4,FALSE)</f>
        <v>Tabilo</v>
      </c>
      <c r="E234" s="5" t="str">
        <f>VLOOKUP(B234,Servicios!A$2:B$101,2,FALSE)</f>
        <v>Lavado de Alfombras Sueltas</v>
      </c>
      <c r="F234" s="5" t="s">
        <v>923</v>
      </c>
      <c r="G234" s="3">
        <v>43074</v>
      </c>
      <c r="H234" s="74">
        <v>28000</v>
      </c>
      <c r="I234">
        <f t="shared" si="0"/>
        <v>12</v>
      </c>
      <c r="J234">
        <f t="shared" si="4"/>
        <v>2017</v>
      </c>
    </row>
    <row r="235" spans="1:10">
      <c r="A235" s="5">
        <v>219</v>
      </c>
      <c r="B235" s="5">
        <v>2</v>
      </c>
      <c r="C235" t="str">
        <f>VLOOKUP(A235,Clientes!A$2:H$623,3,FALSE)</f>
        <v>Soledad</v>
      </c>
      <c r="D235" t="str">
        <f>VLOOKUP(A235,Clientes!A$2:H$623,4,FALSE)</f>
        <v>Gomez</v>
      </c>
      <c r="E235" s="5" t="str">
        <f>VLOOKUP(B235,Servicios!A$2:B$101,2,FALSE)</f>
        <v>Lavado de Alfombras Sueltas</v>
      </c>
      <c r="F235" s="5" t="s">
        <v>924</v>
      </c>
      <c r="G235" s="3">
        <v>43074</v>
      </c>
      <c r="H235" s="74">
        <v>12500</v>
      </c>
      <c r="I235">
        <f t="shared" si="0"/>
        <v>12</v>
      </c>
      <c r="J235">
        <f t="shared" si="4"/>
        <v>2017</v>
      </c>
    </row>
    <row r="236" spans="1:10">
      <c r="A236" s="5">
        <v>49</v>
      </c>
      <c r="B236" s="5">
        <v>2</v>
      </c>
      <c r="C236" t="str">
        <f>VLOOKUP(A236,Clientes!A$2:H$623,3,FALSE)</f>
        <v>Fanny</v>
      </c>
      <c r="D236" t="str">
        <f>VLOOKUP(A236,Clientes!A$2:H$623,4,FALSE)</f>
        <v>Lemus</v>
      </c>
      <c r="E236" s="5" t="str">
        <f>VLOOKUP(B236,Servicios!A$2:B$101,2,FALSE)</f>
        <v>Lavado de Alfombras Sueltas</v>
      </c>
      <c r="F236" s="5" t="s">
        <v>925</v>
      </c>
      <c r="G236" s="3">
        <v>43075</v>
      </c>
      <c r="H236" s="74">
        <v>18000</v>
      </c>
      <c r="I236">
        <f t="shared" si="0"/>
        <v>12</v>
      </c>
      <c r="J236">
        <f t="shared" ref="J236:J299" si="5">YEAR(G236)</f>
        <v>2017</v>
      </c>
    </row>
    <row r="237" spans="1:10">
      <c r="A237" s="5">
        <v>49</v>
      </c>
      <c r="B237" s="5">
        <v>6</v>
      </c>
      <c r="C237" t="str">
        <f>VLOOKUP(A237,Clientes!A$2:H$623,3,FALSE)</f>
        <v>Fanny</v>
      </c>
      <c r="D237" t="str">
        <f>VLOOKUP(A237,Clientes!A$2:H$623,4,FALSE)</f>
        <v>Lemus</v>
      </c>
      <c r="E237" s="5" t="str">
        <f>VLOOKUP(B237,Servicios!A$2:B$101,2,FALSE)</f>
        <v>Lavandería Con Retiro a Domicilio</v>
      </c>
      <c r="F237" s="5" t="s">
        <v>737</v>
      </c>
      <c r="G237" s="3">
        <v>43075</v>
      </c>
      <c r="H237" s="74">
        <v>20700</v>
      </c>
      <c r="I237">
        <f t="shared" si="0"/>
        <v>12</v>
      </c>
      <c r="J237">
        <f t="shared" si="5"/>
        <v>2017</v>
      </c>
    </row>
    <row r="238" spans="1:10">
      <c r="A238" s="5">
        <v>119</v>
      </c>
      <c r="B238" s="5">
        <v>2</v>
      </c>
      <c r="C238" t="str">
        <f>VLOOKUP(A238,Clientes!A$2:H$623,3,FALSE)</f>
        <v>Jhony</v>
      </c>
      <c r="D238" t="str">
        <f>VLOOKUP(A238,Clientes!A$2:H$623,4,FALSE)</f>
        <v>Zárate</v>
      </c>
      <c r="E238" s="5" t="str">
        <f>VLOOKUP(B238,Servicios!A$2:B$101,2,FALSE)</f>
        <v>Lavado de Alfombras Sueltas</v>
      </c>
      <c r="F238" s="5" t="s">
        <v>926</v>
      </c>
      <c r="G238" s="3">
        <v>43075</v>
      </c>
      <c r="H238" s="74">
        <v>15000</v>
      </c>
      <c r="I238">
        <f t="shared" si="0"/>
        <v>12</v>
      </c>
      <c r="J238">
        <f t="shared" si="5"/>
        <v>2017</v>
      </c>
    </row>
    <row r="239" spans="1:10">
      <c r="A239" s="5">
        <v>220</v>
      </c>
      <c r="B239" s="5">
        <v>2</v>
      </c>
      <c r="C239" t="str">
        <f>VLOOKUP(A239,Clientes!A$2:H$623,3,FALSE)</f>
        <v>Polonia</v>
      </c>
      <c r="D239" t="str">
        <f>VLOOKUP(A239,Clientes!A$2:H$623,4,FALSE)</f>
        <v>Sienkiewicz</v>
      </c>
      <c r="E239" s="5" t="str">
        <f>VLOOKUP(B239,Servicios!A$2:B$101,2,FALSE)</f>
        <v>Lavado de Alfombras Sueltas</v>
      </c>
      <c r="F239" s="5" t="s">
        <v>927</v>
      </c>
      <c r="G239" s="3">
        <v>43076</v>
      </c>
      <c r="H239" s="74">
        <v>38000</v>
      </c>
      <c r="I239">
        <f t="shared" si="0"/>
        <v>12</v>
      </c>
      <c r="J239">
        <f t="shared" si="5"/>
        <v>2017</v>
      </c>
    </row>
    <row r="240" spans="1:10">
      <c r="A240" s="5">
        <v>221</v>
      </c>
      <c r="B240" s="5">
        <v>2</v>
      </c>
      <c r="C240" t="str">
        <f>VLOOKUP(A240,Clientes!A$2:H$623,3,FALSE)</f>
        <v>Jaqueline</v>
      </c>
      <c r="D240" t="str">
        <f>VLOOKUP(A240,Clientes!A$2:H$623,4,FALSE)</f>
        <v>Acosta</v>
      </c>
      <c r="E240" s="5" t="str">
        <f>VLOOKUP(B240,Servicios!A$2:B$101,2,FALSE)</f>
        <v>Lavado de Alfombras Sueltas</v>
      </c>
      <c r="F240" s="5" t="s">
        <v>928</v>
      </c>
      <c r="G240" s="3">
        <v>43076</v>
      </c>
      <c r="H240" s="74">
        <v>20000</v>
      </c>
      <c r="I240">
        <f t="shared" si="0"/>
        <v>12</v>
      </c>
      <c r="J240">
        <f t="shared" si="5"/>
        <v>2017</v>
      </c>
    </row>
    <row r="241" spans="1:10">
      <c r="A241" s="5">
        <v>222</v>
      </c>
      <c r="B241" s="5">
        <v>2</v>
      </c>
      <c r="C241" t="str">
        <f>VLOOKUP(A241,Clientes!A$2:H$623,3,FALSE)</f>
        <v>María</v>
      </c>
      <c r="D241" t="str">
        <f>VLOOKUP(A241,Clientes!A$2:H$623,4,FALSE)</f>
        <v>De los Ángeles</v>
      </c>
      <c r="E241" s="5" t="str">
        <f>VLOOKUP(B241,Servicios!A$2:B$101,2,FALSE)</f>
        <v>Lavado de Alfombras Sueltas</v>
      </c>
      <c r="F241" s="5" t="s">
        <v>929</v>
      </c>
      <c r="G241" s="3">
        <v>42891</v>
      </c>
      <c r="H241" s="74">
        <v>28000</v>
      </c>
      <c r="I241">
        <f t="shared" si="0"/>
        <v>6</v>
      </c>
      <c r="J241">
        <f t="shared" si="5"/>
        <v>2017</v>
      </c>
    </row>
    <row r="242" spans="1:10">
      <c r="A242" s="5">
        <v>223</v>
      </c>
      <c r="B242" s="5">
        <v>2</v>
      </c>
      <c r="C242" t="str">
        <f>VLOOKUP(A242,Clientes!A$2:H$623,3,FALSE)</f>
        <v>Leonor</v>
      </c>
      <c r="D242" t="str">
        <f>VLOOKUP(A242,Clientes!A$2:H$623,4,FALSE)</f>
        <v>Cuevas</v>
      </c>
      <c r="E242" s="5" t="str">
        <f>VLOOKUP(B242,Servicios!A$2:B$101,2,FALSE)</f>
        <v>Lavado de Alfombras Sueltas</v>
      </c>
      <c r="F242" s="5" t="s">
        <v>930</v>
      </c>
      <c r="G242" s="3">
        <v>42891</v>
      </c>
      <c r="H242" s="74">
        <v>17000</v>
      </c>
      <c r="I242">
        <f t="shared" si="0"/>
        <v>6</v>
      </c>
      <c r="J242">
        <f t="shared" si="5"/>
        <v>2017</v>
      </c>
    </row>
    <row r="243" spans="1:10">
      <c r="A243" s="5">
        <v>224</v>
      </c>
      <c r="B243" s="5">
        <v>6</v>
      </c>
      <c r="C243" t="str">
        <f>VLOOKUP(A243,Clientes!A$2:H$623,3,FALSE)</f>
        <v>Federico</v>
      </c>
      <c r="D243" t="str">
        <f>VLOOKUP(A243,Clientes!A$2:H$623,4,FALSE)</f>
        <v>Gamborini</v>
      </c>
      <c r="E243" s="5" t="str">
        <f>VLOOKUP(B243,Servicios!A$2:B$101,2,FALSE)</f>
        <v>Lavandería Con Retiro a Domicilio</v>
      </c>
      <c r="F243" s="5" t="s">
        <v>1340</v>
      </c>
      <c r="G243" s="3">
        <v>42889</v>
      </c>
      <c r="H243" s="74">
        <v>19900</v>
      </c>
      <c r="I243">
        <f t="shared" si="0"/>
        <v>6</v>
      </c>
      <c r="J243">
        <f t="shared" si="5"/>
        <v>2017</v>
      </c>
    </row>
    <row r="244" spans="1:10">
      <c r="A244" s="5">
        <v>225</v>
      </c>
      <c r="B244" s="5">
        <v>2</v>
      </c>
      <c r="C244" t="str">
        <f>VLOOKUP(A244,Clientes!A$2:H$623,3,FALSE)</f>
        <v>Claudia</v>
      </c>
      <c r="D244" t="str">
        <f>VLOOKUP(A244,Clientes!A$2:H$623,4,FALSE)</f>
        <v>Villagran</v>
      </c>
      <c r="E244" s="5" t="str">
        <f>VLOOKUP(B244,Servicios!A$2:B$101,2,FALSE)</f>
        <v>Lavado de Alfombras Sueltas</v>
      </c>
      <c r="F244" s="5" t="s">
        <v>858</v>
      </c>
      <c r="G244" s="3">
        <v>42873</v>
      </c>
      <c r="H244" s="74">
        <v>22000</v>
      </c>
      <c r="I244">
        <f t="shared" si="0"/>
        <v>5</v>
      </c>
      <c r="J244">
        <f t="shared" si="5"/>
        <v>2017</v>
      </c>
    </row>
    <row r="245" spans="1:10">
      <c r="A245" s="5">
        <v>56</v>
      </c>
      <c r="B245" s="5">
        <v>2</v>
      </c>
      <c r="C245" t="str">
        <f>VLOOKUP(A245,Clientes!A$2:H$623,3,FALSE)</f>
        <v>Mercedes</v>
      </c>
      <c r="D245" t="str">
        <f>VLOOKUP(A245,Clientes!A$2:H$623,4,FALSE)</f>
        <v>Carvajal</v>
      </c>
      <c r="E245" s="5" t="str">
        <f>VLOOKUP(B245,Servicios!A$2:B$101,2,FALSE)</f>
        <v>Lavado de Alfombras Sueltas</v>
      </c>
      <c r="F245" s="5" t="s">
        <v>931</v>
      </c>
      <c r="G245" s="3">
        <v>42887</v>
      </c>
      <c r="H245" s="74">
        <v>15000</v>
      </c>
      <c r="I245">
        <f t="shared" si="0"/>
        <v>6</v>
      </c>
      <c r="J245">
        <f t="shared" si="5"/>
        <v>2017</v>
      </c>
    </row>
    <row r="246" spans="1:10">
      <c r="A246" s="5">
        <v>194</v>
      </c>
      <c r="B246" s="5">
        <v>6</v>
      </c>
      <c r="C246" t="str">
        <f>VLOOKUP(A246,Clientes!A$2:H$623,3,FALSE)</f>
        <v>Susana</v>
      </c>
      <c r="D246" t="str">
        <f>VLOOKUP(A246,Clientes!A$2:H$623,4,FALSE)</f>
        <v>Orrego</v>
      </c>
      <c r="E246" s="5" t="str">
        <f>VLOOKUP(B246,Servicios!A$2:B$101,2,FALSE)</f>
        <v>Lavandería Con Retiro a Domicilio</v>
      </c>
      <c r="F246" s="5" t="s">
        <v>932</v>
      </c>
      <c r="G246" s="3">
        <v>42886</v>
      </c>
      <c r="H246" s="74">
        <v>6500</v>
      </c>
      <c r="I246">
        <f t="shared" si="0"/>
        <v>5</v>
      </c>
      <c r="J246">
        <f t="shared" si="5"/>
        <v>2017</v>
      </c>
    </row>
    <row r="247" spans="1:10">
      <c r="A247" s="5">
        <v>227</v>
      </c>
      <c r="B247" s="5">
        <v>6</v>
      </c>
      <c r="C247" t="str">
        <f>VLOOKUP(A247,Clientes!A$2:H$623,3,FALSE)</f>
        <v>María</v>
      </c>
      <c r="D247" t="str">
        <f>VLOOKUP(A247,Clientes!A$2:H$623,4,FALSE)</f>
        <v>Rubilar</v>
      </c>
      <c r="E247" s="5" t="str">
        <f>VLOOKUP(B247,Servicios!A$2:B$101,2,FALSE)</f>
        <v>Lavandería Con Retiro a Domicilio</v>
      </c>
      <c r="F247" s="5" t="s">
        <v>933</v>
      </c>
      <c r="G247" s="3">
        <v>42889</v>
      </c>
      <c r="H247" s="74">
        <v>5500</v>
      </c>
      <c r="I247">
        <f t="shared" si="0"/>
        <v>6</v>
      </c>
      <c r="J247">
        <f t="shared" si="5"/>
        <v>2017</v>
      </c>
    </row>
    <row r="248" spans="1:10">
      <c r="A248" s="5">
        <v>228</v>
      </c>
      <c r="B248" s="5">
        <v>2</v>
      </c>
      <c r="C248" t="str">
        <f>VLOOKUP(A248,Clientes!A$2:H$623,3,FALSE)</f>
        <v>Patricio</v>
      </c>
      <c r="D248" t="str">
        <f>VLOOKUP(A248,Clientes!A$2:H$623,4,FALSE)</f>
        <v>Fernández</v>
      </c>
      <c r="E248" s="5" t="str">
        <f>VLOOKUP(B248,Servicios!A$2:B$101,2,FALSE)</f>
        <v>Lavado de Alfombras Sueltas</v>
      </c>
      <c r="F248" s="5" t="s">
        <v>934</v>
      </c>
      <c r="G248" s="3">
        <v>42888</v>
      </c>
      <c r="H248" s="74">
        <v>107000</v>
      </c>
      <c r="I248">
        <f t="shared" si="0"/>
        <v>6</v>
      </c>
      <c r="J248">
        <f t="shared" si="5"/>
        <v>2017</v>
      </c>
    </row>
    <row r="249" spans="1:10">
      <c r="A249" s="5">
        <v>102</v>
      </c>
      <c r="B249" s="5">
        <v>2</v>
      </c>
      <c r="C249" t="str">
        <f>VLOOKUP(A249,Clientes!A$2:H$623,3,FALSE)</f>
        <v>Teresa</v>
      </c>
      <c r="D249" t="str">
        <f>VLOOKUP(A249,Clientes!A$2:H$623,4,FALSE)</f>
        <v>Bustamante</v>
      </c>
      <c r="E249" s="5" t="str">
        <f>VLOOKUP(B249,Servicios!A$2:B$101,2,FALSE)</f>
        <v>Lavado de Alfombras Sueltas</v>
      </c>
      <c r="F249" s="5" t="s">
        <v>935</v>
      </c>
      <c r="G249" s="3">
        <v>42892</v>
      </c>
      <c r="H249" s="74">
        <v>40000</v>
      </c>
      <c r="I249">
        <f t="shared" si="0"/>
        <v>6</v>
      </c>
      <c r="J249">
        <f t="shared" si="5"/>
        <v>2017</v>
      </c>
    </row>
    <row r="250" spans="1:10">
      <c r="A250" s="5">
        <v>44</v>
      </c>
      <c r="B250" s="5">
        <v>6</v>
      </c>
      <c r="C250" t="str">
        <f>VLOOKUP(A250,Clientes!A$2:H$623,3,FALSE)</f>
        <v>María Cecilia</v>
      </c>
      <c r="D250">
        <f>VLOOKUP(A250,Clientes!A$2:H$623,4,FALSE)</f>
        <v>0</v>
      </c>
      <c r="E250" s="5" t="str">
        <f>VLOOKUP(B250,Servicios!A$2:B$101,2,FALSE)</f>
        <v>Lavandería Con Retiro a Domicilio</v>
      </c>
      <c r="F250" s="5" t="s">
        <v>859</v>
      </c>
      <c r="G250" s="3">
        <v>42888</v>
      </c>
      <c r="H250" s="74">
        <v>1</v>
      </c>
      <c r="I250">
        <f t="shared" si="0"/>
        <v>6</v>
      </c>
      <c r="J250">
        <f t="shared" si="5"/>
        <v>2017</v>
      </c>
    </row>
    <row r="251" spans="1:10">
      <c r="A251" s="5">
        <v>89</v>
      </c>
      <c r="B251" s="5">
        <v>6</v>
      </c>
      <c r="C251" t="str">
        <f>VLOOKUP(A251,Clientes!A$2:H$623,3,FALSE)</f>
        <v>Cindy</v>
      </c>
      <c r="D251" t="str">
        <f>VLOOKUP(A251,Clientes!A$2:H$623,4,FALSE)</f>
        <v>Vasquez</v>
      </c>
      <c r="E251" s="5" t="str">
        <f>VLOOKUP(B251,Servicios!A$2:B$101,2,FALSE)</f>
        <v>Lavandería Con Retiro a Domicilio</v>
      </c>
      <c r="F251" s="5" t="s">
        <v>936</v>
      </c>
      <c r="G251" s="3">
        <v>42889</v>
      </c>
      <c r="H251" s="74">
        <v>14000</v>
      </c>
      <c r="I251">
        <f t="shared" si="0"/>
        <v>6</v>
      </c>
      <c r="J251">
        <f t="shared" si="5"/>
        <v>2017</v>
      </c>
    </row>
    <row r="252" spans="1:10">
      <c r="A252" s="5">
        <v>229</v>
      </c>
      <c r="B252" s="5">
        <v>2</v>
      </c>
      <c r="C252" t="str">
        <f>VLOOKUP(A252,Clientes!A$2:H$623,3,FALSE)</f>
        <v>Andrés</v>
      </c>
      <c r="D252">
        <f>VLOOKUP(A252,Clientes!A$2:H$623,4,FALSE)</f>
        <v>0</v>
      </c>
      <c r="E252" s="5" t="str">
        <f>VLOOKUP(B252,Servicios!A$2:B$101,2,FALSE)</f>
        <v>Lavado de Alfombras Sueltas</v>
      </c>
      <c r="F252" s="5" t="s">
        <v>937</v>
      </c>
      <c r="G252" s="3">
        <v>42895</v>
      </c>
      <c r="H252" s="74">
        <v>25000</v>
      </c>
      <c r="I252">
        <f t="shared" si="0"/>
        <v>6</v>
      </c>
      <c r="J252">
        <f t="shared" si="5"/>
        <v>2017</v>
      </c>
    </row>
    <row r="253" spans="1:10">
      <c r="A253" s="5">
        <v>230</v>
      </c>
      <c r="B253" s="5">
        <v>6</v>
      </c>
      <c r="C253" t="str">
        <f>VLOOKUP(A253,Clientes!A$2:H$623,3,FALSE)</f>
        <v>Lucas</v>
      </c>
      <c r="D253" t="str">
        <f>VLOOKUP(A253,Clientes!A$2:H$623,4,FALSE)</f>
        <v>Maurelia</v>
      </c>
      <c r="E253" s="5" t="str">
        <f>VLOOKUP(B253,Servicios!A$2:B$101,2,FALSE)</f>
        <v>Lavandería Con Retiro a Domicilio</v>
      </c>
      <c r="F253" s="5" t="s">
        <v>938</v>
      </c>
      <c r="G253" s="3">
        <v>42895</v>
      </c>
      <c r="H253" s="74">
        <v>6500</v>
      </c>
      <c r="I253">
        <f t="shared" si="0"/>
        <v>6</v>
      </c>
      <c r="J253">
        <f t="shared" si="5"/>
        <v>2017</v>
      </c>
    </row>
    <row r="254" spans="1:10">
      <c r="A254" s="5">
        <v>231</v>
      </c>
      <c r="B254" s="5">
        <v>2</v>
      </c>
      <c r="C254" t="str">
        <f>VLOOKUP(A254,Clientes!A$2:H$623,3,FALSE)</f>
        <v>Carolina</v>
      </c>
      <c r="D254" t="str">
        <f>VLOOKUP(A254,Clientes!A$2:H$623,4,FALSE)</f>
        <v>Colomer</v>
      </c>
      <c r="E254" s="5" t="str">
        <f>VLOOKUP(B254,Servicios!A$2:B$101,2,FALSE)</f>
        <v>Lavado de Alfombras Sueltas</v>
      </c>
      <c r="F254" s="5" t="s">
        <v>1341</v>
      </c>
      <c r="G254" s="3">
        <v>42894</v>
      </c>
      <c r="H254" s="74">
        <v>48000</v>
      </c>
      <c r="I254">
        <f t="shared" si="0"/>
        <v>6</v>
      </c>
      <c r="J254">
        <f t="shared" si="5"/>
        <v>2017</v>
      </c>
    </row>
    <row r="255" spans="1:10">
      <c r="A255" s="5">
        <v>54</v>
      </c>
      <c r="B255" s="5">
        <v>2</v>
      </c>
      <c r="C255" t="str">
        <f>VLOOKUP(A255,Clientes!A$2:H$623,3,FALSE)</f>
        <v>María Cecilia</v>
      </c>
      <c r="D255" t="str">
        <f>VLOOKUP(A255,Clientes!A$2:H$623,4,FALSE)</f>
        <v>Alejandra</v>
      </c>
      <c r="E255" s="5" t="str">
        <f>VLOOKUP(B255,Servicios!A$2:B$101,2,FALSE)</f>
        <v>Lavado de Alfombras Sueltas</v>
      </c>
      <c r="F255" s="5" t="s">
        <v>1342</v>
      </c>
      <c r="G255" s="3">
        <v>42893</v>
      </c>
      <c r="H255" s="74">
        <v>24000</v>
      </c>
      <c r="I255">
        <f t="shared" si="0"/>
        <v>6</v>
      </c>
      <c r="J255">
        <f t="shared" si="5"/>
        <v>2017</v>
      </c>
    </row>
    <row r="256" spans="1:10">
      <c r="A256" s="5">
        <v>232</v>
      </c>
      <c r="B256" s="5">
        <v>2</v>
      </c>
      <c r="C256" t="str">
        <f>VLOOKUP(A256,Clientes!A$2:H$623,3,FALSE)</f>
        <v>Elisa</v>
      </c>
      <c r="D256" t="str">
        <f>VLOOKUP(A256,Clientes!A$2:H$623,4,FALSE)</f>
        <v>Miranda</v>
      </c>
      <c r="E256" s="5" t="str">
        <f>VLOOKUP(B256,Servicios!A$2:B$101,2,FALSE)</f>
        <v>Lavado de Alfombras Sueltas</v>
      </c>
      <c r="F256" s="5" t="s">
        <v>939</v>
      </c>
      <c r="G256" s="3">
        <v>42898</v>
      </c>
      <c r="H256" s="74">
        <v>100000</v>
      </c>
      <c r="I256">
        <f t="shared" si="0"/>
        <v>6</v>
      </c>
      <c r="J256">
        <f t="shared" si="5"/>
        <v>2017</v>
      </c>
    </row>
    <row r="257" spans="1:10">
      <c r="A257" s="5">
        <v>233</v>
      </c>
      <c r="B257" s="5">
        <v>2</v>
      </c>
      <c r="C257" t="str">
        <f>VLOOKUP(A257,Clientes!A$2:H$623,3,FALSE)</f>
        <v>Cinthia</v>
      </c>
      <c r="D257" t="str">
        <f>VLOOKUP(A257,Clientes!A$2:H$623,4,FALSE)</f>
        <v>Toledo</v>
      </c>
      <c r="E257" s="5" t="str">
        <f>VLOOKUP(B257,Servicios!A$2:B$101,2,FALSE)</f>
        <v>Lavado de Alfombras Sueltas</v>
      </c>
      <c r="F257" s="5" t="s">
        <v>940</v>
      </c>
      <c r="G257" s="3">
        <v>42898</v>
      </c>
      <c r="H257" s="74">
        <v>23000</v>
      </c>
      <c r="I257">
        <f t="shared" si="0"/>
        <v>6</v>
      </c>
      <c r="J257">
        <f t="shared" si="5"/>
        <v>2017</v>
      </c>
    </row>
    <row r="258" spans="1:10">
      <c r="A258" s="5">
        <v>43</v>
      </c>
      <c r="B258" s="5">
        <v>6</v>
      </c>
      <c r="C258" t="str">
        <f>VLOOKUP(A258,Clientes!A$2:H$623,3,FALSE)</f>
        <v>Mónica</v>
      </c>
      <c r="D258" t="str">
        <f>VLOOKUP(A258,Clientes!A$2:H$623,4,FALSE)</f>
        <v>Valdés</v>
      </c>
      <c r="E258" s="5" t="str">
        <f>VLOOKUP(B258,Servicios!A$2:B$101,2,FALSE)</f>
        <v>Lavandería Con Retiro a Domicilio</v>
      </c>
      <c r="F258" s="5" t="s">
        <v>819</v>
      </c>
      <c r="G258" s="3">
        <v>42898</v>
      </c>
      <c r="H258" s="74">
        <v>5000</v>
      </c>
      <c r="I258">
        <f t="shared" si="0"/>
        <v>6</v>
      </c>
      <c r="J258">
        <f t="shared" si="5"/>
        <v>2017</v>
      </c>
    </row>
    <row r="259" spans="1:10">
      <c r="A259" s="5">
        <v>234</v>
      </c>
      <c r="B259" s="5">
        <v>2</v>
      </c>
      <c r="C259" t="str">
        <f>VLOOKUP(A259,Clientes!A$2:H$623,3,FALSE)</f>
        <v>Alicia</v>
      </c>
      <c r="D259" t="str">
        <f>VLOOKUP(A259,Clientes!A$2:H$623,4,FALSE)</f>
        <v>Rojas</v>
      </c>
      <c r="E259" s="5" t="str">
        <f>VLOOKUP(B259,Servicios!A$2:B$101,2,FALSE)</f>
        <v>Lavado de Alfombras Sueltas</v>
      </c>
      <c r="F259" s="5" t="s">
        <v>941</v>
      </c>
      <c r="G259" s="3">
        <v>42899</v>
      </c>
      <c r="H259" s="74">
        <v>23000</v>
      </c>
      <c r="I259">
        <f t="shared" si="0"/>
        <v>6</v>
      </c>
      <c r="J259">
        <f t="shared" si="5"/>
        <v>2017</v>
      </c>
    </row>
    <row r="260" spans="1:10">
      <c r="A260" s="5">
        <v>235</v>
      </c>
      <c r="B260" s="5">
        <v>6</v>
      </c>
      <c r="C260" t="str">
        <f>VLOOKUP(A260,Clientes!A$2:H$623,3,FALSE)</f>
        <v>Valentina</v>
      </c>
      <c r="D260" t="str">
        <f>VLOOKUP(A260,Clientes!A$2:H$623,4,FALSE)</f>
        <v>Hernández</v>
      </c>
      <c r="E260" s="5" t="str">
        <f>VLOOKUP(B260,Servicios!A$2:B$101,2,FALSE)</f>
        <v>Lavandería Con Retiro a Domicilio</v>
      </c>
      <c r="F260" s="5" t="s">
        <v>1343</v>
      </c>
      <c r="G260" s="3">
        <v>42899</v>
      </c>
      <c r="H260" s="74">
        <v>164000</v>
      </c>
      <c r="I260">
        <f t="shared" si="0"/>
        <v>6</v>
      </c>
      <c r="J260">
        <f t="shared" si="5"/>
        <v>2017</v>
      </c>
    </row>
    <row r="261" spans="1:10">
      <c r="A261" s="5">
        <v>236</v>
      </c>
      <c r="B261" s="5">
        <v>6</v>
      </c>
      <c r="C261" t="str">
        <f>VLOOKUP(A261,Clientes!A$2:H$623,3,FALSE)</f>
        <v>Solange</v>
      </c>
      <c r="D261" t="str">
        <f>VLOOKUP(A261,Clientes!A$2:H$623,4,FALSE)</f>
        <v>Bueno</v>
      </c>
      <c r="E261" s="5" t="str">
        <f>VLOOKUP(B261,Servicios!A$2:B$101,2,FALSE)</f>
        <v>Lavandería Con Retiro a Domicilio</v>
      </c>
      <c r="F261" s="5" t="s">
        <v>942</v>
      </c>
      <c r="G261" s="3">
        <v>42899</v>
      </c>
      <c r="H261" s="74">
        <v>14000</v>
      </c>
      <c r="I261">
        <f t="shared" si="0"/>
        <v>6</v>
      </c>
      <c r="J261">
        <f t="shared" si="5"/>
        <v>2017</v>
      </c>
    </row>
    <row r="262" spans="1:10">
      <c r="A262" s="5">
        <v>237</v>
      </c>
      <c r="B262" s="5">
        <v>2</v>
      </c>
      <c r="C262" t="str">
        <f>VLOOKUP(A262,Clientes!A$2:H$623,3,FALSE)</f>
        <v>María Isabel</v>
      </c>
      <c r="D262" t="str">
        <f>VLOOKUP(A262,Clientes!A$2:H$623,4,FALSE)</f>
        <v>Poblete</v>
      </c>
      <c r="E262" s="5" t="str">
        <f>VLOOKUP(B262,Servicios!A$2:B$101,2,FALSE)</f>
        <v>Lavado de Alfombras Sueltas</v>
      </c>
      <c r="F262" s="5" t="s">
        <v>943</v>
      </c>
      <c r="G262" s="3">
        <v>42903</v>
      </c>
      <c r="H262" s="74">
        <v>14000</v>
      </c>
      <c r="I262">
        <f t="shared" si="0"/>
        <v>6</v>
      </c>
      <c r="J262">
        <f t="shared" si="5"/>
        <v>2017</v>
      </c>
    </row>
    <row r="263" spans="1:10">
      <c r="A263" s="5">
        <v>238</v>
      </c>
      <c r="B263" s="5">
        <v>2</v>
      </c>
      <c r="C263" t="str">
        <f>VLOOKUP(A263,Clientes!A$2:H$623,3,FALSE)</f>
        <v>Vicente</v>
      </c>
      <c r="D263" t="str">
        <f>VLOOKUP(A263,Clientes!A$2:H$623,4,FALSE)</f>
        <v>Portunato</v>
      </c>
      <c r="E263" s="5" t="str">
        <f>VLOOKUP(B263,Servicios!A$2:B$101,2,FALSE)</f>
        <v>Lavado de Alfombras Sueltas</v>
      </c>
      <c r="F263" s="5" t="s">
        <v>944</v>
      </c>
      <c r="G263" s="3">
        <v>42903</v>
      </c>
      <c r="H263" s="74">
        <v>15000</v>
      </c>
      <c r="I263">
        <f t="shared" si="0"/>
        <v>6</v>
      </c>
      <c r="J263">
        <f t="shared" si="5"/>
        <v>2017</v>
      </c>
    </row>
    <row r="264" spans="1:10">
      <c r="A264" s="5">
        <v>239</v>
      </c>
      <c r="B264" s="5">
        <v>6</v>
      </c>
      <c r="C264" t="str">
        <f>VLOOKUP(A264,Clientes!A$2:H$623,3,FALSE)</f>
        <v>Jessica</v>
      </c>
      <c r="D264" t="str">
        <f>VLOOKUP(A264,Clientes!A$2:H$623,4,FALSE)</f>
        <v>Henriquez</v>
      </c>
      <c r="E264" s="5" t="str">
        <f>VLOOKUP(B264,Servicios!A$2:B$101,2,FALSE)</f>
        <v>Lavandería Con Retiro a Domicilio</v>
      </c>
      <c r="F264" s="5" t="s">
        <v>945</v>
      </c>
      <c r="G264" s="3">
        <v>42905</v>
      </c>
      <c r="H264" s="74">
        <v>20000</v>
      </c>
      <c r="I264">
        <f t="shared" si="0"/>
        <v>6</v>
      </c>
      <c r="J264">
        <f t="shared" si="5"/>
        <v>2017</v>
      </c>
    </row>
    <row r="265" spans="1:10">
      <c r="A265" s="5">
        <v>240</v>
      </c>
      <c r="B265" s="5">
        <v>2</v>
      </c>
      <c r="C265" t="str">
        <f>VLOOKUP(A265,Clientes!A$2:H$623,3,FALSE)</f>
        <v>Marilyn</v>
      </c>
      <c r="D265" t="str">
        <f>VLOOKUP(A265,Clientes!A$2:H$623,4,FALSE)</f>
        <v>Hurtado</v>
      </c>
      <c r="E265" s="5" t="str">
        <f>VLOOKUP(B265,Servicios!A$2:B$101,2,FALSE)</f>
        <v>Lavado de Alfombras Sueltas</v>
      </c>
      <c r="F265" s="5" t="s">
        <v>946</v>
      </c>
      <c r="G265" s="3">
        <v>42905</v>
      </c>
      <c r="H265" s="74">
        <v>52000</v>
      </c>
      <c r="I265">
        <f t="shared" si="0"/>
        <v>6</v>
      </c>
      <c r="J265">
        <f t="shared" si="5"/>
        <v>2017</v>
      </c>
    </row>
    <row r="266" spans="1:10">
      <c r="A266" s="5">
        <v>241</v>
      </c>
      <c r="B266" s="5">
        <v>6</v>
      </c>
      <c r="C266" t="str">
        <f>VLOOKUP(A266,Clientes!A$2:H$623,3,FALSE)</f>
        <v>Luis</v>
      </c>
      <c r="D266" t="str">
        <f>VLOOKUP(A266,Clientes!A$2:H$623,4,FALSE)</f>
        <v>Rojas</v>
      </c>
      <c r="E266" s="5" t="str">
        <f>VLOOKUP(B266,Servicios!A$2:B$101,2,FALSE)</f>
        <v>Lavandería Con Retiro a Domicilio</v>
      </c>
      <c r="F266" s="5" t="s">
        <v>947</v>
      </c>
      <c r="G266" s="3">
        <v>42905</v>
      </c>
      <c r="H266" s="74">
        <v>12000</v>
      </c>
      <c r="I266">
        <f t="shared" si="0"/>
        <v>6</v>
      </c>
      <c r="J266">
        <f t="shared" si="5"/>
        <v>2017</v>
      </c>
    </row>
    <row r="267" spans="1:10">
      <c r="A267" s="5">
        <v>242</v>
      </c>
      <c r="B267" s="5">
        <v>6</v>
      </c>
      <c r="C267" t="str">
        <f>VLOOKUP(A267,Clientes!A$2:H$623,3,FALSE)</f>
        <v>Luis</v>
      </c>
      <c r="D267" t="str">
        <f>VLOOKUP(A267,Clientes!A$2:H$623,4,FALSE)</f>
        <v>Pereira</v>
      </c>
      <c r="E267" s="5" t="str">
        <f>VLOOKUP(B267,Servicios!A$2:B$101,2,FALSE)</f>
        <v>Lavandería Con Retiro a Domicilio</v>
      </c>
      <c r="F267" s="5" t="s">
        <v>948</v>
      </c>
      <c r="G267" s="3">
        <v>42906</v>
      </c>
      <c r="H267" s="74">
        <v>17000</v>
      </c>
      <c r="I267">
        <f t="shared" si="0"/>
        <v>6</v>
      </c>
      <c r="J267">
        <f t="shared" si="5"/>
        <v>2017</v>
      </c>
    </row>
    <row r="268" spans="1:10">
      <c r="A268" s="5">
        <v>243</v>
      </c>
      <c r="B268" s="5">
        <v>6</v>
      </c>
      <c r="C268" t="str">
        <f>VLOOKUP(A268,Clientes!A$2:H$623,3,FALSE)</f>
        <v>Verónica</v>
      </c>
      <c r="D268" t="str">
        <f>VLOOKUP(A268,Clientes!A$2:H$623,4,FALSE)</f>
        <v>Ortiz</v>
      </c>
      <c r="E268" s="5" t="str">
        <f>VLOOKUP(B268,Servicios!A$2:B$101,2,FALSE)</f>
        <v>Lavandería Con Retiro a Domicilio</v>
      </c>
      <c r="F268" s="5" t="s">
        <v>1372</v>
      </c>
      <c r="G268" s="3">
        <v>42906</v>
      </c>
      <c r="H268" s="74">
        <v>1</v>
      </c>
      <c r="I268">
        <f t="shared" si="0"/>
        <v>6</v>
      </c>
      <c r="J268">
        <f t="shared" si="5"/>
        <v>2017</v>
      </c>
    </row>
    <row r="269" spans="1:10">
      <c r="A269" s="5">
        <v>244</v>
      </c>
      <c r="B269" s="5">
        <v>6</v>
      </c>
      <c r="C269" t="str">
        <f>VLOOKUP(A269,Clientes!A$2:H$623,3,FALSE)</f>
        <v>Antonieta</v>
      </c>
      <c r="D269" t="str">
        <f>VLOOKUP(A269,Clientes!A$2:H$623,4,FALSE)</f>
        <v>Contreras</v>
      </c>
      <c r="E269" s="5" t="str">
        <f>VLOOKUP(B269,Servicios!A$2:B$101,2,FALSE)</f>
        <v>Lavandería Con Retiro a Domicilio</v>
      </c>
      <c r="F269" s="5" t="s">
        <v>949</v>
      </c>
      <c r="G269" s="3">
        <v>42906</v>
      </c>
      <c r="H269" s="74">
        <v>18000</v>
      </c>
      <c r="I269">
        <f t="shared" si="0"/>
        <v>6</v>
      </c>
      <c r="J269">
        <f t="shared" si="5"/>
        <v>2017</v>
      </c>
    </row>
    <row r="270" spans="1:10">
      <c r="A270" s="5">
        <v>245</v>
      </c>
      <c r="B270" s="5">
        <v>2</v>
      </c>
      <c r="C270" t="str">
        <f>VLOOKUP(A270,Clientes!A$2:H$623,3,FALSE)</f>
        <v>María José</v>
      </c>
      <c r="D270" t="str">
        <f>VLOOKUP(A270,Clientes!A$2:H$623,4,FALSE)</f>
        <v>Medina</v>
      </c>
      <c r="E270" s="5" t="str">
        <f>VLOOKUP(B270,Servicios!A$2:B$101,2,FALSE)</f>
        <v>Lavado de Alfombras Sueltas</v>
      </c>
      <c r="F270" s="5" t="s">
        <v>950</v>
      </c>
      <c r="G270" s="3">
        <v>42906</v>
      </c>
      <c r="H270" s="74">
        <v>25000</v>
      </c>
      <c r="I270">
        <f t="shared" si="0"/>
        <v>6</v>
      </c>
      <c r="J270">
        <f t="shared" si="5"/>
        <v>2017</v>
      </c>
    </row>
    <row r="271" spans="1:10">
      <c r="A271" s="5">
        <v>246</v>
      </c>
      <c r="B271" s="5">
        <v>2</v>
      </c>
      <c r="C271" t="str">
        <f>VLOOKUP(A271,Clientes!A$2:H$623,3,FALSE)</f>
        <v>Raúl</v>
      </c>
      <c r="D271" t="str">
        <f>VLOOKUP(A271,Clientes!A$2:H$623,4,FALSE)</f>
        <v>Ramirez</v>
      </c>
      <c r="E271" s="5" t="str">
        <f>VLOOKUP(B271,Servicios!A$2:B$101,2,FALSE)</f>
        <v>Lavado de Alfombras Sueltas</v>
      </c>
      <c r="F271" s="5" t="s">
        <v>951</v>
      </c>
      <c r="G271" s="3">
        <v>42906</v>
      </c>
      <c r="H271" s="74">
        <v>22000</v>
      </c>
      <c r="I271">
        <f t="shared" si="0"/>
        <v>6</v>
      </c>
      <c r="J271">
        <f t="shared" si="5"/>
        <v>2017</v>
      </c>
    </row>
    <row r="272" spans="1:10">
      <c r="A272" s="5">
        <v>247</v>
      </c>
      <c r="B272" s="5">
        <v>2</v>
      </c>
      <c r="C272" t="str">
        <f>VLOOKUP(A272,Clientes!A$2:H$623,3,FALSE)</f>
        <v>Diego</v>
      </c>
      <c r="D272" t="str">
        <f>VLOOKUP(A272,Clientes!A$2:H$623,4,FALSE)</f>
        <v>Urrutia</v>
      </c>
      <c r="E272" s="5" t="str">
        <f>VLOOKUP(B272,Servicios!A$2:B$101,2,FALSE)</f>
        <v>Lavado de Alfombras Sueltas</v>
      </c>
      <c r="F272" s="5" t="s">
        <v>952</v>
      </c>
      <c r="G272" s="3">
        <v>43029</v>
      </c>
      <c r="H272" s="74">
        <v>24000</v>
      </c>
      <c r="I272">
        <f t="shared" si="0"/>
        <v>10</v>
      </c>
      <c r="J272">
        <f t="shared" si="5"/>
        <v>2017</v>
      </c>
    </row>
    <row r="273" spans="1:10">
      <c r="A273" s="5">
        <v>248</v>
      </c>
      <c r="B273" s="5">
        <v>2</v>
      </c>
      <c r="C273" t="str">
        <f>VLOOKUP(A273,Clientes!A$2:H$623,3,FALSE)</f>
        <v>Rodrigo</v>
      </c>
      <c r="D273" t="str">
        <f>VLOOKUP(A273,Clientes!A$2:H$623,4,FALSE)</f>
        <v>Herrera</v>
      </c>
      <c r="E273" s="5" t="str">
        <f>VLOOKUP(B273,Servicios!A$2:B$101,2,FALSE)</f>
        <v>Lavado de Alfombras Sueltas</v>
      </c>
      <c r="F273" s="5" t="s">
        <v>953</v>
      </c>
      <c r="G273" s="3">
        <v>43029</v>
      </c>
      <c r="H273" s="74">
        <v>28000</v>
      </c>
      <c r="I273">
        <f t="shared" si="0"/>
        <v>10</v>
      </c>
      <c r="J273">
        <f t="shared" si="5"/>
        <v>2017</v>
      </c>
    </row>
    <row r="274" spans="1:10">
      <c r="A274" s="5">
        <v>249</v>
      </c>
      <c r="B274" s="5">
        <v>2</v>
      </c>
      <c r="C274" t="str">
        <f>VLOOKUP(A274,Clientes!A$2:H$623,3,FALSE)</f>
        <v>César</v>
      </c>
      <c r="D274" t="str">
        <f>VLOOKUP(A274,Clientes!A$2:H$623,4,FALSE)</f>
        <v>Lambert</v>
      </c>
      <c r="E274" s="5" t="str">
        <f>VLOOKUP(B274,Servicios!A$2:B$101,2,FALSE)</f>
        <v>Lavado de Alfombras Sueltas</v>
      </c>
      <c r="F274" s="5" t="s">
        <v>954</v>
      </c>
      <c r="G274" s="3">
        <v>43029</v>
      </c>
      <c r="H274" s="74">
        <v>20000</v>
      </c>
      <c r="I274">
        <f t="shared" si="0"/>
        <v>10</v>
      </c>
      <c r="J274">
        <f t="shared" si="5"/>
        <v>2017</v>
      </c>
    </row>
    <row r="275" spans="1:10">
      <c r="A275" s="5">
        <v>249</v>
      </c>
      <c r="B275" s="5">
        <v>6</v>
      </c>
      <c r="C275" t="str">
        <f>VLOOKUP(A275,Clientes!A$2:H$623,3,FALSE)</f>
        <v>César</v>
      </c>
      <c r="D275" t="str">
        <f>VLOOKUP(A275,Clientes!A$2:H$623,4,FALSE)</f>
        <v>Lambert</v>
      </c>
      <c r="E275" s="5" t="str">
        <f>VLOOKUP(B275,Servicios!A$2:B$101,2,FALSE)</f>
        <v>Lavandería Con Retiro a Domicilio</v>
      </c>
      <c r="F275" s="5" t="s">
        <v>955</v>
      </c>
      <c r="G275" s="3">
        <v>43029</v>
      </c>
      <c r="H275" s="74">
        <v>6900</v>
      </c>
      <c r="I275">
        <f t="shared" si="0"/>
        <v>10</v>
      </c>
      <c r="J275">
        <f t="shared" si="5"/>
        <v>2017</v>
      </c>
    </row>
    <row r="276" spans="1:10">
      <c r="A276" s="5">
        <v>250</v>
      </c>
      <c r="B276" s="5">
        <v>6</v>
      </c>
      <c r="C276" t="str">
        <f>VLOOKUP(A276,Clientes!A$2:H$623,3,FALSE)</f>
        <v>Arnaldo</v>
      </c>
      <c r="D276" t="str">
        <f>VLOOKUP(A276,Clientes!A$2:H$623,4,FALSE)</f>
        <v>Novoa</v>
      </c>
      <c r="E276" s="5" t="str">
        <f>VLOOKUP(B276,Servicios!A$2:B$101,2,FALSE)</f>
        <v>Lavandería Con Retiro a Domicilio</v>
      </c>
      <c r="F276" s="5" t="s">
        <v>737</v>
      </c>
      <c r="G276" s="3">
        <v>43032</v>
      </c>
      <c r="H276" s="74">
        <v>19000</v>
      </c>
      <c r="I276">
        <f t="shared" si="0"/>
        <v>10</v>
      </c>
      <c r="J276">
        <f t="shared" si="5"/>
        <v>2017</v>
      </c>
    </row>
    <row r="277" spans="1:10">
      <c r="A277" s="5">
        <v>251</v>
      </c>
      <c r="B277" s="5">
        <v>6</v>
      </c>
      <c r="C277" t="str">
        <f>VLOOKUP(A277,Clientes!A$2:H$623,3,FALSE)</f>
        <v>Norma</v>
      </c>
      <c r="D277" t="str">
        <f>VLOOKUP(A277,Clientes!A$2:H$623,4,FALSE)</f>
        <v>Alvarez</v>
      </c>
      <c r="E277" s="5" t="str">
        <f>VLOOKUP(B277,Servicios!A$2:B$101,2,FALSE)</f>
        <v>Lavandería Con Retiro a Domicilio</v>
      </c>
      <c r="F277" s="5" t="s">
        <v>956</v>
      </c>
      <c r="G277" s="3">
        <v>43032</v>
      </c>
      <c r="H277" s="74">
        <v>6900</v>
      </c>
      <c r="I277">
        <f t="shared" si="0"/>
        <v>10</v>
      </c>
      <c r="J277">
        <f t="shared" si="5"/>
        <v>2017</v>
      </c>
    </row>
    <row r="278" spans="1:10">
      <c r="A278" s="5">
        <v>252</v>
      </c>
      <c r="B278" s="5">
        <v>2</v>
      </c>
      <c r="C278" t="str">
        <f>VLOOKUP(A278,Clientes!A$2:H$623,3,FALSE)</f>
        <v>Patricia</v>
      </c>
      <c r="D278" t="str">
        <f>VLOOKUP(A278,Clientes!A$2:H$623,4,FALSE)</f>
        <v>Nuñez</v>
      </c>
      <c r="E278" s="5" t="str">
        <f>VLOOKUP(B278,Servicios!A$2:B$101,2,FALSE)</f>
        <v>Lavado de Alfombras Sueltas</v>
      </c>
      <c r="F278" s="5" t="s">
        <v>957</v>
      </c>
      <c r="G278" s="3">
        <v>43032</v>
      </c>
      <c r="H278" s="74">
        <v>52000</v>
      </c>
      <c r="I278">
        <f t="shared" si="0"/>
        <v>10</v>
      </c>
      <c r="J278">
        <f t="shared" si="5"/>
        <v>2017</v>
      </c>
    </row>
    <row r="279" spans="1:10">
      <c r="A279" s="5">
        <v>253</v>
      </c>
      <c r="B279" s="5">
        <v>2</v>
      </c>
      <c r="C279" t="str">
        <f>VLOOKUP(A279,Clientes!A$2:H$623,3,FALSE)</f>
        <v>Teresa</v>
      </c>
      <c r="D279">
        <f>VLOOKUP(A279,Clientes!A$2:H$623,4,FALSE)</f>
        <v>0</v>
      </c>
      <c r="E279" s="5" t="str">
        <f>VLOOKUP(B279,Servicios!A$2:B$101,2,FALSE)</f>
        <v>Lavado de Alfombras Sueltas</v>
      </c>
      <c r="F279" s="5" t="s">
        <v>958</v>
      </c>
      <c r="G279" s="3">
        <v>43031</v>
      </c>
      <c r="H279" s="74">
        <v>20000</v>
      </c>
      <c r="I279">
        <f t="shared" si="0"/>
        <v>10</v>
      </c>
      <c r="J279">
        <f t="shared" si="5"/>
        <v>2017</v>
      </c>
    </row>
    <row r="280" spans="1:10">
      <c r="A280" s="5">
        <v>253</v>
      </c>
      <c r="B280" s="5">
        <v>6</v>
      </c>
      <c r="C280" t="str">
        <f>VLOOKUP(A280,Clientes!A$2:H$623,3,FALSE)</f>
        <v>Teresa</v>
      </c>
      <c r="D280">
        <f>VLOOKUP(A280,Clientes!A$2:H$623,4,FALSE)</f>
        <v>0</v>
      </c>
      <c r="E280" s="5" t="str">
        <f>VLOOKUP(B280,Servicios!A$2:B$101,2,FALSE)</f>
        <v>Lavandería Con Retiro a Domicilio</v>
      </c>
      <c r="F280" s="5" t="s">
        <v>959</v>
      </c>
      <c r="G280" s="3">
        <v>43031</v>
      </c>
      <c r="H280" s="74">
        <v>14800</v>
      </c>
      <c r="I280">
        <f t="shared" si="0"/>
        <v>10</v>
      </c>
      <c r="J280">
        <f t="shared" si="5"/>
        <v>2017</v>
      </c>
    </row>
    <row r="281" spans="1:10">
      <c r="A281" s="5">
        <v>254</v>
      </c>
      <c r="B281" s="5">
        <v>2</v>
      </c>
      <c r="C281" t="str">
        <f>VLOOKUP(A281,Clientes!A$2:H$623,3,FALSE)</f>
        <v>Fernanda</v>
      </c>
      <c r="D281" t="str">
        <f>VLOOKUP(A281,Clientes!A$2:H$623,4,FALSE)</f>
        <v>Carvajal</v>
      </c>
      <c r="E281" s="5" t="str">
        <f>VLOOKUP(B281,Servicios!A$2:B$101,2,FALSE)</f>
        <v>Lavado de Alfombras Sueltas</v>
      </c>
      <c r="F281" s="5" t="s">
        <v>960</v>
      </c>
      <c r="G281" s="3">
        <v>43038</v>
      </c>
      <c r="H281" s="74">
        <v>20000</v>
      </c>
      <c r="I281">
        <f t="shared" si="0"/>
        <v>10</v>
      </c>
      <c r="J281">
        <f t="shared" si="5"/>
        <v>2017</v>
      </c>
    </row>
    <row r="282" spans="1:10">
      <c r="A282" s="5">
        <v>255</v>
      </c>
      <c r="B282" s="5">
        <v>2</v>
      </c>
      <c r="C282" t="str">
        <f>VLOOKUP(A282,Clientes!A$2:H$623,3,FALSE)</f>
        <v>Claudio</v>
      </c>
      <c r="D282" t="str">
        <f>VLOOKUP(A282,Clientes!A$2:H$623,4,FALSE)</f>
        <v>Solis</v>
      </c>
      <c r="E282" s="5" t="str">
        <f>VLOOKUP(B282,Servicios!A$2:B$101,2,FALSE)</f>
        <v>Lavado de Alfombras Sueltas</v>
      </c>
      <c r="F282" s="5" t="s">
        <v>961</v>
      </c>
      <c r="G282" s="3">
        <v>43038</v>
      </c>
      <c r="H282" s="74">
        <v>23000</v>
      </c>
      <c r="I282">
        <f t="shared" si="0"/>
        <v>10</v>
      </c>
      <c r="J282">
        <f t="shared" si="5"/>
        <v>2017</v>
      </c>
    </row>
    <row r="283" spans="1:10">
      <c r="A283" s="5">
        <v>256</v>
      </c>
      <c r="B283" s="5">
        <v>2</v>
      </c>
      <c r="C283" t="str">
        <f>VLOOKUP(A283,Clientes!A$2:H$623,3,FALSE)</f>
        <v>Mercedes</v>
      </c>
      <c r="D283">
        <f>VLOOKUP(A283,Clientes!A$2:H$623,4,FALSE)</f>
        <v>0</v>
      </c>
      <c r="E283" s="5" t="str">
        <f>VLOOKUP(B283,Servicios!A$2:B$101,2,FALSE)</f>
        <v>Lavado de Alfombras Sueltas</v>
      </c>
      <c r="F283" s="5" t="s">
        <v>962</v>
      </c>
      <c r="G283" s="3">
        <v>43038</v>
      </c>
      <c r="H283" s="74">
        <v>42000</v>
      </c>
      <c r="I283">
        <f t="shared" si="0"/>
        <v>10</v>
      </c>
      <c r="J283">
        <f t="shared" si="5"/>
        <v>2017</v>
      </c>
    </row>
    <row r="284" spans="1:10">
      <c r="A284" s="5">
        <v>257</v>
      </c>
      <c r="B284" s="5">
        <v>6</v>
      </c>
      <c r="C284" t="str">
        <f>VLOOKUP(A284,Clientes!A$2:H$623,3,FALSE)</f>
        <v>Magdalena</v>
      </c>
      <c r="D284">
        <f>VLOOKUP(A284,Clientes!A$2:H$623,4,FALSE)</f>
        <v>0</v>
      </c>
      <c r="E284" s="5" t="str">
        <f>VLOOKUP(B284,Servicios!A$2:B$101,2,FALSE)</f>
        <v>Lavandería Con Retiro a Domicilio</v>
      </c>
      <c r="F284" s="5" t="s">
        <v>963</v>
      </c>
      <c r="G284" s="3">
        <v>43038</v>
      </c>
      <c r="H284" s="74">
        <v>18000</v>
      </c>
      <c r="I284">
        <f t="shared" si="0"/>
        <v>10</v>
      </c>
      <c r="J284">
        <f t="shared" si="5"/>
        <v>2017</v>
      </c>
    </row>
    <row r="285" spans="1:10">
      <c r="A285" s="5">
        <v>258</v>
      </c>
      <c r="B285" s="5">
        <v>2</v>
      </c>
      <c r="C285" t="str">
        <f>VLOOKUP(A285,Clientes!A$2:H$623,3,FALSE)</f>
        <v>Pamela</v>
      </c>
      <c r="D285">
        <f>VLOOKUP(A285,Clientes!A$2:H$623,4,FALSE)</f>
        <v>0</v>
      </c>
      <c r="E285" s="5" t="str">
        <f>VLOOKUP(B285,Servicios!A$2:B$101,2,FALSE)</f>
        <v>Lavado de Alfombras Sueltas</v>
      </c>
      <c r="F285" s="5" t="s">
        <v>964</v>
      </c>
      <c r="G285" s="3">
        <v>43038</v>
      </c>
      <c r="H285" s="74">
        <v>20000</v>
      </c>
      <c r="I285">
        <f t="shared" si="0"/>
        <v>10</v>
      </c>
      <c r="J285">
        <f t="shared" si="5"/>
        <v>2017</v>
      </c>
    </row>
    <row r="286" spans="1:10">
      <c r="A286" s="5">
        <v>259</v>
      </c>
      <c r="B286" s="5">
        <v>2</v>
      </c>
      <c r="C286" t="str">
        <f>VLOOKUP(A286,Clientes!A$2:H$623,3,FALSE)</f>
        <v>Alejandro</v>
      </c>
      <c r="D286" t="str">
        <f>VLOOKUP(A286,Clientes!A$2:H$623,4,FALSE)</f>
        <v>Díaz</v>
      </c>
      <c r="E286" s="5" t="str">
        <f>VLOOKUP(B286,Servicios!A$2:B$101,2,FALSE)</f>
        <v>Lavado de Alfombras Sueltas</v>
      </c>
      <c r="F286" s="5" t="s">
        <v>965</v>
      </c>
      <c r="G286" s="3">
        <v>43039</v>
      </c>
      <c r="H286" s="74">
        <v>23000</v>
      </c>
      <c r="I286">
        <f t="shared" si="0"/>
        <v>10</v>
      </c>
      <c r="J286">
        <f t="shared" si="5"/>
        <v>2017</v>
      </c>
    </row>
    <row r="287" spans="1:10">
      <c r="A287" s="5">
        <v>260</v>
      </c>
      <c r="B287" s="5">
        <v>2</v>
      </c>
      <c r="C287" t="str">
        <f>VLOOKUP(A287,Clientes!A$2:H$623,3,FALSE)</f>
        <v>María Eugenia</v>
      </c>
      <c r="D287" t="str">
        <f>VLOOKUP(A287,Clientes!A$2:H$623,4,FALSE)</f>
        <v>Tabera</v>
      </c>
      <c r="E287" s="5" t="str">
        <f>VLOOKUP(B287,Servicios!A$2:B$101,2,FALSE)</f>
        <v>Lavado de Alfombras Sueltas</v>
      </c>
      <c r="F287" s="5" t="s">
        <v>966</v>
      </c>
      <c r="G287" s="3">
        <v>43039</v>
      </c>
      <c r="H287" s="74">
        <v>25000</v>
      </c>
      <c r="I287">
        <f t="shared" si="0"/>
        <v>10</v>
      </c>
      <c r="J287">
        <f t="shared" si="5"/>
        <v>2017</v>
      </c>
    </row>
    <row r="288" spans="1:10">
      <c r="A288" s="5">
        <v>261</v>
      </c>
      <c r="B288" s="5">
        <v>2</v>
      </c>
      <c r="C288" t="str">
        <f>VLOOKUP(A288,Clientes!A$2:H$623,3,FALSE)</f>
        <v>Alvaro</v>
      </c>
      <c r="D288" t="str">
        <f>VLOOKUP(A288,Clientes!A$2:H$623,4,FALSE)</f>
        <v>Pino</v>
      </c>
      <c r="E288" s="5" t="str">
        <f>VLOOKUP(B288,Servicios!A$2:B$101,2,FALSE)</f>
        <v>Lavado de Alfombras Sueltas</v>
      </c>
      <c r="F288" s="5" t="s">
        <v>967</v>
      </c>
      <c r="G288" s="3">
        <v>43100</v>
      </c>
      <c r="H288" s="74">
        <v>20000</v>
      </c>
      <c r="I288">
        <f t="shared" si="0"/>
        <v>12</v>
      </c>
      <c r="J288">
        <f t="shared" si="5"/>
        <v>2017</v>
      </c>
    </row>
    <row r="289" spans="1:10">
      <c r="A289" s="5">
        <v>262</v>
      </c>
      <c r="B289" s="5">
        <v>6</v>
      </c>
      <c r="C289" t="str">
        <f>VLOOKUP(A289,Clientes!A$2:H$623,3,FALSE)</f>
        <v>Sebastián</v>
      </c>
      <c r="D289" t="str">
        <f>VLOOKUP(A289,Clientes!A$2:H$623,4,FALSE)</f>
        <v>Toro</v>
      </c>
      <c r="E289" s="5" t="str">
        <f>VLOOKUP(B289,Servicios!A$2:B$101,2,FALSE)</f>
        <v>Lavandería Con Retiro a Domicilio</v>
      </c>
      <c r="F289" s="5" t="s">
        <v>968</v>
      </c>
      <c r="G289" s="3">
        <v>43039</v>
      </c>
      <c r="H289" s="74">
        <v>6900</v>
      </c>
      <c r="I289">
        <f t="shared" si="0"/>
        <v>10</v>
      </c>
      <c r="J289">
        <f t="shared" si="5"/>
        <v>2017</v>
      </c>
    </row>
    <row r="290" spans="1:10">
      <c r="A290" s="5">
        <v>263</v>
      </c>
      <c r="B290" s="5">
        <v>2</v>
      </c>
      <c r="C290" t="str">
        <f>VLOOKUP(A290,Clientes!A$2:H$623,3,FALSE)</f>
        <v>Belén</v>
      </c>
      <c r="D290" t="str">
        <f>VLOOKUP(A290,Clientes!A$2:H$623,4,FALSE)</f>
        <v>Inostroza</v>
      </c>
      <c r="E290" s="5" t="str">
        <f>VLOOKUP(B290,Servicios!A$2:B$101,2,FALSE)</f>
        <v>Lavado de Alfombras Sueltas</v>
      </c>
      <c r="F290" s="5" t="s">
        <v>969</v>
      </c>
      <c r="G290" s="3">
        <v>43515</v>
      </c>
      <c r="H290" s="74">
        <v>40000</v>
      </c>
      <c r="I290">
        <f t="shared" si="0"/>
        <v>2</v>
      </c>
      <c r="J290">
        <f t="shared" si="5"/>
        <v>2019</v>
      </c>
    </row>
    <row r="291" spans="1:10">
      <c r="A291" s="5">
        <v>263</v>
      </c>
      <c r="B291" s="5">
        <v>4</v>
      </c>
      <c r="C291" t="str">
        <f>VLOOKUP(A291,Clientes!A$2:H$623,3,FALSE)</f>
        <v>Belén</v>
      </c>
      <c r="D291" t="str">
        <f>VLOOKUP(A291,Clientes!A$2:H$623,4,FALSE)</f>
        <v>Inostroza</v>
      </c>
      <c r="E291" s="5" t="str">
        <f>VLOOKUP(B291,Servicios!A$2:B$101,2,FALSE)</f>
        <v>Limpieza de Tapices de Muebles</v>
      </c>
      <c r="F291" s="5" t="s">
        <v>970</v>
      </c>
      <c r="G291" s="3">
        <v>43515</v>
      </c>
      <c r="H291" s="74">
        <v>70000</v>
      </c>
      <c r="I291">
        <f t="shared" si="0"/>
        <v>2</v>
      </c>
      <c r="J291">
        <f t="shared" si="5"/>
        <v>2019</v>
      </c>
    </row>
    <row r="292" spans="1:10">
      <c r="A292" s="5">
        <v>264</v>
      </c>
      <c r="B292" s="5">
        <v>6</v>
      </c>
      <c r="C292" t="str">
        <f>VLOOKUP(A292,Clientes!A$2:H$623,3,FALSE)</f>
        <v>Sonia</v>
      </c>
      <c r="D292" t="str">
        <f>VLOOKUP(A292,Clientes!A$2:H$623,4,FALSE)</f>
        <v>Reyes</v>
      </c>
      <c r="E292" s="5" t="str">
        <f>VLOOKUP(B292,Servicios!A$2:B$101,2,FALSE)</f>
        <v>Lavandería Con Retiro a Domicilio</v>
      </c>
      <c r="F292" s="5" t="s">
        <v>971</v>
      </c>
      <c r="G292" s="3">
        <v>43041</v>
      </c>
      <c r="H292" s="74">
        <v>23000</v>
      </c>
      <c r="I292">
        <f t="shared" si="0"/>
        <v>11</v>
      </c>
      <c r="J292">
        <f t="shared" si="5"/>
        <v>2017</v>
      </c>
    </row>
    <row r="293" spans="1:10">
      <c r="A293" s="5">
        <v>265</v>
      </c>
      <c r="B293" s="5">
        <v>2</v>
      </c>
      <c r="C293" t="str">
        <f>VLOOKUP(A293,Clientes!A$2:H$623,3,FALSE)</f>
        <v>Danella</v>
      </c>
      <c r="D293" t="str">
        <f>VLOOKUP(A293,Clientes!A$2:H$623,4,FALSE)</f>
        <v>Delgado</v>
      </c>
      <c r="E293" s="5" t="str">
        <f>VLOOKUP(B293,Servicios!A$2:B$101,2,FALSE)</f>
        <v>Lavado de Alfombras Sueltas</v>
      </c>
      <c r="F293" s="5" t="s">
        <v>972</v>
      </c>
      <c r="G293" s="3">
        <v>43041</v>
      </c>
      <c r="H293" s="74">
        <v>16000</v>
      </c>
      <c r="I293">
        <f t="shared" si="0"/>
        <v>11</v>
      </c>
      <c r="J293">
        <f t="shared" si="5"/>
        <v>2017</v>
      </c>
    </row>
    <row r="294" spans="1:10">
      <c r="A294" s="5">
        <v>266</v>
      </c>
      <c r="B294" s="5">
        <v>2</v>
      </c>
      <c r="C294" t="str">
        <f>VLOOKUP(A294,Clientes!A$2:H$623,3,FALSE)</f>
        <v>Edith</v>
      </c>
      <c r="D294" t="str">
        <f>VLOOKUP(A294,Clientes!A$2:H$623,4,FALSE)</f>
        <v>Saavedra</v>
      </c>
      <c r="E294" s="5" t="str">
        <f>VLOOKUP(B294,Servicios!A$2:B$101,2,FALSE)</f>
        <v>Lavado de Alfombras Sueltas</v>
      </c>
      <c r="F294" s="5" t="s">
        <v>954</v>
      </c>
      <c r="G294" s="3">
        <v>43043</v>
      </c>
      <c r="H294" s="74">
        <v>23000</v>
      </c>
      <c r="I294">
        <f t="shared" si="0"/>
        <v>11</v>
      </c>
      <c r="J294">
        <f t="shared" si="5"/>
        <v>2017</v>
      </c>
    </row>
    <row r="295" spans="1:10">
      <c r="A295" s="5">
        <v>267</v>
      </c>
      <c r="B295" s="5">
        <v>6</v>
      </c>
      <c r="C295" t="str">
        <f>VLOOKUP(A295,Clientes!A$2:H$623,3,FALSE)</f>
        <v>Jenny</v>
      </c>
      <c r="D295" t="str">
        <f>VLOOKUP(A295,Clientes!A$2:H$623,4,FALSE)</f>
        <v>Gajardo</v>
      </c>
      <c r="E295" s="5" t="str">
        <f>VLOOKUP(B295,Servicios!A$2:B$101,2,FALSE)</f>
        <v>Lavandería Con Retiro a Domicilio</v>
      </c>
      <c r="F295" s="5" t="s">
        <v>973</v>
      </c>
      <c r="G295" s="3">
        <v>43043</v>
      </c>
      <c r="H295" s="74">
        <v>6900</v>
      </c>
      <c r="I295">
        <f t="shared" si="0"/>
        <v>11</v>
      </c>
      <c r="J295">
        <f t="shared" si="5"/>
        <v>2017</v>
      </c>
    </row>
    <row r="296" spans="1:10">
      <c r="A296" s="5">
        <v>268</v>
      </c>
      <c r="B296" s="5">
        <v>2</v>
      </c>
      <c r="C296" t="str">
        <f>VLOOKUP(A296,Clientes!A$2:H$623,3,FALSE)</f>
        <v>Jannette</v>
      </c>
      <c r="D296" t="str">
        <f>VLOOKUP(A296,Clientes!A$2:H$623,4,FALSE)</f>
        <v>Díaz</v>
      </c>
      <c r="E296" s="5" t="str">
        <f>VLOOKUP(B296,Servicios!A$2:B$101,2,FALSE)</f>
        <v>Lavado de Alfombras Sueltas</v>
      </c>
      <c r="F296" s="5" t="s">
        <v>974</v>
      </c>
      <c r="G296" s="3">
        <v>43043</v>
      </c>
      <c r="H296" s="74">
        <v>19000</v>
      </c>
      <c r="I296">
        <f t="shared" si="0"/>
        <v>11</v>
      </c>
      <c r="J296">
        <f t="shared" si="5"/>
        <v>2017</v>
      </c>
    </row>
    <row r="297" spans="1:10">
      <c r="A297" s="5">
        <v>269</v>
      </c>
      <c r="B297" s="5">
        <v>2</v>
      </c>
      <c r="C297" t="str">
        <f>VLOOKUP(A297,Clientes!A$2:H$623,3,FALSE)</f>
        <v>Jonathan</v>
      </c>
      <c r="D297" t="str">
        <f>VLOOKUP(A297,Clientes!A$2:H$623,4,FALSE)</f>
        <v>Martinez</v>
      </c>
      <c r="E297" s="5" t="str">
        <f>VLOOKUP(B297,Servicios!A$2:B$101,2,FALSE)</f>
        <v>Lavado de Alfombras Sueltas</v>
      </c>
      <c r="F297" s="5" t="s">
        <v>975</v>
      </c>
      <c r="G297" s="3">
        <v>43043</v>
      </c>
      <c r="H297" s="74">
        <v>25000</v>
      </c>
      <c r="I297">
        <f t="shared" si="0"/>
        <v>11</v>
      </c>
      <c r="J297">
        <f t="shared" si="5"/>
        <v>2017</v>
      </c>
    </row>
    <row r="298" spans="1:10">
      <c r="A298" s="5">
        <v>270</v>
      </c>
      <c r="B298" s="5">
        <v>2</v>
      </c>
      <c r="C298" t="str">
        <f>VLOOKUP(A298,Clientes!A$2:H$623,3,FALSE)</f>
        <v>Ina</v>
      </c>
      <c r="D298" t="str">
        <f>VLOOKUP(A298,Clientes!A$2:H$623,4,FALSE)</f>
        <v>Hidalgo</v>
      </c>
      <c r="E298" s="5" t="str">
        <f>VLOOKUP(B298,Servicios!A$2:B$101,2,FALSE)</f>
        <v>Lavado de Alfombras Sueltas</v>
      </c>
      <c r="F298" s="5" t="s">
        <v>976</v>
      </c>
      <c r="G298" s="3">
        <v>43043</v>
      </c>
      <c r="H298" s="74">
        <v>28000</v>
      </c>
      <c r="I298">
        <f t="shared" si="0"/>
        <v>11</v>
      </c>
      <c r="J298">
        <f t="shared" si="5"/>
        <v>2017</v>
      </c>
    </row>
    <row r="299" spans="1:10">
      <c r="A299" s="5">
        <v>271</v>
      </c>
      <c r="B299" s="5">
        <v>2</v>
      </c>
      <c r="C299" t="str">
        <f>VLOOKUP(A299,Clientes!A$2:H$623,3,FALSE)</f>
        <v>Guillermo</v>
      </c>
      <c r="D299" t="str">
        <f>VLOOKUP(A299,Clientes!A$2:H$623,4,FALSE)</f>
        <v>Alcayaga</v>
      </c>
      <c r="E299" s="5" t="str">
        <f>VLOOKUP(B299,Servicios!A$2:B$101,2,FALSE)</f>
        <v>Lavado de Alfombras Sueltas</v>
      </c>
      <c r="F299" s="5" t="s">
        <v>977</v>
      </c>
      <c r="G299" s="3">
        <v>43043</v>
      </c>
      <c r="H299" s="74">
        <v>18000</v>
      </c>
      <c r="I299">
        <f t="shared" si="0"/>
        <v>11</v>
      </c>
      <c r="J299">
        <f t="shared" si="5"/>
        <v>2017</v>
      </c>
    </row>
    <row r="300" spans="1:10">
      <c r="A300" s="5">
        <v>272</v>
      </c>
      <c r="B300" s="5">
        <v>2</v>
      </c>
      <c r="C300" t="str">
        <f>VLOOKUP(A300,Clientes!A$2:H$623,3,FALSE)</f>
        <v>Jaime</v>
      </c>
      <c r="D300" t="str">
        <f>VLOOKUP(A300,Clientes!A$2:H$623,4,FALSE)</f>
        <v>Vizcarra</v>
      </c>
      <c r="E300" s="5" t="str">
        <f>VLOOKUP(B300,Servicios!A$2:B$101,2,FALSE)</f>
        <v>Lavado de Alfombras Sueltas</v>
      </c>
      <c r="F300" s="5" t="s">
        <v>978</v>
      </c>
      <c r="G300" s="3">
        <v>43046</v>
      </c>
      <c r="H300" s="74">
        <v>70000</v>
      </c>
      <c r="I300">
        <f t="shared" si="0"/>
        <v>11</v>
      </c>
      <c r="J300">
        <f t="shared" ref="J300:J363" si="6">YEAR(G300)</f>
        <v>2017</v>
      </c>
    </row>
    <row r="301" spans="1:10">
      <c r="A301" s="5">
        <v>273</v>
      </c>
      <c r="B301" s="5">
        <v>2</v>
      </c>
      <c r="C301" t="str">
        <f>VLOOKUP(A301,Clientes!A$2:H$623,3,FALSE)</f>
        <v>María Cristina</v>
      </c>
      <c r="D301" t="str">
        <f>VLOOKUP(A301,Clientes!A$2:H$623,4,FALSE)</f>
        <v>Ferrari</v>
      </c>
      <c r="E301" s="5" t="str">
        <f>VLOOKUP(B301,Servicios!A$2:B$101,2,FALSE)</f>
        <v>Lavado de Alfombras Sueltas</v>
      </c>
      <c r="F301" s="5" t="s">
        <v>979</v>
      </c>
      <c r="G301" s="3">
        <v>43046</v>
      </c>
      <c r="H301" s="74">
        <v>64000</v>
      </c>
      <c r="I301">
        <f t="shared" si="0"/>
        <v>11</v>
      </c>
      <c r="J301">
        <f t="shared" si="6"/>
        <v>2017</v>
      </c>
    </row>
    <row r="302" spans="1:10">
      <c r="A302" s="5">
        <v>274</v>
      </c>
      <c r="B302" s="5">
        <v>2</v>
      </c>
      <c r="C302" t="str">
        <f>VLOOKUP(A302,Clientes!A$2:H$623,3,FALSE)</f>
        <v>Max</v>
      </c>
      <c r="D302" t="str">
        <f>VLOOKUP(A302,Clientes!A$2:H$623,4,FALSE)</f>
        <v>Sothers</v>
      </c>
      <c r="E302" s="5" t="str">
        <f>VLOOKUP(B302,Servicios!A$2:B$101,2,FALSE)</f>
        <v>Lavado de Alfombras Sueltas</v>
      </c>
      <c r="F302" s="5" t="s">
        <v>1344</v>
      </c>
      <c r="G302" s="3">
        <v>43048</v>
      </c>
      <c r="H302" s="74">
        <v>25000</v>
      </c>
      <c r="I302">
        <f t="shared" si="0"/>
        <v>11</v>
      </c>
      <c r="J302">
        <f t="shared" si="6"/>
        <v>2017</v>
      </c>
    </row>
    <row r="303" spans="1:10">
      <c r="A303" s="5">
        <v>275</v>
      </c>
      <c r="B303" s="5">
        <v>2</v>
      </c>
      <c r="C303" t="str">
        <f>VLOOKUP(A303,Clientes!A$2:H$623,3,FALSE)</f>
        <v>Luis</v>
      </c>
      <c r="D303" t="str">
        <f>VLOOKUP(A303,Clientes!A$2:H$623,4,FALSE)</f>
        <v>Poblete</v>
      </c>
      <c r="E303" s="5" t="str">
        <f>VLOOKUP(B303,Servicios!A$2:B$101,2,FALSE)</f>
        <v>Lavado de Alfombras Sueltas</v>
      </c>
      <c r="F303" s="5" t="s">
        <v>819</v>
      </c>
      <c r="G303" s="3">
        <v>43048</v>
      </c>
      <c r="H303" s="74">
        <v>12000</v>
      </c>
      <c r="I303">
        <f t="shared" si="0"/>
        <v>11</v>
      </c>
      <c r="J303">
        <f t="shared" si="6"/>
        <v>2017</v>
      </c>
    </row>
    <row r="304" spans="1:10">
      <c r="A304" s="5">
        <v>276</v>
      </c>
      <c r="B304" s="5">
        <v>2</v>
      </c>
      <c r="C304" t="str">
        <f>VLOOKUP(A304,Clientes!A$2:H$623,3,FALSE)</f>
        <v>Rodrigo</v>
      </c>
      <c r="D304" t="str">
        <f>VLOOKUP(A304,Clientes!A$2:H$623,4,FALSE)</f>
        <v>Leighton</v>
      </c>
      <c r="E304" s="5" t="str">
        <f>VLOOKUP(B304,Servicios!A$2:B$101,2,FALSE)</f>
        <v>Lavado de Alfombras Sueltas</v>
      </c>
      <c r="F304" s="5" t="s">
        <v>980</v>
      </c>
      <c r="G304" s="3">
        <v>43048</v>
      </c>
      <c r="H304" s="74">
        <v>32000</v>
      </c>
      <c r="I304">
        <f t="shared" si="0"/>
        <v>11</v>
      </c>
      <c r="J304">
        <f t="shared" si="6"/>
        <v>2017</v>
      </c>
    </row>
    <row r="305" spans="1:10">
      <c r="A305" s="5">
        <v>277</v>
      </c>
      <c r="B305" s="5">
        <v>2</v>
      </c>
      <c r="C305" t="str">
        <f>VLOOKUP(A305,Clientes!A$2:H$623,3,FALSE)</f>
        <v>Yorka</v>
      </c>
      <c r="D305" t="str">
        <f>VLOOKUP(A305,Clientes!A$2:H$623,4,FALSE)</f>
        <v>Marchant</v>
      </c>
      <c r="E305" s="5" t="str">
        <f>VLOOKUP(B305,Servicios!A$2:B$101,2,FALSE)</f>
        <v>Lavado de Alfombras Sueltas</v>
      </c>
      <c r="F305" s="5" t="s">
        <v>981</v>
      </c>
      <c r="G305" s="3">
        <v>43048</v>
      </c>
      <c r="H305" s="74">
        <v>40000</v>
      </c>
      <c r="I305">
        <f t="shared" si="0"/>
        <v>11</v>
      </c>
      <c r="J305">
        <f t="shared" si="6"/>
        <v>2017</v>
      </c>
    </row>
    <row r="306" spans="1:10">
      <c r="A306" s="5">
        <v>278</v>
      </c>
      <c r="B306" s="5">
        <v>2</v>
      </c>
      <c r="C306" t="str">
        <f>VLOOKUP(A306,Clientes!A$2:H$623,3,FALSE)</f>
        <v>Sebastián</v>
      </c>
      <c r="D306" t="str">
        <f>VLOOKUP(A306,Clientes!A$2:H$623,4,FALSE)</f>
        <v>Miranda</v>
      </c>
      <c r="E306" s="5" t="str">
        <f>VLOOKUP(B306,Servicios!A$2:B$101,2,FALSE)</f>
        <v>Lavado de Alfombras Sueltas</v>
      </c>
      <c r="F306" s="5" t="s">
        <v>982</v>
      </c>
      <c r="G306" s="3">
        <v>43050</v>
      </c>
      <c r="H306" s="74">
        <v>39000</v>
      </c>
      <c r="I306">
        <f t="shared" si="0"/>
        <v>11</v>
      </c>
      <c r="J306">
        <f t="shared" si="6"/>
        <v>2017</v>
      </c>
    </row>
    <row r="307" spans="1:10">
      <c r="A307" s="5">
        <v>279</v>
      </c>
      <c r="B307" s="5">
        <v>6</v>
      </c>
      <c r="C307" t="str">
        <f>VLOOKUP(A307,Clientes!A$2:H$623,3,FALSE)</f>
        <v>Edith</v>
      </c>
      <c r="D307" t="str">
        <f>VLOOKUP(A307,Clientes!A$2:H$623,4,FALSE)</f>
        <v>Moraga</v>
      </c>
      <c r="E307" s="5" t="str">
        <f>VLOOKUP(B307,Servicios!A$2:B$101,2,FALSE)</f>
        <v>Lavandería Con Retiro a Domicilio</v>
      </c>
      <c r="F307" s="5" t="s">
        <v>983</v>
      </c>
      <c r="G307" s="3">
        <v>43050</v>
      </c>
      <c r="H307" s="74">
        <v>24700</v>
      </c>
      <c r="I307">
        <f t="shared" si="0"/>
        <v>11</v>
      </c>
      <c r="J307">
        <f t="shared" si="6"/>
        <v>2017</v>
      </c>
    </row>
    <row r="308" spans="1:10">
      <c r="A308" s="5">
        <v>280</v>
      </c>
      <c r="B308" s="5">
        <v>2</v>
      </c>
      <c r="C308" t="str">
        <f>VLOOKUP(A308,Clientes!A$2:H$623,3,FALSE)</f>
        <v>Alicia</v>
      </c>
      <c r="D308" t="str">
        <f>VLOOKUP(A308,Clientes!A$2:H$623,4,FALSE)</f>
        <v>Jimenez</v>
      </c>
      <c r="E308" s="5" t="str">
        <f>VLOOKUP(B308,Servicios!A$2:B$101,2,FALSE)</f>
        <v>Lavado de Alfombras Sueltas</v>
      </c>
      <c r="F308" s="5" t="s">
        <v>974</v>
      </c>
      <c r="G308" s="3">
        <v>43050</v>
      </c>
      <c r="H308" s="74">
        <v>32000</v>
      </c>
      <c r="I308">
        <f t="shared" si="0"/>
        <v>11</v>
      </c>
      <c r="J308">
        <f t="shared" si="6"/>
        <v>2017</v>
      </c>
    </row>
    <row r="309" spans="1:10">
      <c r="A309" s="5">
        <v>281</v>
      </c>
      <c r="B309" s="5">
        <v>6</v>
      </c>
      <c r="C309" t="str">
        <f>VLOOKUP(A309,Clientes!A$2:H$623,3,FALSE)</f>
        <v>Agatha</v>
      </c>
      <c r="D309" t="str">
        <f>VLOOKUP(A309,Clientes!A$2:H$623,4,FALSE)</f>
        <v>Romero</v>
      </c>
      <c r="E309" s="5" t="str">
        <f>VLOOKUP(B309,Servicios!A$2:B$101,2,FALSE)</f>
        <v>Lavandería Con Retiro a Domicilio</v>
      </c>
      <c r="F309" s="5" t="s">
        <v>984</v>
      </c>
      <c r="G309" s="3">
        <v>43052</v>
      </c>
      <c r="H309" s="74">
        <v>13800</v>
      </c>
      <c r="I309">
        <f t="shared" si="0"/>
        <v>11</v>
      </c>
      <c r="J309">
        <f t="shared" si="6"/>
        <v>2017</v>
      </c>
    </row>
    <row r="310" spans="1:10">
      <c r="A310" s="5">
        <v>282</v>
      </c>
      <c r="B310" s="5">
        <v>2</v>
      </c>
      <c r="C310" t="str">
        <f>VLOOKUP(A310,Clientes!A$2:H$623,3,FALSE)</f>
        <v>María Alicia</v>
      </c>
      <c r="D310" t="str">
        <f>VLOOKUP(A310,Clientes!A$2:H$623,4,FALSE)</f>
        <v>Herrera</v>
      </c>
      <c r="E310" s="5" t="str">
        <f>VLOOKUP(B310,Servicios!A$2:B$101,2,FALSE)</f>
        <v>Lavado de Alfombras Sueltas</v>
      </c>
      <c r="F310" s="5" t="s">
        <v>985</v>
      </c>
      <c r="G310" s="3">
        <v>43046</v>
      </c>
      <c r="H310" s="74">
        <v>20000</v>
      </c>
      <c r="I310">
        <f t="shared" si="0"/>
        <v>11</v>
      </c>
      <c r="J310">
        <f t="shared" si="6"/>
        <v>2017</v>
      </c>
    </row>
    <row r="311" spans="1:10">
      <c r="A311" s="5">
        <v>283</v>
      </c>
      <c r="B311" s="5">
        <v>2</v>
      </c>
      <c r="C311" t="str">
        <f>VLOOKUP(A311,Clientes!A$2:H$623,3,FALSE)</f>
        <v>Ximena</v>
      </c>
      <c r="D311" t="str">
        <f>VLOOKUP(A311,Clientes!A$2:H$623,4,FALSE)</f>
        <v>Leyton</v>
      </c>
      <c r="E311" s="5" t="str">
        <f>VLOOKUP(B311,Servicios!A$2:B$101,2,FALSE)</f>
        <v>Lavado de Alfombras Sueltas</v>
      </c>
      <c r="F311" s="5" t="s">
        <v>986</v>
      </c>
      <c r="G311" s="3">
        <v>43046</v>
      </c>
      <c r="H311" s="74">
        <v>35900</v>
      </c>
      <c r="I311">
        <f t="shared" si="0"/>
        <v>11</v>
      </c>
      <c r="J311">
        <f t="shared" si="6"/>
        <v>2017</v>
      </c>
    </row>
    <row r="312" spans="1:10">
      <c r="A312" s="5">
        <v>90</v>
      </c>
      <c r="B312" s="5">
        <v>2</v>
      </c>
      <c r="C312" t="str">
        <f>VLOOKUP(A312,Clientes!A$2:H$623,3,FALSE)</f>
        <v>Beatriz</v>
      </c>
      <c r="D312" t="str">
        <f>VLOOKUP(A312,Clientes!A$2:H$623,4,FALSE)</f>
        <v>Ortiz</v>
      </c>
      <c r="E312" s="5" t="str">
        <f>VLOOKUP(B312,Servicios!A$2:B$101,2,FALSE)</f>
        <v>Lavado de Alfombras Sueltas</v>
      </c>
      <c r="F312" s="5" t="s">
        <v>987</v>
      </c>
      <c r="G312" s="3">
        <v>43047</v>
      </c>
      <c r="H312" s="74">
        <v>25000</v>
      </c>
      <c r="I312">
        <f t="shared" si="0"/>
        <v>11</v>
      </c>
      <c r="J312">
        <f t="shared" si="6"/>
        <v>2017</v>
      </c>
    </row>
    <row r="313" spans="1:10">
      <c r="A313" s="5">
        <v>285</v>
      </c>
      <c r="B313" s="5">
        <v>2</v>
      </c>
      <c r="C313" t="str">
        <f>VLOOKUP(A313,Clientes!A$2:H$623,3,FALSE)</f>
        <v>Roberto</v>
      </c>
      <c r="D313" t="str">
        <f>VLOOKUP(A313,Clientes!A$2:H$623,4,FALSE)</f>
        <v>Poblete</v>
      </c>
      <c r="E313" s="5" t="str">
        <f>VLOOKUP(B313,Servicios!A$2:B$101,2,FALSE)</f>
        <v>Lavado de Alfombras Sueltas</v>
      </c>
      <c r="F313" s="5" t="s">
        <v>988</v>
      </c>
      <c r="G313" s="3">
        <v>43048</v>
      </c>
      <c r="H313" s="74">
        <v>15000</v>
      </c>
      <c r="I313">
        <f t="shared" si="0"/>
        <v>11</v>
      </c>
      <c r="J313">
        <f t="shared" si="6"/>
        <v>2017</v>
      </c>
    </row>
    <row r="314" spans="1:10">
      <c r="A314" s="5">
        <v>286</v>
      </c>
      <c r="B314" s="5">
        <v>2</v>
      </c>
      <c r="C314" t="str">
        <f>VLOOKUP(A314,Clientes!A$2:H$623,3,FALSE)</f>
        <v>Priscila</v>
      </c>
      <c r="D314" t="str">
        <f>VLOOKUP(A314,Clientes!A$2:H$623,4,FALSE)</f>
        <v>Grondona</v>
      </c>
      <c r="E314" s="5" t="str">
        <f>VLOOKUP(B314,Servicios!A$2:B$101,2,FALSE)</f>
        <v>Lavado de Alfombras Sueltas</v>
      </c>
      <c r="F314" s="5" t="s">
        <v>989</v>
      </c>
      <c r="G314" s="3">
        <v>43052</v>
      </c>
      <c r="H314" s="74">
        <v>22000</v>
      </c>
      <c r="I314">
        <f t="shared" si="0"/>
        <v>11</v>
      </c>
      <c r="J314">
        <f t="shared" si="6"/>
        <v>2017</v>
      </c>
    </row>
    <row r="315" spans="1:10">
      <c r="A315" s="5">
        <v>286</v>
      </c>
      <c r="B315" s="5">
        <v>6</v>
      </c>
      <c r="C315" t="str">
        <f>VLOOKUP(A315,Clientes!A$2:H$623,3,FALSE)</f>
        <v>Priscila</v>
      </c>
      <c r="D315" t="str">
        <f>VLOOKUP(A315,Clientes!A$2:H$623,4,FALSE)</f>
        <v>Grondona</v>
      </c>
      <c r="E315" s="5" t="str">
        <f>VLOOKUP(B315,Servicios!A$2:B$101,2,FALSE)</f>
        <v>Lavandería Con Retiro a Domicilio</v>
      </c>
      <c r="F315" s="5" t="s">
        <v>990</v>
      </c>
      <c r="G315" s="3">
        <v>43052</v>
      </c>
      <c r="H315" s="74">
        <v>21700</v>
      </c>
      <c r="I315">
        <f t="shared" si="0"/>
        <v>11</v>
      </c>
      <c r="J315">
        <f t="shared" si="6"/>
        <v>2017</v>
      </c>
    </row>
    <row r="316" spans="1:10">
      <c r="A316" s="5">
        <v>287</v>
      </c>
      <c r="B316" s="5">
        <v>2</v>
      </c>
      <c r="C316" t="str">
        <f>VLOOKUP(A316,Clientes!A$2:H$623,3,FALSE)</f>
        <v>Miguel</v>
      </c>
      <c r="D316" t="str">
        <f>VLOOKUP(A316,Clientes!A$2:H$623,4,FALSE)</f>
        <v>Jimenez</v>
      </c>
      <c r="E316" s="5" t="str">
        <f>VLOOKUP(B316,Servicios!A$2:B$101,2,FALSE)</f>
        <v>Lavado de Alfombras Sueltas</v>
      </c>
      <c r="F316" s="5" t="s">
        <v>991</v>
      </c>
      <c r="G316" s="3">
        <v>43011</v>
      </c>
      <c r="H316" s="74">
        <v>28000</v>
      </c>
      <c r="I316">
        <f t="shared" si="0"/>
        <v>10</v>
      </c>
      <c r="J316">
        <f t="shared" si="6"/>
        <v>2017</v>
      </c>
    </row>
    <row r="317" spans="1:10">
      <c r="A317" s="5">
        <v>288</v>
      </c>
      <c r="B317" s="5">
        <v>2</v>
      </c>
      <c r="C317" t="str">
        <f>VLOOKUP(A317,Clientes!A$2:H$623,3,FALSE)</f>
        <v>Gustavo</v>
      </c>
      <c r="D317" t="str">
        <f>VLOOKUP(A317,Clientes!A$2:H$623,4,FALSE)</f>
        <v>Donoso</v>
      </c>
      <c r="E317" s="5" t="str">
        <f>VLOOKUP(B317,Servicios!A$2:B$101,2,FALSE)</f>
        <v>Lavado de Alfombras Sueltas</v>
      </c>
      <c r="F317" s="5" t="s">
        <v>992</v>
      </c>
      <c r="G317" s="3">
        <v>43053</v>
      </c>
      <c r="H317" s="74">
        <v>76000</v>
      </c>
      <c r="I317">
        <f t="shared" si="0"/>
        <v>11</v>
      </c>
      <c r="J317">
        <f t="shared" si="6"/>
        <v>2017</v>
      </c>
    </row>
    <row r="318" spans="1:10">
      <c r="A318" s="5">
        <v>289</v>
      </c>
      <c r="B318" s="5">
        <v>2</v>
      </c>
      <c r="C318" t="str">
        <f>VLOOKUP(A318,Clientes!A$2:H$623,3,FALSE)</f>
        <v>Fernanda</v>
      </c>
      <c r="D318" t="str">
        <f>VLOOKUP(A318,Clientes!A$2:H$623,4,FALSE)</f>
        <v>Osorio</v>
      </c>
      <c r="E318" s="5" t="str">
        <f>VLOOKUP(B318,Servicios!A$2:B$101,2,FALSE)</f>
        <v>Lavado de Alfombras Sueltas</v>
      </c>
      <c r="F318" s="5" t="s">
        <v>993</v>
      </c>
      <c r="G318" s="3">
        <v>43053</v>
      </c>
      <c r="H318" s="74">
        <v>35000</v>
      </c>
      <c r="I318">
        <f t="shared" si="0"/>
        <v>11</v>
      </c>
      <c r="J318">
        <f t="shared" si="6"/>
        <v>2017</v>
      </c>
    </row>
    <row r="319" spans="1:10">
      <c r="A319" s="5">
        <v>290</v>
      </c>
      <c r="B319" s="5">
        <v>2</v>
      </c>
      <c r="C319" t="str">
        <f>VLOOKUP(A319,Clientes!A$2:H$623,3,FALSE)</f>
        <v>Hugo</v>
      </c>
      <c r="D319" t="str">
        <f>VLOOKUP(A319,Clientes!A$2:H$623,4,FALSE)</f>
        <v>Altina</v>
      </c>
      <c r="E319" s="5" t="str">
        <f>VLOOKUP(B319,Servicios!A$2:B$101,2,FALSE)</f>
        <v>Lavado de Alfombras Sueltas</v>
      </c>
      <c r="F319" s="5" t="s">
        <v>994</v>
      </c>
      <c r="G319" s="3">
        <v>43057</v>
      </c>
      <c r="H319" s="74">
        <v>50000</v>
      </c>
      <c r="I319">
        <f t="shared" si="0"/>
        <v>11</v>
      </c>
      <c r="J319">
        <f t="shared" si="6"/>
        <v>2017</v>
      </c>
    </row>
    <row r="320" spans="1:10">
      <c r="A320" s="5">
        <v>291</v>
      </c>
      <c r="B320" s="5">
        <v>2</v>
      </c>
      <c r="C320" t="str">
        <f>VLOOKUP(A320,Clientes!A$2:H$623,3,FALSE)</f>
        <v>Walter</v>
      </c>
      <c r="D320" t="str">
        <f>VLOOKUP(A320,Clientes!A$2:H$623,4,FALSE)</f>
        <v>Ruíz Henriquez</v>
      </c>
      <c r="E320" s="5" t="str">
        <f>VLOOKUP(B320,Servicios!A$2:B$101,2,FALSE)</f>
        <v>Lavado de Alfombras Sueltas</v>
      </c>
      <c r="F320" s="5" t="s">
        <v>995</v>
      </c>
      <c r="G320" s="3">
        <v>43057</v>
      </c>
      <c r="H320" s="74">
        <v>35000</v>
      </c>
      <c r="I320">
        <f t="shared" si="0"/>
        <v>11</v>
      </c>
      <c r="J320">
        <f t="shared" si="6"/>
        <v>2017</v>
      </c>
    </row>
    <row r="321" spans="1:10">
      <c r="A321" s="5">
        <v>212</v>
      </c>
      <c r="B321" s="5">
        <v>2</v>
      </c>
      <c r="C321" t="str">
        <f>VLOOKUP(A321,Clientes!A$2:H$623,3,FALSE)</f>
        <v>Paola</v>
      </c>
      <c r="D321" t="str">
        <f>VLOOKUP(A321,Clientes!A$2:H$623,4,FALSE)</f>
        <v>Calvo</v>
      </c>
      <c r="E321" s="5" t="str">
        <f>VLOOKUP(B321,Servicios!A$2:B$101,2,FALSE)</f>
        <v>Lavado de Alfombras Sueltas</v>
      </c>
      <c r="F321" s="5" t="s">
        <v>996</v>
      </c>
      <c r="G321" s="3">
        <v>43059</v>
      </c>
      <c r="H321" s="74">
        <v>15000</v>
      </c>
      <c r="I321">
        <f t="shared" si="0"/>
        <v>11</v>
      </c>
      <c r="J321">
        <f t="shared" si="6"/>
        <v>2017</v>
      </c>
    </row>
    <row r="322" spans="1:10">
      <c r="A322" s="5">
        <v>292</v>
      </c>
      <c r="B322" s="5">
        <v>2</v>
      </c>
      <c r="C322" t="str">
        <f>VLOOKUP(A322,Clientes!A$2:H$623,3,FALSE)</f>
        <v>Sara</v>
      </c>
      <c r="D322" t="str">
        <f>VLOOKUP(A322,Clientes!A$2:H$623,4,FALSE)</f>
        <v>Trujillo</v>
      </c>
      <c r="E322" s="5" t="str">
        <f>VLOOKUP(B322,Servicios!A$2:B$101,2,FALSE)</f>
        <v>Lavado de Alfombras Sueltas</v>
      </c>
      <c r="F322" s="5" t="s">
        <v>997</v>
      </c>
      <c r="G322" s="3">
        <v>43059</v>
      </c>
      <c r="H322" s="74">
        <v>45000</v>
      </c>
      <c r="I322">
        <f t="shared" si="0"/>
        <v>11</v>
      </c>
      <c r="J322">
        <f t="shared" si="6"/>
        <v>2017</v>
      </c>
    </row>
    <row r="323" spans="1:10">
      <c r="A323" s="5">
        <v>39</v>
      </c>
      <c r="B323" s="5">
        <v>6</v>
      </c>
      <c r="C323" t="str">
        <f>VLOOKUP(A323,Clientes!A$2:H$623,3,FALSE)</f>
        <v>José Luis</v>
      </c>
      <c r="D323" t="str">
        <f>VLOOKUP(A323,Clientes!A$2:H$623,4,FALSE)</f>
        <v>Molina</v>
      </c>
      <c r="E323" s="5" t="str">
        <f>VLOOKUP(B323,Servicios!A$2:B$101,2,FALSE)</f>
        <v>Lavandería Con Retiro a Domicilio</v>
      </c>
      <c r="F323" s="5" t="s">
        <v>737</v>
      </c>
      <c r="G323" s="3">
        <v>43059</v>
      </c>
      <c r="H323" s="74">
        <v>18000</v>
      </c>
      <c r="I323">
        <f t="shared" si="0"/>
        <v>11</v>
      </c>
      <c r="J323">
        <f t="shared" si="6"/>
        <v>2017</v>
      </c>
    </row>
    <row r="324" spans="1:10">
      <c r="A324" s="5">
        <v>293</v>
      </c>
      <c r="B324" s="5">
        <v>2</v>
      </c>
      <c r="C324" t="str">
        <f>VLOOKUP(A324,Clientes!A$2:H$623,3,FALSE)</f>
        <v>Pablo</v>
      </c>
      <c r="D324" t="str">
        <f>VLOOKUP(A324,Clientes!A$2:H$623,4,FALSE)</f>
        <v>Araos</v>
      </c>
      <c r="E324" s="5" t="str">
        <f>VLOOKUP(B324,Servicios!A$2:B$101,2,FALSE)</f>
        <v>Lavado de Alfombras Sueltas</v>
      </c>
      <c r="F324" s="5" t="s">
        <v>998</v>
      </c>
      <c r="G324" s="3">
        <v>43060</v>
      </c>
      <c r="H324" s="74">
        <v>28000</v>
      </c>
      <c r="I324">
        <f t="shared" si="0"/>
        <v>11</v>
      </c>
      <c r="J324">
        <f t="shared" si="6"/>
        <v>2017</v>
      </c>
    </row>
    <row r="325" spans="1:10">
      <c r="A325" s="5">
        <v>294</v>
      </c>
      <c r="B325" s="5">
        <v>2</v>
      </c>
      <c r="C325" t="str">
        <f>VLOOKUP(A325,Clientes!A$2:H$623,3,FALSE)</f>
        <v>Marisol</v>
      </c>
      <c r="D325" t="str">
        <f>VLOOKUP(A325,Clientes!A$2:H$623,4,FALSE)</f>
        <v>Perez</v>
      </c>
      <c r="E325" s="5" t="str">
        <f>VLOOKUP(B325,Servicios!A$2:B$101,2,FALSE)</f>
        <v>Lavado de Alfombras Sueltas</v>
      </c>
      <c r="F325" s="5" t="s">
        <v>999</v>
      </c>
      <c r="G325" s="3">
        <v>43059</v>
      </c>
      <c r="H325" s="74">
        <v>18000</v>
      </c>
      <c r="I325">
        <f t="shared" si="0"/>
        <v>11</v>
      </c>
      <c r="J325">
        <f t="shared" si="6"/>
        <v>2017</v>
      </c>
    </row>
    <row r="326" spans="1:10">
      <c r="A326" s="5">
        <v>295</v>
      </c>
      <c r="B326" s="5">
        <v>2</v>
      </c>
      <c r="C326" t="str">
        <f>VLOOKUP(A326,Clientes!A$2:H$623,3,FALSE)</f>
        <v>Annie</v>
      </c>
      <c r="D326" t="str">
        <f>VLOOKUP(A326,Clientes!A$2:H$623,4,FALSE)</f>
        <v>McAndrew</v>
      </c>
      <c r="E326" s="5" t="str">
        <f>VLOOKUP(B326,Servicios!A$2:B$101,2,FALSE)</f>
        <v>Lavado de Alfombras Sueltas</v>
      </c>
      <c r="F326" s="5" t="s">
        <v>1000</v>
      </c>
      <c r="G326" s="3">
        <v>43059</v>
      </c>
      <c r="H326" s="74">
        <v>165000</v>
      </c>
      <c r="I326">
        <f t="shared" si="0"/>
        <v>11</v>
      </c>
      <c r="J326">
        <f t="shared" si="6"/>
        <v>2017</v>
      </c>
    </row>
    <row r="327" spans="1:10">
      <c r="A327" s="5">
        <v>296</v>
      </c>
      <c r="B327" s="5">
        <v>2</v>
      </c>
      <c r="C327" t="str">
        <f>VLOOKUP(A327,Clientes!A$2:H$623,3,FALSE)</f>
        <v>Angela</v>
      </c>
      <c r="D327" t="str">
        <f>VLOOKUP(A327,Clientes!A$2:H$623,4,FALSE)</f>
        <v>Castaño</v>
      </c>
      <c r="E327" s="5" t="str">
        <f>VLOOKUP(B327,Servicios!A$2:B$101,2,FALSE)</f>
        <v>Lavado de Alfombras Sueltas</v>
      </c>
      <c r="F327" s="5" t="s">
        <v>1001</v>
      </c>
      <c r="G327" s="3">
        <v>43059</v>
      </c>
      <c r="H327" s="74">
        <v>38000</v>
      </c>
      <c r="I327">
        <f t="shared" si="0"/>
        <v>11</v>
      </c>
      <c r="J327">
        <f t="shared" si="6"/>
        <v>2017</v>
      </c>
    </row>
    <row r="328" spans="1:10">
      <c r="A328" s="5">
        <v>296</v>
      </c>
      <c r="B328" s="5">
        <v>4</v>
      </c>
      <c r="C328" t="str">
        <f>VLOOKUP(A328,Clientes!A$2:H$623,3,FALSE)</f>
        <v>Angela</v>
      </c>
      <c r="D328" t="str">
        <f>VLOOKUP(A328,Clientes!A$2:H$623,4,FALSE)</f>
        <v>Castaño</v>
      </c>
      <c r="E328" s="5" t="str">
        <f>VLOOKUP(B328,Servicios!A$2:B$101,2,FALSE)</f>
        <v>Limpieza de Tapices de Muebles</v>
      </c>
      <c r="F328" s="5" t="s">
        <v>1002</v>
      </c>
      <c r="G328" s="3">
        <v>43059</v>
      </c>
      <c r="H328" s="74">
        <v>75000</v>
      </c>
      <c r="I328">
        <f t="shared" si="0"/>
        <v>11</v>
      </c>
      <c r="J328">
        <f t="shared" si="6"/>
        <v>2017</v>
      </c>
    </row>
    <row r="329" spans="1:10">
      <c r="A329" s="5">
        <v>296</v>
      </c>
      <c r="B329" s="5">
        <v>3</v>
      </c>
      <c r="C329" t="str">
        <f>VLOOKUP(A329,Clientes!A$2:H$623,3,FALSE)</f>
        <v>Angela</v>
      </c>
      <c r="D329" t="str">
        <f>VLOOKUP(A329,Clientes!A$2:H$623,4,FALSE)</f>
        <v>Castaño</v>
      </c>
      <c r="E329" s="5" t="str">
        <f>VLOOKUP(B329,Servicios!A$2:B$101,2,FALSE)</f>
        <v>Limpieza de Piso Flotante</v>
      </c>
      <c r="F329" s="5" t="s">
        <v>1003</v>
      </c>
      <c r="G329" s="3">
        <v>43059</v>
      </c>
      <c r="H329" s="74">
        <v>147000</v>
      </c>
      <c r="I329">
        <f t="shared" si="0"/>
        <v>11</v>
      </c>
      <c r="J329">
        <f t="shared" si="6"/>
        <v>2017</v>
      </c>
    </row>
    <row r="330" spans="1:10">
      <c r="A330" s="5">
        <v>297</v>
      </c>
      <c r="B330" s="5">
        <v>6</v>
      </c>
      <c r="C330" t="str">
        <f>VLOOKUP(A330,Clientes!A$2:H$623,3,FALSE)</f>
        <v>Ivonne</v>
      </c>
      <c r="D330" t="str">
        <f>VLOOKUP(A330,Clientes!A$2:H$623,4,FALSE)</f>
        <v>Orellana</v>
      </c>
      <c r="E330" s="5" t="str">
        <f>VLOOKUP(B330,Servicios!A$2:B$101,2,FALSE)</f>
        <v>Lavandería Con Retiro a Domicilio</v>
      </c>
      <c r="F330" s="5" t="s">
        <v>1004</v>
      </c>
      <c r="G330" s="3">
        <v>43060</v>
      </c>
      <c r="H330" s="74">
        <v>12000</v>
      </c>
      <c r="I330">
        <f t="shared" si="0"/>
        <v>11</v>
      </c>
      <c r="J330">
        <f t="shared" si="6"/>
        <v>2017</v>
      </c>
    </row>
    <row r="331" spans="1:10">
      <c r="A331" s="5">
        <v>298</v>
      </c>
      <c r="B331" s="5">
        <v>6</v>
      </c>
      <c r="C331" t="str">
        <f>VLOOKUP(A331,Clientes!A$2:H$623,3,FALSE)</f>
        <v>Eugenia</v>
      </c>
      <c r="D331" t="str">
        <f>VLOOKUP(A331,Clientes!A$2:H$623,4,FALSE)</f>
        <v>Paredes Eyzaguirre</v>
      </c>
      <c r="E331" s="5" t="str">
        <f>VLOOKUP(B331,Servicios!A$2:B$101,2,FALSE)</f>
        <v>Lavandería Con Retiro a Domicilio</v>
      </c>
      <c r="F331" s="5" t="s">
        <v>1005</v>
      </c>
      <c r="G331" s="3">
        <v>43060</v>
      </c>
      <c r="H331" s="74">
        <v>10000</v>
      </c>
      <c r="I331">
        <f t="shared" si="0"/>
        <v>11</v>
      </c>
      <c r="J331">
        <f t="shared" si="6"/>
        <v>2017</v>
      </c>
    </row>
    <row r="332" spans="1:10">
      <c r="A332" s="5">
        <v>299</v>
      </c>
      <c r="B332" s="5">
        <v>6</v>
      </c>
      <c r="C332" t="str">
        <f>VLOOKUP(A332,Clientes!A$2:H$623,3,FALSE)</f>
        <v>Begouia</v>
      </c>
      <c r="D332" t="str">
        <f>VLOOKUP(A332,Clientes!A$2:H$623,4,FALSE)</f>
        <v>Cabrera</v>
      </c>
      <c r="E332" s="5" t="str">
        <f>VLOOKUP(B332,Servicios!A$2:B$101,2,FALSE)</f>
        <v>Lavandería Con Retiro a Domicilio</v>
      </c>
      <c r="F332" s="5" t="s">
        <v>1006</v>
      </c>
      <c r="G332" s="3">
        <v>43060</v>
      </c>
      <c r="H332" s="74">
        <v>11000</v>
      </c>
      <c r="I332">
        <f t="shared" si="0"/>
        <v>11</v>
      </c>
      <c r="J332">
        <f t="shared" si="6"/>
        <v>2017</v>
      </c>
    </row>
    <row r="333" spans="1:10">
      <c r="A333" s="5">
        <v>300</v>
      </c>
      <c r="B333" s="5">
        <v>2</v>
      </c>
      <c r="C333" t="str">
        <f>VLOOKUP(A333,Clientes!A$2:H$623,3,FALSE)</f>
        <v>Eugenia</v>
      </c>
      <c r="D333" t="str">
        <f>VLOOKUP(A333,Clientes!A$2:H$623,4,FALSE)</f>
        <v>Pizarro</v>
      </c>
      <c r="E333" s="5" t="str">
        <f>VLOOKUP(B333,Servicios!A$2:B$101,2,FALSE)</f>
        <v>Lavado de Alfombras Sueltas</v>
      </c>
      <c r="F333" s="5" t="s">
        <v>1007</v>
      </c>
      <c r="G333" s="3">
        <v>43060</v>
      </c>
      <c r="H333" s="74">
        <v>36000</v>
      </c>
      <c r="I333">
        <f t="shared" si="0"/>
        <v>11</v>
      </c>
      <c r="J333">
        <f t="shared" si="6"/>
        <v>2017</v>
      </c>
    </row>
    <row r="334" spans="1:10">
      <c r="A334" s="5">
        <v>166</v>
      </c>
      <c r="B334" s="5">
        <v>6</v>
      </c>
      <c r="C334" t="str">
        <f>VLOOKUP(A334,Clientes!A$2:H$623,3,FALSE)</f>
        <v>Alejandro</v>
      </c>
      <c r="D334" t="str">
        <f>VLOOKUP(A334,Clientes!A$2:H$623,4,FALSE)</f>
        <v>Cruz</v>
      </c>
      <c r="E334" s="5" t="str">
        <f>VLOOKUP(B334,Servicios!A$2:B$101,2,FALSE)</f>
        <v>Lavandería Con Retiro a Domicilio</v>
      </c>
      <c r="F334" s="5" t="s">
        <v>1008</v>
      </c>
      <c r="G334" s="3">
        <v>43061</v>
      </c>
      <c r="H334" s="74">
        <v>19800</v>
      </c>
      <c r="I334">
        <f t="shared" si="0"/>
        <v>11</v>
      </c>
      <c r="J334">
        <f t="shared" si="6"/>
        <v>2017</v>
      </c>
    </row>
    <row r="335" spans="1:10">
      <c r="A335" s="5">
        <v>302</v>
      </c>
      <c r="B335" s="5">
        <v>2</v>
      </c>
      <c r="C335" t="str">
        <f>VLOOKUP(A335,Clientes!A$2:H$623,3,FALSE)</f>
        <v>Francisco</v>
      </c>
      <c r="D335" t="str">
        <f>VLOOKUP(A335,Clientes!A$2:H$623,4,FALSE)</f>
        <v>Lauria</v>
      </c>
      <c r="E335" s="5" t="str">
        <f>VLOOKUP(B335,Servicios!A$2:B$101,2,FALSE)</f>
        <v>Lavado de Alfombras Sueltas</v>
      </c>
      <c r="F335" s="5" t="s">
        <v>1009</v>
      </c>
      <c r="G335" s="3">
        <v>43066</v>
      </c>
      <c r="H335" s="74">
        <v>55000</v>
      </c>
      <c r="I335">
        <f t="shared" si="0"/>
        <v>11</v>
      </c>
      <c r="J335">
        <f t="shared" si="6"/>
        <v>2017</v>
      </c>
    </row>
    <row r="336" spans="1:10">
      <c r="A336" s="5">
        <v>303</v>
      </c>
      <c r="B336" s="5">
        <v>2</v>
      </c>
      <c r="C336" t="str">
        <f>VLOOKUP(A336,Clientes!A$2:H$623,3,FALSE)</f>
        <v>Vilma</v>
      </c>
      <c r="D336" t="str">
        <f>VLOOKUP(A336,Clientes!A$2:H$623,4,FALSE)</f>
        <v>Fernandez</v>
      </c>
      <c r="E336" s="5" t="str">
        <f>VLOOKUP(B336,Servicios!A$2:B$101,2,FALSE)</f>
        <v>Lavado de Alfombras Sueltas</v>
      </c>
      <c r="F336" s="5" t="s">
        <v>1010</v>
      </c>
      <c r="G336" s="3">
        <v>43066</v>
      </c>
      <c r="H336" s="74">
        <v>63000</v>
      </c>
      <c r="I336">
        <f t="shared" si="0"/>
        <v>11</v>
      </c>
      <c r="J336">
        <f t="shared" si="6"/>
        <v>2017</v>
      </c>
    </row>
    <row r="337" spans="1:10">
      <c r="A337" s="5">
        <v>304</v>
      </c>
      <c r="B337" s="5">
        <v>2</v>
      </c>
      <c r="C337" t="str">
        <f>VLOOKUP(A337,Clientes!A$2:H$623,3,FALSE)</f>
        <v>Alejandra</v>
      </c>
      <c r="D337">
        <f>VLOOKUP(A337,Clientes!A$2:H$623,4,FALSE)</f>
        <v>0</v>
      </c>
      <c r="E337" s="5" t="str">
        <f>VLOOKUP(B337,Servicios!A$2:B$101,2,FALSE)</f>
        <v>Lavado de Alfombras Sueltas</v>
      </c>
      <c r="F337" s="5" t="s">
        <v>1011</v>
      </c>
      <c r="G337" s="3">
        <v>43068</v>
      </c>
      <c r="H337" s="74">
        <v>25000</v>
      </c>
      <c r="I337">
        <f t="shared" si="0"/>
        <v>11</v>
      </c>
      <c r="J337">
        <f t="shared" si="6"/>
        <v>2017</v>
      </c>
    </row>
    <row r="338" spans="1:10">
      <c r="A338" s="5">
        <v>305</v>
      </c>
      <c r="B338" s="5">
        <v>2</v>
      </c>
      <c r="C338" t="str">
        <f>VLOOKUP(A338,Clientes!A$2:H$623,3,FALSE)</f>
        <v>Patricia</v>
      </c>
      <c r="D338" t="str">
        <f>VLOOKUP(A338,Clientes!A$2:H$623,4,FALSE)</f>
        <v>Vega</v>
      </c>
      <c r="E338" s="5" t="str">
        <f>VLOOKUP(B338,Servicios!A$2:B$101,2,FALSE)</f>
        <v>Lavado de Alfombras Sueltas</v>
      </c>
      <c r="F338" s="5" t="s">
        <v>1012</v>
      </c>
      <c r="G338" s="3">
        <v>43068</v>
      </c>
      <c r="H338" s="74">
        <v>46900</v>
      </c>
      <c r="I338">
        <f t="shared" si="0"/>
        <v>11</v>
      </c>
      <c r="J338">
        <f t="shared" si="6"/>
        <v>2017</v>
      </c>
    </row>
    <row r="339" spans="1:10">
      <c r="A339" s="5">
        <v>306</v>
      </c>
      <c r="B339" s="5">
        <v>2</v>
      </c>
      <c r="C339" t="str">
        <f>VLOOKUP(A339,Clientes!A$2:H$623,3,FALSE)</f>
        <v>Mirta</v>
      </c>
      <c r="D339" t="str">
        <f>VLOOKUP(A339,Clientes!A$2:H$623,4,FALSE)</f>
        <v>Aguirre</v>
      </c>
      <c r="E339" s="5" t="str">
        <f>VLOOKUP(B339,Servicios!A$2:B$101,2,FALSE)</f>
        <v>Lavado de Alfombras Sueltas</v>
      </c>
      <c r="F339" s="5" t="s">
        <v>768</v>
      </c>
      <c r="G339" s="3">
        <v>43066</v>
      </c>
      <c r="H339" s="74">
        <v>30000</v>
      </c>
      <c r="I339">
        <f t="shared" si="0"/>
        <v>11</v>
      </c>
      <c r="J339">
        <f t="shared" si="6"/>
        <v>2017</v>
      </c>
    </row>
    <row r="340" spans="1:10">
      <c r="A340" s="5">
        <v>142</v>
      </c>
      <c r="B340" s="5">
        <v>2</v>
      </c>
      <c r="C340" t="str">
        <f>VLOOKUP(A340,Clientes!A$2:H$623,3,FALSE)</f>
        <v>Alejandro</v>
      </c>
      <c r="D340" t="str">
        <f>VLOOKUP(A340,Clientes!A$2:H$623,4,FALSE)</f>
        <v>Robles</v>
      </c>
      <c r="E340" s="5" t="str">
        <f>VLOOKUP(B340,Servicios!A$2:B$101,2,FALSE)</f>
        <v>Lavado de Alfombras Sueltas</v>
      </c>
      <c r="F340" s="5" t="s">
        <v>1010</v>
      </c>
      <c r="G340" s="3">
        <v>43066</v>
      </c>
      <c r="H340" s="74">
        <v>28000</v>
      </c>
      <c r="I340">
        <f t="shared" si="0"/>
        <v>11</v>
      </c>
      <c r="J340">
        <f t="shared" si="6"/>
        <v>2017</v>
      </c>
    </row>
    <row r="341" spans="1:10">
      <c r="A341" s="5">
        <v>308</v>
      </c>
      <c r="B341" s="5">
        <v>2</v>
      </c>
      <c r="C341" t="str">
        <f>VLOOKUP(A341,Clientes!A$2:H$623,3,FALSE)</f>
        <v>Lisbeth</v>
      </c>
      <c r="D341" t="str">
        <f>VLOOKUP(A341,Clientes!A$2:H$623,4,FALSE)</f>
        <v>Delgado</v>
      </c>
      <c r="E341" s="5" t="str">
        <f>VLOOKUP(B341,Servicios!A$2:B$101,2,FALSE)</f>
        <v>Lavado de Alfombras Sueltas</v>
      </c>
      <c r="F341" s="5" t="s">
        <v>844</v>
      </c>
      <c r="G341" s="3">
        <v>43069</v>
      </c>
      <c r="H341" s="74">
        <v>20000</v>
      </c>
      <c r="I341">
        <f t="shared" si="0"/>
        <v>11</v>
      </c>
      <c r="J341">
        <f t="shared" si="6"/>
        <v>2017</v>
      </c>
    </row>
    <row r="342" spans="1:10">
      <c r="A342" s="5">
        <v>308</v>
      </c>
      <c r="B342" s="5">
        <v>6</v>
      </c>
      <c r="C342" t="str">
        <f>VLOOKUP(A342,Clientes!A$2:H$623,3,FALSE)</f>
        <v>Lisbeth</v>
      </c>
      <c r="D342" t="str">
        <f>VLOOKUP(A342,Clientes!A$2:H$623,4,FALSE)</f>
        <v>Delgado</v>
      </c>
      <c r="E342" s="5" t="str">
        <f>VLOOKUP(B342,Servicios!A$2:B$101,2,FALSE)</f>
        <v>Lavandería Con Retiro a Domicilio</v>
      </c>
      <c r="F342" s="5" t="s">
        <v>1013</v>
      </c>
      <c r="G342" s="3">
        <v>43069</v>
      </c>
      <c r="H342" s="74">
        <v>7900</v>
      </c>
      <c r="I342">
        <f t="shared" si="0"/>
        <v>11</v>
      </c>
      <c r="J342">
        <f t="shared" si="6"/>
        <v>2017</v>
      </c>
    </row>
    <row r="343" spans="1:10">
      <c r="A343" s="5">
        <v>309</v>
      </c>
      <c r="B343" s="5">
        <v>1</v>
      </c>
      <c r="C343" t="str">
        <f>VLOOKUP(A343,Clientes!A$2:H$623,3,FALSE)</f>
        <v>MATILDA</v>
      </c>
      <c r="D343" t="str">
        <f>VLOOKUP(A343,Clientes!A$2:H$623,4,FALSE)</f>
        <v>ARAYA</v>
      </c>
      <c r="E343" s="5" t="str">
        <f>VLOOKUP(B343,Servicios!A$2:B$101,2,FALSE)</f>
        <v>Lavado de Alfombras Muro a Muro</v>
      </c>
      <c r="F343" s="5" t="s">
        <v>1345</v>
      </c>
      <c r="G343" s="3">
        <v>43069</v>
      </c>
      <c r="H343" s="74">
        <v>138323</v>
      </c>
      <c r="I343">
        <f t="shared" si="0"/>
        <v>11</v>
      </c>
      <c r="J343">
        <f t="shared" si="6"/>
        <v>2017</v>
      </c>
    </row>
    <row r="344" spans="1:10">
      <c r="A344" s="5">
        <v>309</v>
      </c>
      <c r="B344" s="5">
        <v>2</v>
      </c>
      <c r="C344" t="str">
        <f>VLOOKUP(A344,Clientes!A$2:H$623,3,FALSE)</f>
        <v>MATILDA</v>
      </c>
      <c r="D344" t="str">
        <f>VLOOKUP(A344,Clientes!A$2:H$623,4,FALSE)</f>
        <v>ARAYA</v>
      </c>
      <c r="E344" s="5" t="str">
        <f>VLOOKUP(B344,Servicios!A$2:B$101,2,FALSE)</f>
        <v>Lavado de Alfombras Sueltas</v>
      </c>
      <c r="F344" s="5" t="s">
        <v>1346</v>
      </c>
      <c r="G344" s="3">
        <v>43069</v>
      </c>
      <c r="H344" s="74">
        <v>114000</v>
      </c>
      <c r="I344">
        <f t="shared" si="0"/>
        <v>11</v>
      </c>
      <c r="J344">
        <f t="shared" si="6"/>
        <v>2017</v>
      </c>
    </row>
    <row r="345" spans="1:10">
      <c r="A345" s="5">
        <v>310</v>
      </c>
      <c r="B345" s="5">
        <v>6</v>
      </c>
      <c r="C345" t="str">
        <f>VLOOKUP(A345,Clientes!A$2:H$623,3,FALSE)</f>
        <v>María Isabel</v>
      </c>
      <c r="D345" t="str">
        <f>VLOOKUP(A345,Clientes!A$2:H$623,4,FALSE)</f>
        <v>Arias</v>
      </c>
      <c r="E345" s="5" t="str">
        <f>VLOOKUP(B345,Servicios!A$2:B$101,2,FALSE)</f>
        <v>Lavandería Con Retiro a Domicilio</v>
      </c>
      <c r="F345" s="5" t="s">
        <v>1014</v>
      </c>
      <c r="G345" s="3">
        <v>43068</v>
      </c>
      <c r="H345" s="74">
        <v>9900</v>
      </c>
      <c r="I345">
        <f t="shared" si="0"/>
        <v>11</v>
      </c>
      <c r="J345">
        <f t="shared" si="6"/>
        <v>2017</v>
      </c>
    </row>
    <row r="346" spans="1:10">
      <c r="A346" s="5">
        <v>311</v>
      </c>
      <c r="B346" s="5">
        <v>4</v>
      </c>
      <c r="C346" t="str">
        <f>VLOOKUP(A346,Clientes!A$2:H$623,3,FALSE)</f>
        <v>María Cristina</v>
      </c>
      <c r="D346" t="str">
        <f>VLOOKUP(A346,Clientes!A$2:H$623,4,FALSE)</f>
        <v>Martinez</v>
      </c>
      <c r="E346" s="5" t="str">
        <f>VLOOKUP(B346,Servicios!A$2:B$101,2,FALSE)</f>
        <v>Limpieza de Tapices de Muebles</v>
      </c>
      <c r="F346" s="5" t="s">
        <v>1015</v>
      </c>
      <c r="G346" s="3">
        <v>43076</v>
      </c>
      <c r="H346" s="74">
        <v>1</v>
      </c>
      <c r="I346">
        <f t="shared" si="0"/>
        <v>12</v>
      </c>
      <c r="J346">
        <f t="shared" si="6"/>
        <v>2017</v>
      </c>
    </row>
    <row r="347" spans="1:10">
      <c r="A347" s="5">
        <v>312</v>
      </c>
      <c r="B347" s="5">
        <v>2</v>
      </c>
      <c r="C347" t="str">
        <f>VLOOKUP(A347,Clientes!A$2:H$623,3,FALSE)</f>
        <v>Kareen</v>
      </c>
      <c r="D347" t="str">
        <f>VLOOKUP(A347,Clientes!A$2:H$623,4,FALSE)</f>
        <v>Serrano</v>
      </c>
      <c r="E347" s="5" t="str">
        <f>VLOOKUP(B347,Servicios!A$2:B$101,2,FALSE)</f>
        <v>Lavado de Alfombras Sueltas</v>
      </c>
      <c r="F347" s="5" t="s">
        <v>819</v>
      </c>
      <c r="G347" s="3">
        <v>43078</v>
      </c>
      <c r="H347" s="74">
        <v>28000</v>
      </c>
      <c r="I347">
        <f t="shared" si="0"/>
        <v>12</v>
      </c>
      <c r="J347">
        <f t="shared" si="6"/>
        <v>2017</v>
      </c>
    </row>
    <row r="348" spans="1:10">
      <c r="A348" s="5">
        <v>313</v>
      </c>
      <c r="B348" s="5">
        <v>2</v>
      </c>
      <c r="C348" t="str">
        <f>VLOOKUP(A348,Clientes!A$2:H$623,3,FALSE)</f>
        <v>Margarita</v>
      </c>
      <c r="D348" t="str">
        <f>VLOOKUP(A348,Clientes!A$2:H$623,4,FALSE)</f>
        <v>Ibieta</v>
      </c>
      <c r="E348" s="5" t="str">
        <f>VLOOKUP(B348,Servicios!A$2:B$101,2,FALSE)</f>
        <v>Lavado de Alfombras Sueltas</v>
      </c>
      <c r="F348" s="5" t="s">
        <v>1016</v>
      </c>
      <c r="G348" s="3">
        <v>43080</v>
      </c>
      <c r="H348" s="74">
        <v>60000</v>
      </c>
      <c r="I348">
        <f t="shared" si="0"/>
        <v>12</v>
      </c>
      <c r="J348">
        <f t="shared" si="6"/>
        <v>2017</v>
      </c>
    </row>
    <row r="349" spans="1:10">
      <c r="A349" s="5">
        <v>314</v>
      </c>
      <c r="B349" s="5">
        <v>2</v>
      </c>
      <c r="C349" t="str">
        <f>VLOOKUP(A349,Clientes!A$2:H$623,3,FALSE)</f>
        <v>Paola</v>
      </c>
      <c r="D349" t="str">
        <f>VLOOKUP(A349,Clientes!A$2:H$623,4,FALSE)</f>
        <v>Duarte</v>
      </c>
      <c r="E349" s="5" t="str">
        <f>VLOOKUP(B349,Servicios!A$2:B$101,2,FALSE)</f>
        <v>Lavado de Alfombras Sueltas</v>
      </c>
      <c r="F349" s="5" t="s">
        <v>1017</v>
      </c>
      <c r="G349" s="3">
        <v>43080</v>
      </c>
      <c r="H349" s="74">
        <v>35000</v>
      </c>
      <c r="I349">
        <f t="shared" si="0"/>
        <v>12</v>
      </c>
      <c r="J349">
        <f t="shared" si="6"/>
        <v>2017</v>
      </c>
    </row>
    <row r="350" spans="1:10">
      <c r="A350" s="5">
        <v>216</v>
      </c>
      <c r="B350" s="5">
        <v>6</v>
      </c>
      <c r="C350" t="str">
        <f>VLOOKUP(A350,Clientes!A$2:H$623,3,FALSE)</f>
        <v>Susana</v>
      </c>
      <c r="D350" t="str">
        <f>VLOOKUP(A350,Clientes!A$2:H$623,4,FALSE)</f>
        <v>SARDA</v>
      </c>
      <c r="E350" s="5" t="str">
        <f>VLOOKUP(B350,Servicios!A$2:B$101,2,FALSE)</f>
        <v>Lavandería Con Retiro a Domicilio</v>
      </c>
      <c r="F350" s="5" t="s">
        <v>1018</v>
      </c>
      <c r="G350" s="3">
        <v>43081</v>
      </c>
      <c r="H350" s="74">
        <v>13800</v>
      </c>
      <c r="I350">
        <f t="shared" si="0"/>
        <v>12</v>
      </c>
      <c r="J350">
        <f t="shared" si="6"/>
        <v>2017</v>
      </c>
    </row>
    <row r="351" spans="1:10">
      <c r="A351" s="5">
        <v>303</v>
      </c>
      <c r="B351" s="5">
        <v>2</v>
      </c>
      <c r="C351" t="str">
        <f>VLOOKUP(A351,Clientes!A$2:H$623,3,FALSE)</f>
        <v>Vilma</v>
      </c>
      <c r="D351" t="str">
        <f>VLOOKUP(A351,Clientes!A$2:H$623,4,FALSE)</f>
        <v>Fernandez</v>
      </c>
      <c r="E351" s="5" t="str">
        <f>VLOOKUP(B351,Servicios!A$2:B$101,2,FALSE)</f>
        <v>Lavado de Alfombras Sueltas</v>
      </c>
      <c r="F351" s="5" t="s">
        <v>819</v>
      </c>
      <c r="G351" s="3">
        <v>43081</v>
      </c>
      <c r="H351" s="74">
        <v>18000</v>
      </c>
      <c r="I351">
        <f t="shared" si="0"/>
        <v>12</v>
      </c>
      <c r="J351">
        <f t="shared" si="6"/>
        <v>2017</v>
      </c>
    </row>
    <row r="352" spans="1:10">
      <c r="A352" s="5">
        <v>184</v>
      </c>
      <c r="B352" s="5">
        <v>6</v>
      </c>
      <c r="C352" t="str">
        <f>VLOOKUP(A352,Clientes!A$2:H$623,3,FALSE)</f>
        <v>Valeska</v>
      </c>
      <c r="D352" t="str">
        <f>VLOOKUP(A352,Clientes!A$2:H$623,4,FALSE)</f>
        <v>Perez</v>
      </c>
      <c r="E352" s="5" t="str">
        <f>VLOOKUP(B352,Servicios!A$2:B$101,2,FALSE)</f>
        <v>Lavandería Con Retiro a Domicilio</v>
      </c>
      <c r="F352" s="5" t="s">
        <v>1019</v>
      </c>
      <c r="G352" s="3">
        <v>43087</v>
      </c>
      <c r="H352" s="74">
        <v>7900</v>
      </c>
      <c r="I352">
        <f t="shared" si="0"/>
        <v>12</v>
      </c>
      <c r="J352">
        <f t="shared" si="6"/>
        <v>2017</v>
      </c>
    </row>
    <row r="353" spans="1:10">
      <c r="A353" s="5">
        <v>317</v>
      </c>
      <c r="B353" s="5">
        <v>1</v>
      </c>
      <c r="C353" t="str">
        <f>VLOOKUP(A353,Clientes!A$2:H$623,3,FALSE)</f>
        <v>Karen</v>
      </c>
      <c r="D353" t="str">
        <f>VLOOKUP(A353,Clientes!A$2:H$623,4,FALSE)</f>
        <v>Montenegro</v>
      </c>
      <c r="E353" s="5" t="str">
        <f>VLOOKUP(B353,Servicios!A$2:B$101,2,FALSE)</f>
        <v>Lavado de Alfombras Muro a Muro</v>
      </c>
      <c r="F353" s="5" t="s">
        <v>1020</v>
      </c>
      <c r="G353" s="3">
        <v>43087</v>
      </c>
      <c r="H353" s="74">
        <v>69000</v>
      </c>
      <c r="I353">
        <f t="shared" si="0"/>
        <v>12</v>
      </c>
      <c r="J353">
        <f t="shared" si="6"/>
        <v>2017</v>
      </c>
    </row>
    <row r="354" spans="1:10">
      <c r="A354" s="5">
        <v>317</v>
      </c>
      <c r="B354" s="5">
        <v>2</v>
      </c>
      <c r="C354" t="str">
        <f>VLOOKUP(A354,Clientes!A$2:H$623,3,FALSE)</f>
        <v>Karen</v>
      </c>
      <c r="D354" t="str">
        <f>VLOOKUP(A354,Clientes!A$2:H$623,4,FALSE)</f>
        <v>Montenegro</v>
      </c>
      <c r="E354" s="5" t="str">
        <f>VLOOKUP(B354,Servicios!A$2:B$101,2,FALSE)</f>
        <v>Lavado de Alfombras Sueltas</v>
      </c>
      <c r="F354" s="5" t="s">
        <v>1021</v>
      </c>
      <c r="G354" s="3">
        <v>43087</v>
      </c>
      <c r="H354" s="74">
        <v>57000</v>
      </c>
      <c r="I354">
        <f t="shared" si="0"/>
        <v>12</v>
      </c>
      <c r="J354">
        <f t="shared" si="6"/>
        <v>2017</v>
      </c>
    </row>
    <row r="355" spans="1:10">
      <c r="A355" s="5">
        <v>318</v>
      </c>
      <c r="B355" s="5">
        <v>2</v>
      </c>
      <c r="C355" t="str">
        <f>VLOOKUP(A355,Clientes!A$2:H$623,3,FALSE)</f>
        <v>Daniel</v>
      </c>
      <c r="D355" t="str">
        <f>VLOOKUP(A355,Clientes!A$2:H$623,4,FALSE)</f>
        <v>Green</v>
      </c>
      <c r="E355" s="5" t="str">
        <f>VLOOKUP(B355,Servicios!A$2:B$101,2,FALSE)</f>
        <v>Lavado de Alfombras Sueltas</v>
      </c>
      <c r="F355" s="5" t="s">
        <v>1347</v>
      </c>
      <c r="G355" s="3">
        <v>43087</v>
      </c>
      <c r="H355" s="74">
        <v>75000</v>
      </c>
      <c r="I355">
        <f t="shared" si="0"/>
        <v>12</v>
      </c>
      <c r="J355">
        <f t="shared" si="6"/>
        <v>2017</v>
      </c>
    </row>
    <row r="356" spans="1:10">
      <c r="A356" s="5">
        <v>319</v>
      </c>
      <c r="B356" s="5">
        <v>1</v>
      </c>
      <c r="C356" t="str">
        <f>VLOOKUP(A356,Clientes!A$2:H$623,3,FALSE)</f>
        <v>Jaqueline</v>
      </c>
      <c r="D356" t="str">
        <f>VLOOKUP(A356,Clientes!A$2:H$623,4,FALSE)</f>
        <v>Cordero</v>
      </c>
      <c r="E356" s="5" t="str">
        <f>VLOOKUP(B356,Servicios!A$2:B$101,2,FALSE)</f>
        <v>Lavado de Alfombras Muro a Muro</v>
      </c>
      <c r="F356" s="5" t="s">
        <v>1022</v>
      </c>
      <c r="G356" s="3">
        <v>43082</v>
      </c>
      <c r="H356" s="74">
        <v>37500</v>
      </c>
      <c r="I356">
        <f t="shared" si="0"/>
        <v>12</v>
      </c>
      <c r="J356">
        <f t="shared" si="6"/>
        <v>2017</v>
      </c>
    </row>
    <row r="357" spans="1:10">
      <c r="A357" s="5">
        <v>319</v>
      </c>
      <c r="B357" s="5">
        <v>2</v>
      </c>
      <c r="C357" t="str">
        <f>VLOOKUP(A357,Clientes!A$2:H$623,3,FALSE)</f>
        <v>Jaqueline</v>
      </c>
      <c r="D357" t="str">
        <f>VLOOKUP(A357,Clientes!A$2:H$623,4,FALSE)</f>
        <v>Cordero</v>
      </c>
      <c r="E357" s="5" t="str">
        <f>VLOOKUP(B357,Servicios!A$2:B$101,2,FALSE)</f>
        <v>Lavado de Alfombras Sueltas</v>
      </c>
      <c r="F357" s="5" t="s">
        <v>1023</v>
      </c>
      <c r="G357" s="3">
        <v>43082</v>
      </c>
      <c r="H357" s="74">
        <v>25000</v>
      </c>
      <c r="I357">
        <f t="shared" si="0"/>
        <v>12</v>
      </c>
      <c r="J357">
        <f t="shared" si="6"/>
        <v>2017</v>
      </c>
    </row>
    <row r="358" spans="1:10">
      <c r="A358" s="5">
        <v>319</v>
      </c>
      <c r="B358" s="5">
        <v>4</v>
      </c>
      <c r="C358" t="str">
        <f>VLOOKUP(A358,Clientes!A$2:H$623,3,FALSE)</f>
        <v>Jaqueline</v>
      </c>
      <c r="D358" t="str">
        <f>VLOOKUP(A358,Clientes!A$2:H$623,4,FALSE)</f>
        <v>Cordero</v>
      </c>
      <c r="E358" s="5" t="str">
        <f>VLOOKUP(B358,Servicios!A$2:B$101,2,FALSE)</f>
        <v>Limpieza de Tapices de Muebles</v>
      </c>
      <c r="F358" s="5" t="s">
        <v>1024</v>
      </c>
      <c r="G358" s="3">
        <v>43082</v>
      </c>
      <c r="H358" s="74">
        <v>30000</v>
      </c>
      <c r="I358">
        <f t="shared" si="0"/>
        <v>12</v>
      </c>
      <c r="J358">
        <f t="shared" si="6"/>
        <v>2017</v>
      </c>
    </row>
    <row r="359" spans="1:10">
      <c r="A359" s="5">
        <v>320</v>
      </c>
      <c r="B359" s="5">
        <v>2</v>
      </c>
      <c r="C359" t="str">
        <f>VLOOKUP(A359,Clientes!A$2:H$623,3,FALSE)</f>
        <v>Oscar</v>
      </c>
      <c r="D359" t="str">
        <f>VLOOKUP(A359,Clientes!A$2:H$623,4,FALSE)</f>
        <v>Briones</v>
      </c>
      <c r="E359" s="5" t="str">
        <f>VLOOKUP(B359,Servicios!A$2:B$101,2,FALSE)</f>
        <v>Lavado de Alfombras Sueltas</v>
      </c>
      <c r="F359" s="5" t="s">
        <v>1025</v>
      </c>
      <c r="G359" s="3">
        <v>43087</v>
      </c>
      <c r="H359" s="74">
        <v>36000</v>
      </c>
      <c r="I359">
        <f t="shared" si="0"/>
        <v>12</v>
      </c>
      <c r="J359">
        <f t="shared" si="6"/>
        <v>2017</v>
      </c>
    </row>
    <row r="360" spans="1:10">
      <c r="A360" s="5">
        <v>321</v>
      </c>
      <c r="B360" s="5">
        <v>2</v>
      </c>
      <c r="C360" t="str">
        <f>VLOOKUP(A360,Clientes!A$2:H$623,3,FALSE)</f>
        <v>Crisian</v>
      </c>
      <c r="D360" t="str">
        <f>VLOOKUP(A360,Clientes!A$2:H$623,4,FALSE)</f>
        <v>Mella</v>
      </c>
      <c r="E360" s="5" t="str">
        <f>VLOOKUP(B360,Servicios!A$2:B$101,2,FALSE)</f>
        <v>Lavado de Alfombras Sueltas</v>
      </c>
      <c r="F360" s="5" t="s">
        <v>1000</v>
      </c>
      <c r="G360" s="3">
        <v>43082</v>
      </c>
      <c r="H360" s="74">
        <v>1</v>
      </c>
      <c r="I360">
        <f t="shared" si="0"/>
        <v>12</v>
      </c>
      <c r="J360">
        <f t="shared" si="6"/>
        <v>2017</v>
      </c>
    </row>
    <row r="361" spans="1:10">
      <c r="A361" s="5">
        <v>322</v>
      </c>
      <c r="B361" s="5">
        <v>2</v>
      </c>
      <c r="C361" t="str">
        <f>VLOOKUP(A361,Clientes!A$2:H$623,3,FALSE)</f>
        <v>Luis</v>
      </c>
      <c r="D361" t="str">
        <f>VLOOKUP(A361,Clientes!A$2:H$623,4,FALSE)</f>
        <v>Oyarzo</v>
      </c>
      <c r="E361" s="5" t="str">
        <f>VLOOKUP(B361,Servicios!A$2:B$101,2,FALSE)</f>
        <v>Lavado de Alfombras Sueltas</v>
      </c>
      <c r="F361" s="5" t="s">
        <v>1026</v>
      </c>
      <c r="G361" s="3">
        <v>43078</v>
      </c>
      <c r="H361" s="74">
        <v>20000</v>
      </c>
      <c r="I361">
        <f t="shared" si="0"/>
        <v>12</v>
      </c>
      <c r="J361">
        <f t="shared" si="6"/>
        <v>2017</v>
      </c>
    </row>
    <row r="362" spans="1:10">
      <c r="A362" s="5">
        <v>323</v>
      </c>
      <c r="B362" s="5">
        <v>2</v>
      </c>
      <c r="C362" t="str">
        <f>VLOOKUP(A362,Clientes!A$2:H$623,3,FALSE)</f>
        <v>Daniela</v>
      </c>
      <c r="D362" t="str">
        <f>VLOOKUP(A362,Clientes!A$2:H$623,4,FALSE)</f>
        <v>Torres</v>
      </c>
      <c r="E362" s="5" t="str">
        <f>VLOOKUP(B362,Servicios!A$2:B$101,2,FALSE)</f>
        <v>Lavado de Alfombras Sueltas</v>
      </c>
      <c r="F362" s="5" t="s">
        <v>1027</v>
      </c>
      <c r="G362" s="3">
        <v>43088</v>
      </c>
      <c r="H362" s="74">
        <v>23000</v>
      </c>
      <c r="I362">
        <f t="shared" si="0"/>
        <v>12</v>
      </c>
      <c r="J362">
        <f t="shared" si="6"/>
        <v>2017</v>
      </c>
    </row>
    <row r="363" spans="1:10">
      <c r="A363" s="5">
        <v>324</v>
      </c>
      <c r="B363" s="5">
        <v>2</v>
      </c>
      <c r="C363" t="str">
        <f>VLOOKUP(A363,Clientes!A$2:H$623,3,FALSE)</f>
        <v>Francisco</v>
      </c>
      <c r="D363" t="str">
        <f>VLOOKUP(A363,Clientes!A$2:H$623,4,FALSE)</f>
        <v>Arancibia</v>
      </c>
      <c r="E363" s="5" t="str">
        <f>VLOOKUP(B363,Servicios!A$2:B$101,2,FALSE)</f>
        <v>Lavado de Alfombras Sueltas</v>
      </c>
      <c r="F363" s="5" t="s">
        <v>1028</v>
      </c>
      <c r="G363" s="3">
        <v>43089</v>
      </c>
      <c r="H363" s="74">
        <v>23000</v>
      </c>
      <c r="I363">
        <f t="shared" si="0"/>
        <v>12</v>
      </c>
      <c r="J363">
        <f t="shared" si="6"/>
        <v>2017</v>
      </c>
    </row>
    <row r="364" spans="1:10">
      <c r="A364" s="5">
        <v>325</v>
      </c>
      <c r="B364" s="5">
        <v>2</v>
      </c>
      <c r="C364" t="str">
        <f>VLOOKUP(A364,Clientes!A$2:H$623,3,FALSE)</f>
        <v>Cristobal</v>
      </c>
      <c r="D364" t="str">
        <f>VLOOKUP(A364,Clientes!A$2:H$623,4,FALSE)</f>
        <v>Leon</v>
      </c>
      <c r="E364" s="5" t="str">
        <f>VLOOKUP(B364,Servicios!A$2:B$101,2,FALSE)</f>
        <v>Lavado de Alfombras Sueltas</v>
      </c>
      <c r="F364" s="5" t="s">
        <v>1029</v>
      </c>
      <c r="G364" s="3">
        <v>43089</v>
      </c>
      <c r="H364" s="74">
        <v>1</v>
      </c>
      <c r="I364">
        <f t="shared" si="0"/>
        <v>12</v>
      </c>
      <c r="J364">
        <f t="shared" ref="J364:J427" si="7">YEAR(G364)</f>
        <v>2017</v>
      </c>
    </row>
    <row r="365" spans="1:10">
      <c r="A365" s="5">
        <v>326</v>
      </c>
      <c r="B365" s="5">
        <v>2</v>
      </c>
      <c r="C365" t="str">
        <f>VLOOKUP(A365,Clientes!A$2:H$623,3,FALSE)</f>
        <v>Paula</v>
      </c>
      <c r="D365" t="str">
        <f>VLOOKUP(A365,Clientes!A$2:H$623,4,FALSE)</f>
        <v>Cárcamo</v>
      </c>
      <c r="E365" s="5" t="str">
        <f>VLOOKUP(B365,Servicios!A$2:B$101,2,FALSE)</f>
        <v>Lavado de Alfombras Sueltas</v>
      </c>
      <c r="F365" s="5" t="s">
        <v>1030</v>
      </c>
      <c r="G365" s="3">
        <v>43089</v>
      </c>
      <c r="H365" s="74">
        <v>19000</v>
      </c>
      <c r="I365">
        <f t="shared" si="0"/>
        <v>12</v>
      </c>
      <c r="J365">
        <f t="shared" si="7"/>
        <v>2017</v>
      </c>
    </row>
    <row r="366" spans="1:10">
      <c r="A366" s="5">
        <v>327</v>
      </c>
      <c r="B366" s="5">
        <v>2</v>
      </c>
      <c r="C366" t="str">
        <f>VLOOKUP(A366,Clientes!A$2:H$623,3,FALSE)</f>
        <v>Camila</v>
      </c>
      <c r="D366" t="str">
        <f>VLOOKUP(A366,Clientes!A$2:H$623,4,FALSE)</f>
        <v>Arriagada</v>
      </c>
      <c r="E366" s="5" t="str">
        <f>VLOOKUP(B366,Servicios!A$2:B$101,2,FALSE)</f>
        <v>Lavado de Alfombras Sueltas</v>
      </c>
      <c r="F366" s="5" t="s">
        <v>1031</v>
      </c>
      <c r="G366" s="3">
        <v>43089</v>
      </c>
      <c r="H366" s="74">
        <v>18000</v>
      </c>
      <c r="I366">
        <f t="shared" si="0"/>
        <v>12</v>
      </c>
      <c r="J366">
        <f t="shared" si="7"/>
        <v>2017</v>
      </c>
    </row>
    <row r="367" spans="1:10">
      <c r="A367" s="5">
        <v>328</v>
      </c>
      <c r="B367" s="5">
        <v>2</v>
      </c>
      <c r="C367" t="str">
        <f>VLOOKUP(A367,Clientes!A$2:H$623,3,FALSE)</f>
        <v>María Teresa</v>
      </c>
      <c r="D367">
        <f>VLOOKUP(A367,Clientes!A$2:H$623,4,FALSE)</f>
        <v>0</v>
      </c>
      <c r="E367" s="5" t="str">
        <f>VLOOKUP(B367,Servicios!A$2:B$101,2,FALSE)</f>
        <v>Lavado de Alfombras Sueltas</v>
      </c>
      <c r="F367" s="5" t="s">
        <v>1032</v>
      </c>
      <c r="G367" s="3">
        <v>43089</v>
      </c>
      <c r="H367" s="74">
        <v>13450</v>
      </c>
      <c r="I367">
        <f t="shared" si="0"/>
        <v>12</v>
      </c>
      <c r="J367">
        <f t="shared" si="7"/>
        <v>2017</v>
      </c>
    </row>
    <row r="368" spans="1:10">
      <c r="A368" s="5">
        <v>328</v>
      </c>
      <c r="B368" s="5">
        <v>6</v>
      </c>
      <c r="C368" t="str">
        <f>VLOOKUP(A368,Clientes!A$2:H$623,3,FALSE)</f>
        <v>María Teresa</v>
      </c>
      <c r="D368">
        <f>VLOOKUP(A368,Clientes!A$2:H$623,4,FALSE)</f>
        <v>0</v>
      </c>
      <c r="E368" s="5" t="str">
        <f>VLOOKUP(B368,Servicios!A$2:B$101,2,FALSE)</f>
        <v>Lavandería Con Retiro a Domicilio</v>
      </c>
      <c r="F368" s="5" t="s">
        <v>1033</v>
      </c>
      <c r="G368" s="3">
        <v>43089</v>
      </c>
      <c r="H368" s="74">
        <v>13450</v>
      </c>
      <c r="I368">
        <f t="shared" si="0"/>
        <v>12</v>
      </c>
      <c r="J368">
        <f t="shared" si="7"/>
        <v>2017</v>
      </c>
    </row>
    <row r="369" spans="1:10">
      <c r="A369" s="5">
        <v>329</v>
      </c>
      <c r="B369" s="5">
        <v>2</v>
      </c>
      <c r="C369" t="str">
        <f>VLOOKUP(A369,Clientes!A$2:H$623,3,FALSE)</f>
        <v>Stephanie</v>
      </c>
      <c r="D369" t="str">
        <f>VLOOKUP(A369,Clientes!A$2:H$623,4,FALSE)</f>
        <v>Nuñez</v>
      </c>
      <c r="E369" s="5" t="str">
        <f>VLOOKUP(B369,Servicios!A$2:B$101,2,FALSE)</f>
        <v>Lavado de Alfombras Sueltas</v>
      </c>
      <c r="F369" s="5" t="s">
        <v>768</v>
      </c>
      <c r="G369" s="3">
        <v>43091</v>
      </c>
      <c r="H369" s="74">
        <v>47000</v>
      </c>
      <c r="I369">
        <f t="shared" si="0"/>
        <v>12</v>
      </c>
      <c r="J369">
        <f t="shared" si="7"/>
        <v>2017</v>
      </c>
    </row>
    <row r="370" spans="1:10">
      <c r="A370" s="5">
        <v>329</v>
      </c>
      <c r="B370" s="5">
        <v>3</v>
      </c>
      <c r="C370" t="str">
        <f>VLOOKUP(A370,Clientes!A$2:H$623,3,FALSE)</f>
        <v>Stephanie</v>
      </c>
      <c r="D370" t="str">
        <f>VLOOKUP(A370,Clientes!A$2:H$623,4,FALSE)</f>
        <v>Nuñez</v>
      </c>
      <c r="E370" s="5" t="str">
        <f>VLOOKUP(B370,Servicios!A$2:B$101,2,FALSE)</f>
        <v>Limpieza de Piso Flotante</v>
      </c>
      <c r="F370" s="5" t="s">
        <v>1034</v>
      </c>
      <c r="G370" s="3">
        <v>43091</v>
      </c>
      <c r="H370" s="74">
        <v>90000</v>
      </c>
      <c r="I370">
        <f t="shared" si="0"/>
        <v>12</v>
      </c>
      <c r="J370">
        <f t="shared" si="7"/>
        <v>2017</v>
      </c>
    </row>
    <row r="371" spans="1:10">
      <c r="A371" s="5">
        <v>330</v>
      </c>
      <c r="B371" s="5">
        <v>2</v>
      </c>
      <c r="C371" t="str">
        <f>VLOOKUP(A371,Clientes!A$2:H$623,3,FALSE)</f>
        <v>José</v>
      </c>
      <c r="D371" t="str">
        <f>VLOOKUP(A371,Clientes!A$2:H$623,4,FALSE)</f>
        <v>Castillo</v>
      </c>
      <c r="E371" s="5" t="str">
        <f>VLOOKUP(B371,Servicios!A$2:B$101,2,FALSE)</f>
        <v>Lavado de Alfombras Sueltas</v>
      </c>
      <c r="F371" s="5" t="s">
        <v>1035</v>
      </c>
      <c r="G371" s="3">
        <v>43096</v>
      </c>
      <c r="H371" s="74">
        <v>23000</v>
      </c>
      <c r="I371">
        <f t="shared" si="0"/>
        <v>12</v>
      </c>
      <c r="J371">
        <f t="shared" si="7"/>
        <v>2017</v>
      </c>
    </row>
    <row r="372" spans="1:10">
      <c r="A372" s="5">
        <v>331</v>
      </c>
      <c r="B372" s="5">
        <v>2</v>
      </c>
      <c r="C372" t="str">
        <f>VLOOKUP(A372,Clientes!A$2:H$623,3,FALSE)</f>
        <v>Rosa</v>
      </c>
      <c r="D372" t="str">
        <f>VLOOKUP(A372,Clientes!A$2:H$623,4,FALSE)</f>
        <v>Salcedo</v>
      </c>
      <c r="E372" s="5" t="str">
        <f>VLOOKUP(B372,Servicios!A$2:B$101,2,FALSE)</f>
        <v>Lavado de Alfombras Sueltas</v>
      </c>
      <c r="F372" s="5" t="s">
        <v>1036</v>
      </c>
      <c r="G372" s="3">
        <v>43096</v>
      </c>
      <c r="H372" s="74">
        <v>23000</v>
      </c>
      <c r="I372">
        <f t="shared" si="0"/>
        <v>12</v>
      </c>
      <c r="J372">
        <f t="shared" si="7"/>
        <v>2017</v>
      </c>
    </row>
    <row r="373" spans="1:10">
      <c r="A373" s="5">
        <v>332</v>
      </c>
      <c r="B373" s="5">
        <v>2</v>
      </c>
      <c r="C373" t="str">
        <f>VLOOKUP(A373,Clientes!A$2:H$623,3,FALSE)</f>
        <v>Marta</v>
      </c>
      <c r="D373" t="str">
        <f>VLOOKUP(A373,Clientes!A$2:H$623,4,FALSE)</f>
        <v>Lazo</v>
      </c>
      <c r="E373" s="5" t="str">
        <f>VLOOKUP(B373,Servicios!A$2:B$101,2,FALSE)</f>
        <v>Lavado de Alfombras Sueltas</v>
      </c>
      <c r="F373" s="5" t="s">
        <v>1037</v>
      </c>
      <c r="G373" s="3">
        <v>43097</v>
      </c>
      <c r="H373" s="74">
        <v>20000</v>
      </c>
      <c r="I373">
        <f t="shared" si="0"/>
        <v>12</v>
      </c>
      <c r="J373">
        <f t="shared" si="7"/>
        <v>2017</v>
      </c>
    </row>
    <row r="374" spans="1:10">
      <c r="A374" s="5">
        <v>333</v>
      </c>
      <c r="B374" s="5">
        <v>2</v>
      </c>
      <c r="C374" t="str">
        <f>VLOOKUP(A374,Clientes!A$2:H$623,3,FALSE)</f>
        <v>Arleti</v>
      </c>
      <c r="D374" t="str">
        <f>VLOOKUP(A374,Clientes!A$2:H$623,4,FALSE)</f>
        <v>Cerda</v>
      </c>
      <c r="E374" s="5" t="str">
        <f>VLOOKUP(B374,Servicios!A$2:B$101,2,FALSE)</f>
        <v>Lavado de Alfombras Sueltas</v>
      </c>
      <c r="F374" s="5" t="s">
        <v>1038</v>
      </c>
      <c r="G374" s="3">
        <v>43099</v>
      </c>
      <c r="H374" s="74">
        <v>25000</v>
      </c>
      <c r="I374">
        <f t="shared" si="0"/>
        <v>12</v>
      </c>
      <c r="J374">
        <f t="shared" si="7"/>
        <v>2017</v>
      </c>
    </row>
    <row r="375" spans="1:10">
      <c r="A375" s="5">
        <v>334</v>
      </c>
      <c r="B375" s="5">
        <v>2</v>
      </c>
      <c r="C375" t="str">
        <f>VLOOKUP(A375,Clientes!A$2:H$623,3,FALSE)</f>
        <v>Leticia</v>
      </c>
      <c r="D375" t="str">
        <f>VLOOKUP(A375,Clientes!A$2:H$623,4,FALSE)</f>
        <v>Catalán</v>
      </c>
      <c r="E375" s="5" t="str">
        <f>VLOOKUP(B375,Servicios!A$2:B$101,2,FALSE)</f>
        <v>Lavado de Alfombras Sueltas</v>
      </c>
      <c r="F375" s="5" t="s">
        <v>1039</v>
      </c>
      <c r="G375" s="3">
        <v>43095</v>
      </c>
      <c r="H375" s="74">
        <v>70000</v>
      </c>
      <c r="I375">
        <f t="shared" si="0"/>
        <v>12</v>
      </c>
      <c r="J375">
        <f t="shared" si="7"/>
        <v>2017</v>
      </c>
    </row>
    <row r="376" spans="1:10">
      <c r="A376" s="5">
        <v>335</v>
      </c>
      <c r="B376" s="5">
        <v>2</v>
      </c>
      <c r="C376" t="str">
        <f>VLOOKUP(A376,Clientes!A$2:H$623,3,FALSE)</f>
        <v>Eduardo</v>
      </c>
      <c r="D376" t="str">
        <f>VLOOKUP(A376,Clientes!A$2:H$623,4,FALSE)</f>
        <v>Fuentes</v>
      </c>
      <c r="E376" s="5" t="str">
        <f>VLOOKUP(B376,Servicios!A$2:B$101,2,FALSE)</f>
        <v>Lavado de Alfombras Sueltas</v>
      </c>
      <c r="F376" s="5" t="s">
        <v>1040</v>
      </c>
      <c r="G376" s="3">
        <v>43097</v>
      </c>
      <c r="H376" s="74">
        <v>18000</v>
      </c>
      <c r="I376">
        <f t="shared" si="0"/>
        <v>12</v>
      </c>
      <c r="J376">
        <f t="shared" si="7"/>
        <v>2017</v>
      </c>
    </row>
    <row r="377" spans="1:10">
      <c r="A377" s="5">
        <v>336</v>
      </c>
      <c r="B377" s="5">
        <v>2</v>
      </c>
      <c r="C377" t="str">
        <f>VLOOKUP(A377,Clientes!A$2:H$623,3,FALSE)</f>
        <v>Claudia</v>
      </c>
      <c r="D377" t="str">
        <f>VLOOKUP(A377,Clientes!A$2:H$623,4,FALSE)</f>
        <v>Correa</v>
      </c>
      <c r="E377" s="5" t="str">
        <f>VLOOKUP(B377,Servicios!A$2:B$101,2,FALSE)</f>
        <v>Lavado de Alfombras Sueltas</v>
      </c>
      <c r="F377" s="5" t="s">
        <v>1041</v>
      </c>
      <c r="G377" s="3">
        <v>43095</v>
      </c>
      <c r="H377" s="74">
        <v>15000</v>
      </c>
      <c r="I377">
        <f t="shared" si="0"/>
        <v>12</v>
      </c>
      <c r="J377">
        <f t="shared" si="7"/>
        <v>2017</v>
      </c>
    </row>
    <row r="378" spans="1:10">
      <c r="A378" s="5">
        <v>337</v>
      </c>
      <c r="B378" s="5">
        <v>6</v>
      </c>
      <c r="C378" t="str">
        <f>VLOOKUP(A378,Clientes!A$2:H$623,3,FALSE)</f>
        <v>Matías</v>
      </c>
      <c r="D378" t="str">
        <f>VLOOKUP(A378,Clientes!A$2:H$623,4,FALSE)</f>
        <v>Rivera</v>
      </c>
      <c r="E378" s="5" t="str">
        <f>VLOOKUP(B378,Servicios!A$2:B$101,2,FALSE)</f>
        <v>Lavandería Con Retiro a Domicilio</v>
      </c>
      <c r="F378" s="5" t="s">
        <v>1042</v>
      </c>
      <c r="G378" s="3">
        <v>43091</v>
      </c>
      <c r="H378" s="74">
        <v>1</v>
      </c>
      <c r="I378">
        <f t="shared" si="0"/>
        <v>12</v>
      </c>
      <c r="J378">
        <f t="shared" si="7"/>
        <v>2017</v>
      </c>
    </row>
    <row r="379" spans="1:10">
      <c r="A379" s="5">
        <v>338</v>
      </c>
      <c r="B379" s="5">
        <v>2</v>
      </c>
      <c r="C379" t="str">
        <f>VLOOKUP(A379,Clientes!A$2:H$623,3,FALSE)</f>
        <v>Marcela</v>
      </c>
      <c r="D379" t="str">
        <f>VLOOKUP(A379,Clientes!A$2:H$623,4,FALSE)</f>
        <v>Peralta</v>
      </c>
      <c r="E379" s="5" t="str">
        <f>VLOOKUP(B379,Servicios!A$2:B$101,2,FALSE)</f>
        <v>Lavado de Alfombras Sueltas</v>
      </c>
      <c r="F379" s="5" t="s">
        <v>1043</v>
      </c>
      <c r="G379" s="3">
        <v>43102</v>
      </c>
      <c r="H379" s="74">
        <v>45000</v>
      </c>
      <c r="I379">
        <f t="shared" si="0"/>
        <v>1</v>
      </c>
      <c r="J379">
        <f t="shared" si="7"/>
        <v>2018</v>
      </c>
    </row>
    <row r="380" spans="1:10">
      <c r="A380" s="5">
        <v>80</v>
      </c>
      <c r="B380" s="5">
        <v>2</v>
      </c>
      <c r="C380" t="str">
        <f>VLOOKUP(A380,Clientes!A$2:H$623,3,FALSE)</f>
        <v>Loreto</v>
      </c>
      <c r="D380" t="str">
        <f>VLOOKUP(A380,Clientes!A$2:H$623,4,FALSE)</f>
        <v>Vidal</v>
      </c>
      <c r="E380" s="5" t="str">
        <f>VLOOKUP(B380,Servicios!A$2:B$101,2,FALSE)</f>
        <v>Lavado de Alfombras Sueltas</v>
      </c>
      <c r="F380" s="5" t="s">
        <v>1044</v>
      </c>
      <c r="G380" s="3">
        <v>43102</v>
      </c>
      <c r="H380" s="74">
        <v>20000</v>
      </c>
      <c r="I380">
        <f t="shared" si="0"/>
        <v>1</v>
      </c>
      <c r="J380">
        <f t="shared" si="7"/>
        <v>2018</v>
      </c>
    </row>
    <row r="381" spans="1:10">
      <c r="A381" s="5">
        <v>340</v>
      </c>
      <c r="B381" s="5">
        <v>6</v>
      </c>
      <c r="C381" t="str">
        <f>VLOOKUP(A381,Clientes!A$2:H$623,3,FALSE)</f>
        <v>Alan</v>
      </c>
      <c r="D381" t="str">
        <f>VLOOKUP(A381,Clientes!A$2:H$623,4,FALSE)</f>
        <v>Davis</v>
      </c>
      <c r="E381" s="5" t="str">
        <f>VLOOKUP(B381,Servicios!A$2:B$101,2,FALSE)</f>
        <v>Lavandería Con Retiro a Domicilio</v>
      </c>
      <c r="F381" s="5" t="s">
        <v>1045</v>
      </c>
      <c r="G381" s="3">
        <v>43102</v>
      </c>
      <c r="H381" s="74">
        <v>6900</v>
      </c>
      <c r="I381">
        <f t="shared" si="0"/>
        <v>1</v>
      </c>
      <c r="J381">
        <f t="shared" si="7"/>
        <v>2018</v>
      </c>
    </row>
    <row r="382" spans="1:10">
      <c r="A382" s="5">
        <v>341</v>
      </c>
      <c r="B382" s="5">
        <v>2</v>
      </c>
      <c r="C382" t="str">
        <f>VLOOKUP(A382,Clientes!A$2:H$623,3,FALSE)</f>
        <v>Patricia</v>
      </c>
      <c r="D382" t="str">
        <f>VLOOKUP(A382,Clientes!A$2:H$623,4,FALSE)</f>
        <v>Escobar</v>
      </c>
      <c r="E382" s="5" t="str">
        <f>VLOOKUP(B382,Servicios!A$2:B$101,2,FALSE)</f>
        <v>Lavado de Alfombras Sueltas</v>
      </c>
      <c r="F382" s="5" t="s">
        <v>1046</v>
      </c>
      <c r="G382" s="3">
        <v>43102</v>
      </c>
      <c r="H382" s="74">
        <v>1</v>
      </c>
      <c r="I382">
        <f t="shared" si="0"/>
        <v>1</v>
      </c>
      <c r="J382">
        <f t="shared" si="7"/>
        <v>2018</v>
      </c>
    </row>
    <row r="383" spans="1:10">
      <c r="A383" s="5">
        <v>342</v>
      </c>
      <c r="B383" s="5">
        <v>2</v>
      </c>
      <c r="C383" t="str">
        <f>VLOOKUP(A383,Clientes!A$2:H$623,3,FALSE)</f>
        <v>Marcia</v>
      </c>
      <c r="D383" t="str">
        <f>VLOOKUP(A383,Clientes!A$2:H$623,4,FALSE)</f>
        <v>Aspee</v>
      </c>
      <c r="E383" s="5" t="str">
        <f>VLOOKUP(B383,Servicios!A$2:B$101,2,FALSE)</f>
        <v>Lavado de Alfombras Sueltas</v>
      </c>
      <c r="F383" s="5" t="s">
        <v>1047</v>
      </c>
      <c r="G383" s="3">
        <v>43105</v>
      </c>
      <c r="H383" s="74">
        <v>47500</v>
      </c>
      <c r="I383">
        <f t="shared" si="0"/>
        <v>1</v>
      </c>
      <c r="J383">
        <f t="shared" si="7"/>
        <v>2018</v>
      </c>
    </row>
    <row r="384" spans="1:10">
      <c r="A384" s="5">
        <v>343</v>
      </c>
      <c r="B384" s="5">
        <v>2</v>
      </c>
      <c r="C384" t="str">
        <f>VLOOKUP(A384,Clientes!A$2:H$623,3,FALSE)</f>
        <v>Nataly</v>
      </c>
      <c r="D384" t="str">
        <f>VLOOKUP(A384,Clientes!A$2:H$623,4,FALSE)</f>
        <v>Ponce</v>
      </c>
      <c r="E384" s="5" t="str">
        <f>VLOOKUP(B384,Servicios!A$2:B$101,2,FALSE)</f>
        <v>Lavado de Alfombras Sueltas</v>
      </c>
      <c r="F384" s="5" t="s">
        <v>1048</v>
      </c>
      <c r="G384" s="3">
        <v>43105</v>
      </c>
      <c r="H384" s="74">
        <v>18000</v>
      </c>
      <c r="I384">
        <f t="shared" si="0"/>
        <v>1</v>
      </c>
      <c r="J384">
        <f t="shared" si="7"/>
        <v>2018</v>
      </c>
    </row>
    <row r="385" spans="1:10">
      <c r="A385" s="5">
        <v>343</v>
      </c>
      <c r="B385" s="5">
        <v>6</v>
      </c>
      <c r="C385" t="str">
        <f>VLOOKUP(A385,Clientes!A$2:H$623,3,FALSE)</f>
        <v>Nataly</v>
      </c>
      <c r="D385" t="str">
        <f>VLOOKUP(A385,Clientes!A$2:H$623,4,FALSE)</f>
        <v>Ponce</v>
      </c>
      <c r="E385" s="5" t="str">
        <f>VLOOKUP(B385,Servicios!A$2:B$101,2,FALSE)</f>
        <v>Lavandería Con Retiro a Domicilio</v>
      </c>
      <c r="F385" s="5" t="s">
        <v>1049</v>
      </c>
      <c r="G385" s="3">
        <v>43105</v>
      </c>
      <c r="H385" s="74">
        <v>6000</v>
      </c>
      <c r="I385">
        <f t="shared" si="0"/>
        <v>1</v>
      </c>
      <c r="J385">
        <f t="shared" si="7"/>
        <v>2018</v>
      </c>
    </row>
    <row r="386" spans="1:10">
      <c r="A386" s="5">
        <v>48</v>
      </c>
      <c r="B386" s="5">
        <v>6</v>
      </c>
      <c r="C386" t="str">
        <f>VLOOKUP(A386,Clientes!A$2:H$623,3,FALSE)</f>
        <v>Roxana</v>
      </c>
      <c r="D386" t="str">
        <f>VLOOKUP(A386,Clientes!A$2:H$623,4,FALSE)</f>
        <v>Fernández</v>
      </c>
      <c r="E386" s="5" t="str">
        <f>VLOOKUP(B386,Servicios!A$2:B$101,2,FALSE)</f>
        <v>Lavandería Con Retiro a Domicilio</v>
      </c>
      <c r="F386" s="5" t="s">
        <v>1050</v>
      </c>
      <c r="G386" s="3">
        <v>43106</v>
      </c>
      <c r="H386" s="74">
        <v>9900</v>
      </c>
      <c r="I386">
        <f t="shared" si="0"/>
        <v>1</v>
      </c>
      <c r="J386">
        <f t="shared" si="7"/>
        <v>2018</v>
      </c>
    </row>
    <row r="387" spans="1:10">
      <c r="A387" s="5">
        <v>345</v>
      </c>
      <c r="B387" s="5">
        <v>2</v>
      </c>
      <c r="C387" t="str">
        <f>VLOOKUP(A387,Clientes!A$2:H$623,3,FALSE)</f>
        <v>Jenny</v>
      </c>
      <c r="D387" t="str">
        <f>VLOOKUP(A387,Clientes!A$2:H$623,4,FALSE)</f>
        <v>Godoy</v>
      </c>
      <c r="E387" s="5" t="str">
        <f>VLOOKUP(B387,Servicios!A$2:B$101,2,FALSE)</f>
        <v>Lavado de Alfombras Sueltas</v>
      </c>
      <c r="F387" s="5" t="s">
        <v>1051</v>
      </c>
      <c r="G387" s="3">
        <v>43106</v>
      </c>
      <c r="H387" s="74">
        <v>30000</v>
      </c>
      <c r="I387">
        <f t="shared" si="0"/>
        <v>1</v>
      </c>
      <c r="J387">
        <f t="shared" si="7"/>
        <v>2018</v>
      </c>
    </row>
    <row r="388" spans="1:10">
      <c r="A388" s="5">
        <v>345</v>
      </c>
      <c r="B388" s="5">
        <v>6</v>
      </c>
      <c r="C388" t="str">
        <f>VLOOKUP(A388,Clientes!A$2:H$623,3,FALSE)</f>
        <v>Jenny</v>
      </c>
      <c r="D388" t="str">
        <f>VLOOKUP(A388,Clientes!A$2:H$623,4,FALSE)</f>
        <v>Godoy</v>
      </c>
      <c r="E388" s="5" t="str">
        <f>VLOOKUP(B388,Servicios!A$2:B$101,2,FALSE)</f>
        <v>Lavandería Con Retiro a Domicilio</v>
      </c>
      <c r="F388" s="5" t="s">
        <v>1052</v>
      </c>
      <c r="G388" s="3">
        <v>43106</v>
      </c>
      <c r="H388" s="74">
        <v>16800</v>
      </c>
      <c r="I388">
        <f t="shared" si="0"/>
        <v>1</v>
      </c>
      <c r="J388">
        <f t="shared" si="7"/>
        <v>2018</v>
      </c>
    </row>
    <row r="389" spans="1:10">
      <c r="A389" s="5">
        <v>346</v>
      </c>
      <c r="B389" s="5">
        <v>2</v>
      </c>
      <c r="C389" t="str">
        <f>VLOOKUP(A389,Clientes!A$2:H$623,3,FALSE)</f>
        <v>Mónica</v>
      </c>
      <c r="D389" t="str">
        <f>VLOOKUP(A389,Clientes!A$2:H$623,4,FALSE)</f>
        <v>Gallo</v>
      </c>
      <c r="E389" s="5" t="str">
        <f>VLOOKUP(B389,Servicios!A$2:B$101,2,FALSE)</f>
        <v>Lavado de Alfombras Sueltas</v>
      </c>
      <c r="F389" s="5" t="s">
        <v>1053</v>
      </c>
      <c r="G389" s="3">
        <v>43108</v>
      </c>
      <c r="H389" s="74">
        <v>1</v>
      </c>
      <c r="I389">
        <f t="shared" si="0"/>
        <v>1</v>
      </c>
      <c r="J389">
        <f t="shared" si="7"/>
        <v>2018</v>
      </c>
    </row>
    <row r="390" spans="1:10">
      <c r="A390" s="5">
        <v>346</v>
      </c>
      <c r="B390" s="5">
        <v>4</v>
      </c>
      <c r="C390" t="str">
        <f>VLOOKUP(A390,Clientes!A$2:H$623,3,FALSE)</f>
        <v>Mónica</v>
      </c>
      <c r="D390" t="str">
        <f>VLOOKUP(A390,Clientes!A$2:H$623,4,FALSE)</f>
        <v>Gallo</v>
      </c>
      <c r="E390" s="5" t="str">
        <f>VLOOKUP(B390,Servicios!A$2:B$101,2,FALSE)</f>
        <v>Limpieza de Tapices de Muebles</v>
      </c>
      <c r="F390" s="5" t="s">
        <v>1054</v>
      </c>
      <c r="G390" s="3">
        <v>43108</v>
      </c>
      <c r="H390" s="74">
        <v>1</v>
      </c>
      <c r="I390">
        <f t="shared" si="0"/>
        <v>1</v>
      </c>
      <c r="J390">
        <f t="shared" si="7"/>
        <v>2018</v>
      </c>
    </row>
    <row r="391" spans="1:10">
      <c r="A391" s="5">
        <v>346</v>
      </c>
      <c r="B391" s="5">
        <v>6</v>
      </c>
      <c r="C391" t="str">
        <f>VLOOKUP(A391,Clientes!A$2:H$623,3,FALSE)</f>
        <v>Mónica</v>
      </c>
      <c r="D391" t="str">
        <f>VLOOKUP(A391,Clientes!A$2:H$623,4,FALSE)</f>
        <v>Gallo</v>
      </c>
      <c r="E391" s="5" t="str">
        <f>VLOOKUP(B391,Servicios!A$2:B$101,2,FALSE)</f>
        <v>Lavandería Con Retiro a Domicilio</v>
      </c>
      <c r="F391" s="5" t="s">
        <v>1055</v>
      </c>
      <c r="G391" s="3">
        <v>43108</v>
      </c>
      <c r="H391" s="74">
        <v>1</v>
      </c>
      <c r="I391">
        <f t="shared" si="0"/>
        <v>1</v>
      </c>
      <c r="J391">
        <f t="shared" si="7"/>
        <v>2018</v>
      </c>
    </row>
    <row r="392" spans="1:10">
      <c r="A392" s="5">
        <v>98</v>
      </c>
      <c r="B392" s="5">
        <v>2</v>
      </c>
      <c r="C392" t="str">
        <f>VLOOKUP(A392,Clientes!A$2:H$623,3,FALSE)</f>
        <v>Francisco</v>
      </c>
      <c r="D392" t="str">
        <f>VLOOKUP(A392,Clientes!A$2:H$623,4,FALSE)</f>
        <v>Rodríguez</v>
      </c>
      <c r="E392" s="5" t="str">
        <f>VLOOKUP(B392,Servicios!A$2:B$101,2,FALSE)</f>
        <v>Lavado de Alfombras Sueltas</v>
      </c>
      <c r="F392" s="5" t="s">
        <v>819</v>
      </c>
      <c r="G392" s="3">
        <v>43108</v>
      </c>
      <c r="H392" s="74">
        <v>23000</v>
      </c>
      <c r="I392">
        <f t="shared" si="0"/>
        <v>1</v>
      </c>
      <c r="J392">
        <f t="shared" si="7"/>
        <v>2018</v>
      </c>
    </row>
    <row r="393" spans="1:10">
      <c r="A393" s="5">
        <v>348</v>
      </c>
      <c r="B393" s="5">
        <v>6</v>
      </c>
      <c r="C393" t="str">
        <f>VLOOKUP(A393,Clientes!A$2:H$623,3,FALSE)</f>
        <v>Jocelyn</v>
      </c>
      <c r="D393" t="str">
        <f>VLOOKUP(A393,Clientes!A$2:H$623,4,FALSE)</f>
        <v>JOCELYN</v>
      </c>
      <c r="E393" s="5" t="str">
        <f>VLOOKUP(B393,Servicios!A$2:B$101,2,FALSE)</f>
        <v>Lavandería Con Retiro a Domicilio</v>
      </c>
      <c r="F393" s="5" t="s">
        <v>1056</v>
      </c>
      <c r="G393" s="3">
        <v>43198</v>
      </c>
      <c r="H393" s="74">
        <v>1</v>
      </c>
      <c r="I393">
        <f t="shared" si="0"/>
        <v>4</v>
      </c>
      <c r="J393">
        <f t="shared" si="7"/>
        <v>2018</v>
      </c>
    </row>
    <row r="394" spans="1:10">
      <c r="A394" s="5">
        <v>348</v>
      </c>
      <c r="B394" s="5">
        <v>2</v>
      </c>
      <c r="C394" t="str">
        <f>VLOOKUP(A394,Clientes!A$2:H$623,3,FALSE)</f>
        <v>Jocelyn</v>
      </c>
      <c r="D394" t="str">
        <f>VLOOKUP(A394,Clientes!A$2:H$623,4,FALSE)</f>
        <v>JOCELYN</v>
      </c>
      <c r="E394" t="str">
        <f>VLOOKUP(B394,Servicios!A$2:B$101,2,FALSE)</f>
        <v>Lavado de Alfombras Sueltas</v>
      </c>
      <c r="F394" t="s">
        <v>2043</v>
      </c>
      <c r="G394" s="3">
        <v>43198</v>
      </c>
      <c r="H394" s="73">
        <v>68000</v>
      </c>
      <c r="I394">
        <f t="shared" si="0"/>
        <v>4</v>
      </c>
      <c r="J394">
        <f t="shared" si="7"/>
        <v>2018</v>
      </c>
    </row>
    <row r="395" spans="1:10">
      <c r="A395" s="5">
        <v>349</v>
      </c>
      <c r="B395" s="5">
        <v>2</v>
      </c>
      <c r="C395" t="str">
        <f>VLOOKUP(A395,Clientes!A$2:H$623,3,FALSE)</f>
        <v>NATALY</v>
      </c>
      <c r="D395">
        <f>VLOOKUP(A395,Clientes!A$2:H$623,4,FALSE)</f>
        <v>0</v>
      </c>
      <c r="E395" t="str">
        <f>VLOOKUP(B395,Servicios!A$2:B$101,2,FALSE)</f>
        <v>Lavado de Alfombras Sueltas</v>
      </c>
      <c r="G395" s="3">
        <v>43198</v>
      </c>
      <c r="H395" s="73">
        <v>1</v>
      </c>
      <c r="I395">
        <f t="shared" ref="I395:I457" si="8">MONTH(G395)</f>
        <v>4</v>
      </c>
      <c r="J395">
        <f t="shared" si="7"/>
        <v>2018</v>
      </c>
    </row>
    <row r="396" spans="1:10">
      <c r="A396">
        <v>349</v>
      </c>
      <c r="B396">
        <v>4</v>
      </c>
      <c r="C396" t="str">
        <f>VLOOKUP(A396,Clientes!A$2:H$623,3,FALSE)</f>
        <v>NATALY</v>
      </c>
      <c r="D396">
        <f>VLOOKUP(A396,Clientes!A$2:H$623,4,FALSE)</f>
        <v>0</v>
      </c>
      <c r="E396" t="str">
        <f>VLOOKUP(B396,Servicios!A$2:B$101,2,FALSE)</f>
        <v>Limpieza de Tapices de Muebles</v>
      </c>
      <c r="F396" s="5" t="s">
        <v>1097</v>
      </c>
      <c r="G396" s="3">
        <v>43198</v>
      </c>
      <c r="H396" s="73">
        <v>1</v>
      </c>
      <c r="I396">
        <f t="shared" si="8"/>
        <v>4</v>
      </c>
      <c r="J396">
        <f t="shared" si="7"/>
        <v>2018</v>
      </c>
    </row>
    <row r="397" spans="1:10">
      <c r="A397">
        <v>350</v>
      </c>
      <c r="B397">
        <v>1</v>
      </c>
      <c r="C397" t="str">
        <f>VLOOKUP(A397,Clientes!A$2:H$623,3,FALSE)</f>
        <v>MIRIAM</v>
      </c>
      <c r="D397" t="str">
        <f>VLOOKUP(A397,Clientes!A$2:H$623,4,FALSE)</f>
        <v>GUZMAN</v>
      </c>
      <c r="E397" t="str">
        <f>VLOOKUP(B397,Servicios!A$2:B$101,2,FALSE)</f>
        <v>Lavado de Alfombras Muro a Muro</v>
      </c>
      <c r="G397" s="3">
        <v>43198</v>
      </c>
      <c r="H397" s="73">
        <v>1</v>
      </c>
      <c r="I397">
        <f t="shared" si="8"/>
        <v>4</v>
      </c>
      <c r="J397">
        <f t="shared" si="7"/>
        <v>2018</v>
      </c>
    </row>
    <row r="398" spans="1:10">
      <c r="A398">
        <v>351</v>
      </c>
      <c r="B398">
        <v>1</v>
      </c>
      <c r="C398" t="str">
        <f>VLOOKUP(A398,Clientes!A$2:H$623,3,FALSE)</f>
        <v>VIVIANA</v>
      </c>
      <c r="D398" t="str">
        <f>VLOOKUP(A398,Clientes!A$2:H$623,4,FALSE)</f>
        <v>SPINDOLA</v>
      </c>
      <c r="E398" t="str">
        <f>VLOOKUP(B398,Servicios!A$2:B$101,2,FALSE)</f>
        <v>Lavado de Alfombras Muro a Muro</v>
      </c>
      <c r="F398" s="5" t="s">
        <v>1098</v>
      </c>
      <c r="G398" s="3">
        <v>43198</v>
      </c>
      <c r="H398" s="73">
        <v>1</v>
      </c>
      <c r="I398">
        <f t="shared" si="8"/>
        <v>4</v>
      </c>
      <c r="J398">
        <f t="shared" si="7"/>
        <v>2018</v>
      </c>
    </row>
    <row r="399" spans="1:10">
      <c r="A399">
        <v>352</v>
      </c>
      <c r="B399">
        <v>1</v>
      </c>
      <c r="C399" t="str">
        <f>VLOOKUP(A399,Clientes!A$2:H$623,3,FALSE)</f>
        <v>CAROLINA</v>
      </c>
      <c r="D399" t="str">
        <f>VLOOKUP(A399,Clientes!A$2:H$623,4,FALSE)</f>
        <v>VARGAS</v>
      </c>
      <c r="E399" t="str">
        <f>VLOOKUP(B399,Servicios!A$2:B$101,2,FALSE)</f>
        <v>Lavado de Alfombras Muro a Muro</v>
      </c>
      <c r="G399" s="3">
        <v>43198</v>
      </c>
      <c r="H399" s="73">
        <v>1</v>
      </c>
      <c r="I399">
        <f t="shared" si="8"/>
        <v>4</v>
      </c>
      <c r="J399">
        <f t="shared" si="7"/>
        <v>2018</v>
      </c>
    </row>
    <row r="400" spans="1:10">
      <c r="A400">
        <v>353</v>
      </c>
      <c r="B400">
        <v>2</v>
      </c>
      <c r="C400" t="str">
        <f>VLOOKUP(A400,Clientes!A$2:H$623,3,FALSE)</f>
        <v>MARISOL</v>
      </c>
      <c r="D400" t="str">
        <f>VLOOKUP(A400,Clientes!A$2:H$623,4,FALSE)</f>
        <v>URETA</v>
      </c>
      <c r="E400" t="str">
        <f>VLOOKUP(B400,Servicios!A$2:B$101,2,FALSE)</f>
        <v>Lavado de Alfombras Sueltas</v>
      </c>
      <c r="F400" s="5" t="s">
        <v>1099</v>
      </c>
      <c r="G400" s="3">
        <v>43198</v>
      </c>
      <c r="H400" s="73">
        <v>1</v>
      </c>
      <c r="I400">
        <f t="shared" si="8"/>
        <v>4</v>
      </c>
      <c r="J400">
        <f t="shared" si="7"/>
        <v>2018</v>
      </c>
    </row>
    <row r="401" spans="1:10">
      <c r="A401">
        <v>354</v>
      </c>
      <c r="B401">
        <v>4</v>
      </c>
      <c r="C401" t="str">
        <f>VLOOKUP(A401,Clientes!A$2:H$623,3,FALSE)</f>
        <v>MARIA SOLE</v>
      </c>
      <c r="D401" t="str">
        <f>VLOOKUP(A401,Clientes!A$2:H$623,4,FALSE)</f>
        <v>MARTINEZ</v>
      </c>
      <c r="E401" t="str">
        <f>VLOOKUP(B401,Servicios!A$2:B$101,2,FALSE)</f>
        <v>Limpieza de Tapices de Muebles</v>
      </c>
      <c r="F401" s="5" t="s">
        <v>1100</v>
      </c>
      <c r="G401" s="3">
        <v>43198</v>
      </c>
      <c r="H401" s="73">
        <v>1</v>
      </c>
      <c r="I401">
        <f t="shared" si="8"/>
        <v>4</v>
      </c>
      <c r="J401">
        <f t="shared" si="7"/>
        <v>2018</v>
      </c>
    </row>
    <row r="402" spans="1:10">
      <c r="A402">
        <v>288</v>
      </c>
      <c r="B402">
        <v>6</v>
      </c>
      <c r="C402" t="str">
        <f>VLOOKUP(A402,Clientes!A$2:H$623,3,FALSE)</f>
        <v>Gustavo</v>
      </c>
      <c r="D402" t="str">
        <f>VLOOKUP(A402,Clientes!A$2:H$623,4,FALSE)</f>
        <v>Donoso</v>
      </c>
      <c r="E402" t="str">
        <f>VLOOKUP(B402,Servicios!A$2:B$101,2,FALSE)</f>
        <v>Lavandería Con Retiro a Domicilio</v>
      </c>
      <c r="F402" s="5" t="s">
        <v>1101</v>
      </c>
      <c r="G402" s="3">
        <v>43204</v>
      </c>
      <c r="H402" s="73">
        <v>1</v>
      </c>
      <c r="I402">
        <f t="shared" si="8"/>
        <v>4</v>
      </c>
      <c r="J402">
        <f t="shared" si="7"/>
        <v>2018</v>
      </c>
    </row>
    <row r="403" spans="1:10">
      <c r="A403">
        <v>288</v>
      </c>
      <c r="B403">
        <v>2</v>
      </c>
      <c r="C403" t="str">
        <f>VLOOKUP(A403,Clientes!A$2:H$623,3,FALSE)</f>
        <v>Gustavo</v>
      </c>
      <c r="D403" t="str">
        <f>VLOOKUP(A403,Clientes!A$2:H$623,4,FALSE)</f>
        <v>Donoso</v>
      </c>
      <c r="E403" t="str">
        <f>VLOOKUP(B403,Servicios!A$2:B$101,2,FALSE)</f>
        <v>Lavado de Alfombras Sueltas</v>
      </c>
      <c r="G403" s="3">
        <v>43204</v>
      </c>
      <c r="H403" s="73">
        <v>1</v>
      </c>
      <c r="I403">
        <f t="shared" si="8"/>
        <v>4</v>
      </c>
      <c r="J403">
        <f t="shared" si="7"/>
        <v>2018</v>
      </c>
    </row>
    <row r="404" spans="1:10">
      <c r="A404">
        <v>355</v>
      </c>
      <c r="B404">
        <v>1</v>
      </c>
      <c r="C404" t="str">
        <f>VLOOKUP(A404,Clientes!A$2:H$623,3,FALSE)</f>
        <v>CARITO</v>
      </c>
      <c r="D404" t="str">
        <f>VLOOKUP(A404,Clientes!A$2:H$623,4,FALSE)</f>
        <v>PORRAS</v>
      </c>
      <c r="E404" t="str">
        <f>VLOOKUP(B404,Servicios!A$2:B$101,2,FALSE)</f>
        <v>Lavado de Alfombras Muro a Muro</v>
      </c>
      <c r="G404" s="3">
        <v>43204</v>
      </c>
      <c r="H404" s="73">
        <v>1</v>
      </c>
      <c r="I404">
        <f t="shared" si="8"/>
        <v>4</v>
      </c>
      <c r="J404">
        <f t="shared" si="7"/>
        <v>2018</v>
      </c>
    </row>
    <row r="405" spans="1:10">
      <c r="A405">
        <v>309</v>
      </c>
      <c r="B405">
        <v>1</v>
      </c>
      <c r="C405" t="str">
        <f>VLOOKUP(A405,Clientes!A$2:H$623,3,FALSE)</f>
        <v>MATILDA</v>
      </c>
      <c r="D405" t="str">
        <f>VLOOKUP(A405,Clientes!A$2:H$623,4,FALSE)</f>
        <v>ARAYA</v>
      </c>
      <c r="E405" t="str">
        <f>VLOOKUP(B405,Servicios!A$2:B$101,2,FALSE)</f>
        <v>Lavado de Alfombras Muro a Muro</v>
      </c>
      <c r="G405" s="3">
        <v>43208</v>
      </c>
      <c r="H405" s="73">
        <v>70000</v>
      </c>
      <c r="I405">
        <f t="shared" si="8"/>
        <v>4</v>
      </c>
      <c r="J405">
        <f t="shared" si="7"/>
        <v>2018</v>
      </c>
    </row>
    <row r="406" spans="1:10">
      <c r="A406">
        <v>357</v>
      </c>
      <c r="B406">
        <v>2</v>
      </c>
      <c r="C406" t="str">
        <f>VLOOKUP(A406,Clientes!A$2:H$623,3,FALSE)</f>
        <v>MARCELA</v>
      </c>
      <c r="D406" t="str">
        <f>VLOOKUP(A406,Clientes!A$2:H$623,4,FALSE)</f>
        <v>GALLARDO</v>
      </c>
      <c r="E406" t="str">
        <f>VLOOKUP(B406,Servicios!A$2:B$101,2,FALSE)</f>
        <v>Lavado de Alfombras Sueltas</v>
      </c>
      <c r="G406" s="3">
        <v>43205</v>
      </c>
      <c r="H406" s="73">
        <v>1</v>
      </c>
      <c r="I406">
        <f t="shared" si="8"/>
        <v>4</v>
      </c>
      <c r="J406">
        <f t="shared" si="7"/>
        <v>2018</v>
      </c>
    </row>
    <row r="407" spans="1:10">
      <c r="A407">
        <v>358</v>
      </c>
      <c r="B407">
        <v>2</v>
      </c>
      <c r="C407" t="str">
        <f>VLOOKUP(A407,Clientes!A$2:H$623,3,FALSE)</f>
        <v>VIVIANA</v>
      </c>
      <c r="D407">
        <f>VLOOKUP(A407,Clientes!A$2:H$623,4,FALSE)</f>
        <v>0</v>
      </c>
      <c r="E407" t="str">
        <f>VLOOKUP(B407,Servicios!A$2:B$101,2,FALSE)</f>
        <v>Lavado de Alfombras Sueltas</v>
      </c>
      <c r="G407" s="3">
        <v>43205</v>
      </c>
      <c r="H407" s="73">
        <v>1</v>
      </c>
      <c r="I407">
        <f t="shared" si="8"/>
        <v>4</v>
      </c>
      <c r="J407">
        <f t="shared" si="7"/>
        <v>2018</v>
      </c>
    </row>
    <row r="408" spans="1:10">
      <c r="A408">
        <v>359</v>
      </c>
      <c r="B408">
        <v>5</v>
      </c>
      <c r="C408" t="str">
        <f>VLOOKUP(A408,Clientes!A$2:H$623,3,FALSE)</f>
        <v>IGNACIO</v>
      </c>
      <c r="D408">
        <f>VLOOKUP(A408,Clientes!A$2:H$623,4,FALSE)</f>
        <v>0</v>
      </c>
      <c r="E408" t="str">
        <f>VLOOKUP(B408,Servicios!A$2:B$101,2,FALSE)</f>
        <v>Limpieza de Tapices de Automóviles</v>
      </c>
      <c r="F408" s="11" t="s">
        <v>1112</v>
      </c>
      <c r="G408" s="3">
        <v>43205</v>
      </c>
      <c r="H408" s="73">
        <v>1</v>
      </c>
      <c r="I408">
        <f t="shared" si="8"/>
        <v>4</v>
      </c>
      <c r="J408">
        <f t="shared" si="7"/>
        <v>2018</v>
      </c>
    </row>
    <row r="409" spans="1:10">
      <c r="A409">
        <v>259</v>
      </c>
      <c r="B409">
        <v>2</v>
      </c>
      <c r="C409" t="str">
        <f>VLOOKUP(A409,Clientes!A$2:H$623,3,FALSE)</f>
        <v>Alejandro</v>
      </c>
      <c r="D409" t="str">
        <f>VLOOKUP(A409,Clientes!A$2:H$623,4,FALSE)</f>
        <v>Díaz</v>
      </c>
      <c r="E409" t="str">
        <f>VLOOKUP(B409,Servicios!A$2:B$101,2,FALSE)</f>
        <v>Lavado de Alfombras Sueltas</v>
      </c>
      <c r="G409" s="3">
        <v>43206</v>
      </c>
      <c r="H409" s="73">
        <v>1</v>
      </c>
      <c r="I409">
        <f t="shared" si="8"/>
        <v>4</v>
      </c>
      <c r="J409">
        <f t="shared" si="7"/>
        <v>2018</v>
      </c>
    </row>
    <row r="410" spans="1:10">
      <c r="A410">
        <v>360</v>
      </c>
      <c r="B410">
        <v>2</v>
      </c>
      <c r="C410" t="str">
        <f>VLOOKUP(A410,Clientes!A$2:H$623,3,FALSE)</f>
        <v>PAOLA</v>
      </c>
      <c r="D410" t="str">
        <f>VLOOKUP(A410,Clientes!A$2:H$623,4,FALSE)</f>
        <v>DIAZ</v>
      </c>
      <c r="E410" t="str">
        <f>VLOOKUP(B410,Servicios!A$2:B$101,2,FALSE)</f>
        <v>Lavado de Alfombras Sueltas</v>
      </c>
      <c r="G410" s="3">
        <v>43206</v>
      </c>
      <c r="H410" s="73">
        <v>1</v>
      </c>
      <c r="I410">
        <f t="shared" si="8"/>
        <v>4</v>
      </c>
      <c r="J410">
        <f t="shared" si="7"/>
        <v>2018</v>
      </c>
    </row>
    <row r="411" spans="1:10">
      <c r="A411">
        <v>361</v>
      </c>
      <c r="B411">
        <v>2</v>
      </c>
      <c r="C411" t="str">
        <f>VLOOKUP(A411,Clientes!A$2:H$623,3,FALSE)</f>
        <v>MATIAS</v>
      </c>
      <c r="D411" t="str">
        <f>VLOOKUP(A411,Clientes!A$2:H$623,4,FALSE)</f>
        <v>RIVERA</v>
      </c>
      <c r="E411" t="str">
        <f>VLOOKUP(B411,Servicios!A$2:B$101,2,FALSE)</f>
        <v>Lavado de Alfombras Sueltas</v>
      </c>
      <c r="F411" t="s">
        <v>1101</v>
      </c>
      <c r="G411" s="3">
        <v>43206</v>
      </c>
      <c r="H411" s="73">
        <v>1</v>
      </c>
      <c r="I411">
        <f t="shared" si="8"/>
        <v>4</v>
      </c>
      <c r="J411">
        <f t="shared" si="7"/>
        <v>2018</v>
      </c>
    </row>
    <row r="412" spans="1:10">
      <c r="A412">
        <v>361</v>
      </c>
      <c r="B412">
        <v>6</v>
      </c>
      <c r="C412" t="str">
        <f>VLOOKUP(A412,Clientes!A$2:H$623,3,FALSE)</f>
        <v>MATIAS</v>
      </c>
      <c r="D412" t="str">
        <f>VLOOKUP(A412,Clientes!A$2:H$623,4,FALSE)</f>
        <v>RIVERA</v>
      </c>
      <c r="E412" t="str">
        <f>VLOOKUP(B412,Servicios!A$2:B$101,2,FALSE)</f>
        <v>Lavandería Con Retiro a Domicilio</v>
      </c>
      <c r="F412" t="s">
        <v>1118</v>
      </c>
      <c r="G412" s="3">
        <v>43206</v>
      </c>
      <c r="H412" s="73">
        <v>1</v>
      </c>
      <c r="I412">
        <f t="shared" si="8"/>
        <v>4</v>
      </c>
      <c r="J412">
        <f t="shared" si="7"/>
        <v>2018</v>
      </c>
    </row>
    <row r="413" spans="1:10">
      <c r="A413">
        <v>362</v>
      </c>
      <c r="B413">
        <v>2</v>
      </c>
      <c r="C413" t="str">
        <f>VLOOKUP(A413,Clientes!A$2:H$623,3,FALSE)</f>
        <v>INES</v>
      </c>
      <c r="D413">
        <f>VLOOKUP(A413,Clientes!A$2:H$623,4,FALSE)</f>
        <v>0</v>
      </c>
      <c r="E413" t="str">
        <f>VLOOKUP(B413,Servicios!A$2:B$101,2,FALSE)</f>
        <v>Lavado de Alfombras Sueltas</v>
      </c>
      <c r="G413" s="3">
        <v>43206</v>
      </c>
      <c r="H413" s="73">
        <v>1</v>
      </c>
      <c r="I413">
        <f t="shared" si="8"/>
        <v>4</v>
      </c>
      <c r="J413">
        <f t="shared" si="7"/>
        <v>2018</v>
      </c>
    </row>
    <row r="414" spans="1:10">
      <c r="A414">
        <v>127</v>
      </c>
      <c r="B414">
        <v>2</v>
      </c>
      <c r="C414" t="str">
        <f>VLOOKUP(A414,Clientes!A$2:H$623,3,FALSE)</f>
        <v>Karen</v>
      </c>
      <c r="D414" t="str">
        <f>VLOOKUP(A414,Clientes!A$2:H$623,4,FALSE)</f>
        <v>Guerra</v>
      </c>
      <c r="E414" t="str">
        <f>VLOOKUP(B414,Servicios!A$2:B$101,2,FALSE)</f>
        <v>Lavado de Alfombras Sueltas</v>
      </c>
      <c r="G414" s="3">
        <v>43206</v>
      </c>
      <c r="H414" s="73">
        <v>1</v>
      </c>
      <c r="I414">
        <f t="shared" si="8"/>
        <v>4</v>
      </c>
      <c r="J414">
        <f t="shared" si="7"/>
        <v>2018</v>
      </c>
    </row>
    <row r="415" spans="1:10">
      <c r="A415">
        <v>363</v>
      </c>
      <c r="B415">
        <v>1</v>
      </c>
      <c r="C415" t="str">
        <f>VLOOKUP(A415,Clientes!A$2:H$623,3,FALSE)</f>
        <v>MANUEL</v>
      </c>
      <c r="D415" t="str">
        <f>VLOOKUP(A415,Clientes!A$2:H$623,4,FALSE)</f>
        <v>SALINAS</v>
      </c>
      <c r="E415" t="str">
        <f>VLOOKUP(B415,Servicios!A$2:B$101,2,FALSE)</f>
        <v>Lavado de Alfombras Muro a Muro</v>
      </c>
      <c r="G415" s="3">
        <v>43208</v>
      </c>
      <c r="H415" s="73">
        <v>37000</v>
      </c>
      <c r="I415">
        <f t="shared" si="8"/>
        <v>4</v>
      </c>
      <c r="J415">
        <f t="shared" si="7"/>
        <v>2018</v>
      </c>
    </row>
    <row r="416" spans="1:10">
      <c r="A416">
        <v>364</v>
      </c>
      <c r="B416">
        <v>2</v>
      </c>
      <c r="C416" t="str">
        <f>VLOOKUP(A416,Clientes!A$2:H$623,3,FALSE)</f>
        <v>CAROLINA</v>
      </c>
      <c r="D416" t="str">
        <f>VLOOKUP(A416,Clientes!A$2:H$623,4,FALSE)</f>
        <v>PIZARRO</v>
      </c>
      <c r="E416" t="str">
        <f>VLOOKUP(B416,Servicios!A$2:B$101,2,FALSE)</f>
        <v>Lavado de Alfombras Sueltas</v>
      </c>
      <c r="G416" s="3">
        <v>43208</v>
      </c>
      <c r="H416" s="73">
        <v>70000</v>
      </c>
      <c r="I416">
        <f t="shared" si="8"/>
        <v>4</v>
      </c>
      <c r="J416">
        <f t="shared" si="7"/>
        <v>2018</v>
      </c>
    </row>
    <row r="417" spans="1:10">
      <c r="A417">
        <v>365</v>
      </c>
      <c r="B417">
        <v>2</v>
      </c>
      <c r="C417" t="str">
        <f>VLOOKUP(A417,Clientes!A$2:H$623,3,FALSE)</f>
        <v>HUGO</v>
      </c>
      <c r="D417" t="str">
        <f>VLOOKUP(A417,Clientes!A$2:H$623,4,FALSE)</f>
        <v>OSES</v>
      </c>
      <c r="E417" t="str">
        <f>VLOOKUP(B417,Servicios!A$2:B$101,2,FALSE)</f>
        <v>Lavado de Alfombras Sueltas</v>
      </c>
      <c r="G417" s="3">
        <v>43209</v>
      </c>
      <c r="H417" s="73">
        <v>1</v>
      </c>
      <c r="I417">
        <f t="shared" si="8"/>
        <v>4</v>
      </c>
      <c r="J417">
        <f t="shared" si="7"/>
        <v>2018</v>
      </c>
    </row>
    <row r="418" spans="1:10">
      <c r="A418">
        <v>366</v>
      </c>
      <c r="B418">
        <v>1</v>
      </c>
      <c r="C418" t="str">
        <f>VLOOKUP(A418,Clientes!A$2:H$623,3,FALSE)</f>
        <v>JASNA</v>
      </c>
      <c r="D418" t="str">
        <f>VLOOKUP(A418,Clientes!A$2:H$623,4,FALSE)</f>
        <v>CORBALAN</v>
      </c>
      <c r="E418" t="str">
        <f>VLOOKUP(B418,Servicios!A$2:B$101,2,FALSE)</f>
        <v>Lavado de Alfombras Muro a Muro</v>
      </c>
      <c r="F418" t="s">
        <v>1135</v>
      </c>
      <c r="G418" s="3">
        <v>43212</v>
      </c>
      <c r="H418" s="73">
        <v>69000</v>
      </c>
      <c r="I418">
        <f t="shared" si="8"/>
        <v>4</v>
      </c>
      <c r="J418">
        <f t="shared" si="7"/>
        <v>2018</v>
      </c>
    </row>
    <row r="419" spans="1:10">
      <c r="A419">
        <v>366</v>
      </c>
      <c r="B419">
        <v>2</v>
      </c>
      <c r="C419" t="str">
        <f>VLOOKUP(A419,Clientes!A$2:H$623,3,FALSE)</f>
        <v>JASNA</v>
      </c>
      <c r="D419" t="str">
        <f>VLOOKUP(A419,Clientes!A$2:H$623,4,FALSE)</f>
        <v>CORBALAN</v>
      </c>
      <c r="E419" t="str">
        <f>VLOOKUP(B419,Servicios!A$2:B$101,2,FALSE)</f>
        <v>Lavado de Alfombras Sueltas</v>
      </c>
      <c r="F419" t="s">
        <v>1131</v>
      </c>
      <c r="G419" s="3">
        <v>43212</v>
      </c>
      <c r="H419" s="73">
        <v>1</v>
      </c>
      <c r="I419">
        <f t="shared" si="8"/>
        <v>4</v>
      </c>
      <c r="J419">
        <f t="shared" si="7"/>
        <v>2018</v>
      </c>
    </row>
    <row r="420" spans="1:10">
      <c r="A420">
        <v>367</v>
      </c>
      <c r="B420">
        <v>2</v>
      </c>
      <c r="C420" t="str">
        <f>VLOOKUP(A420,Clientes!A$2:H$623,3,FALSE)</f>
        <v>EDITH</v>
      </c>
      <c r="D420" t="str">
        <f>VLOOKUP(A420,Clientes!A$2:H$623,4,FALSE)</f>
        <v>ALMONAZAR</v>
      </c>
      <c r="E420" t="str">
        <f>VLOOKUP(B420,Servicios!A$2:B$101,2,FALSE)</f>
        <v>Lavado de Alfombras Sueltas</v>
      </c>
      <c r="G420" s="3">
        <v>43212</v>
      </c>
      <c r="H420" s="73">
        <v>1</v>
      </c>
      <c r="I420">
        <f t="shared" si="8"/>
        <v>4</v>
      </c>
      <c r="J420">
        <f t="shared" si="7"/>
        <v>2018</v>
      </c>
    </row>
    <row r="421" spans="1:10">
      <c r="A421">
        <v>220</v>
      </c>
      <c r="B421">
        <v>2</v>
      </c>
      <c r="C421" t="str">
        <f>VLOOKUP(A421,Clientes!A$2:H$623,3,FALSE)</f>
        <v>Polonia</v>
      </c>
      <c r="D421" t="str">
        <f>VLOOKUP(A421,Clientes!A$2:H$623,4,FALSE)</f>
        <v>Sienkiewicz</v>
      </c>
      <c r="E421" t="str">
        <f>VLOOKUP(B421,Servicios!A$2:B$101,2,FALSE)</f>
        <v>Lavado de Alfombras Sueltas</v>
      </c>
      <c r="F421" t="s">
        <v>1137</v>
      </c>
      <c r="G421" s="3">
        <v>43212</v>
      </c>
      <c r="H421" s="73">
        <v>1</v>
      </c>
      <c r="I421">
        <f t="shared" si="8"/>
        <v>4</v>
      </c>
      <c r="J421">
        <f t="shared" si="7"/>
        <v>2018</v>
      </c>
    </row>
    <row r="422" spans="1:10">
      <c r="A422">
        <v>369</v>
      </c>
      <c r="B422">
        <v>1</v>
      </c>
      <c r="C422" t="str">
        <f>VLOOKUP(A422,Clientes!A$2:H$623,3,FALSE)</f>
        <v>CARLOS</v>
      </c>
      <c r="D422" t="str">
        <f>VLOOKUP(A422,Clientes!A$2:H$623,4,FALSE)</f>
        <v>LOPEZ</v>
      </c>
      <c r="E422" t="str">
        <f>VLOOKUP(B422,Servicios!A$2:B$101,2,FALSE)</f>
        <v>Lavado de Alfombras Muro a Muro</v>
      </c>
      <c r="G422" s="3">
        <v>43212</v>
      </c>
      <c r="H422" s="73">
        <v>1</v>
      </c>
      <c r="I422">
        <f t="shared" si="8"/>
        <v>4</v>
      </c>
      <c r="J422">
        <f t="shared" si="7"/>
        <v>2018</v>
      </c>
    </row>
    <row r="423" spans="1:10">
      <c r="A423">
        <v>309</v>
      </c>
      <c r="B423">
        <v>2</v>
      </c>
      <c r="C423" t="str">
        <f>VLOOKUP(A423,Clientes!A$2:H$623,3,FALSE)</f>
        <v>MATILDA</v>
      </c>
      <c r="D423" t="str">
        <f>VLOOKUP(A423,Clientes!A$2:H$623,4,FALSE)</f>
        <v>ARAYA</v>
      </c>
      <c r="E423" t="str">
        <f>VLOOKUP(B423,Servicios!A$2:B$101,2,FALSE)</f>
        <v>Lavado de Alfombras Sueltas</v>
      </c>
      <c r="F423" t="s">
        <v>1141</v>
      </c>
      <c r="G423" s="3">
        <v>43212</v>
      </c>
      <c r="H423" s="73">
        <v>1</v>
      </c>
      <c r="I423">
        <f t="shared" si="8"/>
        <v>4</v>
      </c>
      <c r="J423">
        <f t="shared" si="7"/>
        <v>2018</v>
      </c>
    </row>
    <row r="424" spans="1:10">
      <c r="A424">
        <v>370</v>
      </c>
      <c r="B424">
        <v>2</v>
      </c>
      <c r="C424" t="str">
        <f>VLOOKUP(A424,Clientes!A$2:H$623,3,FALSE)</f>
        <v>CINTHYA</v>
      </c>
      <c r="D424" t="str">
        <f>VLOOKUP(A424,Clientes!A$2:H$623,4,FALSE)</f>
        <v>MENDOZA</v>
      </c>
      <c r="E424" t="str">
        <f>VLOOKUP(B424,Servicios!A$2:B$101,2,FALSE)</f>
        <v>Lavado de Alfombras Sueltas</v>
      </c>
      <c r="F424" t="s">
        <v>1145</v>
      </c>
      <c r="G424" s="3">
        <v>43389</v>
      </c>
      <c r="H424" s="73">
        <v>25000</v>
      </c>
      <c r="I424">
        <f t="shared" si="8"/>
        <v>10</v>
      </c>
      <c r="J424">
        <f t="shared" si="7"/>
        <v>2018</v>
      </c>
    </row>
    <row r="425" spans="1:10">
      <c r="A425">
        <v>371</v>
      </c>
      <c r="B425">
        <v>2</v>
      </c>
      <c r="C425" t="str">
        <f>VLOOKUP(A425,Clientes!A$2:H$623,3,FALSE)</f>
        <v>FRANCISCO/CONSUELO</v>
      </c>
      <c r="D425" t="str">
        <f>VLOOKUP(A425,Clientes!A$2:H$623,4,FALSE)</f>
        <v>MERIC</v>
      </c>
      <c r="E425" t="str">
        <f>VLOOKUP(B425,Servicios!A$2:B$101,2,FALSE)</f>
        <v>Lavado de Alfombras Sueltas</v>
      </c>
      <c r="F425" t="s">
        <v>1149</v>
      </c>
      <c r="G425" s="3">
        <v>43389</v>
      </c>
      <c r="H425" s="73">
        <v>45000</v>
      </c>
      <c r="I425">
        <f t="shared" si="8"/>
        <v>10</v>
      </c>
      <c r="J425">
        <f t="shared" si="7"/>
        <v>2018</v>
      </c>
    </row>
    <row r="426" spans="1:10">
      <c r="A426">
        <v>372</v>
      </c>
      <c r="B426">
        <v>2</v>
      </c>
      <c r="C426" t="str">
        <f>VLOOKUP(A426,Clientes!A$2:H$623,3,FALSE)</f>
        <v>LILIANA</v>
      </c>
      <c r="D426" t="str">
        <f>VLOOKUP(A426,Clientes!A$2:H$623,4,FALSE)</f>
        <v>DIAZ</v>
      </c>
      <c r="E426" t="str">
        <f>VLOOKUP(B426,Servicios!A$2:B$101,2,FALSE)</f>
        <v>Lavado de Alfombras Sueltas</v>
      </c>
      <c r="F426" t="s">
        <v>1152</v>
      </c>
      <c r="G426" s="3">
        <v>43389</v>
      </c>
      <c r="H426" s="73">
        <v>35000</v>
      </c>
      <c r="I426">
        <f t="shared" si="8"/>
        <v>10</v>
      </c>
      <c r="J426">
        <f t="shared" si="7"/>
        <v>2018</v>
      </c>
    </row>
    <row r="427" spans="1:10">
      <c r="A427">
        <v>373</v>
      </c>
      <c r="B427">
        <v>2</v>
      </c>
      <c r="C427" t="str">
        <f>VLOOKUP(A427,Clientes!A$2:H$623,3,FALSE)</f>
        <v>PATRICIA</v>
      </c>
      <c r="D427" t="str">
        <f>VLOOKUP(A427,Clientes!A$2:H$623,4,FALSE)</f>
        <v>FIGUEROA</v>
      </c>
      <c r="E427" t="str">
        <f>VLOOKUP(B427,Servicios!A$2:B$101,2,FALSE)</f>
        <v>Lavado de Alfombras Sueltas</v>
      </c>
      <c r="F427" t="s">
        <v>1155</v>
      </c>
      <c r="G427" s="3">
        <v>43390</v>
      </c>
      <c r="H427" s="73">
        <v>60000</v>
      </c>
      <c r="I427">
        <f t="shared" si="8"/>
        <v>10</v>
      </c>
      <c r="J427">
        <f t="shared" si="7"/>
        <v>2018</v>
      </c>
    </row>
    <row r="428" spans="1:10">
      <c r="A428">
        <v>374</v>
      </c>
      <c r="B428">
        <v>2</v>
      </c>
      <c r="C428" t="str">
        <f>VLOOKUP(A428,Clientes!A$2:H$623,3,FALSE)</f>
        <v>CLAUDIO</v>
      </c>
      <c r="D428" t="str">
        <f>VLOOKUP(A428,Clientes!A$2:H$623,4,FALSE)</f>
        <v>FIGUEROA</v>
      </c>
      <c r="E428" t="str">
        <f>VLOOKUP(B428,Servicios!A$2:B$101,2,FALSE)</f>
        <v>Lavado de Alfombras Sueltas</v>
      </c>
      <c r="F428" t="s">
        <v>1158</v>
      </c>
      <c r="G428" s="3">
        <v>43391</v>
      </c>
      <c r="H428" s="73">
        <v>32000</v>
      </c>
      <c r="I428">
        <f t="shared" si="8"/>
        <v>10</v>
      </c>
      <c r="J428">
        <f t="shared" ref="J428:J490" si="9">YEAR(G428)</f>
        <v>2018</v>
      </c>
    </row>
    <row r="429" spans="1:10">
      <c r="A429">
        <v>375</v>
      </c>
      <c r="B429">
        <v>2</v>
      </c>
      <c r="C429" t="str">
        <f>VLOOKUP(A429,Clientes!A$2:H$623,3,FALSE)</f>
        <v>SUSANA</v>
      </c>
      <c r="D429" t="str">
        <f>VLOOKUP(A429,Clientes!A$2:H$623,4,FALSE)</f>
        <v>MOLINA</v>
      </c>
      <c r="E429" t="str">
        <f>VLOOKUP(B429,Servicios!A$2:B$101,2,FALSE)</f>
        <v>Lavado de Alfombras Sueltas</v>
      </c>
      <c r="F429" t="s">
        <v>1162</v>
      </c>
      <c r="G429" s="3">
        <v>43391</v>
      </c>
      <c r="H429" s="73">
        <v>22000</v>
      </c>
      <c r="I429">
        <f t="shared" si="8"/>
        <v>10</v>
      </c>
      <c r="J429">
        <f t="shared" si="9"/>
        <v>2018</v>
      </c>
    </row>
    <row r="430" spans="1:10">
      <c r="A430">
        <v>56</v>
      </c>
      <c r="B430">
        <v>2</v>
      </c>
      <c r="C430" t="str">
        <f>VLOOKUP(A430,Clientes!A$2:H$623,3,FALSE)</f>
        <v>Mercedes</v>
      </c>
      <c r="D430" t="str">
        <f>VLOOKUP(A430,Clientes!A$2:H$623,4,FALSE)</f>
        <v>Carvajal</v>
      </c>
      <c r="E430" t="str">
        <f>VLOOKUP(B430,Servicios!A$2:B$101,2,FALSE)</f>
        <v>Lavado de Alfombras Sueltas</v>
      </c>
      <c r="F430" t="s">
        <v>1164</v>
      </c>
      <c r="G430" s="3">
        <v>43391</v>
      </c>
      <c r="H430" s="73">
        <v>20000</v>
      </c>
      <c r="I430">
        <f t="shared" si="8"/>
        <v>10</v>
      </c>
      <c r="J430">
        <f t="shared" si="9"/>
        <v>2018</v>
      </c>
    </row>
    <row r="431" spans="1:10">
      <c r="A431">
        <v>56</v>
      </c>
      <c r="B431">
        <v>6</v>
      </c>
      <c r="C431" t="str">
        <f>VLOOKUP(A431,Clientes!A$2:H$623,3,FALSE)</f>
        <v>Mercedes</v>
      </c>
      <c r="D431" t="str">
        <f>VLOOKUP(A431,Clientes!A$2:H$623,4,FALSE)</f>
        <v>Carvajal</v>
      </c>
      <c r="E431" t="str">
        <f>VLOOKUP(B431,Servicios!A$2:B$101,2,FALSE)</f>
        <v>Lavandería Con Retiro a Domicilio</v>
      </c>
      <c r="F431" t="s">
        <v>1165</v>
      </c>
      <c r="G431" s="3">
        <v>43391</v>
      </c>
      <c r="H431" s="73">
        <v>7900</v>
      </c>
      <c r="I431">
        <f t="shared" si="8"/>
        <v>10</v>
      </c>
      <c r="J431">
        <f t="shared" si="9"/>
        <v>2018</v>
      </c>
    </row>
    <row r="432" spans="1:10">
      <c r="A432">
        <v>377</v>
      </c>
      <c r="B432">
        <v>2</v>
      </c>
      <c r="C432" t="str">
        <f>VLOOKUP(A432,Clientes!A$2:H$623,3,FALSE)</f>
        <v>MARCOS</v>
      </c>
      <c r="D432" t="str">
        <f>VLOOKUP(A432,Clientes!A$2:H$623,4,FALSE)</f>
        <v>PEÑA</v>
      </c>
      <c r="E432" t="str">
        <f>VLOOKUP(B432,Servicios!A$2:B$101,2,FALSE)</f>
        <v>Lavado de Alfombras Sueltas</v>
      </c>
      <c r="F432" t="s">
        <v>1168</v>
      </c>
      <c r="G432" s="3">
        <v>43391</v>
      </c>
      <c r="H432" s="73">
        <v>28000</v>
      </c>
      <c r="I432">
        <f t="shared" si="8"/>
        <v>10</v>
      </c>
      <c r="J432">
        <f t="shared" si="9"/>
        <v>2018</v>
      </c>
    </row>
    <row r="433" spans="1:10">
      <c r="A433">
        <v>378</v>
      </c>
      <c r="B433">
        <v>2</v>
      </c>
      <c r="C433" t="str">
        <f>VLOOKUP(A433,Clientes!A$2:H$623,3,FALSE)</f>
        <v>JAIME</v>
      </c>
      <c r="D433" t="str">
        <f>VLOOKUP(A433,Clientes!A$2:H$623,4,FALSE)</f>
        <v>MUNDACA</v>
      </c>
      <c r="E433" t="str">
        <f>VLOOKUP(B433,Servicios!A$2:B$101,2,FALSE)</f>
        <v>Lavado de Alfombras Sueltas</v>
      </c>
      <c r="F433" t="s">
        <v>1172</v>
      </c>
      <c r="G433" s="3">
        <v>43393</v>
      </c>
      <c r="H433" s="73">
        <v>60000</v>
      </c>
      <c r="I433">
        <f t="shared" si="8"/>
        <v>10</v>
      </c>
      <c r="J433">
        <f t="shared" si="9"/>
        <v>2018</v>
      </c>
    </row>
    <row r="434" spans="1:10">
      <c r="A434">
        <v>379</v>
      </c>
      <c r="B434">
        <v>2</v>
      </c>
      <c r="C434" t="str">
        <f>VLOOKUP(A434,Clientes!A$2:H$623,3,FALSE)</f>
        <v>PAOLA</v>
      </c>
      <c r="D434" t="str">
        <f>VLOOKUP(A434,Clientes!A$2:H$623,4,FALSE)</f>
        <v>GRONDONA</v>
      </c>
      <c r="E434" t="str">
        <f>VLOOKUP(B434,Servicios!A$2:B$101,2,FALSE)</f>
        <v>Lavado de Alfombras Sueltas</v>
      </c>
      <c r="F434" t="s">
        <v>1175</v>
      </c>
      <c r="G434" s="3">
        <v>43393</v>
      </c>
      <c r="H434" s="73">
        <v>25000</v>
      </c>
      <c r="I434">
        <f t="shared" si="8"/>
        <v>10</v>
      </c>
      <c r="J434">
        <f t="shared" si="9"/>
        <v>2018</v>
      </c>
    </row>
    <row r="435" spans="1:10">
      <c r="A435">
        <v>380</v>
      </c>
      <c r="B435">
        <v>2</v>
      </c>
      <c r="C435" t="str">
        <f>VLOOKUP(A435,Clientes!A$2:H$623,3,FALSE)</f>
        <v>MARCELA</v>
      </c>
      <c r="D435" t="str">
        <f>VLOOKUP(A435,Clientes!A$2:H$623,4,FALSE)</f>
        <v>CABEZAS</v>
      </c>
      <c r="E435" t="str">
        <f>VLOOKUP(B435,Servicios!A$2:B$101,2,FALSE)</f>
        <v>Lavado de Alfombras Sueltas</v>
      </c>
      <c r="F435" t="s">
        <v>1178</v>
      </c>
      <c r="G435" s="3">
        <v>43393</v>
      </c>
      <c r="H435" s="73">
        <v>35000</v>
      </c>
      <c r="I435">
        <f t="shared" si="8"/>
        <v>10</v>
      </c>
      <c r="J435">
        <f t="shared" si="9"/>
        <v>2018</v>
      </c>
    </row>
    <row r="436" spans="1:10" ht="30">
      <c r="A436">
        <v>381</v>
      </c>
      <c r="B436">
        <v>2</v>
      </c>
      <c r="C436" t="str">
        <f>VLOOKUP(A436,Clientes!A$2:H$623,3,FALSE)</f>
        <v>JENNY</v>
      </c>
      <c r="D436" t="str">
        <f>VLOOKUP(A436,Clientes!A$2:H$623,4,FALSE)</f>
        <v>MARZAN</v>
      </c>
      <c r="E436" t="str">
        <f>VLOOKUP(B436,Servicios!A$2:B$101,2,FALSE)</f>
        <v>Lavado de Alfombras Sueltas</v>
      </c>
      <c r="F436" s="24" t="s">
        <v>1182</v>
      </c>
      <c r="G436" s="3">
        <v>43397</v>
      </c>
      <c r="H436" s="73">
        <v>45000</v>
      </c>
      <c r="I436">
        <f t="shared" si="8"/>
        <v>10</v>
      </c>
      <c r="J436">
        <f t="shared" si="9"/>
        <v>2018</v>
      </c>
    </row>
    <row r="437" spans="1:10">
      <c r="A437">
        <v>382</v>
      </c>
      <c r="B437">
        <v>1</v>
      </c>
      <c r="C437" t="str">
        <f>VLOOKUP(A437,Clientes!A$2:H$623,3,FALSE)</f>
        <v>LUCIANO</v>
      </c>
      <c r="D437" t="str">
        <f>VLOOKUP(A437,Clientes!A$2:H$623,4,FALSE)</f>
        <v>CARVAJAL</v>
      </c>
      <c r="E437" t="str">
        <f>VLOOKUP(B437,Servicios!A$2:B$101,2,FALSE)</f>
        <v>Lavado de Alfombras Muro a Muro</v>
      </c>
      <c r="F437" t="s">
        <v>1185</v>
      </c>
      <c r="G437" s="3">
        <v>43395</v>
      </c>
      <c r="H437" s="73">
        <v>40000</v>
      </c>
      <c r="I437">
        <f t="shared" si="8"/>
        <v>10</v>
      </c>
      <c r="J437">
        <f t="shared" si="9"/>
        <v>2018</v>
      </c>
    </row>
    <row r="438" spans="1:10" ht="30">
      <c r="A438">
        <v>383</v>
      </c>
      <c r="B438">
        <v>2</v>
      </c>
      <c r="C438" t="str">
        <f>VLOOKUP(A438,Clientes!A$2:H$623,3,FALSE)</f>
        <v>SERGIO</v>
      </c>
      <c r="D438" t="str">
        <f>VLOOKUP(A438,Clientes!A$2:H$623,4,FALSE)</f>
        <v>ALARCON</v>
      </c>
      <c r="E438" t="str">
        <f>VLOOKUP(B438,Servicios!A$2:B$101,2,FALSE)</f>
        <v>Lavado de Alfombras Sueltas</v>
      </c>
      <c r="F438" s="24" t="s">
        <v>1189</v>
      </c>
      <c r="G438" s="3">
        <v>43398</v>
      </c>
      <c r="H438" s="73">
        <v>40000</v>
      </c>
      <c r="I438">
        <f t="shared" si="8"/>
        <v>10</v>
      </c>
      <c r="J438">
        <f t="shared" si="9"/>
        <v>2018</v>
      </c>
    </row>
    <row r="439" spans="1:10">
      <c r="A439">
        <v>384</v>
      </c>
      <c r="B439">
        <v>1</v>
      </c>
      <c r="C439" t="str">
        <f>VLOOKUP(A439,Clientes!A$2:H$623,3,FALSE)</f>
        <v>MARIA ELENA</v>
      </c>
      <c r="D439">
        <f>VLOOKUP(A439,Clientes!A$2:H$623,4,FALSE)</f>
        <v>0</v>
      </c>
      <c r="E439" t="str">
        <f>VLOOKUP(B439,Servicios!A$2:B$101,2,FALSE)</f>
        <v>Lavado de Alfombras Muro a Muro</v>
      </c>
      <c r="G439" s="3">
        <v>43399</v>
      </c>
      <c r="H439" s="73">
        <v>1</v>
      </c>
      <c r="I439">
        <f t="shared" si="8"/>
        <v>10</v>
      </c>
      <c r="J439">
        <f t="shared" si="9"/>
        <v>2018</v>
      </c>
    </row>
    <row r="440" spans="1:10">
      <c r="A440">
        <v>385</v>
      </c>
      <c r="B440">
        <v>1</v>
      </c>
      <c r="C440" t="str">
        <f>VLOOKUP(A440,Clientes!A$2:H$623,3,FALSE)</f>
        <v>ISABEL</v>
      </c>
      <c r="D440" t="str">
        <f>VLOOKUP(A440,Clientes!A$2:H$623,4,FALSE)</f>
        <v>REBOLLEDO</v>
      </c>
      <c r="E440" t="str">
        <f>VLOOKUP(B440,Servicios!A$2:B$101,2,FALSE)</f>
        <v>Lavado de Alfombras Muro a Muro</v>
      </c>
      <c r="G440" s="3">
        <v>43401</v>
      </c>
      <c r="H440" s="73">
        <v>70000</v>
      </c>
      <c r="I440">
        <f t="shared" si="8"/>
        <v>10</v>
      </c>
      <c r="J440">
        <f t="shared" si="9"/>
        <v>2018</v>
      </c>
    </row>
    <row r="441" spans="1:10">
      <c r="A441">
        <v>386</v>
      </c>
      <c r="B441">
        <v>1</v>
      </c>
      <c r="C441" t="str">
        <f>VLOOKUP(A441,Clientes!A$2:H$623,3,FALSE)</f>
        <v>ROXANA</v>
      </c>
      <c r="D441">
        <f>VLOOKUP(A441,Clientes!A$2:H$623,4,FALSE)</f>
        <v>0</v>
      </c>
      <c r="E441" t="str">
        <f>VLOOKUP(B441,Servicios!A$2:B$101,2,FALSE)</f>
        <v>Lavado de Alfombras Muro a Muro</v>
      </c>
      <c r="G441" s="3">
        <v>43402</v>
      </c>
      <c r="H441" s="73">
        <v>57000</v>
      </c>
      <c r="I441">
        <f t="shared" si="8"/>
        <v>10</v>
      </c>
      <c r="J441">
        <f t="shared" si="9"/>
        <v>2018</v>
      </c>
    </row>
    <row r="442" spans="1:10">
      <c r="A442">
        <v>386</v>
      </c>
      <c r="B442">
        <v>2</v>
      </c>
      <c r="C442" t="str">
        <f>VLOOKUP(A442,Clientes!A$2:H$623,3,FALSE)</f>
        <v>ROXANA</v>
      </c>
      <c r="D442">
        <f>VLOOKUP(A442,Clientes!A$2:H$623,4,FALSE)</f>
        <v>0</v>
      </c>
      <c r="E442" t="str">
        <f>VLOOKUP(B442,Servicios!A$2:B$101,2,FALSE)</f>
        <v>Lavado de Alfombras Sueltas</v>
      </c>
      <c r="G442" s="3">
        <v>43402</v>
      </c>
      <c r="H442" s="73">
        <v>85000</v>
      </c>
      <c r="I442">
        <f t="shared" si="8"/>
        <v>10</v>
      </c>
      <c r="J442">
        <f t="shared" si="9"/>
        <v>2018</v>
      </c>
    </row>
    <row r="443" spans="1:10">
      <c r="A443">
        <v>144</v>
      </c>
      <c r="B443">
        <v>6</v>
      </c>
      <c r="C443" t="str">
        <f>VLOOKUP(A443,Clientes!A$2:H$623,3,FALSE)</f>
        <v>GRACIELA</v>
      </c>
      <c r="D443" t="str">
        <f>VLOOKUP(A443,Clientes!A$2:H$623,4,FALSE)</f>
        <v>MONTUPIN</v>
      </c>
      <c r="E443" t="str">
        <f>VLOOKUP(B443,Servicios!A$2:B$101,2,FALSE)</f>
        <v>Lavandería Con Retiro a Domicilio</v>
      </c>
      <c r="G443" s="3">
        <v>43402</v>
      </c>
      <c r="H443" s="73">
        <v>1</v>
      </c>
      <c r="I443">
        <f t="shared" si="8"/>
        <v>10</v>
      </c>
      <c r="J443">
        <f t="shared" si="9"/>
        <v>2018</v>
      </c>
    </row>
    <row r="444" spans="1:10">
      <c r="A444">
        <v>35</v>
      </c>
      <c r="B444">
        <v>2</v>
      </c>
      <c r="C444" t="str">
        <f>VLOOKUP(A444,Clientes!A$2:H$623,3,FALSE)</f>
        <v>Edith</v>
      </c>
      <c r="D444" t="str">
        <f>VLOOKUP(A444,Clientes!A$2:H$623,4,FALSE)</f>
        <v>Cortés</v>
      </c>
      <c r="E444" t="str">
        <f>VLOOKUP(B444,Servicios!A$2:B$101,2,FALSE)</f>
        <v>Lavado de Alfombras Sueltas</v>
      </c>
      <c r="G444" s="3">
        <v>43403</v>
      </c>
      <c r="H444" s="73">
        <v>23000</v>
      </c>
      <c r="I444">
        <f t="shared" si="8"/>
        <v>10</v>
      </c>
      <c r="J444">
        <f t="shared" si="9"/>
        <v>2018</v>
      </c>
    </row>
    <row r="445" spans="1:10">
      <c r="A445">
        <v>388</v>
      </c>
      <c r="B445">
        <v>3</v>
      </c>
      <c r="C445" t="str">
        <f>VLOOKUP(A445,Clientes!A$2:H$623,3,FALSE)</f>
        <v>PATRICIA</v>
      </c>
      <c r="D445">
        <f>VLOOKUP(A445,Clientes!A$2:H$623,4,FALSE)</f>
        <v>0</v>
      </c>
      <c r="E445" t="str">
        <f>VLOOKUP(B445,Servicios!A$2:B$101,2,FALSE)</f>
        <v>Limpieza de Piso Flotante</v>
      </c>
      <c r="G445" s="3">
        <v>43403</v>
      </c>
      <c r="H445" s="73">
        <v>1</v>
      </c>
      <c r="I445">
        <f t="shared" si="8"/>
        <v>10</v>
      </c>
      <c r="J445">
        <f t="shared" si="9"/>
        <v>2018</v>
      </c>
    </row>
    <row r="446" spans="1:10">
      <c r="A446">
        <v>389</v>
      </c>
      <c r="B446">
        <v>2</v>
      </c>
      <c r="C446" t="str">
        <f>VLOOKUP(A446,Clientes!A$2:H$623,3,FALSE)</f>
        <v>MARINA</v>
      </c>
      <c r="D446" t="str">
        <f>VLOOKUP(A446,Clientes!A$2:H$623,4,FALSE)</f>
        <v>BUSTOS</v>
      </c>
      <c r="E446" t="str">
        <f>VLOOKUP(B446,Servicios!A$2:B$101,2,FALSE)</f>
        <v>Lavado de Alfombras Sueltas</v>
      </c>
      <c r="F446" t="s">
        <v>1202</v>
      </c>
      <c r="G446" s="3">
        <v>43403</v>
      </c>
      <c r="H446" s="73">
        <v>64260</v>
      </c>
      <c r="I446">
        <f t="shared" si="8"/>
        <v>10</v>
      </c>
      <c r="J446">
        <f t="shared" si="9"/>
        <v>2018</v>
      </c>
    </row>
    <row r="447" spans="1:10">
      <c r="A447">
        <v>389</v>
      </c>
      <c r="B447">
        <v>2</v>
      </c>
      <c r="C447" t="str">
        <f>VLOOKUP(A447,Clientes!A$2:H$623,3,FALSE)</f>
        <v>MARINA</v>
      </c>
      <c r="D447" t="str">
        <f>VLOOKUP(A447,Clientes!A$2:H$623,4,FALSE)</f>
        <v>BUSTOS</v>
      </c>
      <c r="E447" t="str">
        <f>VLOOKUP(B447,Servicios!A$2:B$101,2,FALSE)</f>
        <v>Lavado de Alfombras Sueltas</v>
      </c>
      <c r="G447" s="3">
        <v>43403</v>
      </c>
      <c r="H447" s="73">
        <v>55000</v>
      </c>
      <c r="I447">
        <f t="shared" si="8"/>
        <v>10</v>
      </c>
      <c r="J447">
        <f t="shared" si="9"/>
        <v>2018</v>
      </c>
    </row>
    <row r="448" spans="1:10">
      <c r="A448">
        <v>390</v>
      </c>
      <c r="B448">
        <v>1</v>
      </c>
      <c r="C448" t="str">
        <f>VLOOKUP(A448,Clientes!A$2:H$623,3,FALSE)</f>
        <v>JOSE</v>
      </c>
      <c r="D448" t="str">
        <f>VLOOKUP(A448,Clientes!A$2:H$623,4,FALSE)</f>
        <v>ARAYA</v>
      </c>
      <c r="E448" t="str">
        <f>VLOOKUP(B448,Servicios!A$2:B$101,2,FALSE)</f>
        <v>Lavado de Alfombras Muro a Muro</v>
      </c>
      <c r="G448" s="3">
        <v>43404</v>
      </c>
      <c r="H448" s="73">
        <v>45000</v>
      </c>
      <c r="I448">
        <f t="shared" si="8"/>
        <v>10</v>
      </c>
      <c r="J448">
        <f t="shared" si="9"/>
        <v>2018</v>
      </c>
    </row>
    <row r="449" spans="1:10">
      <c r="A449">
        <v>391</v>
      </c>
      <c r="B449">
        <v>2</v>
      </c>
      <c r="C449" t="str">
        <f>VLOOKUP(A449,Clientes!A$2:H$623,3,FALSE)</f>
        <v>ELENA</v>
      </c>
      <c r="D449">
        <f>VLOOKUP(A449,Clientes!A$2:H$623,4,FALSE)</f>
        <v>0</v>
      </c>
      <c r="E449" t="str">
        <f>VLOOKUP(B449,Servicios!A$2:B$101,2,FALSE)</f>
        <v>Lavado de Alfombras Sueltas</v>
      </c>
      <c r="G449" s="3">
        <v>43404</v>
      </c>
      <c r="H449" s="73">
        <v>23000</v>
      </c>
      <c r="I449">
        <f t="shared" si="8"/>
        <v>10</v>
      </c>
      <c r="J449">
        <f t="shared" si="9"/>
        <v>2018</v>
      </c>
    </row>
    <row r="450" spans="1:10">
      <c r="A450">
        <v>283</v>
      </c>
      <c r="B450">
        <v>1</v>
      </c>
      <c r="C450" t="str">
        <f>VLOOKUP(A450,Clientes!A$2:H$623,3,FALSE)</f>
        <v>Ximena</v>
      </c>
      <c r="D450" t="str">
        <f>VLOOKUP(A450,Clientes!A$2:H$623,4,FALSE)</f>
        <v>Leyton</v>
      </c>
      <c r="E450" t="str">
        <f>VLOOKUP(B450,Servicios!A$2:B$101,2,FALSE)</f>
        <v>Lavado de Alfombras Muro a Muro</v>
      </c>
      <c r="G450" s="3">
        <v>43407</v>
      </c>
      <c r="H450" s="73">
        <v>55000</v>
      </c>
      <c r="I450">
        <f t="shared" si="8"/>
        <v>11</v>
      </c>
      <c r="J450">
        <f t="shared" si="9"/>
        <v>2018</v>
      </c>
    </row>
    <row r="451" spans="1:10">
      <c r="A451">
        <v>2</v>
      </c>
      <c r="B451">
        <v>4</v>
      </c>
      <c r="C451" t="str">
        <f>VLOOKUP(A451,Clientes!A$2:H$623,3,FALSE)</f>
        <v>Katherine</v>
      </c>
      <c r="D451" t="str">
        <f>VLOOKUP(A451,Clientes!A$2:H$623,4,FALSE)</f>
        <v>Baeza</v>
      </c>
      <c r="E451" t="str">
        <f>VLOOKUP(B451,Servicios!A$2:B$101,2,FALSE)</f>
        <v>Limpieza de Tapices de Muebles</v>
      </c>
      <c r="F451" t="s">
        <v>1212</v>
      </c>
      <c r="G451" s="3">
        <v>43409</v>
      </c>
      <c r="H451" s="73">
        <v>29000</v>
      </c>
      <c r="I451">
        <f t="shared" si="8"/>
        <v>11</v>
      </c>
      <c r="J451">
        <f t="shared" si="9"/>
        <v>2018</v>
      </c>
    </row>
    <row r="452" spans="1:10">
      <c r="A452">
        <v>392</v>
      </c>
      <c r="B452">
        <v>1</v>
      </c>
      <c r="C452" t="str">
        <f>VLOOKUP(A452,Clientes!A$2:H$623,3,FALSE)</f>
        <v>JAIME</v>
      </c>
      <c r="D452" t="str">
        <f>VLOOKUP(A452,Clientes!A$2:H$623,4,FALSE)</f>
        <v>ABARCA</v>
      </c>
      <c r="E452" t="str">
        <f>VLOOKUP(B452,Servicios!A$2:B$101,2,FALSE)</f>
        <v>Lavado de Alfombras Muro a Muro</v>
      </c>
      <c r="G452" s="3">
        <v>43409</v>
      </c>
      <c r="H452" s="73">
        <v>105000</v>
      </c>
      <c r="I452">
        <f t="shared" si="8"/>
        <v>11</v>
      </c>
      <c r="J452">
        <f t="shared" si="9"/>
        <v>2018</v>
      </c>
    </row>
    <row r="453" spans="1:10">
      <c r="A453">
        <v>393</v>
      </c>
      <c r="B453">
        <v>2</v>
      </c>
      <c r="C453" t="str">
        <f>VLOOKUP(A453,Clientes!A$2:H$623,3,FALSE)</f>
        <v>MARIA TERESA</v>
      </c>
      <c r="D453">
        <f>VLOOKUP(A453,Clientes!A$2:H$623,4,FALSE)</f>
        <v>0</v>
      </c>
      <c r="E453" t="str">
        <f>VLOOKUP(B453,Servicios!A$2:B$101,2,FALSE)</f>
        <v>Lavado de Alfombras Sueltas</v>
      </c>
      <c r="F453" t="s">
        <v>1202</v>
      </c>
      <c r="G453" s="3">
        <v>43409</v>
      </c>
      <c r="H453" s="73">
        <v>1</v>
      </c>
      <c r="I453">
        <f t="shared" si="8"/>
        <v>11</v>
      </c>
      <c r="J453">
        <f t="shared" si="9"/>
        <v>2018</v>
      </c>
    </row>
    <row r="454" spans="1:10">
      <c r="A454">
        <v>393</v>
      </c>
      <c r="B454">
        <v>4</v>
      </c>
      <c r="C454" t="str">
        <f>VLOOKUP(A454,Clientes!A$2:H$623,3,FALSE)</f>
        <v>MARIA TERESA</v>
      </c>
      <c r="D454">
        <f>VLOOKUP(A454,Clientes!A$2:H$623,4,FALSE)</f>
        <v>0</v>
      </c>
      <c r="E454" t="str">
        <f>VLOOKUP(B454,Servicios!A$2:B$101,2,FALSE)</f>
        <v>Limpieza de Tapices de Muebles</v>
      </c>
      <c r="F454" t="s">
        <v>1216</v>
      </c>
      <c r="G454" s="3">
        <v>43409</v>
      </c>
      <c r="H454" s="73">
        <v>28000</v>
      </c>
      <c r="I454">
        <f t="shared" si="8"/>
        <v>11</v>
      </c>
      <c r="J454">
        <f t="shared" si="9"/>
        <v>2018</v>
      </c>
    </row>
    <row r="455" spans="1:10">
      <c r="A455">
        <v>394</v>
      </c>
      <c r="B455">
        <v>2</v>
      </c>
      <c r="C455" t="str">
        <f>VLOOKUP(A455,Clientes!A$2:H$623,3,FALSE)</f>
        <v>MONICA</v>
      </c>
      <c r="D455" t="str">
        <f>VLOOKUP(A455,Clientes!A$2:H$623,4,FALSE)</f>
        <v>LUHRS</v>
      </c>
      <c r="E455" t="str">
        <f>VLOOKUP(B455,Servicios!A$2:B$101,2,FALSE)</f>
        <v>Lavado de Alfombras Sueltas</v>
      </c>
      <c r="F455" t="s">
        <v>1220</v>
      </c>
      <c r="G455" s="3">
        <v>43409</v>
      </c>
      <c r="H455" s="73">
        <v>35000</v>
      </c>
      <c r="I455">
        <f t="shared" si="8"/>
        <v>11</v>
      </c>
      <c r="J455">
        <f t="shared" si="9"/>
        <v>2018</v>
      </c>
    </row>
    <row r="456" spans="1:10">
      <c r="A456">
        <v>395</v>
      </c>
      <c r="B456">
        <v>2</v>
      </c>
      <c r="C456" t="str">
        <f>VLOOKUP(A456,Clientes!A$2:H$623,3,FALSE)</f>
        <v>CLAUDIA</v>
      </c>
      <c r="D456">
        <f>VLOOKUP(A456,Clientes!A$2:H$623,4,FALSE)</f>
        <v>0</v>
      </c>
      <c r="E456" t="str">
        <f>VLOOKUP(B456,Servicios!A$2:B$101,2,FALSE)</f>
        <v>Lavado de Alfombras Sueltas</v>
      </c>
      <c r="G456" s="3">
        <v>43409</v>
      </c>
      <c r="H456" s="73">
        <v>1</v>
      </c>
      <c r="I456">
        <f t="shared" si="8"/>
        <v>11</v>
      </c>
      <c r="J456">
        <f t="shared" si="9"/>
        <v>2018</v>
      </c>
    </row>
    <row r="457" spans="1:10">
      <c r="A457">
        <v>65</v>
      </c>
      <c r="B457">
        <v>2</v>
      </c>
      <c r="C457" t="str">
        <f>VLOOKUP(A457,Clientes!A$2:H$623,3,FALSE)</f>
        <v>Mónica</v>
      </c>
      <c r="D457" t="str">
        <f>VLOOKUP(A457,Clientes!A$2:H$623,4,FALSE)</f>
        <v>De los Reyes</v>
      </c>
      <c r="E457" t="str">
        <f>VLOOKUP(B457,Servicios!A$2:B$101,2,FALSE)</f>
        <v>Lavado de Alfombras Sueltas</v>
      </c>
      <c r="F457" t="s">
        <v>1202</v>
      </c>
      <c r="G457" s="3">
        <v>43409</v>
      </c>
      <c r="H457" s="73">
        <v>38000</v>
      </c>
      <c r="I457">
        <f t="shared" si="8"/>
        <v>11</v>
      </c>
      <c r="J457">
        <f t="shared" si="9"/>
        <v>2018</v>
      </c>
    </row>
    <row r="458" spans="1:10">
      <c r="A458">
        <v>396</v>
      </c>
      <c r="B458">
        <v>1</v>
      </c>
      <c r="C458" t="str">
        <f>VLOOKUP(A458,Clientes!A$2:H$623,3,FALSE)</f>
        <v>MARIA LUISA</v>
      </c>
      <c r="D458" t="str">
        <f>VLOOKUP(A458,Clientes!A$2:H$623,4,FALSE)</f>
        <v>DONOSO</v>
      </c>
      <c r="E458" t="str">
        <f>VLOOKUP(B458,Servicios!A$2:B$101,2,FALSE)</f>
        <v>Lavado de Alfombras Muro a Muro</v>
      </c>
      <c r="G458" s="3">
        <v>43410</v>
      </c>
      <c r="H458" s="73">
        <v>55000</v>
      </c>
      <c r="I458">
        <f t="shared" ref="I458:I522" si="10">MONTH(G458)</f>
        <v>11</v>
      </c>
      <c r="J458">
        <f t="shared" si="9"/>
        <v>2018</v>
      </c>
    </row>
    <row r="459" spans="1:10">
      <c r="A459">
        <v>397</v>
      </c>
      <c r="B459">
        <v>2</v>
      </c>
      <c r="C459" t="str">
        <f>VLOOKUP(A459,Clientes!A$2:H$623,3,FALSE)</f>
        <v>LUCIA</v>
      </c>
      <c r="D459" t="str">
        <f>VLOOKUP(A459,Clientes!A$2:H$623,4,FALSE)</f>
        <v>CADIZ</v>
      </c>
      <c r="E459" t="str">
        <f>VLOOKUP(B459,Servicios!A$2:B$101,2,FALSE)</f>
        <v>Lavado de Alfombras Sueltas</v>
      </c>
      <c r="F459" t="s">
        <v>1131</v>
      </c>
      <c r="G459" s="3">
        <v>43410</v>
      </c>
      <c r="H459" s="73">
        <v>65000</v>
      </c>
      <c r="I459">
        <f t="shared" si="10"/>
        <v>11</v>
      </c>
      <c r="J459">
        <f t="shared" si="9"/>
        <v>2018</v>
      </c>
    </row>
    <row r="460" spans="1:10">
      <c r="A460">
        <v>398</v>
      </c>
      <c r="B460">
        <v>1</v>
      </c>
      <c r="C460" t="str">
        <f>VLOOKUP(A460,Clientes!A$2:H$623,3,FALSE)</f>
        <v>RAUL</v>
      </c>
      <c r="D460" t="str">
        <f>VLOOKUP(A460,Clientes!A$2:H$623,4,FALSE)</f>
        <v>ACEVEDO</v>
      </c>
      <c r="E460" t="str">
        <f>VLOOKUP(B460,Servicios!A$2:B$101,2,FALSE)</f>
        <v>Lavado de Alfombras Muro a Muro</v>
      </c>
      <c r="G460" s="3">
        <v>43411</v>
      </c>
      <c r="H460" s="73">
        <v>51000</v>
      </c>
      <c r="I460">
        <f t="shared" si="10"/>
        <v>11</v>
      </c>
      <c r="J460">
        <f t="shared" si="9"/>
        <v>2018</v>
      </c>
    </row>
    <row r="461" spans="1:10">
      <c r="A461">
        <v>399</v>
      </c>
      <c r="B461">
        <v>4</v>
      </c>
      <c r="C461" t="str">
        <f>VLOOKUP(A461,Clientes!A$2:H$623,3,FALSE)</f>
        <v>GLADIS</v>
      </c>
      <c r="D461" t="str">
        <f>VLOOKUP(A461,Clientes!A$2:H$623,4,FALSE)</f>
        <v>ARENA</v>
      </c>
      <c r="E461" t="str">
        <f>VLOOKUP(B461,Servicios!A$2:B$101,2,FALSE)</f>
        <v>Limpieza de Tapices de Muebles</v>
      </c>
      <c r="F461" t="s">
        <v>1235</v>
      </c>
      <c r="G461" s="3">
        <v>43412</v>
      </c>
      <c r="H461" s="73">
        <v>80000</v>
      </c>
      <c r="I461">
        <f t="shared" si="10"/>
        <v>11</v>
      </c>
      <c r="J461">
        <f t="shared" si="9"/>
        <v>2018</v>
      </c>
    </row>
    <row r="462" spans="1:10">
      <c r="A462">
        <v>400</v>
      </c>
      <c r="B462">
        <v>2</v>
      </c>
      <c r="C462" t="str">
        <f>VLOOKUP(A462,Clientes!A$2:H$623,3,FALSE)</f>
        <v>ALEJANDRO</v>
      </c>
      <c r="D462" t="str">
        <f>VLOOKUP(A462,Clientes!A$2:H$623,4,FALSE)</f>
        <v>MATUS</v>
      </c>
      <c r="E462" t="str">
        <f>VLOOKUP(B462,Servicios!A$2:B$101,2,FALSE)</f>
        <v>Lavado de Alfombras Sueltas</v>
      </c>
      <c r="F462" t="s">
        <v>1137</v>
      </c>
      <c r="G462" s="3">
        <v>43412</v>
      </c>
      <c r="H462" s="73">
        <v>25000</v>
      </c>
      <c r="I462">
        <f t="shared" si="10"/>
        <v>11</v>
      </c>
      <c r="J462">
        <f t="shared" si="9"/>
        <v>2018</v>
      </c>
    </row>
    <row r="463" spans="1:10">
      <c r="A463">
        <v>401</v>
      </c>
      <c r="B463">
        <v>1</v>
      </c>
      <c r="C463" t="str">
        <f>VLOOKUP(A463,Clientes!A$2:H$623,3,FALSE)</f>
        <v>SOLEDAD</v>
      </c>
      <c r="D463" t="str">
        <f>VLOOKUP(A463,Clientes!A$2:H$623,4,FALSE)</f>
        <v>URIBE</v>
      </c>
      <c r="E463" t="str">
        <f>VLOOKUP(B463,Servicios!A$2:B$101,2,FALSE)</f>
        <v>Lavado de Alfombras Muro a Muro</v>
      </c>
      <c r="F463" t="s">
        <v>1242</v>
      </c>
      <c r="G463" s="3">
        <v>43412</v>
      </c>
      <c r="H463" s="73">
        <v>35000</v>
      </c>
      <c r="I463">
        <f t="shared" si="10"/>
        <v>11</v>
      </c>
      <c r="J463">
        <f t="shared" si="9"/>
        <v>2018</v>
      </c>
    </row>
    <row r="464" spans="1:10">
      <c r="A464">
        <v>402</v>
      </c>
      <c r="B464">
        <v>1</v>
      </c>
      <c r="C464" t="str">
        <f>VLOOKUP(A464,Clientes!A$2:H$623,3,FALSE)</f>
        <v>LUZ</v>
      </c>
      <c r="D464" t="str">
        <f>VLOOKUP(A464,Clientes!A$2:H$623,4,FALSE)</f>
        <v>BOLADOS</v>
      </c>
      <c r="E464" t="str">
        <f>VLOOKUP(B464,Servicios!A$2:B$101,2,FALSE)</f>
        <v>Lavado de Alfombras Muro a Muro</v>
      </c>
      <c r="F464" t="s">
        <v>1242</v>
      </c>
      <c r="G464" s="3">
        <v>43413</v>
      </c>
      <c r="H464" s="73">
        <v>35000</v>
      </c>
      <c r="I464">
        <f t="shared" si="10"/>
        <v>11</v>
      </c>
      <c r="J464">
        <f t="shared" si="9"/>
        <v>2018</v>
      </c>
    </row>
    <row r="465" spans="1:10">
      <c r="A465">
        <v>403</v>
      </c>
      <c r="B465">
        <v>2</v>
      </c>
      <c r="C465" t="str">
        <f>VLOOKUP(A465,Clientes!A$2:H$623,3,FALSE)</f>
        <v>CECILIA</v>
      </c>
      <c r="D465">
        <f>VLOOKUP(A465,Clientes!A$2:H$623,4,FALSE)</f>
        <v>0</v>
      </c>
      <c r="E465" t="str">
        <f>VLOOKUP(B465,Servicios!A$2:B$101,2,FALSE)</f>
        <v>Lavado de Alfombras Sueltas</v>
      </c>
      <c r="F465" t="s">
        <v>1137</v>
      </c>
      <c r="G465" s="3">
        <v>43413</v>
      </c>
      <c r="H465" s="73">
        <v>1</v>
      </c>
      <c r="I465">
        <f t="shared" si="10"/>
        <v>11</v>
      </c>
      <c r="J465">
        <f t="shared" si="9"/>
        <v>2018</v>
      </c>
    </row>
    <row r="466" spans="1:10">
      <c r="A466">
        <v>404</v>
      </c>
      <c r="B466">
        <v>2</v>
      </c>
      <c r="C466" t="str">
        <f>VLOOKUP(A466,Clientes!A$2:H$623,3,FALSE)</f>
        <v>PAULINA</v>
      </c>
      <c r="D466" t="str">
        <f>VLOOKUP(A466,Clientes!A$2:H$623,4,FALSE)</f>
        <v>CARVALLO</v>
      </c>
      <c r="E466" t="str">
        <f>VLOOKUP(B466,Servicios!A$2:B$101,2,FALSE)</f>
        <v>Lavado de Alfombras Sueltas</v>
      </c>
      <c r="G466" s="3">
        <v>43413</v>
      </c>
      <c r="H466" s="73">
        <v>1</v>
      </c>
      <c r="I466">
        <f t="shared" si="10"/>
        <v>11</v>
      </c>
      <c r="J466">
        <f t="shared" si="9"/>
        <v>2018</v>
      </c>
    </row>
    <row r="467" spans="1:10">
      <c r="A467">
        <v>364</v>
      </c>
      <c r="B467">
        <v>2</v>
      </c>
      <c r="C467" t="str">
        <f>VLOOKUP(A467,Clientes!A$2:H$623,3,FALSE)</f>
        <v>CAROLINA</v>
      </c>
      <c r="D467" t="str">
        <f>VLOOKUP(A467,Clientes!A$2:H$623,4,FALSE)</f>
        <v>PIZARRO</v>
      </c>
      <c r="E467" t="str">
        <f>VLOOKUP(B467,Servicios!A$2:B$101,2,FALSE)</f>
        <v>Lavado de Alfombras Sueltas</v>
      </c>
      <c r="F467" t="s">
        <v>1137</v>
      </c>
      <c r="G467" s="3">
        <v>43413</v>
      </c>
      <c r="H467" s="73">
        <v>17000</v>
      </c>
      <c r="I467">
        <f t="shared" si="10"/>
        <v>11</v>
      </c>
      <c r="J467">
        <f t="shared" si="9"/>
        <v>2018</v>
      </c>
    </row>
    <row r="468" spans="1:10">
      <c r="A468">
        <v>405</v>
      </c>
      <c r="B468">
        <v>2</v>
      </c>
      <c r="C468" t="str">
        <f>VLOOKUP(A468,Clientes!A$2:H$623,3,FALSE)</f>
        <v>ALICIA</v>
      </c>
      <c r="D468">
        <f>VLOOKUP(A468,Clientes!A$2:H$623,4,FALSE)</f>
        <v>0</v>
      </c>
      <c r="E468" t="str">
        <f>VLOOKUP(B468,Servicios!A$2:B$101,2,FALSE)</f>
        <v>Lavado de Alfombras Sueltas</v>
      </c>
      <c r="G468" s="3">
        <v>43413</v>
      </c>
      <c r="H468" s="73">
        <v>1</v>
      </c>
      <c r="I468">
        <f t="shared" si="10"/>
        <v>11</v>
      </c>
      <c r="J468">
        <f t="shared" si="9"/>
        <v>2018</v>
      </c>
    </row>
    <row r="469" spans="1:10">
      <c r="A469">
        <v>406</v>
      </c>
      <c r="B469">
        <v>1</v>
      </c>
      <c r="C469" t="str">
        <f>VLOOKUP(A469,Clientes!A$2:H$623,3,FALSE)</f>
        <v>EDNA</v>
      </c>
      <c r="D469">
        <f>VLOOKUP(A469,Clientes!A$2:H$623,4,FALSE)</f>
        <v>0</v>
      </c>
      <c r="E469" t="str">
        <f>VLOOKUP(B469,Servicios!A$2:B$101,2,FALSE)</f>
        <v>Lavado de Alfombras Muro a Muro</v>
      </c>
      <c r="G469" s="3">
        <v>43415</v>
      </c>
      <c r="H469" s="73">
        <v>35000</v>
      </c>
      <c r="I469">
        <f t="shared" si="10"/>
        <v>11</v>
      </c>
      <c r="J469">
        <f t="shared" si="9"/>
        <v>2018</v>
      </c>
    </row>
    <row r="470" spans="1:10">
      <c r="A470">
        <v>407</v>
      </c>
      <c r="B470">
        <v>1</v>
      </c>
      <c r="C470" t="str">
        <f>VLOOKUP(A470,Clientes!A$2:H$623,3,FALSE)</f>
        <v>ANDREA</v>
      </c>
      <c r="D470">
        <f>VLOOKUP(A470,Clientes!A$2:H$623,4,FALSE)</f>
        <v>0</v>
      </c>
      <c r="E470" t="str">
        <f>VLOOKUP(B470,Servicios!A$2:B$101,2,FALSE)</f>
        <v>Lavado de Alfombras Muro a Muro</v>
      </c>
      <c r="G470" s="3">
        <v>43415</v>
      </c>
      <c r="H470" s="73">
        <v>1</v>
      </c>
      <c r="I470">
        <f t="shared" si="10"/>
        <v>11</v>
      </c>
      <c r="J470">
        <f t="shared" si="9"/>
        <v>2018</v>
      </c>
    </row>
    <row r="471" spans="1:10">
      <c r="A471">
        <v>408</v>
      </c>
      <c r="B471">
        <v>1</v>
      </c>
      <c r="C471" t="str">
        <f>VLOOKUP(A471,Clientes!A$2:H$623,3,FALSE)</f>
        <v>DIEGO</v>
      </c>
      <c r="D471" t="str">
        <f>VLOOKUP(A471,Clientes!A$2:H$623,4,FALSE)</f>
        <v>GUBLER</v>
      </c>
      <c r="E471" t="str">
        <f>VLOOKUP(B471,Servicios!A$2:B$101,2,FALSE)</f>
        <v>Lavado de Alfombras Muro a Muro</v>
      </c>
      <c r="G471" s="3">
        <v>43415</v>
      </c>
      <c r="H471" s="73">
        <v>38000</v>
      </c>
      <c r="I471">
        <f t="shared" si="10"/>
        <v>11</v>
      </c>
      <c r="J471">
        <f t="shared" si="9"/>
        <v>2018</v>
      </c>
    </row>
    <row r="472" spans="1:10">
      <c r="A472">
        <v>409</v>
      </c>
      <c r="B472">
        <v>2</v>
      </c>
      <c r="C472" t="str">
        <f>VLOOKUP(A472,Clientes!A$2:H$623,3,FALSE)</f>
        <v>CARO</v>
      </c>
      <c r="D472" t="str">
        <f>VLOOKUP(A472,Clientes!A$2:H$623,4,FALSE)</f>
        <v>GARRIDO</v>
      </c>
      <c r="E472" t="str">
        <f>VLOOKUP(B472,Servicios!A$2:B$101,2,FALSE)</f>
        <v>Lavado de Alfombras Sueltas</v>
      </c>
      <c r="F472" t="s">
        <v>1260</v>
      </c>
      <c r="G472" s="3">
        <v>43415</v>
      </c>
      <c r="H472" s="73">
        <v>59000</v>
      </c>
      <c r="I472">
        <f t="shared" si="10"/>
        <v>11</v>
      </c>
      <c r="J472">
        <f t="shared" si="9"/>
        <v>2018</v>
      </c>
    </row>
    <row r="473" spans="1:10">
      <c r="A473">
        <v>410</v>
      </c>
      <c r="B473">
        <v>2</v>
      </c>
      <c r="C473" t="str">
        <f>VLOOKUP(A473,Clientes!A$2:H$623,3,FALSE)</f>
        <v>JAVIER</v>
      </c>
      <c r="D473" t="str">
        <f>VLOOKUP(A473,Clientes!A$2:H$623,4,FALSE)</f>
        <v>CONAZ</v>
      </c>
      <c r="E473" t="str">
        <f>VLOOKUP(B473,Servicios!A$2:B$101,2,FALSE)</f>
        <v>Lavado de Alfombras Sueltas</v>
      </c>
      <c r="F473" t="s">
        <v>1137</v>
      </c>
      <c r="G473" s="3">
        <v>43416</v>
      </c>
      <c r="H473" s="73">
        <v>35000</v>
      </c>
      <c r="I473">
        <f t="shared" si="10"/>
        <v>11</v>
      </c>
      <c r="J473">
        <f t="shared" si="9"/>
        <v>2018</v>
      </c>
    </row>
    <row r="474" spans="1:10">
      <c r="A474">
        <v>411</v>
      </c>
      <c r="B474">
        <v>2</v>
      </c>
      <c r="C474" t="str">
        <f>VLOOKUP(A474,Clientes!A$2:H$623,3,FALSE)</f>
        <v>VITALIA</v>
      </c>
      <c r="D474">
        <f>VLOOKUP(A474,Clientes!A$2:H$623,4,FALSE)</f>
        <v>0</v>
      </c>
      <c r="E474" t="str">
        <f>VLOOKUP(B474,Servicios!A$2:B$101,2,FALSE)</f>
        <v>Lavado de Alfombras Sueltas</v>
      </c>
      <c r="F474" t="s">
        <v>1202</v>
      </c>
      <c r="G474" s="3">
        <v>43416</v>
      </c>
      <c r="H474" s="73">
        <v>30000</v>
      </c>
      <c r="I474">
        <f t="shared" si="10"/>
        <v>11</v>
      </c>
      <c r="J474">
        <f t="shared" si="9"/>
        <v>2018</v>
      </c>
    </row>
    <row r="475" spans="1:10">
      <c r="A475">
        <v>412</v>
      </c>
      <c r="B475">
        <v>1</v>
      </c>
      <c r="C475" t="str">
        <f>VLOOKUP(A475,Clientes!A$2:H$623,3,FALSE)</f>
        <v>FRANCISCA</v>
      </c>
      <c r="D475" t="str">
        <f>VLOOKUP(A475,Clientes!A$2:H$623,4,FALSE)</f>
        <v>ROSENKRANZ</v>
      </c>
      <c r="E475" t="str">
        <f>VLOOKUP(B475,Servicios!A$2:B$101,2,FALSE)</f>
        <v>Lavado de Alfombras Muro a Muro</v>
      </c>
      <c r="F475" t="s">
        <v>1242</v>
      </c>
      <c r="G475" s="3">
        <v>43417</v>
      </c>
      <c r="H475" s="73">
        <v>48000</v>
      </c>
      <c r="I475">
        <f t="shared" si="10"/>
        <v>11</v>
      </c>
      <c r="J475">
        <f t="shared" si="9"/>
        <v>2018</v>
      </c>
    </row>
    <row r="476" spans="1:10">
      <c r="A476">
        <v>408</v>
      </c>
      <c r="B476">
        <v>3</v>
      </c>
      <c r="C476" t="str">
        <f>VLOOKUP(A476,Clientes!A$2:H$623,3,FALSE)</f>
        <v>DIEGO</v>
      </c>
      <c r="D476" t="str">
        <f>VLOOKUP(A476,Clientes!A$2:H$623,4,FALSE)</f>
        <v>GUBLER</v>
      </c>
      <c r="E476" t="str">
        <f>VLOOKUP(B476,Servicios!A$2:B$101,2,FALSE)</f>
        <v>Limpieza de Piso Flotante</v>
      </c>
      <c r="F476" t="s">
        <v>1270</v>
      </c>
      <c r="G476" s="3">
        <v>43417</v>
      </c>
      <c r="H476" s="73">
        <v>65000</v>
      </c>
      <c r="I476">
        <f t="shared" si="10"/>
        <v>11</v>
      </c>
      <c r="J476">
        <f t="shared" si="9"/>
        <v>2018</v>
      </c>
    </row>
    <row r="477" spans="1:10">
      <c r="A477">
        <v>413</v>
      </c>
      <c r="B477">
        <v>4</v>
      </c>
      <c r="C477" t="str">
        <f>VLOOKUP(A477,Clientes!A$2:H$623,3,FALSE)</f>
        <v>ANTONIETA</v>
      </c>
      <c r="D477">
        <f>VLOOKUP(A477,Clientes!A$2:H$623,4,FALSE)</f>
        <v>0</v>
      </c>
      <c r="E477" t="str">
        <f>VLOOKUP(B477,Servicios!A$2:B$101,2,FALSE)</f>
        <v>Limpieza de Tapices de Muebles</v>
      </c>
      <c r="G477" s="3">
        <v>43417</v>
      </c>
      <c r="H477" s="73">
        <v>80000</v>
      </c>
      <c r="I477">
        <f t="shared" si="10"/>
        <v>11</v>
      </c>
      <c r="J477">
        <f t="shared" si="9"/>
        <v>2018</v>
      </c>
    </row>
    <row r="478" spans="1:10">
      <c r="A478">
        <v>413</v>
      </c>
      <c r="B478">
        <v>1</v>
      </c>
      <c r="C478" t="str">
        <f>VLOOKUP(A478,Clientes!A$2:H$623,3,FALSE)</f>
        <v>ANTONIETA</v>
      </c>
      <c r="D478">
        <f>VLOOKUP(A478,Clientes!A$2:H$623,4,FALSE)</f>
        <v>0</v>
      </c>
      <c r="E478" t="str">
        <f>VLOOKUP(B478,Servicios!A$2:B$101,2,FALSE)</f>
        <v>Lavado de Alfombras Muro a Muro</v>
      </c>
      <c r="G478" s="3">
        <v>43417</v>
      </c>
      <c r="H478" s="73">
        <v>1</v>
      </c>
      <c r="I478">
        <f t="shared" si="10"/>
        <v>11</v>
      </c>
      <c r="J478">
        <f t="shared" si="9"/>
        <v>2018</v>
      </c>
    </row>
    <row r="479" spans="1:10">
      <c r="A479">
        <v>414</v>
      </c>
      <c r="B479">
        <v>2</v>
      </c>
      <c r="C479" t="str">
        <f>VLOOKUP(A479,Clientes!A$2:H$623,3,FALSE)</f>
        <v>SILVIA</v>
      </c>
      <c r="D479" t="str">
        <f>VLOOKUP(A479,Clientes!A$2:H$623,4,FALSE)</f>
        <v>IGOR</v>
      </c>
      <c r="E479" t="str">
        <f>VLOOKUP(B479,Servicios!A$2:B$101,2,FALSE)</f>
        <v>Lavado de Alfombras Sueltas</v>
      </c>
      <c r="F479" t="s">
        <v>1277</v>
      </c>
      <c r="G479" s="3">
        <v>43417</v>
      </c>
      <c r="H479" s="73">
        <v>35000</v>
      </c>
      <c r="I479">
        <f t="shared" si="10"/>
        <v>11</v>
      </c>
      <c r="J479">
        <f t="shared" si="9"/>
        <v>2018</v>
      </c>
    </row>
    <row r="480" spans="1:10">
      <c r="A480">
        <v>415</v>
      </c>
      <c r="B480">
        <v>2</v>
      </c>
      <c r="C480" t="str">
        <f>VLOOKUP(A480,Clientes!A$2:H$623,3,FALSE)</f>
        <v>ELIZABETH</v>
      </c>
      <c r="D480">
        <f>VLOOKUP(A480,Clientes!A$2:H$623,4,FALSE)</f>
        <v>0</v>
      </c>
      <c r="E480" t="str">
        <f>VLOOKUP(B480,Servicios!A$2:B$101,2,FALSE)</f>
        <v>Lavado de Alfombras Sueltas</v>
      </c>
      <c r="F480" t="s">
        <v>1137</v>
      </c>
      <c r="G480" s="3">
        <v>43419</v>
      </c>
      <c r="H480" s="73">
        <v>20000</v>
      </c>
      <c r="I480">
        <f t="shared" si="10"/>
        <v>11</v>
      </c>
      <c r="J480">
        <f t="shared" si="9"/>
        <v>2018</v>
      </c>
    </row>
    <row r="481" spans="1:10">
      <c r="A481">
        <v>416</v>
      </c>
      <c r="B481">
        <v>2</v>
      </c>
      <c r="C481" t="str">
        <f>VLOOKUP(A481,Clientes!A$2:H$623,3,FALSE)</f>
        <v>NURY ESPOSO</v>
      </c>
      <c r="D481">
        <f>VLOOKUP(A481,Clientes!A$2:H$623,4,FALSE)</f>
        <v>0</v>
      </c>
      <c r="E481" t="str">
        <f>VLOOKUP(B481,Servicios!A$2:B$101,2,FALSE)</f>
        <v>Lavado de Alfombras Sueltas</v>
      </c>
      <c r="G481" s="3">
        <v>43419</v>
      </c>
      <c r="H481" s="73">
        <v>23000</v>
      </c>
      <c r="I481">
        <f t="shared" si="10"/>
        <v>11</v>
      </c>
      <c r="J481">
        <f t="shared" si="9"/>
        <v>2018</v>
      </c>
    </row>
    <row r="482" spans="1:10">
      <c r="A482">
        <v>417</v>
      </c>
      <c r="B482">
        <v>2</v>
      </c>
      <c r="C482" t="str">
        <f>VLOOKUP(A482,Clientes!A$2:H$623,3,FALSE)</f>
        <v>XIMENA</v>
      </c>
      <c r="D482" t="str">
        <f>VLOOKUP(A482,Clientes!A$2:H$623,4,FALSE)</f>
        <v>COLLAO</v>
      </c>
      <c r="E482" t="str">
        <f>VLOOKUP(B482,Servicios!A$2:B$101,2,FALSE)</f>
        <v>Lavado de Alfombras Sueltas</v>
      </c>
      <c r="F482" t="s">
        <v>1137</v>
      </c>
      <c r="G482" s="3">
        <v>43419</v>
      </c>
      <c r="H482" s="73">
        <v>69000</v>
      </c>
      <c r="I482">
        <f t="shared" si="10"/>
        <v>11</v>
      </c>
      <c r="J482">
        <f t="shared" si="9"/>
        <v>2018</v>
      </c>
    </row>
    <row r="483" spans="1:10">
      <c r="A483">
        <v>418</v>
      </c>
      <c r="B483">
        <v>2</v>
      </c>
      <c r="C483" t="str">
        <f>VLOOKUP(A483,Clientes!A$2:H$623,3,FALSE)</f>
        <v>CARMEN GLORIA</v>
      </c>
      <c r="D483">
        <f>VLOOKUP(A483,Clientes!A$2:H$623,4,FALSE)</f>
        <v>0</v>
      </c>
      <c r="E483" t="str">
        <f>VLOOKUP(B483,Servicios!A$2:B$101,2,FALSE)</f>
        <v>Lavado de Alfombras Sueltas</v>
      </c>
      <c r="G483" s="3">
        <v>43419</v>
      </c>
      <c r="H483" s="73">
        <v>33000</v>
      </c>
      <c r="I483">
        <f t="shared" si="10"/>
        <v>11</v>
      </c>
      <c r="J483">
        <f t="shared" si="9"/>
        <v>2018</v>
      </c>
    </row>
    <row r="484" spans="1:10">
      <c r="A484">
        <v>419</v>
      </c>
      <c r="B484">
        <v>2</v>
      </c>
      <c r="C484" t="str">
        <f>VLOOKUP(A484,Clientes!A$2:H$623,3,FALSE)</f>
        <v>VALENTINA</v>
      </c>
      <c r="D484">
        <f>VLOOKUP(A484,Clientes!A$2:H$623,4,FALSE)</f>
        <v>0</v>
      </c>
      <c r="E484" t="str">
        <f>VLOOKUP(B484,Servicios!A$2:B$101,2,FALSE)</f>
        <v>Lavado de Alfombras Sueltas</v>
      </c>
      <c r="F484" t="s">
        <v>1137</v>
      </c>
      <c r="G484" s="3">
        <v>43419</v>
      </c>
      <c r="H484" s="73">
        <v>18000</v>
      </c>
      <c r="I484">
        <f t="shared" si="10"/>
        <v>11</v>
      </c>
      <c r="J484">
        <f t="shared" si="9"/>
        <v>2018</v>
      </c>
    </row>
    <row r="485" spans="1:10">
      <c r="A485">
        <v>420</v>
      </c>
      <c r="B485">
        <v>2</v>
      </c>
      <c r="C485" t="str">
        <f>VLOOKUP(A485,Clientes!A$2:H$623,3,FALSE)</f>
        <v>CINTHYA</v>
      </c>
      <c r="D485">
        <f>VLOOKUP(A485,Clientes!A$2:H$623,4,FALSE)</f>
        <v>0</v>
      </c>
      <c r="E485" t="str">
        <f>VLOOKUP(B485,Servicios!A$2:B$101,2,FALSE)</f>
        <v>Lavado de Alfombras Sueltas</v>
      </c>
      <c r="F485" t="s">
        <v>1290</v>
      </c>
      <c r="G485" s="3">
        <v>43419</v>
      </c>
      <c r="H485" s="73">
        <v>44000</v>
      </c>
      <c r="I485">
        <f t="shared" si="10"/>
        <v>11</v>
      </c>
      <c r="J485">
        <f t="shared" si="9"/>
        <v>2018</v>
      </c>
    </row>
    <row r="486" spans="1:10">
      <c r="A486">
        <v>421</v>
      </c>
      <c r="B486">
        <v>1</v>
      </c>
      <c r="C486" t="str">
        <f>VLOOKUP(A486,Clientes!A$2:H$623,3,FALSE)</f>
        <v>BERNARDO</v>
      </c>
      <c r="D486" t="str">
        <f>VLOOKUP(A486,Clientes!A$2:H$623,4,FALSE)</f>
        <v>ALARCON</v>
      </c>
      <c r="E486" t="str">
        <f>VLOOKUP(B486,Servicios!A$2:B$101,2,FALSE)</f>
        <v>Lavado de Alfombras Muro a Muro</v>
      </c>
      <c r="F486" t="s">
        <v>1293</v>
      </c>
      <c r="G486" s="3">
        <v>43425</v>
      </c>
      <c r="H486" s="73">
        <v>53266</v>
      </c>
      <c r="I486">
        <f t="shared" si="10"/>
        <v>11</v>
      </c>
      <c r="J486">
        <f t="shared" si="9"/>
        <v>2018</v>
      </c>
    </row>
    <row r="487" spans="1:10">
      <c r="A487">
        <v>422</v>
      </c>
      <c r="B487">
        <v>2</v>
      </c>
      <c r="C487" t="str">
        <f>VLOOKUP(A487,Clientes!A$2:H$623,3,FALSE)</f>
        <v>MARCO</v>
      </c>
      <c r="D487" t="str">
        <f>VLOOKUP(A487,Clientes!A$2:H$623,4,FALSE)</f>
        <v>MERCADO</v>
      </c>
      <c r="E487" t="str">
        <f>VLOOKUP(B487,Servicios!A$2:B$101,2,FALSE)</f>
        <v>Lavado de Alfombras Sueltas</v>
      </c>
      <c r="F487" t="s">
        <v>1297</v>
      </c>
      <c r="G487" s="3">
        <v>43426</v>
      </c>
      <c r="H487" s="73">
        <v>22000</v>
      </c>
      <c r="I487">
        <f t="shared" si="10"/>
        <v>11</v>
      </c>
      <c r="J487">
        <f t="shared" si="9"/>
        <v>2018</v>
      </c>
    </row>
    <row r="488" spans="1:10">
      <c r="A488">
        <v>252</v>
      </c>
      <c r="B488">
        <v>2</v>
      </c>
      <c r="C488" t="str">
        <f>VLOOKUP(A488,Clientes!A$2:H$623,3,FALSE)</f>
        <v>Patricia</v>
      </c>
      <c r="D488" t="str">
        <f>VLOOKUP(A488,Clientes!A$2:H$623,4,FALSE)</f>
        <v>Nuñez</v>
      </c>
      <c r="E488" t="str">
        <f>VLOOKUP(B488,Servicios!A$2:B$101,2,FALSE)</f>
        <v>Lavado de Alfombras Sueltas</v>
      </c>
      <c r="G488" s="3">
        <v>43425</v>
      </c>
      <c r="H488" s="73">
        <v>82000</v>
      </c>
      <c r="I488">
        <f t="shared" si="10"/>
        <v>11</v>
      </c>
      <c r="J488">
        <f t="shared" si="9"/>
        <v>2018</v>
      </c>
    </row>
    <row r="489" spans="1:10">
      <c r="A489">
        <v>423</v>
      </c>
      <c r="B489">
        <v>2</v>
      </c>
      <c r="C489" t="str">
        <f>VLOOKUP(A489,Clientes!A$2:H$623,3,FALSE)</f>
        <v>STELA</v>
      </c>
      <c r="D489">
        <f>VLOOKUP(A489,Clientes!A$2:H$623,4,FALSE)</f>
        <v>0</v>
      </c>
      <c r="E489" t="str">
        <f>VLOOKUP(B489,Servicios!A$2:B$101,2,FALSE)</f>
        <v>Lavado de Alfombras Sueltas</v>
      </c>
      <c r="G489" s="3">
        <v>43425</v>
      </c>
      <c r="H489" s="73">
        <v>30000</v>
      </c>
      <c r="I489">
        <f t="shared" si="10"/>
        <v>11</v>
      </c>
      <c r="J489">
        <f t="shared" si="9"/>
        <v>2018</v>
      </c>
    </row>
    <row r="490" spans="1:10" ht="30">
      <c r="A490">
        <v>364</v>
      </c>
      <c r="B490">
        <v>2</v>
      </c>
      <c r="C490" t="str">
        <f>VLOOKUP(A490,Clientes!A$2:H$623,3,FALSE)</f>
        <v>CAROLINA</v>
      </c>
      <c r="D490" t="str">
        <f>VLOOKUP(A490,Clientes!A$2:H$623,4,FALSE)</f>
        <v>PIZARRO</v>
      </c>
      <c r="E490" t="str">
        <f>VLOOKUP(B490,Servicios!A$2:B$101,2,FALSE)</f>
        <v>Lavado de Alfombras Sueltas</v>
      </c>
      <c r="F490" s="24" t="s">
        <v>1304</v>
      </c>
      <c r="G490" s="3">
        <v>43425</v>
      </c>
      <c r="H490" s="73">
        <v>45000</v>
      </c>
      <c r="I490">
        <f t="shared" si="10"/>
        <v>11</v>
      </c>
      <c r="J490">
        <f t="shared" si="9"/>
        <v>2018</v>
      </c>
    </row>
    <row r="491" spans="1:10" ht="14.25" customHeight="1">
      <c r="A491">
        <v>424</v>
      </c>
      <c r="B491">
        <v>2</v>
      </c>
      <c r="C491" t="str">
        <f>VLOOKUP(A491,Clientes!A$2:H$623,3,FALSE)</f>
        <v>JORGE</v>
      </c>
      <c r="D491" t="str">
        <f>VLOOKUP(A491,Clientes!A$2:H$623,4,FALSE)</f>
        <v>CASTILLO</v>
      </c>
      <c r="E491" t="str">
        <f>VLOOKUP(B491,Servicios!A$2:B$101,2,FALSE)</f>
        <v>Lavado de Alfombras Sueltas</v>
      </c>
      <c r="F491" t="s">
        <v>1308</v>
      </c>
      <c r="G491" s="3">
        <v>43425</v>
      </c>
      <c r="H491" s="73">
        <v>88000</v>
      </c>
      <c r="I491">
        <f t="shared" si="10"/>
        <v>11</v>
      </c>
      <c r="J491">
        <f t="shared" ref="J491:J555" si="11">YEAR(G491)</f>
        <v>2018</v>
      </c>
    </row>
    <row r="492" spans="1:10" ht="14.25" customHeight="1">
      <c r="A492">
        <v>425</v>
      </c>
      <c r="B492">
        <v>1</v>
      </c>
      <c r="C492" t="str">
        <f>VLOOKUP(A492,Clientes!A$2:H$623,3,FALSE)</f>
        <v>ERICK</v>
      </c>
      <c r="D492" t="str">
        <f>VLOOKUP(A492,Clientes!A$2:H$623,4,FALSE)</f>
        <v>VILLALOBOS</v>
      </c>
      <c r="E492" t="str">
        <f>VLOOKUP(B492,Servicios!A$2:B$101,2,FALSE)</f>
        <v>Lavado de Alfombras Muro a Muro</v>
      </c>
      <c r="G492" s="3">
        <v>43425</v>
      </c>
      <c r="H492" s="73">
        <v>75000</v>
      </c>
      <c r="I492">
        <f t="shared" si="10"/>
        <v>11</v>
      </c>
      <c r="J492">
        <f t="shared" si="11"/>
        <v>2018</v>
      </c>
    </row>
    <row r="493" spans="1:10" ht="14.25" customHeight="1">
      <c r="A493">
        <v>426</v>
      </c>
      <c r="B493">
        <v>2</v>
      </c>
      <c r="C493" t="str">
        <f>VLOOKUP(A493,Clientes!A$2:H$623,3,FALSE)</f>
        <v>NATALIA</v>
      </c>
      <c r="D493" t="str">
        <f>VLOOKUP(A493,Clientes!A$2:H$623,4,FALSE)</f>
        <v>COLLADO</v>
      </c>
      <c r="E493" t="str">
        <f>VLOOKUP(B493,Servicios!A$2:B$101,2,FALSE)</f>
        <v>Lavado de Alfombras Sueltas</v>
      </c>
      <c r="F493" t="s">
        <v>1137</v>
      </c>
      <c r="G493" s="3">
        <v>43425</v>
      </c>
      <c r="H493" s="73">
        <v>25000</v>
      </c>
      <c r="I493">
        <f t="shared" si="10"/>
        <v>11</v>
      </c>
      <c r="J493">
        <f t="shared" si="11"/>
        <v>2018</v>
      </c>
    </row>
    <row r="494" spans="1:10" ht="14.25" customHeight="1">
      <c r="A494">
        <v>427</v>
      </c>
      <c r="B494">
        <v>2</v>
      </c>
      <c r="C494" t="str">
        <f>VLOOKUP(A494,Clientes!A$2:H$623,3,FALSE)</f>
        <v>EDUARDO</v>
      </c>
      <c r="D494" t="str">
        <f>VLOOKUP(A494,Clientes!A$2:H$623,4,FALSE)</f>
        <v>VALENZUELA</v>
      </c>
      <c r="E494" t="str">
        <f>VLOOKUP(B494,Servicios!A$2:B$101,2,FALSE)</f>
        <v>Lavado de Alfombras Sueltas</v>
      </c>
      <c r="F494" t="s">
        <v>1137</v>
      </c>
      <c r="G494" s="3">
        <v>43425</v>
      </c>
      <c r="H494" s="73">
        <v>1</v>
      </c>
      <c r="I494">
        <f t="shared" si="10"/>
        <v>11</v>
      </c>
      <c r="J494">
        <f t="shared" si="11"/>
        <v>2018</v>
      </c>
    </row>
    <row r="495" spans="1:10" ht="14.25" customHeight="1">
      <c r="A495">
        <v>428</v>
      </c>
      <c r="B495">
        <v>1</v>
      </c>
      <c r="C495" t="str">
        <f>VLOOKUP(A495,Clientes!A$2:H$623,3,FALSE)</f>
        <v>JUDITH</v>
      </c>
      <c r="D495" t="str">
        <f>VLOOKUP(A495,Clientes!A$2:H$623,4,FALSE)</f>
        <v>BUSTAMANTE</v>
      </c>
      <c r="E495" t="str">
        <f>VLOOKUP(B495,Servicios!A$2:B$101,2,FALSE)</f>
        <v>Lavado de Alfombras Muro a Muro</v>
      </c>
      <c r="F495" t="s">
        <v>1319</v>
      </c>
      <c r="G495" s="3">
        <v>43426</v>
      </c>
      <c r="H495" s="73">
        <v>1</v>
      </c>
      <c r="I495">
        <f t="shared" si="10"/>
        <v>11</v>
      </c>
      <c r="J495">
        <f t="shared" si="11"/>
        <v>2018</v>
      </c>
    </row>
    <row r="496" spans="1:10" ht="14.25" customHeight="1">
      <c r="A496">
        <v>429</v>
      </c>
      <c r="B496">
        <v>4</v>
      </c>
      <c r="C496" t="str">
        <f>VLOOKUP(A496,Clientes!A$2:H$623,3,FALSE)</f>
        <v>ALEXIS</v>
      </c>
      <c r="D496" t="str">
        <f>VLOOKUP(A496,Clientes!A$2:H$623,4,FALSE)</f>
        <v>MERINO</v>
      </c>
      <c r="E496" t="str">
        <f>VLOOKUP(B496,Servicios!A$2:B$101,2,FALSE)</f>
        <v>Limpieza de Tapices de Muebles</v>
      </c>
      <c r="F496" t="s">
        <v>1323</v>
      </c>
      <c r="G496" s="3">
        <v>43426</v>
      </c>
      <c r="H496" s="73">
        <v>87500</v>
      </c>
      <c r="I496">
        <f t="shared" si="10"/>
        <v>11</v>
      </c>
      <c r="J496">
        <f t="shared" si="11"/>
        <v>2018</v>
      </c>
    </row>
    <row r="497" spans="1:12" ht="14.25" customHeight="1">
      <c r="A497">
        <v>430</v>
      </c>
      <c r="B497">
        <v>2</v>
      </c>
      <c r="C497" t="str">
        <f>VLOOKUP(A497,Clientes!A$2:H$623,3,FALSE)</f>
        <v>CLAUDIA</v>
      </c>
      <c r="D497" t="str">
        <f>VLOOKUP(A497,Clientes!A$2:H$623,4,FALSE)</f>
        <v>RIO</v>
      </c>
      <c r="E497" t="str">
        <f>VLOOKUP(B497,Servicios!A$2:B$101,2,FALSE)</f>
        <v>Lavado de Alfombras Sueltas</v>
      </c>
      <c r="F497" t="s">
        <v>1137</v>
      </c>
      <c r="G497" s="3">
        <v>43427</v>
      </c>
      <c r="H497" s="73">
        <v>1</v>
      </c>
      <c r="I497">
        <f t="shared" si="10"/>
        <v>11</v>
      </c>
      <c r="J497">
        <f t="shared" si="11"/>
        <v>2018</v>
      </c>
    </row>
    <row r="498" spans="1:12" ht="14.25" customHeight="1">
      <c r="A498">
        <v>430</v>
      </c>
      <c r="B498">
        <v>1</v>
      </c>
      <c r="C498" t="str">
        <f>VLOOKUP(A498,Clientes!A$2:H$623,3,FALSE)</f>
        <v>CLAUDIA</v>
      </c>
      <c r="D498" t="str">
        <f>VLOOKUP(A498,Clientes!A$2:H$623,4,FALSE)</f>
        <v>RIO</v>
      </c>
      <c r="E498" t="str">
        <f>VLOOKUP(B498,Servicios!A$2:B$101,2,FALSE)</f>
        <v>Lavado de Alfombras Muro a Muro</v>
      </c>
      <c r="F498" t="s">
        <v>1326</v>
      </c>
      <c r="G498" s="3">
        <v>43427</v>
      </c>
      <c r="H498" s="73">
        <v>39000</v>
      </c>
      <c r="I498">
        <f t="shared" si="10"/>
        <v>11</v>
      </c>
      <c r="J498">
        <f t="shared" si="11"/>
        <v>2018</v>
      </c>
    </row>
    <row r="499" spans="1:12" ht="14.25" customHeight="1">
      <c r="A499">
        <v>431</v>
      </c>
      <c r="B499">
        <v>2</v>
      </c>
      <c r="C499" t="str">
        <f>VLOOKUP(A499,Clientes!A$2:H$623,3,FALSE)</f>
        <v>CAMILA</v>
      </c>
      <c r="D499" t="str">
        <f>VLOOKUP(A499,Clientes!A$2:H$623,4,FALSE)</f>
        <v>CIFUENTES</v>
      </c>
      <c r="E499" t="str">
        <f>VLOOKUP(B499,Servicios!A$2:B$101,2,FALSE)</f>
        <v>Lavado de Alfombras Sueltas</v>
      </c>
      <c r="F499" t="s">
        <v>1137</v>
      </c>
      <c r="G499" s="3">
        <v>43427</v>
      </c>
      <c r="H499" s="73">
        <v>25000</v>
      </c>
      <c r="I499">
        <f t="shared" si="10"/>
        <v>11</v>
      </c>
      <c r="J499">
        <f t="shared" si="11"/>
        <v>2018</v>
      </c>
    </row>
    <row r="500" spans="1:12" ht="14.25" customHeight="1">
      <c r="A500">
        <v>432</v>
      </c>
      <c r="B500">
        <v>2</v>
      </c>
      <c r="C500" t="str">
        <f>VLOOKUP(A500,Clientes!A$2:H$623,3,FALSE)</f>
        <v>JOSÉ LUIS</v>
      </c>
      <c r="D500" t="str">
        <f>VLOOKUP(A500,Clientes!A$2:H$623,4,FALSE)</f>
        <v>OJEDA</v>
      </c>
      <c r="E500" t="str">
        <f>VLOOKUP(B500,Servicios!A$2:B$101,2,FALSE)</f>
        <v>Lavado de Alfombras Sueltas</v>
      </c>
      <c r="F500" s="24" t="s">
        <v>1371</v>
      </c>
      <c r="G500" s="3">
        <v>43470</v>
      </c>
      <c r="H500" s="73">
        <v>50000</v>
      </c>
      <c r="I500">
        <f t="shared" si="10"/>
        <v>1</v>
      </c>
      <c r="J500">
        <f t="shared" si="11"/>
        <v>2019</v>
      </c>
    </row>
    <row r="501" spans="1:12" ht="14.25" customHeight="1">
      <c r="A501">
        <v>243</v>
      </c>
      <c r="B501">
        <v>6</v>
      </c>
      <c r="C501" t="str">
        <f>VLOOKUP(A501,Clientes!A$2:H$623,3,FALSE)</f>
        <v>Verónica</v>
      </c>
      <c r="D501" t="str">
        <f>VLOOKUP(A501,Clientes!A$2:H$623,4,FALSE)</f>
        <v>Ortiz</v>
      </c>
      <c r="E501" t="str">
        <f>VLOOKUP(B501,Servicios!A$2:B$101,2,FALSE)</f>
        <v>Lavandería Con Retiro a Domicilio</v>
      </c>
      <c r="F501" t="s">
        <v>1373</v>
      </c>
      <c r="G501" s="3">
        <v>43460</v>
      </c>
      <c r="H501" s="73">
        <v>13800</v>
      </c>
      <c r="I501">
        <f t="shared" si="10"/>
        <v>12</v>
      </c>
      <c r="J501">
        <f t="shared" si="11"/>
        <v>2018</v>
      </c>
    </row>
    <row r="502" spans="1:12" ht="14.25" customHeight="1">
      <c r="A502">
        <v>433</v>
      </c>
      <c r="B502">
        <v>2</v>
      </c>
      <c r="C502" t="str">
        <f>VLOOKUP(A502,Clientes!A$2:H$623,3,FALSE)</f>
        <v>MARÍA MAGDALENA</v>
      </c>
      <c r="D502" t="str">
        <f>VLOOKUP(A502,Clientes!A$2:H$623,4,FALSE)</f>
        <v>SALVATIERRA</v>
      </c>
      <c r="E502" t="str">
        <f>VLOOKUP(B502,Servicios!A$2:B$101,2,FALSE)</f>
        <v>Lavado de Alfombras Sueltas</v>
      </c>
      <c r="F502" s="24" t="s">
        <v>1377</v>
      </c>
      <c r="G502" s="3">
        <v>43460</v>
      </c>
      <c r="H502" s="73">
        <v>57000</v>
      </c>
      <c r="I502">
        <f t="shared" si="10"/>
        <v>12</v>
      </c>
      <c r="J502">
        <f t="shared" si="11"/>
        <v>2018</v>
      </c>
    </row>
    <row r="503" spans="1:12" ht="14.25" customHeight="1">
      <c r="A503">
        <v>434</v>
      </c>
      <c r="B503">
        <v>2</v>
      </c>
      <c r="C503" t="str">
        <f>VLOOKUP(A503,Clientes!A$2:H$623,3,FALSE)</f>
        <v>VALENTINA</v>
      </c>
      <c r="D503" t="str">
        <f>VLOOKUP(A503,Clientes!A$2:H$623,4,FALSE)</f>
        <v>COSTA</v>
      </c>
      <c r="E503" t="str">
        <f>VLOOKUP(B503,Servicios!A$2:B$101,2,FALSE)</f>
        <v>Lavado de Alfombras Sueltas</v>
      </c>
      <c r="F503" t="s">
        <v>1381</v>
      </c>
      <c r="G503" s="3">
        <v>43462</v>
      </c>
      <c r="H503" s="73">
        <v>45000</v>
      </c>
      <c r="I503">
        <f t="shared" si="10"/>
        <v>12</v>
      </c>
      <c r="J503">
        <f t="shared" si="11"/>
        <v>2018</v>
      </c>
    </row>
    <row r="504" spans="1:12" ht="14.25" customHeight="1">
      <c r="A504">
        <v>435</v>
      </c>
      <c r="B504">
        <v>2</v>
      </c>
      <c r="C504" t="str">
        <f>VLOOKUP(A504,Clientes!A$2:H$623,3,FALSE)</f>
        <v>INGRID</v>
      </c>
      <c r="D504">
        <f>VLOOKUP(A504,Clientes!A$2:H$623,4,FALSE)</f>
        <v>0</v>
      </c>
      <c r="E504" t="str">
        <f>VLOOKUP(B504,Servicios!A$2:B$101,2,FALSE)</f>
        <v>Lavado de Alfombras Sueltas</v>
      </c>
      <c r="G504" s="3">
        <v>43463</v>
      </c>
      <c r="H504" s="73">
        <v>23000</v>
      </c>
      <c r="I504">
        <f t="shared" si="10"/>
        <v>12</v>
      </c>
      <c r="J504">
        <f t="shared" si="11"/>
        <v>2018</v>
      </c>
    </row>
    <row r="505" spans="1:12" ht="14.25" customHeight="1">
      <c r="A505">
        <v>436</v>
      </c>
      <c r="B505">
        <v>2</v>
      </c>
      <c r="C505" t="str">
        <f>VLOOKUP(A505,Clientes!A$2:H$623,3,FALSE)</f>
        <v>CLAUDIO</v>
      </c>
      <c r="D505" t="str">
        <f>VLOOKUP(A505,Clientes!A$2:H$623,4,FALSE)</f>
        <v>ESPINOZA</v>
      </c>
      <c r="E505" t="str">
        <f>VLOOKUP(B505,Servicios!A$2:B$101,2,FALSE)</f>
        <v>Lavado de Alfombras Sueltas</v>
      </c>
      <c r="F505" t="s">
        <v>1386</v>
      </c>
      <c r="G505" s="3">
        <v>43464</v>
      </c>
      <c r="H505" s="73">
        <v>30000</v>
      </c>
      <c r="I505">
        <f t="shared" si="10"/>
        <v>12</v>
      </c>
      <c r="J505">
        <f t="shared" si="11"/>
        <v>2018</v>
      </c>
    </row>
    <row r="506" spans="1:12" ht="14.25" customHeight="1">
      <c r="A506">
        <v>437</v>
      </c>
      <c r="B506">
        <v>2</v>
      </c>
      <c r="C506" t="str">
        <f>VLOOKUP(A506,Clientes!A$2:H$623,3,FALSE)</f>
        <v>MAXIMILIANO</v>
      </c>
      <c r="D506" t="str">
        <f>VLOOKUP(A506,Clientes!A$2:H$623,4,FALSE)</f>
        <v>SOTO</v>
      </c>
      <c r="E506" t="str">
        <f>VLOOKUP(B506,Servicios!A$2:B$101,2,FALSE)</f>
        <v>Lavado de Alfombras Sueltas</v>
      </c>
      <c r="F506" t="s">
        <v>1390</v>
      </c>
      <c r="G506" s="3">
        <v>43465</v>
      </c>
      <c r="H506" s="73">
        <v>40000</v>
      </c>
      <c r="I506">
        <f t="shared" si="10"/>
        <v>12</v>
      </c>
      <c r="J506">
        <f t="shared" si="11"/>
        <v>2018</v>
      </c>
    </row>
    <row r="507" spans="1:12" ht="14.25" customHeight="1">
      <c r="A507">
        <v>438</v>
      </c>
      <c r="B507">
        <v>1</v>
      </c>
      <c r="C507" t="str">
        <f>VLOOKUP(A507,Clientes!A$2:H$623,3,FALSE)</f>
        <v>ENRIQUE</v>
      </c>
      <c r="D507" t="str">
        <f>VLOOKUP(A507,Clientes!A$2:H$623,4,FALSE)</f>
        <v>MARÍN</v>
      </c>
      <c r="E507" t="str">
        <f>VLOOKUP(B507,Servicios!A$2:B$101,2,FALSE)</f>
        <v>Lavado de Alfombras Muro a Muro</v>
      </c>
      <c r="F507" s="24" t="s">
        <v>1394</v>
      </c>
      <c r="G507" s="3">
        <v>43468</v>
      </c>
      <c r="H507" s="73">
        <v>112970</v>
      </c>
      <c r="I507">
        <f t="shared" si="10"/>
        <v>1</v>
      </c>
      <c r="J507">
        <f t="shared" si="11"/>
        <v>2019</v>
      </c>
    </row>
    <row r="508" spans="1:12" ht="14.25" customHeight="1">
      <c r="A508">
        <v>439</v>
      </c>
      <c r="B508">
        <v>4</v>
      </c>
      <c r="C508" t="str">
        <f>VLOOKUP(A508,Clientes!A$2:H$623,3,FALSE)</f>
        <v>CESAR</v>
      </c>
      <c r="D508" t="str">
        <f>VLOOKUP(A508,Clientes!A$2:H$623,4,FALSE)</f>
        <v>RADIC</v>
      </c>
      <c r="E508" t="str">
        <f>VLOOKUP(B508,Servicios!A$2:B$101,2,FALSE)</f>
        <v>Limpieza de Tapices de Muebles</v>
      </c>
      <c r="F508" s="24" t="s">
        <v>2061</v>
      </c>
      <c r="G508" s="3">
        <v>43470</v>
      </c>
      <c r="H508" s="73">
        <v>250000</v>
      </c>
      <c r="I508">
        <f t="shared" si="10"/>
        <v>1</v>
      </c>
      <c r="J508">
        <f t="shared" si="11"/>
        <v>2019</v>
      </c>
      <c r="L508" s="24" t="s">
        <v>1397</v>
      </c>
    </row>
    <row r="509" spans="1:12" ht="14.25" customHeight="1">
      <c r="A509">
        <v>439</v>
      </c>
      <c r="B509">
        <v>4</v>
      </c>
      <c r="C509" t="str">
        <f>VLOOKUP(A509,Clientes!A$2:H$623,3,FALSE)</f>
        <v>CESAR</v>
      </c>
      <c r="D509" t="str">
        <f>VLOOKUP(A509,Clientes!A$2:H$623,4,FALSE)</f>
        <v>RADIC</v>
      </c>
      <c r="E509" t="str">
        <f>VLOOKUP(B509,Servicios!A$2:B$101,2,FALSE)</f>
        <v>Limpieza de Tapices de Muebles</v>
      </c>
      <c r="F509" s="24" t="s">
        <v>2062</v>
      </c>
      <c r="G509" s="3">
        <v>43470</v>
      </c>
      <c r="H509" s="73">
        <v>250000</v>
      </c>
      <c r="I509">
        <f>MONTH(G509)</f>
        <v>1</v>
      </c>
      <c r="J509">
        <f>YEAR(G509)</f>
        <v>2019</v>
      </c>
      <c r="L509" s="24" t="s">
        <v>1397</v>
      </c>
    </row>
    <row r="510" spans="1:12" ht="14.25" customHeight="1">
      <c r="A510">
        <v>184</v>
      </c>
      <c r="B510">
        <v>6</v>
      </c>
      <c r="C510" t="str">
        <f>VLOOKUP(A510,Clientes!A$2:H$623,3,FALSE)</f>
        <v>Valeska</v>
      </c>
      <c r="D510" t="str">
        <f>VLOOKUP(A510,Clientes!A$2:H$623,4,FALSE)</f>
        <v>Perez</v>
      </c>
      <c r="E510" t="str">
        <f>VLOOKUP(B510,Servicios!A$2:B$101,2,FALSE)</f>
        <v>Lavandería Con Retiro a Domicilio</v>
      </c>
      <c r="F510" t="s">
        <v>1399</v>
      </c>
      <c r="G510" s="3">
        <v>43470</v>
      </c>
      <c r="H510" s="73">
        <v>15800</v>
      </c>
      <c r="I510">
        <f t="shared" si="10"/>
        <v>1</v>
      </c>
      <c r="J510">
        <f t="shared" si="11"/>
        <v>2019</v>
      </c>
    </row>
    <row r="511" spans="1:12" ht="14.25" customHeight="1">
      <c r="A511">
        <v>440</v>
      </c>
      <c r="B511">
        <v>2</v>
      </c>
      <c r="C511" t="str">
        <f>VLOOKUP(A511,Clientes!A$2:H$623,3,FALSE)</f>
        <v>SEBASTIÁN</v>
      </c>
      <c r="D511" t="str">
        <f>VLOOKUP(A511,Clientes!A$2:H$623,4,FALSE)</f>
        <v>VALENZUELA</v>
      </c>
      <c r="E511" t="str">
        <f>VLOOKUP(B511,Servicios!A$2:B$101,2,FALSE)</f>
        <v>Lavado de Alfombras Sueltas</v>
      </c>
      <c r="F511" t="s">
        <v>1402</v>
      </c>
      <c r="G511" s="3">
        <v>43470</v>
      </c>
      <c r="H511" s="73">
        <v>25000</v>
      </c>
      <c r="I511">
        <f t="shared" si="10"/>
        <v>1</v>
      </c>
      <c r="J511">
        <f t="shared" si="11"/>
        <v>2019</v>
      </c>
    </row>
    <row r="512" spans="1:12" ht="14.25" customHeight="1">
      <c r="A512">
        <v>373</v>
      </c>
      <c r="B512">
        <v>2</v>
      </c>
      <c r="C512" t="str">
        <f>VLOOKUP(A512,Clientes!A$2:H$623,3,FALSE)</f>
        <v>PATRICIA</v>
      </c>
      <c r="D512" t="str">
        <f>VLOOKUP(A512,Clientes!A$2:H$623,4,FALSE)</f>
        <v>FIGUEROA</v>
      </c>
      <c r="E512" t="str">
        <f>VLOOKUP(B512,Servicios!A$2:B$101,2,FALSE)</f>
        <v>Lavado de Alfombras Sueltas</v>
      </c>
      <c r="F512" t="s">
        <v>1405</v>
      </c>
      <c r="G512" s="3">
        <v>43474</v>
      </c>
      <c r="H512" s="73">
        <v>22000</v>
      </c>
      <c r="I512">
        <f t="shared" si="10"/>
        <v>1</v>
      </c>
      <c r="J512">
        <f t="shared" si="11"/>
        <v>2019</v>
      </c>
    </row>
    <row r="513" spans="1:10" ht="14.25" customHeight="1">
      <c r="A513">
        <v>441</v>
      </c>
      <c r="B513">
        <v>2</v>
      </c>
      <c r="C513" t="str">
        <f>VLOOKUP(A513,Clientes!A$2:H$623,3,FALSE)</f>
        <v>SANDRA</v>
      </c>
      <c r="D513" t="str">
        <f>VLOOKUP(A513,Clientes!A$2:H$623,4,FALSE)</f>
        <v>GAMBOA</v>
      </c>
      <c r="E513" t="str">
        <f>VLOOKUP(B513,Servicios!A$2:B$101,2,FALSE)</f>
        <v>Lavado de Alfombras Sueltas</v>
      </c>
      <c r="F513" t="s">
        <v>1409</v>
      </c>
      <c r="G513" s="3">
        <v>43475</v>
      </c>
      <c r="H513" s="73">
        <v>28000</v>
      </c>
      <c r="I513">
        <f t="shared" si="10"/>
        <v>1</v>
      </c>
      <c r="J513">
        <f t="shared" si="11"/>
        <v>2019</v>
      </c>
    </row>
    <row r="514" spans="1:10" ht="14.25" customHeight="1">
      <c r="A514">
        <v>442</v>
      </c>
      <c r="B514">
        <v>4</v>
      </c>
      <c r="C514" t="str">
        <f>VLOOKUP(A514,Clientes!A$2:H$623,3,FALSE)</f>
        <v>KNOP LABORATORIOS S.A.</v>
      </c>
      <c r="D514" t="str">
        <f>VLOOKUP(A514,Clientes!A$2:H$623,4,FALSE)</f>
        <v>KNOP LABORATORIOS S.A.</v>
      </c>
      <c r="E514" t="str">
        <f>VLOOKUP(B514,Servicios!A$2:B$101,2,FALSE)</f>
        <v>Limpieza de Tapices de Muebles</v>
      </c>
      <c r="F514" s="24" t="s">
        <v>1413</v>
      </c>
      <c r="G514" s="3">
        <v>43476</v>
      </c>
      <c r="H514" s="73">
        <v>245000</v>
      </c>
      <c r="I514">
        <f t="shared" si="10"/>
        <v>1</v>
      </c>
      <c r="J514">
        <f t="shared" si="11"/>
        <v>2019</v>
      </c>
    </row>
    <row r="515" spans="1:10" ht="14.25" customHeight="1">
      <c r="A515">
        <v>443</v>
      </c>
      <c r="B515">
        <v>2</v>
      </c>
      <c r="C515" t="str">
        <f>VLOOKUP(A515,Clientes!A$2:H$623,3,FALSE)</f>
        <v>NINOSKA</v>
      </c>
      <c r="D515" t="str">
        <f>VLOOKUP(A515,Clientes!A$2:H$623,4,FALSE)</f>
        <v>ACEVEDO</v>
      </c>
      <c r="E515" t="str">
        <f>VLOOKUP(B515,Servicios!A$2:B$101,2,FALSE)</f>
        <v>Lavado de Alfombras Sueltas</v>
      </c>
      <c r="F515" t="s">
        <v>1416</v>
      </c>
      <c r="G515" s="3">
        <v>43476</v>
      </c>
      <c r="H515" s="73">
        <v>35000</v>
      </c>
      <c r="I515">
        <f t="shared" si="10"/>
        <v>1</v>
      </c>
      <c r="J515">
        <f t="shared" si="11"/>
        <v>2019</v>
      </c>
    </row>
    <row r="516" spans="1:10" ht="14.25" customHeight="1">
      <c r="A516">
        <v>444</v>
      </c>
      <c r="B516">
        <v>2</v>
      </c>
      <c r="C516" t="str">
        <f>VLOOKUP(A516,Clientes!A$2:H$623,3,FALSE)</f>
        <v>JEANETTE</v>
      </c>
      <c r="D516" t="str">
        <f>VLOOKUP(A516,Clientes!A$2:H$623,4,FALSE)</f>
        <v>MARZÁN</v>
      </c>
      <c r="E516" t="str">
        <f>VLOOKUP(B516,Servicios!A$2:B$101,2,FALSE)</f>
        <v>Lavado de Alfombras Sueltas</v>
      </c>
      <c r="F516" t="s">
        <v>1420</v>
      </c>
      <c r="G516" s="3">
        <v>43476</v>
      </c>
      <c r="H516" s="73">
        <v>35000</v>
      </c>
      <c r="I516">
        <f t="shared" si="10"/>
        <v>1</v>
      </c>
      <c r="J516">
        <f t="shared" si="11"/>
        <v>2019</v>
      </c>
    </row>
    <row r="517" spans="1:10" ht="14.25" customHeight="1">
      <c r="A517">
        <v>445</v>
      </c>
      <c r="B517">
        <v>2</v>
      </c>
      <c r="C517" t="str">
        <f>VLOOKUP(A517,Clientes!A$2:H$623,3,FALSE)</f>
        <v>CAROLA</v>
      </c>
      <c r="D517" t="str">
        <f>VLOOKUP(A517,Clientes!A$2:H$623,4,FALSE)</f>
        <v>MENDEZ</v>
      </c>
      <c r="E517" t="str">
        <f>VLOOKUP(B517,Servicios!A$2:B$101,2,FALSE)</f>
        <v>Lavado de Alfombras Sueltas</v>
      </c>
      <c r="F517" t="s">
        <v>1424</v>
      </c>
      <c r="G517" s="3">
        <v>43476</v>
      </c>
      <c r="H517" s="73">
        <v>48000</v>
      </c>
      <c r="I517">
        <f t="shared" si="10"/>
        <v>1</v>
      </c>
      <c r="J517">
        <f t="shared" si="11"/>
        <v>2019</v>
      </c>
    </row>
    <row r="518" spans="1:10" ht="14.25" customHeight="1">
      <c r="A518">
        <v>446</v>
      </c>
      <c r="B518">
        <v>2</v>
      </c>
      <c r="C518" t="str">
        <f>VLOOKUP(A518,Clientes!A$2:H$623,3,FALSE)</f>
        <v>KARLA</v>
      </c>
      <c r="D518" t="str">
        <f>VLOOKUP(A518,Clientes!A$2:H$623,4,FALSE)</f>
        <v>RADE</v>
      </c>
      <c r="E518" t="str">
        <f>VLOOKUP(B518,Servicios!A$2:B$101,2,FALSE)</f>
        <v>Lavado de Alfombras Sueltas</v>
      </c>
      <c r="F518" t="s">
        <v>1428</v>
      </c>
      <c r="G518" s="3">
        <v>43476</v>
      </c>
      <c r="H518" s="73">
        <v>28000</v>
      </c>
      <c r="I518">
        <f t="shared" si="10"/>
        <v>1</v>
      </c>
      <c r="J518">
        <f t="shared" si="11"/>
        <v>2019</v>
      </c>
    </row>
    <row r="519" spans="1:10" ht="14.25" customHeight="1">
      <c r="A519">
        <v>447</v>
      </c>
      <c r="B519">
        <v>2</v>
      </c>
      <c r="C519" t="str">
        <f>VLOOKUP(A519,Clientes!A$2:H$623,3,FALSE)</f>
        <v>ALBERTO</v>
      </c>
      <c r="D519">
        <f>VLOOKUP(A519,Clientes!A$2:H$623,4,FALSE)</f>
        <v>0</v>
      </c>
      <c r="E519" t="str">
        <f>VLOOKUP(B519,Servicios!A$2:B$101,2,FALSE)</f>
        <v>Lavado de Alfombras Sueltas</v>
      </c>
      <c r="F519" s="24" t="s">
        <v>1431</v>
      </c>
      <c r="G519" s="3">
        <v>43476</v>
      </c>
      <c r="H519" s="73">
        <v>41000</v>
      </c>
      <c r="I519">
        <f t="shared" si="10"/>
        <v>1</v>
      </c>
      <c r="J519">
        <f t="shared" si="11"/>
        <v>2019</v>
      </c>
    </row>
    <row r="520" spans="1:10" ht="14.25" customHeight="1">
      <c r="A520">
        <v>448</v>
      </c>
      <c r="B520">
        <v>2</v>
      </c>
      <c r="C520" t="str">
        <f>VLOOKUP(A520,Clientes!A$2:H$623,3,FALSE)</f>
        <v>RICARDO</v>
      </c>
      <c r="D520" t="str">
        <f>VLOOKUP(A520,Clientes!A$2:H$623,4,FALSE)</f>
        <v>SALAZAR</v>
      </c>
      <c r="E520" t="str">
        <f>VLOOKUP(B520,Servicios!A$2:B$101,2,FALSE)</f>
        <v>Lavado de Alfombras Sueltas</v>
      </c>
      <c r="F520" s="24" t="s">
        <v>1435</v>
      </c>
      <c r="G520" s="3">
        <v>43477</v>
      </c>
      <c r="H520" s="73">
        <v>69000</v>
      </c>
      <c r="I520">
        <f t="shared" si="10"/>
        <v>1</v>
      </c>
      <c r="J520">
        <f t="shared" si="11"/>
        <v>2019</v>
      </c>
    </row>
    <row r="521" spans="1:10" ht="14.25" customHeight="1">
      <c r="A521">
        <v>449</v>
      </c>
      <c r="B521">
        <v>1</v>
      </c>
      <c r="C521" t="str">
        <f>VLOOKUP(A521,Clientes!A$2:H$623,3,FALSE)</f>
        <v>BEATRIZ</v>
      </c>
      <c r="D521" t="str">
        <f>VLOOKUP(A521,Clientes!A$2:H$623,4,FALSE)</f>
        <v>SCHMIDT</v>
      </c>
      <c r="E521" t="str">
        <f>VLOOKUP(B521,Servicios!A$2:B$101,2,FALSE)</f>
        <v>Lavado de Alfombras Muro a Muro</v>
      </c>
      <c r="F521" t="s">
        <v>1438</v>
      </c>
      <c r="G521" s="3">
        <v>43479</v>
      </c>
      <c r="H521" s="73">
        <v>59000</v>
      </c>
      <c r="I521">
        <f t="shared" si="10"/>
        <v>1</v>
      </c>
      <c r="J521">
        <f t="shared" si="11"/>
        <v>2019</v>
      </c>
    </row>
    <row r="522" spans="1:10" ht="14.25" customHeight="1">
      <c r="A522">
        <v>449</v>
      </c>
      <c r="B522">
        <v>2</v>
      </c>
      <c r="C522" t="str">
        <f>VLOOKUP(A522,Clientes!A$2:H$623,3,FALSE)</f>
        <v>BEATRIZ</v>
      </c>
      <c r="D522" t="str">
        <f>VLOOKUP(A522,Clientes!A$2:H$623,4,FALSE)</f>
        <v>SCHMIDT</v>
      </c>
      <c r="E522" t="str">
        <f>VLOOKUP(B522,Servicios!A$2:B$101,2,FALSE)</f>
        <v>Lavado de Alfombras Sueltas</v>
      </c>
      <c r="F522" t="s">
        <v>1439</v>
      </c>
      <c r="G522" s="3">
        <v>43479</v>
      </c>
      <c r="H522" s="73">
        <v>34000</v>
      </c>
      <c r="I522">
        <f t="shared" si="10"/>
        <v>1</v>
      </c>
      <c r="J522">
        <f t="shared" si="11"/>
        <v>2019</v>
      </c>
    </row>
    <row r="523" spans="1:10" ht="14.25" customHeight="1">
      <c r="A523">
        <v>214</v>
      </c>
      <c r="B523">
        <v>2</v>
      </c>
      <c r="C523" t="str">
        <f>VLOOKUP(A523,Clientes!A$2:H$623,3,FALSE)</f>
        <v>Marcelo</v>
      </c>
      <c r="D523" t="str">
        <f>VLOOKUP(A523,Clientes!A$2:H$623,4,FALSE)</f>
        <v>Sanchez</v>
      </c>
      <c r="E523" t="str">
        <f>VLOOKUP(B523,Servicios!A$2:B$101,2,FALSE)</f>
        <v>Lavado de Alfombras Sueltas</v>
      </c>
      <c r="F523" t="s">
        <v>1441</v>
      </c>
      <c r="G523" s="3">
        <v>43481</v>
      </c>
      <c r="H523" s="73">
        <v>30000</v>
      </c>
      <c r="I523">
        <f t="shared" ref="I523:I585" si="12">MONTH(G523)</f>
        <v>1</v>
      </c>
      <c r="J523">
        <f t="shared" si="11"/>
        <v>2019</v>
      </c>
    </row>
    <row r="524" spans="1:10" ht="14.25" customHeight="1">
      <c r="A524">
        <v>49</v>
      </c>
      <c r="B524">
        <v>2</v>
      </c>
      <c r="C524" t="str">
        <f>VLOOKUP(A524,Clientes!A$2:H$623,3,FALSE)</f>
        <v>Fanny</v>
      </c>
      <c r="D524" t="str">
        <f>VLOOKUP(A524,Clientes!A$2:H$623,4,FALSE)</f>
        <v>Lemus</v>
      </c>
      <c r="E524" t="str">
        <f>VLOOKUP(B524,Servicios!A$2:B$101,2,FALSE)</f>
        <v>Lavado de Alfombras Sueltas</v>
      </c>
      <c r="F524" t="s">
        <v>1442</v>
      </c>
      <c r="G524" s="3">
        <v>43481</v>
      </c>
      <c r="H524" s="73">
        <v>18000</v>
      </c>
      <c r="I524">
        <f t="shared" si="12"/>
        <v>1</v>
      </c>
      <c r="J524">
        <f t="shared" si="11"/>
        <v>2019</v>
      </c>
    </row>
    <row r="525" spans="1:10" ht="14.25" customHeight="1">
      <c r="A525">
        <v>451</v>
      </c>
      <c r="B525">
        <v>2</v>
      </c>
      <c r="C525" t="str">
        <f>VLOOKUP(A525,Clientes!A$2:H$623,3,FALSE)</f>
        <v>MYRIAN ANTONIETA</v>
      </c>
      <c r="D525" t="str">
        <f>VLOOKUP(A525,Clientes!A$2:H$623,4,FALSE)</f>
        <v>OYARZÚN</v>
      </c>
      <c r="E525" t="str">
        <f>VLOOKUP(B525,Servicios!A$2:B$101,2,FALSE)</f>
        <v>Lavado de Alfombras Sueltas</v>
      </c>
      <c r="F525" s="24" t="s">
        <v>1446</v>
      </c>
      <c r="G525" s="3">
        <v>43483</v>
      </c>
      <c r="H525" s="73">
        <v>60000</v>
      </c>
      <c r="I525">
        <f t="shared" si="12"/>
        <v>1</v>
      </c>
      <c r="J525">
        <f t="shared" si="11"/>
        <v>2019</v>
      </c>
    </row>
    <row r="526" spans="1:10" ht="14.25" customHeight="1">
      <c r="A526">
        <v>404</v>
      </c>
      <c r="B526">
        <v>2</v>
      </c>
      <c r="C526" t="str">
        <f>VLOOKUP(A526,Clientes!A$2:H$623,3,FALSE)</f>
        <v>PAULINA</v>
      </c>
      <c r="D526" t="str">
        <f>VLOOKUP(A526,Clientes!A$2:H$623,4,FALSE)</f>
        <v>CARVALLO</v>
      </c>
      <c r="E526" t="str">
        <f>VLOOKUP(B526,Servicios!A$2:B$101,2,FALSE)</f>
        <v>Lavado de Alfombras Sueltas</v>
      </c>
      <c r="F526" s="24" t="s">
        <v>1448</v>
      </c>
      <c r="G526" s="3">
        <v>43486</v>
      </c>
      <c r="H526" s="73">
        <v>45000</v>
      </c>
      <c r="I526">
        <f t="shared" si="12"/>
        <v>1</v>
      </c>
      <c r="J526">
        <f t="shared" si="11"/>
        <v>2019</v>
      </c>
    </row>
    <row r="527" spans="1:10" ht="14.25" customHeight="1">
      <c r="A527">
        <v>452</v>
      </c>
      <c r="B527">
        <v>2</v>
      </c>
      <c r="C527" t="str">
        <f>VLOOKUP(A527,Clientes!A$2:H$623,3,FALSE)</f>
        <v>EVELYN</v>
      </c>
      <c r="D527" t="str">
        <f>VLOOKUP(A527,Clientes!A$2:H$623,4,FALSE)</f>
        <v>LAGOS</v>
      </c>
      <c r="E527" t="str">
        <f>VLOOKUP(B527,Servicios!A$2:B$101,2,FALSE)</f>
        <v>Lavado de Alfombras Sueltas</v>
      </c>
      <c r="F527" t="s">
        <v>1452</v>
      </c>
      <c r="G527" s="3">
        <v>43486</v>
      </c>
      <c r="H527" s="73">
        <v>22000</v>
      </c>
      <c r="I527">
        <f t="shared" si="12"/>
        <v>1</v>
      </c>
      <c r="J527">
        <f t="shared" si="11"/>
        <v>2019</v>
      </c>
    </row>
    <row r="528" spans="1:10" ht="14.25" customHeight="1">
      <c r="A528">
        <v>453</v>
      </c>
      <c r="B528">
        <v>2</v>
      </c>
      <c r="C528" t="str">
        <f>VLOOKUP(A528,Clientes!A$2:H$623,3,FALSE)</f>
        <v>ANA</v>
      </c>
      <c r="D528" t="str">
        <f>VLOOKUP(A528,Clientes!A$2:H$623,4,FALSE)</f>
        <v>MOYA</v>
      </c>
      <c r="E528" t="str">
        <f>VLOOKUP(B528,Servicios!A$2:B$101,2,FALSE)</f>
        <v>Lavado de Alfombras Sueltas</v>
      </c>
      <c r="F528" t="s">
        <v>1455</v>
      </c>
      <c r="G528" s="3">
        <v>43487</v>
      </c>
      <c r="H528" s="73">
        <v>28000</v>
      </c>
      <c r="I528">
        <f t="shared" si="12"/>
        <v>1</v>
      </c>
      <c r="J528">
        <f t="shared" si="11"/>
        <v>2019</v>
      </c>
    </row>
    <row r="529" spans="1:10" ht="14.25" customHeight="1">
      <c r="A529">
        <v>453</v>
      </c>
      <c r="B529">
        <v>6</v>
      </c>
      <c r="C529" t="str">
        <f>VLOOKUP(A529,Clientes!A$2:H$623,3,FALSE)</f>
        <v>ANA</v>
      </c>
      <c r="D529" t="str">
        <f>VLOOKUP(A529,Clientes!A$2:H$623,4,FALSE)</f>
        <v>MOYA</v>
      </c>
      <c r="E529" t="str">
        <f>VLOOKUP(B529,Servicios!A$2:B$101,2,FALSE)</f>
        <v>Lavandería Con Retiro a Domicilio</v>
      </c>
      <c r="F529" t="s">
        <v>1456</v>
      </c>
      <c r="G529" s="3">
        <v>43487</v>
      </c>
      <c r="H529" s="73">
        <v>15800</v>
      </c>
      <c r="I529">
        <f t="shared" si="12"/>
        <v>1</v>
      </c>
      <c r="J529">
        <f t="shared" si="11"/>
        <v>2019</v>
      </c>
    </row>
    <row r="530" spans="1:10" ht="14.25" customHeight="1">
      <c r="A530">
        <v>454</v>
      </c>
      <c r="B530">
        <v>2</v>
      </c>
      <c r="C530" t="str">
        <f>VLOOKUP(A530,Clientes!A$2:H$623,3,FALSE)</f>
        <v>SILVIA</v>
      </c>
      <c r="D530" t="str">
        <f>VLOOKUP(A530,Clientes!A$2:H$623,4,FALSE)</f>
        <v>CAMPOS</v>
      </c>
      <c r="E530" t="str">
        <f>VLOOKUP(B530,Servicios!A$2:B$101,2,FALSE)</f>
        <v>Lavado de Alfombras Sueltas</v>
      </c>
      <c r="F530" t="s">
        <v>1459</v>
      </c>
      <c r="G530" s="3">
        <v>43487</v>
      </c>
      <c r="H530" s="73">
        <v>64000</v>
      </c>
      <c r="I530">
        <f t="shared" si="12"/>
        <v>1</v>
      </c>
      <c r="J530">
        <f t="shared" si="11"/>
        <v>2019</v>
      </c>
    </row>
    <row r="531" spans="1:10" ht="14.25" customHeight="1">
      <c r="A531">
        <v>455</v>
      </c>
      <c r="B531">
        <v>2</v>
      </c>
      <c r="C531" t="str">
        <f>VLOOKUP(A531,Clientes!A$2:H$623,3,FALSE)</f>
        <v>VIVIAN</v>
      </c>
      <c r="D531" t="str">
        <f>VLOOKUP(A531,Clientes!A$2:H$623,4,FALSE)</f>
        <v>LEIVA</v>
      </c>
      <c r="E531" t="str">
        <f>VLOOKUP(B531,Servicios!A$2:B$101,2,FALSE)</f>
        <v>Lavado de Alfombras Sueltas</v>
      </c>
      <c r="F531" t="s">
        <v>1462</v>
      </c>
      <c r="G531" s="3">
        <v>43487</v>
      </c>
      <c r="H531" s="73">
        <v>33000</v>
      </c>
      <c r="I531">
        <f t="shared" si="12"/>
        <v>1</v>
      </c>
      <c r="J531">
        <f t="shared" si="11"/>
        <v>2019</v>
      </c>
    </row>
    <row r="532" spans="1:10" ht="14.25" customHeight="1">
      <c r="A532">
        <v>456</v>
      </c>
      <c r="B532">
        <v>6</v>
      </c>
      <c r="C532" t="str">
        <f>VLOOKUP(A532,Clientes!A$2:H$623,3,FALSE)</f>
        <v>ISABEL</v>
      </c>
      <c r="D532" t="str">
        <f>VLOOKUP(A532,Clientes!A$2:H$623,4,FALSE)</f>
        <v>MOLDENHAUER</v>
      </c>
      <c r="E532" t="str">
        <f>VLOOKUP(B532,Servicios!A$2:B$101,2,FALSE)</f>
        <v>Lavandería Con Retiro a Domicilio</v>
      </c>
      <c r="F532" t="s">
        <v>1464</v>
      </c>
      <c r="G532" s="3">
        <v>43489</v>
      </c>
      <c r="H532" s="73">
        <v>47400</v>
      </c>
      <c r="I532">
        <f t="shared" si="12"/>
        <v>1</v>
      </c>
      <c r="J532">
        <f t="shared" si="11"/>
        <v>2019</v>
      </c>
    </row>
    <row r="533" spans="1:10" ht="14.25" customHeight="1">
      <c r="A533">
        <v>457</v>
      </c>
      <c r="B533">
        <v>2</v>
      </c>
      <c r="C533" t="str">
        <f>VLOOKUP(A533,Clientes!A$2:H$623,3,FALSE)</f>
        <v>CARMEN GLORIA</v>
      </c>
      <c r="D533" t="str">
        <f>VLOOKUP(A533,Clientes!A$2:H$623,4,FALSE)</f>
        <v>DE MIGUEL</v>
      </c>
      <c r="E533" t="str">
        <f>VLOOKUP(B533,Servicios!A$2:B$101,2,FALSE)</f>
        <v>Lavado de Alfombras Sueltas</v>
      </c>
      <c r="F533" t="s">
        <v>1466</v>
      </c>
      <c r="G533" s="3">
        <v>43489</v>
      </c>
      <c r="H533" s="73">
        <v>20000</v>
      </c>
      <c r="I533">
        <f t="shared" si="12"/>
        <v>1</v>
      </c>
      <c r="J533">
        <f t="shared" si="11"/>
        <v>2019</v>
      </c>
    </row>
    <row r="534" spans="1:10" ht="14.25" customHeight="1">
      <c r="A534">
        <v>458</v>
      </c>
      <c r="B534">
        <v>2</v>
      </c>
      <c r="C534" t="str">
        <f>VLOOKUP(A534,Clientes!A$2:H$623,3,FALSE)</f>
        <v>PAMELA</v>
      </c>
      <c r="D534" t="str">
        <f>VLOOKUP(A534,Clientes!A$2:H$623,4,FALSE)</f>
        <v>CORREA</v>
      </c>
      <c r="E534" t="str">
        <f>VLOOKUP(B534,Servicios!A$2:B$101,2,FALSE)</f>
        <v>Lavado de Alfombras Sueltas</v>
      </c>
      <c r="F534" s="24" t="s">
        <v>1473</v>
      </c>
      <c r="G534" s="3">
        <v>43488</v>
      </c>
      <c r="H534" s="73">
        <v>45000</v>
      </c>
      <c r="I534">
        <f t="shared" si="12"/>
        <v>1</v>
      </c>
      <c r="J534">
        <f t="shared" si="11"/>
        <v>2019</v>
      </c>
    </row>
    <row r="535" spans="1:10" ht="14.25" customHeight="1">
      <c r="A535">
        <v>459</v>
      </c>
      <c r="B535">
        <v>2</v>
      </c>
      <c r="C535" t="str">
        <f>VLOOKUP(A535,Clientes!A$2:H$623,3,FALSE)</f>
        <v>ALESANDRA</v>
      </c>
      <c r="D535" t="str">
        <f>VLOOKUP(A535,Clientes!A$2:H$623,4,FALSE)</f>
        <v>VARGAS</v>
      </c>
      <c r="E535" t="str">
        <f>VLOOKUP(B535,Servicios!A$2:B$101,2,FALSE)</f>
        <v>Lavado de Alfombras Sueltas</v>
      </c>
      <c r="F535" t="s">
        <v>1478</v>
      </c>
      <c r="G535" s="3">
        <v>43487</v>
      </c>
      <c r="H535" s="73">
        <v>55000</v>
      </c>
      <c r="I535">
        <f t="shared" si="12"/>
        <v>1</v>
      </c>
      <c r="J535">
        <f t="shared" si="11"/>
        <v>2019</v>
      </c>
    </row>
    <row r="536" spans="1:10" ht="14.25" customHeight="1">
      <c r="A536">
        <v>460</v>
      </c>
      <c r="B536">
        <v>1</v>
      </c>
      <c r="C536" t="str">
        <f>VLOOKUP(A536,Clientes!A$2:H$623,3,FALSE)</f>
        <v>CARLOS</v>
      </c>
      <c r="D536" t="str">
        <f>VLOOKUP(A536,Clientes!A$2:H$623,4,FALSE)</f>
        <v>TORRES</v>
      </c>
      <c r="E536" t="str">
        <f>VLOOKUP(B536,Servicios!A$2:B$101,2,FALSE)</f>
        <v>Lavado de Alfombras Muro a Muro</v>
      </c>
      <c r="F536" t="s">
        <v>1481</v>
      </c>
      <c r="G536" s="3">
        <v>43491</v>
      </c>
      <c r="H536" s="73">
        <v>38000</v>
      </c>
      <c r="I536">
        <f t="shared" si="12"/>
        <v>1</v>
      </c>
      <c r="J536">
        <f t="shared" si="11"/>
        <v>2019</v>
      </c>
    </row>
    <row r="537" spans="1:10" ht="14.25" customHeight="1">
      <c r="A537">
        <v>461</v>
      </c>
      <c r="B537">
        <v>1</v>
      </c>
      <c r="C537" t="str">
        <f>VLOOKUP(A537,Clientes!A$2:H$623,3,FALSE)</f>
        <v>JORGE</v>
      </c>
      <c r="D537">
        <f>VLOOKUP(A537,Clientes!A$2:H$623,4,FALSE)</f>
        <v>0</v>
      </c>
      <c r="E537" t="str">
        <f>VLOOKUP(B537,Servicios!A$2:B$101,2,FALSE)</f>
        <v>Lavado de Alfombras Muro a Muro</v>
      </c>
      <c r="F537" t="s">
        <v>1438</v>
      </c>
      <c r="G537" s="3">
        <v>43488</v>
      </c>
      <c r="H537" s="73">
        <v>48000</v>
      </c>
      <c r="I537">
        <f t="shared" si="12"/>
        <v>1</v>
      </c>
      <c r="J537">
        <f t="shared" si="11"/>
        <v>2019</v>
      </c>
    </row>
    <row r="538" spans="1:10" ht="14.25" customHeight="1">
      <c r="A538">
        <v>392</v>
      </c>
      <c r="B538">
        <v>6</v>
      </c>
      <c r="C538" t="str">
        <f>VLOOKUP(A538,Clientes!A$2:H$623,3,FALSE)</f>
        <v>JAIME</v>
      </c>
      <c r="D538" t="str">
        <f>VLOOKUP(A538,Clientes!A$2:H$623,4,FALSE)</f>
        <v>ABARCA</v>
      </c>
      <c r="E538" t="str">
        <f>VLOOKUP(B538,Servicios!A$2:B$101,2,FALSE)</f>
        <v>Lavandería Con Retiro a Domicilio</v>
      </c>
      <c r="F538" s="24" t="s">
        <v>1483</v>
      </c>
      <c r="G538" s="3">
        <v>43493</v>
      </c>
      <c r="H538" s="73">
        <v>1</v>
      </c>
      <c r="I538">
        <f t="shared" si="12"/>
        <v>1</v>
      </c>
      <c r="J538">
        <f t="shared" si="11"/>
        <v>2019</v>
      </c>
    </row>
    <row r="539" spans="1:10" ht="14.25" customHeight="1">
      <c r="A539">
        <v>462</v>
      </c>
      <c r="B539">
        <v>1</v>
      </c>
      <c r="C539" t="str">
        <f>VLOOKUP(A539,Clientes!A$2:H$623,3,FALSE)</f>
        <v>CLAUDIO</v>
      </c>
      <c r="D539" t="str">
        <f>VLOOKUP(A539,Clientes!A$2:H$623,4,FALSE)</f>
        <v>CORNEJO</v>
      </c>
      <c r="E539" t="str">
        <f>VLOOKUP(B539,Servicios!A$2:B$101,2,FALSE)</f>
        <v>Lavado de Alfombras Muro a Muro</v>
      </c>
      <c r="F539" s="24" t="s">
        <v>1485</v>
      </c>
      <c r="G539" s="3">
        <v>43493</v>
      </c>
      <c r="H539" s="73">
        <v>84000</v>
      </c>
      <c r="I539">
        <f t="shared" si="12"/>
        <v>1</v>
      </c>
      <c r="J539">
        <f t="shared" si="11"/>
        <v>2019</v>
      </c>
    </row>
    <row r="540" spans="1:10" ht="14.25" customHeight="1">
      <c r="A540">
        <v>463</v>
      </c>
      <c r="B540">
        <v>1</v>
      </c>
      <c r="C540" t="str">
        <f>VLOOKUP(A540,Clientes!A$2:H$623,3,FALSE)</f>
        <v>CECILIA</v>
      </c>
      <c r="D540" t="str">
        <f>VLOOKUP(A540,Clientes!A$2:H$623,4,FALSE)</f>
        <v>CONTRERAS</v>
      </c>
      <c r="E540" t="str">
        <f>VLOOKUP(B540,Servicios!A$2:B$101,2,FALSE)</f>
        <v>Lavado de Alfombras Muro a Muro</v>
      </c>
      <c r="F540" t="s">
        <v>1489</v>
      </c>
      <c r="G540" s="3">
        <v>43494</v>
      </c>
      <c r="H540" s="73">
        <v>40000</v>
      </c>
      <c r="I540">
        <f t="shared" si="12"/>
        <v>1</v>
      </c>
      <c r="J540">
        <f t="shared" si="11"/>
        <v>2019</v>
      </c>
    </row>
    <row r="541" spans="1:10" ht="14.25" customHeight="1">
      <c r="A541">
        <v>464</v>
      </c>
      <c r="B541">
        <v>2</v>
      </c>
      <c r="C541" t="str">
        <f>VLOOKUP(A541,Clientes!A$2:H$623,3,FALSE)</f>
        <v>CARLOS</v>
      </c>
      <c r="D541" t="str">
        <f>VLOOKUP(A541,Clientes!A$2:H$623,4,FALSE)</f>
        <v>HERRERA</v>
      </c>
      <c r="E541" t="str">
        <f>VLOOKUP(B541,Servicios!A$2:B$101,2,FALSE)</f>
        <v>Lavado de Alfombras Sueltas</v>
      </c>
      <c r="F541" t="s">
        <v>1492</v>
      </c>
      <c r="G541" s="3">
        <v>43493</v>
      </c>
      <c r="H541" s="73">
        <v>25000</v>
      </c>
      <c r="I541">
        <f t="shared" si="12"/>
        <v>1</v>
      </c>
      <c r="J541">
        <f t="shared" si="11"/>
        <v>2019</v>
      </c>
    </row>
    <row r="542" spans="1:10" ht="14.25" customHeight="1">
      <c r="A542">
        <v>465</v>
      </c>
      <c r="B542">
        <v>2</v>
      </c>
      <c r="C542" t="str">
        <f>VLOOKUP(A542,Clientes!A$2:H$623,3,FALSE)</f>
        <v>PAMELA</v>
      </c>
      <c r="D542" t="str">
        <f>VLOOKUP(A542,Clientes!A$2:H$623,4,FALSE)</f>
        <v>ZUÑIGA</v>
      </c>
      <c r="E542" t="str">
        <f>VLOOKUP(B542,Servicios!A$2:B$101,2,FALSE)</f>
        <v>Lavado de Alfombras Sueltas</v>
      </c>
      <c r="F542" s="24" t="s">
        <v>1495</v>
      </c>
      <c r="G542" s="3">
        <v>43493</v>
      </c>
      <c r="H542" s="73">
        <v>75000</v>
      </c>
      <c r="I542">
        <f t="shared" si="12"/>
        <v>1</v>
      </c>
      <c r="J542">
        <f t="shared" si="11"/>
        <v>2019</v>
      </c>
    </row>
    <row r="543" spans="1:10" ht="14.25" customHeight="1">
      <c r="A543">
        <v>466</v>
      </c>
      <c r="B543">
        <v>2</v>
      </c>
      <c r="C543" t="str">
        <f>VLOOKUP(A543,Clientes!A$2:H$623,3,FALSE)</f>
        <v>PAULA</v>
      </c>
      <c r="D543" t="str">
        <f>VLOOKUP(A543,Clientes!A$2:H$623,4,FALSE)</f>
        <v>PÉREZ</v>
      </c>
      <c r="E543" t="str">
        <f>VLOOKUP(B543,Servicios!A$2:B$101,2,FALSE)</f>
        <v>Lavado de Alfombras Sueltas</v>
      </c>
      <c r="F543" s="24" t="s">
        <v>1499</v>
      </c>
      <c r="G543" s="3">
        <v>43454</v>
      </c>
      <c r="H543" s="73">
        <v>38000</v>
      </c>
      <c r="I543">
        <f t="shared" si="12"/>
        <v>12</v>
      </c>
      <c r="J543">
        <f t="shared" si="11"/>
        <v>2018</v>
      </c>
    </row>
    <row r="544" spans="1:10" ht="14.25" customHeight="1">
      <c r="A544">
        <v>466</v>
      </c>
      <c r="B544">
        <v>6</v>
      </c>
      <c r="C544" t="str">
        <f>VLOOKUP(A544,Clientes!A$2:H$623,3,FALSE)</f>
        <v>PAULA</v>
      </c>
      <c r="D544" t="str">
        <f>VLOOKUP(A544,Clientes!A$2:H$623,4,FALSE)</f>
        <v>PÉREZ</v>
      </c>
      <c r="E544" t="str">
        <f>VLOOKUP(B544,Servicios!A$2:B$101,2,FALSE)</f>
        <v>Lavandería Con Retiro a Domicilio</v>
      </c>
      <c r="F544" t="s">
        <v>1500</v>
      </c>
      <c r="G544" s="3">
        <v>43454</v>
      </c>
      <c r="H544" s="73">
        <v>12900</v>
      </c>
      <c r="I544">
        <f t="shared" si="12"/>
        <v>12</v>
      </c>
      <c r="J544">
        <f t="shared" si="11"/>
        <v>2018</v>
      </c>
    </row>
    <row r="545" spans="1:10" ht="14.25" customHeight="1">
      <c r="A545">
        <v>467</v>
      </c>
      <c r="B545">
        <v>2</v>
      </c>
      <c r="C545" t="str">
        <f>VLOOKUP(A545,Clientes!A$2:H$623,3,FALSE)</f>
        <v>DOLORES</v>
      </c>
      <c r="D545" t="str">
        <f>VLOOKUP(A545,Clientes!A$2:H$623,4,FALSE)</f>
        <v>MEZA</v>
      </c>
      <c r="E545" t="str">
        <f>VLOOKUP(B545,Servicios!A$2:B$101,2,FALSE)</f>
        <v>Lavado de Alfombras Sueltas</v>
      </c>
      <c r="F545" t="s">
        <v>1202</v>
      </c>
      <c r="G545" s="3">
        <v>43494</v>
      </c>
      <c r="H545" s="73">
        <v>44000</v>
      </c>
      <c r="I545">
        <f t="shared" si="12"/>
        <v>1</v>
      </c>
      <c r="J545">
        <f t="shared" si="11"/>
        <v>2019</v>
      </c>
    </row>
    <row r="546" spans="1:10" ht="14.25" customHeight="1">
      <c r="A546">
        <v>468</v>
      </c>
      <c r="B546">
        <v>6</v>
      </c>
      <c r="C546" t="str">
        <f>VLOOKUP(A546,Clientes!A$2:H$623,3,FALSE)</f>
        <v>MARÍA</v>
      </c>
      <c r="D546" t="str">
        <f>VLOOKUP(A546,Clientes!A$2:H$623,4,FALSE)</f>
        <v>PIÑONES</v>
      </c>
      <c r="E546" t="str">
        <f>VLOOKUP(B546,Servicios!A$2:B$101,2,FALSE)</f>
        <v>Lavandería Con Retiro a Domicilio</v>
      </c>
      <c r="F546" t="s">
        <v>1456</v>
      </c>
      <c r="G546" s="3">
        <v>43494</v>
      </c>
      <c r="H546" s="73">
        <v>24700</v>
      </c>
      <c r="I546">
        <f t="shared" si="12"/>
        <v>1</v>
      </c>
      <c r="J546">
        <f t="shared" si="11"/>
        <v>2019</v>
      </c>
    </row>
    <row r="547" spans="1:10" ht="14.25" customHeight="1">
      <c r="A547">
        <v>145</v>
      </c>
      <c r="B547">
        <v>2</v>
      </c>
      <c r="C547" t="str">
        <f>VLOOKUP(A547,Clientes!A$2:H$623,3,FALSE)</f>
        <v>Sandra</v>
      </c>
      <c r="D547" t="str">
        <f>VLOOKUP(A547,Clientes!A$2:H$623,4,FALSE)</f>
        <v>Oyarzún</v>
      </c>
      <c r="E547" t="str">
        <f>VLOOKUP(B547,Servicios!A$2:B$101,2,FALSE)</f>
        <v>Lavado de Alfombras Sueltas</v>
      </c>
      <c r="F547" t="s">
        <v>1519</v>
      </c>
      <c r="G547" s="3">
        <v>43494</v>
      </c>
      <c r="H547" s="73">
        <v>20000</v>
      </c>
      <c r="I547">
        <f t="shared" si="12"/>
        <v>1</v>
      </c>
      <c r="J547">
        <f t="shared" si="11"/>
        <v>2019</v>
      </c>
    </row>
    <row r="548" spans="1:10" ht="14.25" customHeight="1">
      <c r="A548">
        <v>470</v>
      </c>
      <c r="B548">
        <v>6</v>
      </c>
      <c r="C548" t="str">
        <f>VLOOKUP(A548,Clientes!A$2:H$623,3,FALSE)</f>
        <v>SUSSY</v>
      </c>
      <c r="D548" t="str">
        <f>VLOOKUP(A548,Clientes!A$2:H$623,4,FALSE)</f>
        <v>ZAMORA</v>
      </c>
      <c r="E548" t="str">
        <f>VLOOKUP(B548,Servicios!A$2:B$101,2,FALSE)</f>
        <v>Lavandería Con Retiro a Domicilio</v>
      </c>
      <c r="F548" t="s">
        <v>1510</v>
      </c>
      <c r="G548" s="3">
        <v>43495</v>
      </c>
      <c r="H548" s="73">
        <v>1</v>
      </c>
      <c r="I548">
        <f t="shared" si="12"/>
        <v>1</v>
      </c>
      <c r="J548">
        <f t="shared" si="11"/>
        <v>2019</v>
      </c>
    </row>
    <row r="549" spans="1:10" ht="14.25" customHeight="1">
      <c r="A549">
        <v>471</v>
      </c>
      <c r="B549">
        <v>2</v>
      </c>
      <c r="C549" t="str">
        <f>VLOOKUP(A549,Clientes!A$2:H$623,3,FALSE)</f>
        <v>ANDREA</v>
      </c>
      <c r="D549" t="str">
        <f>VLOOKUP(A549,Clientes!A$2:H$623,4,FALSE)</f>
        <v>VALENZUELA</v>
      </c>
      <c r="E549" t="str">
        <f>VLOOKUP(B549,Servicios!A$2:B$101,2,FALSE)</f>
        <v>Lavado de Alfombras Sueltas</v>
      </c>
      <c r="F549" s="24" t="s">
        <v>1512</v>
      </c>
      <c r="G549" s="3">
        <v>43495</v>
      </c>
      <c r="H549" s="73">
        <v>72000</v>
      </c>
      <c r="I549">
        <f t="shared" si="12"/>
        <v>1</v>
      </c>
      <c r="J549">
        <f t="shared" si="11"/>
        <v>2019</v>
      </c>
    </row>
    <row r="550" spans="1:10" ht="14.25" customHeight="1">
      <c r="A550">
        <v>472</v>
      </c>
      <c r="B550">
        <v>2</v>
      </c>
      <c r="C550" t="str">
        <f>VLOOKUP(A550,Clientes!A$2:H$623,3,FALSE)</f>
        <v>MÓNICA</v>
      </c>
      <c r="D550" t="str">
        <f>VLOOKUP(A550,Clientes!A$2:H$623,4,FALSE)</f>
        <v>QUIROZ</v>
      </c>
      <c r="E550" t="str">
        <f>VLOOKUP(B550,Servicios!A$2:B$101,2,FALSE)</f>
        <v>Lavado de Alfombras Sueltas</v>
      </c>
      <c r="F550" t="s">
        <v>1515</v>
      </c>
      <c r="G550" s="3">
        <v>43495</v>
      </c>
      <c r="H550" s="73">
        <v>30000</v>
      </c>
      <c r="I550">
        <f t="shared" si="12"/>
        <v>1</v>
      </c>
      <c r="J550">
        <f t="shared" si="11"/>
        <v>2019</v>
      </c>
    </row>
    <row r="551" spans="1:10" ht="14.25" customHeight="1">
      <c r="A551">
        <v>473</v>
      </c>
      <c r="B551">
        <v>2</v>
      </c>
      <c r="C551" t="str">
        <f>VLOOKUP(A551,Clientes!A$2:H$623,3,FALSE)</f>
        <v>JEANETTE</v>
      </c>
      <c r="D551" t="str">
        <f>VLOOKUP(A551,Clientes!A$2:H$623,4,FALSE)</f>
        <v>CISTERNAS</v>
      </c>
      <c r="E551" t="str">
        <f>VLOOKUP(B551,Servicios!A$2:B$101,2,FALSE)</f>
        <v>Lavado de Alfombras Sueltas</v>
      </c>
      <c r="F551" s="24" t="s">
        <v>1518</v>
      </c>
      <c r="G551" s="3">
        <v>43495</v>
      </c>
      <c r="H551" s="73">
        <v>53000</v>
      </c>
      <c r="I551">
        <f t="shared" si="12"/>
        <v>1</v>
      </c>
      <c r="J551">
        <f t="shared" si="11"/>
        <v>2019</v>
      </c>
    </row>
    <row r="552" spans="1:10" ht="14.25" customHeight="1">
      <c r="A552">
        <v>474</v>
      </c>
      <c r="B552">
        <v>2</v>
      </c>
      <c r="C552" t="str">
        <f>VLOOKUP(A552,Clientes!A$2:H$623,3,FALSE)</f>
        <v>ELENA</v>
      </c>
      <c r="D552" t="str">
        <f>VLOOKUP(A552,Clientes!A$2:H$623,4,FALSE)</f>
        <v>SEGOVIA</v>
      </c>
      <c r="E552" t="str">
        <f>VLOOKUP(B552,Servicios!A$2:B$101,2,FALSE)</f>
        <v>Lavado de Alfombras Sueltas</v>
      </c>
      <c r="F552" s="24" t="s">
        <v>1521</v>
      </c>
      <c r="G552" s="3">
        <v>43483</v>
      </c>
      <c r="H552" s="73">
        <v>50000</v>
      </c>
      <c r="I552">
        <f t="shared" si="12"/>
        <v>1</v>
      </c>
      <c r="J552">
        <f t="shared" si="11"/>
        <v>2019</v>
      </c>
    </row>
    <row r="553" spans="1:10" ht="14.25" customHeight="1">
      <c r="A553">
        <v>221</v>
      </c>
      <c r="B553">
        <v>2</v>
      </c>
      <c r="C553" t="str">
        <f>VLOOKUP(A553,Clientes!A$2:H$623,3,FALSE)</f>
        <v>Jaqueline</v>
      </c>
      <c r="D553" t="str">
        <f>VLOOKUP(A553,Clientes!A$2:H$623,4,FALSE)</f>
        <v>Acosta</v>
      </c>
      <c r="E553" t="str">
        <f>VLOOKUP(B553,Servicios!A$2:B$101,2,FALSE)</f>
        <v>Lavado de Alfombras Sueltas</v>
      </c>
      <c r="F553" s="11" t="s">
        <v>1137</v>
      </c>
      <c r="G553" s="3">
        <v>43496</v>
      </c>
      <c r="H553" s="73">
        <v>20000</v>
      </c>
      <c r="I553">
        <f t="shared" si="12"/>
        <v>1</v>
      </c>
      <c r="J553">
        <f t="shared" si="11"/>
        <v>2019</v>
      </c>
    </row>
    <row r="554" spans="1:10" ht="14.25" customHeight="1">
      <c r="A554">
        <v>475</v>
      </c>
      <c r="B554">
        <v>2</v>
      </c>
      <c r="C554" t="str">
        <f>VLOOKUP(A554,Clientes!A$2:H$623,3,FALSE)</f>
        <v>MANUEL</v>
      </c>
      <c r="D554" t="str">
        <f>VLOOKUP(A554,Clientes!A$2:H$623,4,FALSE)</f>
        <v>SALAZAR</v>
      </c>
      <c r="E554" t="str">
        <f>VLOOKUP(B554,Servicios!A$2:B$101,2,FALSE)</f>
        <v>Lavado de Alfombras Sueltas</v>
      </c>
      <c r="F554" s="11" t="s">
        <v>1137</v>
      </c>
      <c r="G554" s="3">
        <v>43496</v>
      </c>
      <c r="H554" s="73">
        <v>22000</v>
      </c>
      <c r="I554">
        <f t="shared" si="12"/>
        <v>1</v>
      </c>
      <c r="J554">
        <f t="shared" si="11"/>
        <v>2019</v>
      </c>
    </row>
    <row r="555" spans="1:10" ht="14.25" customHeight="1">
      <c r="A555">
        <v>476</v>
      </c>
      <c r="B555">
        <v>2</v>
      </c>
      <c r="C555" t="str">
        <f>VLOOKUP(A555,Clientes!A$2:H$623,3,FALSE)</f>
        <v>VALERIA</v>
      </c>
      <c r="D555" t="str">
        <f>VLOOKUP(A555,Clientes!A$2:H$623,4,FALSE)</f>
        <v>ROJAS</v>
      </c>
      <c r="E555" t="str">
        <f>VLOOKUP(B555,Servicios!A$2:B$101,2,FALSE)</f>
        <v>Lavado de Alfombras Sueltas</v>
      </c>
      <c r="F555" s="11" t="s">
        <v>1137</v>
      </c>
      <c r="G555" s="3">
        <v>43496</v>
      </c>
      <c r="H555" s="73">
        <v>25000</v>
      </c>
      <c r="I555">
        <f t="shared" si="12"/>
        <v>1</v>
      </c>
      <c r="J555">
        <f t="shared" si="11"/>
        <v>2019</v>
      </c>
    </row>
    <row r="556" spans="1:10" ht="14.25" customHeight="1">
      <c r="A556">
        <v>477</v>
      </c>
      <c r="B556">
        <v>6</v>
      </c>
      <c r="C556" t="str">
        <f>VLOOKUP(A556,Clientes!A$2:H$623,3,FALSE)</f>
        <v>EVELYN</v>
      </c>
      <c r="D556">
        <f>VLOOKUP(A556,Clientes!A$2:H$623,4,FALSE)</f>
        <v>0</v>
      </c>
      <c r="E556" t="str">
        <f>VLOOKUP(B556,Servicios!A$2:B$101,2,FALSE)</f>
        <v>Lavandería Con Retiro a Domicilio</v>
      </c>
      <c r="F556" s="11" t="s">
        <v>1529</v>
      </c>
      <c r="G556" s="3">
        <v>43497</v>
      </c>
      <c r="H556" s="73">
        <v>15800</v>
      </c>
      <c r="I556">
        <f t="shared" si="12"/>
        <v>2</v>
      </c>
      <c r="J556">
        <f t="shared" ref="J556:J619" si="13">YEAR(G556)</f>
        <v>2019</v>
      </c>
    </row>
    <row r="557" spans="1:10" ht="14.25" customHeight="1">
      <c r="A557">
        <v>478</v>
      </c>
      <c r="B557">
        <v>2</v>
      </c>
      <c r="C557" t="str">
        <f>VLOOKUP(A557,Clientes!A$2:H$623,3,FALSE)</f>
        <v>ASIVA</v>
      </c>
      <c r="D557" t="str">
        <f>VLOOKUP(A557,Clientes!A$2:H$623,4,FALSE)</f>
        <v>ASIVA</v>
      </c>
      <c r="E557" t="str">
        <f>VLOOKUP(B557,Servicios!A$2:B$101,2,FALSE)</f>
        <v>Lavado de Alfombras Sueltas</v>
      </c>
      <c r="F557" s="36" t="s">
        <v>1533</v>
      </c>
      <c r="G557" s="3">
        <v>43495</v>
      </c>
      <c r="H557" s="73">
        <v>230000</v>
      </c>
      <c r="I557">
        <f t="shared" si="12"/>
        <v>1</v>
      </c>
      <c r="J557">
        <f t="shared" si="13"/>
        <v>2019</v>
      </c>
    </row>
    <row r="558" spans="1:10" ht="14.25" customHeight="1">
      <c r="A558">
        <v>261</v>
      </c>
      <c r="B558">
        <v>2</v>
      </c>
      <c r="C558" t="str">
        <f>VLOOKUP(A558,Clientes!A$2:H$623,3,FALSE)</f>
        <v>Alvaro</v>
      </c>
      <c r="D558" t="str">
        <f>VLOOKUP(A558,Clientes!A$2:H$623,4,FALSE)</f>
        <v>Pino</v>
      </c>
      <c r="E558" t="str">
        <f>VLOOKUP(B558,Servicios!A$2:B$101,2,FALSE)</f>
        <v>Lavado de Alfombras Sueltas</v>
      </c>
      <c r="F558" s="11" t="s">
        <v>1538</v>
      </c>
      <c r="G558" s="3">
        <v>43500</v>
      </c>
      <c r="H558" s="73">
        <v>23000</v>
      </c>
      <c r="I558">
        <f t="shared" si="12"/>
        <v>2</v>
      </c>
      <c r="J558">
        <f t="shared" si="13"/>
        <v>2019</v>
      </c>
    </row>
    <row r="559" spans="1:10" ht="14.25" customHeight="1">
      <c r="A559">
        <v>479</v>
      </c>
      <c r="B559">
        <v>6</v>
      </c>
      <c r="C559" t="str">
        <f>VLOOKUP(A559,Clientes!A$2:H$623,3,FALSE)</f>
        <v>CARMEN GLORIA</v>
      </c>
      <c r="D559" t="str">
        <f>VLOOKUP(A559,Clientes!A$2:H$623,4,FALSE)</f>
        <v>RODRIGUEZ</v>
      </c>
      <c r="E559" t="str">
        <f>VLOOKUP(B559,Servicios!A$2:B$101,2,FALSE)</f>
        <v>Lavandería Con Retiro a Domicilio</v>
      </c>
      <c r="F559" s="11" t="s">
        <v>1541</v>
      </c>
      <c r="G559" s="3">
        <v>43500</v>
      </c>
      <c r="H559" s="73">
        <v>7900</v>
      </c>
      <c r="I559">
        <f t="shared" si="12"/>
        <v>2</v>
      </c>
      <c r="J559">
        <f t="shared" si="13"/>
        <v>2019</v>
      </c>
    </row>
    <row r="560" spans="1:10" ht="14.25" customHeight="1">
      <c r="A560">
        <v>480</v>
      </c>
      <c r="B560">
        <v>2</v>
      </c>
      <c r="C560" t="str">
        <f>VLOOKUP(A560,Clientes!A$2:H$623,3,FALSE)</f>
        <v>CATALINA</v>
      </c>
      <c r="D560">
        <f>VLOOKUP(A560,Clientes!A$2:H$623,4,FALSE)</f>
        <v>0</v>
      </c>
      <c r="E560" t="str">
        <f>VLOOKUP(B560,Servicios!A$2:B$101,2,FALSE)</f>
        <v>Lavado de Alfombras Sueltas</v>
      </c>
      <c r="F560" s="36" t="s">
        <v>1545</v>
      </c>
      <c r="G560" s="3">
        <v>43828</v>
      </c>
      <c r="H560" s="73">
        <v>1</v>
      </c>
      <c r="I560">
        <f t="shared" si="12"/>
        <v>12</v>
      </c>
      <c r="J560">
        <f t="shared" si="13"/>
        <v>2019</v>
      </c>
    </row>
    <row r="561" spans="1:10" ht="14.25" customHeight="1">
      <c r="A561">
        <v>481</v>
      </c>
      <c r="B561">
        <v>2</v>
      </c>
      <c r="C561" t="str">
        <f>VLOOKUP(A561,Clientes!A$2:H$623,3,FALSE)</f>
        <v>MIRIAM</v>
      </c>
      <c r="D561">
        <f>VLOOKUP(A561,Clientes!A$2:H$623,4,FALSE)</f>
        <v>0</v>
      </c>
      <c r="E561" t="str">
        <f>VLOOKUP(B561,Servicios!A$2:B$101,2,FALSE)</f>
        <v>Lavado de Alfombras Sueltas</v>
      </c>
      <c r="F561" s="11" t="s">
        <v>1137</v>
      </c>
      <c r="G561" s="3">
        <v>43500</v>
      </c>
      <c r="H561" s="73">
        <v>25000</v>
      </c>
      <c r="I561">
        <f t="shared" si="12"/>
        <v>2</v>
      </c>
      <c r="J561">
        <f t="shared" si="13"/>
        <v>2019</v>
      </c>
    </row>
    <row r="562" spans="1:10" ht="14.25" customHeight="1">
      <c r="A562">
        <v>482</v>
      </c>
      <c r="B562">
        <v>2</v>
      </c>
      <c r="C562" t="str">
        <f>VLOOKUP(A562,Clientes!A$2:H$623,3,FALSE)</f>
        <v>XIMENA</v>
      </c>
      <c r="D562">
        <f>VLOOKUP(A562,Clientes!A$2:H$623,4,FALSE)</f>
        <v>0</v>
      </c>
      <c r="E562" t="str">
        <f>VLOOKUP(B562,Servicios!A$2:B$101,2,FALSE)</f>
        <v>Lavado de Alfombras Sueltas</v>
      </c>
      <c r="F562" s="11" t="s">
        <v>1202</v>
      </c>
      <c r="G562" s="3">
        <v>43500</v>
      </c>
      <c r="H562" s="73">
        <v>44000</v>
      </c>
      <c r="I562">
        <f t="shared" si="12"/>
        <v>2</v>
      </c>
      <c r="J562">
        <f t="shared" si="13"/>
        <v>2019</v>
      </c>
    </row>
    <row r="563" spans="1:10" ht="14.25" customHeight="1">
      <c r="A563">
        <v>144</v>
      </c>
      <c r="B563">
        <v>1</v>
      </c>
      <c r="C563" t="str">
        <f>VLOOKUP(A563,Clientes!A$2:H$623,3,FALSE)</f>
        <v>GRACIELA</v>
      </c>
      <c r="D563" t="str">
        <f>VLOOKUP(A563,Clientes!A$2:H$623,4,FALSE)</f>
        <v>MONTUPIN</v>
      </c>
      <c r="E563" t="str">
        <f>VLOOKUP(B563,Servicios!A$2:B$101,2,FALSE)</f>
        <v>Lavado de Alfombras Muro a Muro</v>
      </c>
      <c r="F563" s="11" t="s">
        <v>1548</v>
      </c>
      <c r="G563" s="3">
        <v>43500</v>
      </c>
      <c r="H563" s="73">
        <v>38000</v>
      </c>
      <c r="I563">
        <f t="shared" si="12"/>
        <v>2</v>
      </c>
      <c r="J563">
        <f t="shared" si="13"/>
        <v>2019</v>
      </c>
    </row>
    <row r="564" spans="1:10" ht="14.25" customHeight="1">
      <c r="A564">
        <v>483</v>
      </c>
      <c r="B564">
        <v>2</v>
      </c>
      <c r="C564" t="str">
        <f>VLOOKUP(A564,Clientes!A$2:H$623,3,FALSE)</f>
        <v>HUGO</v>
      </c>
      <c r="D564" t="str">
        <f>VLOOKUP(A564,Clientes!A$2:H$623,4,FALSE)</f>
        <v>POBLETE</v>
      </c>
      <c r="E564" t="str">
        <f>VLOOKUP(B564,Servicios!A$2:B$101,2,FALSE)</f>
        <v>Lavado de Alfombras Sueltas</v>
      </c>
      <c r="F564" s="11" t="s">
        <v>1131</v>
      </c>
      <c r="G564" s="3">
        <v>43501</v>
      </c>
      <c r="H564" s="73">
        <v>112000</v>
      </c>
      <c r="I564">
        <f t="shared" si="12"/>
        <v>2</v>
      </c>
      <c r="J564">
        <f t="shared" si="13"/>
        <v>2019</v>
      </c>
    </row>
    <row r="565" spans="1:10" ht="14.25" customHeight="1">
      <c r="A565">
        <v>484</v>
      </c>
      <c r="B565">
        <v>1</v>
      </c>
      <c r="C565" t="str">
        <f>VLOOKUP(A565,Clientes!A$2:H$623,3,FALSE)</f>
        <v>MURIEL</v>
      </c>
      <c r="D565">
        <f>VLOOKUP(A565,Clientes!A$2:H$623,4,FALSE)</f>
        <v>0</v>
      </c>
      <c r="E565" t="str">
        <f>VLOOKUP(B565,Servicios!A$2:B$101,2,FALSE)</f>
        <v>Lavado de Alfombras Muro a Muro</v>
      </c>
      <c r="F565" s="11" t="s">
        <v>1554</v>
      </c>
      <c r="G565" s="3">
        <v>43501</v>
      </c>
      <c r="H565" s="73">
        <v>60000</v>
      </c>
      <c r="I565">
        <f t="shared" si="12"/>
        <v>2</v>
      </c>
      <c r="J565">
        <f t="shared" si="13"/>
        <v>2019</v>
      </c>
    </row>
    <row r="566" spans="1:10" ht="14.25" customHeight="1">
      <c r="A566">
        <v>117</v>
      </c>
      <c r="B566">
        <v>1</v>
      </c>
      <c r="C566" t="str">
        <f>VLOOKUP(A566,Clientes!A$2:H$623,3,FALSE)</f>
        <v>Karina</v>
      </c>
      <c r="D566" t="str">
        <f>VLOOKUP(A566,Clientes!A$2:H$623,4,FALSE)</f>
        <v>Clarck</v>
      </c>
      <c r="E566" t="str">
        <f>VLOOKUP(B566,Servicios!A$2:B$101,2,FALSE)</f>
        <v>Lavado de Alfombras Muro a Muro</v>
      </c>
      <c r="F566" s="11" t="s">
        <v>1556</v>
      </c>
      <c r="G566" s="3">
        <v>43501</v>
      </c>
      <c r="H566" s="73">
        <v>65000</v>
      </c>
      <c r="I566">
        <f t="shared" si="12"/>
        <v>2</v>
      </c>
      <c r="J566">
        <f t="shared" si="13"/>
        <v>2019</v>
      </c>
    </row>
    <row r="567" spans="1:10" ht="14.25" customHeight="1">
      <c r="A567">
        <v>485</v>
      </c>
      <c r="B567">
        <v>2</v>
      </c>
      <c r="C567" t="str">
        <f>VLOOKUP(A567,Clientes!A$2:H$623,3,FALSE)</f>
        <v>ROLANDO</v>
      </c>
      <c r="D567" t="str">
        <f>VLOOKUP(A567,Clientes!A$2:H$623,4,FALSE)</f>
        <v>HOFFMAN</v>
      </c>
      <c r="E567" t="str">
        <f>VLOOKUP(B567,Servicios!A$2:B$101,2,FALSE)</f>
        <v>Lavado de Alfombras Sueltas</v>
      </c>
      <c r="F567" s="11" t="s">
        <v>1560</v>
      </c>
      <c r="G567" s="3">
        <v>43502</v>
      </c>
      <c r="H567" s="73">
        <v>35000</v>
      </c>
      <c r="I567">
        <f t="shared" si="12"/>
        <v>2</v>
      </c>
      <c r="J567">
        <f t="shared" si="13"/>
        <v>2019</v>
      </c>
    </row>
    <row r="568" spans="1:10" ht="14.25" customHeight="1">
      <c r="A568">
        <v>486</v>
      </c>
      <c r="B568">
        <v>2</v>
      </c>
      <c r="C568" t="str">
        <f>VLOOKUP(A568,Clientes!A$2:H$623,3,FALSE)</f>
        <v xml:space="preserve"> ANA MARIA</v>
      </c>
      <c r="D568">
        <f>VLOOKUP(A568,Clientes!A$2:H$623,4,FALSE)</f>
        <v>0</v>
      </c>
      <c r="E568" t="str">
        <f>VLOOKUP(B568,Servicios!A$2:B$101,2,FALSE)</f>
        <v>Lavado de Alfombras Sueltas</v>
      </c>
      <c r="F568" s="11" t="s">
        <v>1137</v>
      </c>
      <c r="G568" s="3">
        <v>43502</v>
      </c>
      <c r="H568" s="73">
        <v>25000</v>
      </c>
      <c r="I568">
        <f t="shared" si="12"/>
        <v>2</v>
      </c>
      <c r="J568">
        <f t="shared" si="13"/>
        <v>2019</v>
      </c>
    </row>
    <row r="569" spans="1:10" ht="14.25" customHeight="1">
      <c r="A569">
        <v>259</v>
      </c>
      <c r="B569">
        <v>2</v>
      </c>
      <c r="C569" t="str">
        <f>VLOOKUP(A569,Clientes!A$2:H$623,3,FALSE)</f>
        <v>Alejandro</v>
      </c>
      <c r="D569" t="str">
        <f>VLOOKUP(A569,Clientes!A$2:H$623,4,FALSE)</f>
        <v>Díaz</v>
      </c>
      <c r="E569" t="str">
        <f>VLOOKUP(B569,Servicios!A$2:B$101,2,FALSE)</f>
        <v>Lavado de Alfombras Sueltas</v>
      </c>
      <c r="F569" s="11" t="s">
        <v>1137</v>
      </c>
      <c r="G569" s="3">
        <v>43502</v>
      </c>
      <c r="H569" s="73">
        <v>20000</v>
      </c>
      <c r="I569">
        <f t="shared" si="12"/>
        <v>2</v>
      </c>
      <c r="J569">
        <f t="shared" si="13"/>
        <v>2019</v>
      </c>
    </row>
    <row r="570" spans="1:10" ht="14.25" customHeight="1">
      <c r="A570">
        <v>488</v>
      </c>
      <c r="B570">
        <v>2</v>
      </c>
      <c r="C570" t="str">
        <f>VLOOKUP(A570,Clientes!A$2:H$623,3,FALSE)</f>
        <v>ALEJANDRA</v>
      </c>
      <c r="D570">
        <f>VLOOKUP(A570,Clientes!A$2:H$623,4,FALSE)</f>
        <v>0</v>
      </c>
      <c r="E570" t="str">
        <f>VLOOKUP(B570,Servicios!A$2:B$101,2,FALSE)</f>
        <v>Lavado de Alfombras Sueltas</v>
      </c>
      <c r="F570" s="11" t="s">
        <v>1137</v>
      </c>
      <c r="G570" s="3">
        <v>43502</v>
      </c>
      <c r="H570" s="73">
        <v>17000</v>
      </c>
      <c r="I570">
        <f t="shared" si="12"/>
        <v>2</v>
      </c>
      <c r="J570">
        <f t="shared" si="13"/>
        <v>2019</v>
      </c>
    </row>
    <row r="571" spans="1:10" ht="14.25" customHeight="1">
      <c r="A571">
        <v>489</v>
      </c>
      <c r="B571">
        <v>1</v>
      </c>
      <c r="C571" t="str">
        <f>VLOOKUP(A571,Clientes!A$2:H$623,3,FALSE)</f>
        <v>ANDREA</v>
      </c>
      <c r="D571" t="str">
        <f>VLOOKUP(A571,Clientes!A$2:H$623,4,FALSE)</f>
        <v>LEPEZ</v>
      </c>
      <c r="E571" t="str">
        <f>VLOOKUP(B571,Servicios!A$2:B$101,2,FALSE)</f>
        <v>Lavado de Alfombras Muro a Muro</v>
      </c>
      <c r="F571" s="11" t="s">
        <v>1568</v>
      </c>
      <c r="G571" s="3">
        <v>43502</v>
      </c>
      <c r="H571" s="73">
        <v>38000</v>
      </c>
      <c r="I571">
        <f t="shared" si="12"/>
        <v>2</v>
      </c>
      <c r="J571">
        <f t="shared" si="13"/>
        <v>2019</v>
      </c>
    </row>
    <row r="572" spans="1:10" ht="14.25" customHeight="1">
      <c r="A572">
        <v>490</v>
      </c>
      <c r="B572">
        <v>1</v>
      </c>
      <c r="C572" t="str">
        <f>VLOOKUP(A572,Clientes!A$2:H$623,3,FALSE)</f>
        <v xml:space="preserve">XIMENA </v>
      </c>
      <c r="D572">
        <f>VLOOKUP(A572,Clientes!A$2:H$623,4,FALSE)</f>
        <v>0</v>
      </c>
      <c r="E572" t="str">
        <f>VLOOKUP(B572,Servicios!A$2:B$101,2,FALSE)</f>
        <v>Lavado de Alfombras Muro a Muro</v>
      </c>
      <c r="F572" s="11" t="s">
        <v>1571</v>
      </c>
      <c r="G572" s="3">
        <v>43503</v>
      </c>
      <c r="H572" s="73">
        <v>60000</v>
      </c>
      <c r="I572">
        <f t="shared" si="12"/>
        <v>2</v>
      </c>
      <c r="J572">
        <f t="shared" si="13"/>
        <v>2019</v>
      </c>
    </row>
    <row r="573" spans="1:10" ht="14.25" customHeight="1">
      <c r="A573">
        <v>491</v>
      </c>
      <c r="B573">
        <v>7</v>
      </c>
      <c r="C573" t="str">
        <f>VLOOKUP(A573,Clientes!A$2:H$623,3,FALSE)</f>
        <v>PATRICIO</v>
      </c>
      <c r="D573" t="str">
        <f>VLOOKUP(A573,Clientes!A$2:H$623,4,FALSE)</f>
        <v>O´BRIEN</v>
      </c>
      <c r="E573" s="11" t="str">
        <f>VLOOKUP(B573,Servicios!A$2:B$101,2,FALSE)</f>
        <v>Limpieza de Colchones</v>
      </c>
      <c r="F573" s="11" t="s">
        <v>1575</v>
      </c>
      <c r="G573" s="3">
        <v>43503</v>
      </c>
      <c r="H573" s="73">
        <v>58000</v>
      </c>
      <c r="I573">
        <f t="shared" si="12"/>
        <v>2</v>
      </c>
      <c r="J573">
        <f t="shared" si="13"/>
        <v>2019</v>
      </c>
    </row>
    <row r="574" spans="1:10" ht="14.25" customHeight="1">
      <c r="A574">
        <v>492</v>
      </c>
      <c r="B574">
        <v>2</v>
      </c>
      <c r="C574" t="str">
        <f>VLOOKUP(A574,Clientes!A$2:H$623,3,FALSE)</f>
        <v>KATHERINE</v>
      </c>
      <c r="D574" t="str">
        <f>VLOOKUP(A574,Clientes!A$2:H$623,4,FALSE)</f>
        <v>ROJAS</v>
      </c>
      <c r="E574" t="str">
        <f>VLOOKUP(B574,Servicios!A$2:B$101,2,FALSE)</f>
        <v>Lavado de Alfombras Sueltas</v>
      </c>
      <c r="F574" s="11" t="s">
        <v>1137</v>
      </c>
      <c r="G574" s="3">
        <v>43503</v>
      </c>
      <c r="H574" s="73">
        <v>20000</v>
      </c>
      <c r="I574">
        <f t="shared" si="12"/>
        <v>2</v>
      </c>
      <c r="J574">
        <f t="shared" si="13"/>
        <v>2019</v>
      </c>
    </row>
    <row r="575" spans="1:10" ht="14.25" customHeight="1">
      <c r="A575">
        <v>493</v>
      </c>
      <c r="B575">
        <v>2</v>
      </c>
      <c r="C575" t="str">
        <f>VLOOKUP(A575,Clientes!A$2:H$623,3,FALSE)</f>
        <v>JOSE</v>
      </c>
      <c r="D575" t="str">
        <f>VLOOKUP(A575,Clientes!A$2:H$623,4,FALSE)</f>
        <v>ARRIAGADA</v>
      </c>
      <c r="E575" t="str">
        <f>VLOOKUP(B575,Servicios!A$2:B$101,2,FALSE)</f>
        <v>Lavado de Alfombras Sueltas</v>
      </c>
      <c r="F575" s="11" t="s">
        <v>1580</v>
      </c>
      <c r="G575" s="3">
        <v>43504</v>
      </c>
      <c r="H575" s="75">
        <v>62000</v>
      </c>
      <c r="I575">
        <f t="shared" si="12"/>
        <v>2</v>
      </c>
      <c r="J575">
        <f t="shared" si="13"/>
        <v>2019</v>
      </c>
    </row>
    <row r="576" spans="1:10" ht="14.25" customHeight="1">
      <c r="A576">
        <v>494</v>
      </c>
      <c r="B576">
        <v>1</v>
      </c>
      <c r="C576" t="str">
        <f>VLOOKUP(A576,Clientes!A$2:H$623,3,FALSE)</f>
        <v>CAROLINA</v>
      </c>
      <c r="D576" t="str">
        <f>VLOOKUP(A576,Clientes!A$2:H$623,4,FALSE)</f>
        <v>SEPULVEDA</v>
      </c>
      <c r="E576" t="str">
        <f>VLOOKUP(B576,Servicios!A$2:B$101,2,FALSE)</f>
        <v>Lavado de Alfombras Muro a Muro</v>
      </c>
      <c r="F576" s="11" t="s">
        <v>1583</v>
      </c>
      <c r="G576" s="3">
        <v>43504</v>
      </c>
      <c r="H576" s="73">
        <v>38000</v>
      </c>
      <c r="I576">
        <f t="shared" si="12"/>
        <v>2</v>
      </c>
      <c r="J576">
        <f t="shared" si="13"/>
        <v>2019</v>
      </c>
    </row>
    <row r="577" spans="1:10" ht="14.25" customHeight="1">
      <c r="A577">
        <v>491</v>
      </c>
      <c r="B577">
        <v>7</v>
      </c>
      <c r="C577" t="str">
        <f>VLOOKUP(A577,Clientes!A$2:H$623,3,FALSE)</f>
        <v>PATRICIO</v>
      </c>
      <c r="D577" t="str">
        <f>VLOOKUP(A577,Clientes!A$2:H$623,4,FALSE)</f>
        <v>O´BRIEN</v>
      </c>
      <c r="E577" s="11" t="str">
        <f>VLOOKUP(B577,Servicios!A$2:B$101,2,FALSE)</f>
        <v>Limpieza de Colchones</v>
      </c>
      <c r="F577" s="11" t="s">
        <v>1584</v>
      </c>
      <c r="G577" s="3">
        <v>43507</v>
      </c>
      <c r="H577" s="73">
        <v>35000</v>
      </c>
      <c r="I577">
        <f t="shared" si="12"/>
        <v>2</v>
      </c>
      <c r="J577">
        <f t="shared" si="13"/>
        <v>2019</v>
      </c>
    </row>
    <row r="578" spans="1:10" ht="14.25" customHeight="1">
      <c r="A578">
        <v>495</v>
      </c>
      <c r="B578">
        <v>1</v>
      </c>
      <c r="C578" t="str">
        <f>VLOOKUP(A578,Clientes!A$2:H$623,3,FALSE)</f>
        <v>ELISA</v>
      </c>
      <c r="D578" t="str">
        <f>VLOOKUP(A578,Clientes!A$2:H$623,4,FALSE)</f>
        <v>SOTO</v>
      </c>
      <c r="E578" t="str">
        <f>VLOOKUP(B578,Servicios!A$2:B$101,2,FALSE)</f>
        <v>Lavado de Alfombras Muro a Muro</v>
      </c>
      <c r="F578" s="11" t="s">
        <v>1586</v>
      </c>
      <c r="G578" s="3">
        <v>43507</v>
      </c>
      <c r="H578" s="73">
        <v>66000</v>
      </c>
      <c r="I578">
        <f t="shared" si="12"/>
        <v>2</v>
      </c>
      <c r="J578">
        <f t="shared" si="13"/>
        <v>2019</v>
      </c>
    </row>
    <row r="579" spans="1:10" ht="14.25" customHeight="1">
      <c r="A579">
        <v>486</v>
      </c>
      <c r="B579">
        <v>4</v>
      </c>
      <c r="C579" t="str">
        <f>VLOOKUP(A579,Clientes!A$2:H$623,3,FALSE)</f>
        <v xml:space="preserve"> ANA MARIA</v>
      </c>
      <c r="D579">
        <f>VLOOKUP(A579,Clientes!A$2:H$623,4,FALSE)</f>
        <v>0</v>
      </c>
      <c r="E579" t="str">
        <f>VLOOKUP(B579,Servicios!A$2:B$101,2,FALSE)</f>
        <v>Limpieza de Tapices de Muebles</v>
      </c>
      <c r="F579" s="11" t="s">
        <v>1588</v>
      </c>
      <c r="G579" s="3">
        <v>43507</v>
      </c>
      <c r="H579" s="73">
        <v>36000</v>
      </c>
      <c r="I579">
        <f t="shared" si="12"/>
        <v>2</v>
      </c>
      <c r="J579">
        <f t="shared" si="13"/>
        <v>2019</v>
      </c>
    </row>
    <row r="580" spans="1:10" ht="14.25" customHeight="1">
      <c r="A580">
        <v>496</v>
      </c>
      <c r="B580">
        <v>1</v>
      </c>
      <c r="C580" t="str">
        <f>VLOOKUP(A580,Clientes!A$2:H$623,3,FALSE)</f>
        <v>VICTORIA</v>
      </c>
      <c r="D580">
        <f>VLOOKUP(A580,Clientes!A$2:H$623,4,FALSE)</f>
        <v>0</v>
      </c>
      <c r="E580" t="str">
        <f>VLOOKUP(B580,Servicios!A$2:B$101,2,FALSE)</f>
        <v>Lavado de Alfombras Muro a Muro</v>
      </c>
      <c r="F580" s="11" t="s">
        <v>1438</v>
      </c>
      <c r="G580" s="3">
        <v>43507</v>
      </c>
      <c r="H580" s="73">
        <v>70000</v>
      </c>
      <c r="I580">
        <f t="shared" si="12"/>
        <v>2</v>
      </c>
      <c r="J580">
        <f t="shared" si="13"/>
        <v>2019</v>
      </c>
    </row>
    <row r="581" spans="1:10" ht="14.25" customHeight="1">
      <c r="A581">
        <v>496</v>
      </c>
      <c r="B581">
        <v>2</v>
      </c>
      <c r="C581" t="str">
        <f>VLOOKUP(A581,Clientes!A$2:H$623,3,FALSE)</f>
        <v>VICTORIA</v>
      </c>
      <c r="D581">
        <f>VLOOKUP(A581,Clientes!A$2:H$623,4,FALSE)</f>
        <v>0</v>
      </c>
      <c r="E581" t="str">
        <f>VLOOKUP(B581,Servicios!A$2:B$101,2,FALSE)</f>
        <v>Lavado de Alfombras Sueltas</v>
      </c>
      <c r="F581" s="11" t="s">
        <v>1591</v>
      </c>
      <c r="G581" s="3">
        <v>43508</v>
      </c>
      <c r="H581" s="73">
        <v>65000</v>
      </c>
      <c r="I581">
        <f t="shared" si="12"/>
        <v>2</v>
      </c>
      <c r="J581">
        <f t="shared" si="13"/>
        <v>2019</v>
      </c>
    </row>
    <row r="582" spans="1:10" ht="14.25" customHeight="1">
      <c r="A582">
        <v>497</v>
      </c>
      <c r="B582">
        <v>4</v>
      </c>
      <c r="C582" t="str">
        <f>VLOOKUP(A582,Clientes!A$2:H$623,3,FALSE)</f>
        <v>LIDIA</v>
      </c>
      <c r="D582" t="str">
        <f>VLOOKUP(A582,Clientes!A$2:H$623,4,FALSE)</f>
        <v>LAVIN</v>
      </c>
      <c r="E582" t="str">
        <f>VLOOKUP(B582,Servicios!A$2:B$101,2,FALSE)</f>
        <v>Limpieza de Tapices de Muebles</v>
      </c>
      <c r="F582" s="11" t="s">
        <v>1598</v>
      </c>
      <c r="G582" s="3">
        <v>43509</v>
      </c>
      <c r="H582" s="73">
        <v>157000</v>
      </c>
      <c r="I582">
        <f t="shared" si="12"/>
        <v>2</v>
      </c>
      <c r="J582">
        <f t="shared" si="13"/>
        <v>2019</v>
      </c>
    </row>
    <row r="583" spans="1:10" ht="14.25" customHeight="1">
      <c r="A583">
        <v>498</v>
      </c>
      <c r="B583">
        <v>2</v>
      </c>
      <c r="C583" t="str">
        <f>VLOOKUP(A583,Clientes!A$2:H$623,3,FALSE)</f>
        <v>MARIA PAZ</v>
      </c>
      <c r="D583">
        <f>VLOOKUP(A583,Clientes!A$2:H$623,4,FALSE)</f>
        <v>0</v>
      </c>
      <c r="E583" t="str">
        <f>VLOOKUP(B583,Servicios!A$2:B$101,2,FALSE)</f>
        <v>Lavado de Alfombras Sueltas</v>
      </c>
      <c r="F583" s="11" t="s">
        <v>1597</v>
      </c>
      <c r="G583" s="3">
        <v>43510</v>
      </c>
      <c r="H583" s="73">
        <v>28000</v>
      </c>
      <c r="I583">
        <f t="shared" si="12"/>
        <v>2</v>
      </c>
      <c r="J583">
        <f t="shared" si="13"/>
        <v>2019</v>
      </c>
    </row>
    <row r="584" spans="1:10" ht="14.25" customHeight="1">
      <c r="A584">
        <v>65</v>
      </c>
      <c r="B584">
        <v>2</v>
      </c>
      <c r="C584" t="str">
        <f>VLOOKUP(A584,Clientes!A$2:H$623,3,FALSE)</f>
        <v>Mónica</v>
      </c>
      <c r="D584" t="str">
        <f>VLOOKUP(A584,Clientes!A$2:H$623,4,FALSE)</f>
        <v>De los Reyes</v>
      </c>
      <c r="E584" t="str">
        <f>VLOOKUP(B584,Servicios!A$2:B$101,2,FALSE)</f>
        <v>Lavado de Alfombras Sueltas</v>
      </c>
      <c r="F584" s="11" t="s">
        <v>1137</v>
      </c>
      <c r="G584" s="3">
        <v>43510</v>
      </c>
      <c r="H584" s="73">
        <v>20000</v>
      </c>
      <c r="I584">
        <f t="shared" si="12"/>
        <v>2</v>
      </c>
      <c r="J584">
        <f t="shared" si="13"/>
        <v>2019</v>
      </c>
    </row>
    <row r="585" spans="1:10" ht="14.25" customHeight="1">
      <c r="A585">
        <v>130</v>
      </c>
      <c r="B585">
        <v>2</v>
      </c>
      <c r="C585" t="str">
        <f>VLOOKUP(A585,Clientes!A$2:H$623,3,FALSE)</f>
        <v>Angélica</v>
      </c>
      <c r="D585" t="str">
        <f>VLOOKUP(A585,Clientes!A$2:H$623,4,FALSE)</f>
        <v>Macaya</v>
      </c>
      <c r="E585" t="str">
        <f>VLOOKUP(B585,Servicios!A$2:B$101,2,FALSE)</f>
        <v>Lavado de Alfombras Sueltas</v>
      </c>
      <c r="F585" s="11" t="s">
        <v>1601</v>
      </c>
      <c r="G585" s="3">
        <v>43510</v>
      </c>
      <c r="H585" s="73">
        <v>83000</v>
      </c>
      <c r="I585">
        <f t="shared" si="12"/>
        <v>2</v>
      </c>
      <c r="J585">
        <f t="shared" si="13"/>
        <v>2019</v>
      </c>
    </row>
    <row r="586" spans="1:10" ht="14.25" customHeight="1">
      <c r="A586">
        <v>501</v>
      </c>
      <c r="B586">
        <v>2</v>
      </c>
      <c r="C586" t="str">
        <f>VLOOKUP(A586,Clientes!A$2:H$623,3,FALSE)</f>
        <v>PAOLA</v>
      </c>
      <c r="D586" t="str">
        <f>VLOOKUP(A586,Clientes!A$2:H$623,4,FALSE)</f>
        <v>ROBSON</v>
      </c>
      <c r="E586" t="str">
        <f>VLOOKUP(B586,Servicios!A$2:B$101,2,FALSE)</f>
        <v>Lavado de Alfombras Sueltas</v>
      </c>
      <c r="F586" s="11" t="s">
        <v>1202</v>
      </c>
      <c r="G586" s="3">
        <v>43510</v>
      </c>
      <c r="H586" s="73">
        <v>46000</v>
      </c>
      <c r="I586">
        <f t="shared" ref="I586:I650" si="14">MONTH(G586)</f>
        <v>2</v>
      </c>
      <c r="J586">
        <f t="shared" si="13"/>
        <v>2019</v>
      </c>
    </row>
    <row r="587" spans="1:10" ht="14.25" customHeight="1">
      <c r="A587">
        <v>502</v>
      </c>
      <c r="B587">
        <v>2</v>
      </c>
      <c r="C587" t="str">
        <f>VLOOKUP(A587,Clientes!A$2:H$623,3,FALSE)</f>
        <v>ALEXANDRA</v>
      </c>
      <c r="D587">
        <f>VLOOKUP(A587,Clientes!A$2:H$623,4,FALSE)</f>
        <v>0</v>
      </c>
      <c r="E587" t="str">
        <f>VLOOKUP(B587,Servicios!A$2:B$101,2,FALSE)</f>
        <v>Lavado de Alfombras Sueltas</v>
      </c>
      <c r="F587" s="11" t="s">
        <v>1607</v>
      </c>
      <c r="G587" s="3">
        <v>43511</v>
      </c>
      <c r="H587" s="73">
        <v>28000</v>
      </c>
      <c r="I587">
        <f t="shared" si="14"/>
        <v>2</v>
      </c>
      <c r="J587">
        <f t="shared" si="13"/>
        <v>2019</v>
      </c>
    </row>
    <row r="588" spans="1:10" ht="14.25" customHeight="1">
      <c r="A588">
        <v>503</v>
      </c>
      <c r="B588">
        <v>7</v>
      </c>
      <c r="C588" t="str">
        <f>VLOOKUP(A588,Clientes!A$2:H$623,3,FALSE)</f>
        <v xml:space="preserve">GIANNINA </v>
      </c>
      <c r="D588" t="str">
        <f>VLOOKUP(A588,Clientes!A$2:H$623,4,FALSE)</f>
        <v>AMARGAS</v>
      </c>
      <c r="E588" s="11" t="str">
        <f>VLOOKUP(B588,Servicios!A$2:B$101,2,FALSE)</f>
        <v>Limpieza de Colchones</v>
      </c>
      <c r="F588" t="s">
        <v>1611</v>
      </c>
      <c r="G588" s="3">
        <v>43511</v>
      </c>
      <c r="H588" s="73">
        <v>189000</v>
      </c>
      <c r="I588">
        <f t="shared" si="14"/>
        <v>2</v>
      </c>
      <c r="J588">
        <f t="shared" si="13"/>
        <v>2019</v>
      </c>
    </row>
    <row r="589" spans="1:10" ht="14.25" customHeight="1">
      <c r="A589">
        <v>504</v>
      </c>
      <c r="B589">
        <v>6</v>
      </c>
      <c r="C589" t="str">
        <f>VLOOKUP(A589,Clientes!A$2:H$623,3,FALSE)</f>
        <v>JOSE MANUEL</v>
      </c>
      <c r="D589" t="str">
        <f>VLOOKUP(A589,Clientes!A$2:H$623,4,FALSE)</f>
        <v>GAJARDO</v>
      </c>
      <c r="E589" t="str">
        <f>VLOOKUP(B589,Servicios!A$2:B$101,2,FALSE)</f>
        <v>Lavandería Con Retiro a Domicilio</v>
      </c>
      <c r="F589" s="11" t="s">
        <v>1456</v>
      </c>
      <c r="G589" s="3">
        <v>43512</v>
      </c>
      <c r="H589" s="73">
        <v>1</v>
      </c>
      <c r="I589">
        <f t="shared" si="14"/>
        <v>2</v>
      </c>
      <c r="J589">
        <f t="shared" si="13"/>
        <v>2019</v>
      </c>
    </row>
    <row r="590" spans="1:10" ht="14.25" customHeight="1">
      <c r="A590">
        <v>505</v>
      </c>
      <c r="B590">
        <v>1</v>
      </c>
      <c r="C590" t="str">
        <f>VLOOKUP(A590,Clientes!A$2:H$623,3,FALSE)</f>
        <v>FERNANDO</v>
      </c>
      <c r="D590" t="str">
        <f>VLOOKUP(A590,Clientes!A$2:H$623,4,FALSE)</f>
        <v>VERDUGO</v>
      </c>
      <c r="E590" t="str">
        <f>VLOOKUP(B590,Servicios!A$2:B$101,2,FALSE)</f>
        <v>Lavado de Alfombras Muro a Muro</v>
      </c>
      <c r="F590" s="11"/>
      <c r="G590" s="3">
        <v>43514</v>
      </c>
      <c r="H590" s="73">
        <v>90000</v>
      </c>
      <c r="I590">
        <f t="shared" si="14"/>
        <v>2</v>
      </c>
      <c r="J590">
        <f t="shared" si="13"/>
        <v>2019</v>
      </c>
    </row>
    <row r="591" spans="1:10" ht="14.25" customHeight="1">
      <c r="A591">
        <v>506</v>
      </c>
      <c r="B591">
        <v>1</v>
      </c>
      <c r="C591" t="str">
        <f>VLOOKUP(A591,Clientes!A$2:H$623,3,FALSE)</f>
        <v>CESIA</v>
      </c>
      <c r="D591" t="str">
        <f>VLOOKUP(A591,Clientes!A$2:H$623,4,FALSE)</f>
        <v>GODOY</v>
      </c>
      <c r="E591" t="str">
        <f>VLOOKUP(B591,Servicios!A$2:B$101,2,FALSE)</f>
        <v>Lavado de Alfombras Muro a Muro</v>
      </c>
      <c r="F591" s="11" t="s">
        <v>1621</v>
      </c>
      <c r="G591" s="3">
        <v>43514</v>
      </c>
      <c r="H591" s="73">
        <v>79000</v>
      </c>
      <c r="I591">
        <f t="shared" si="14"/>
        <v>2</v>
      </c>
      <c r="J591">
        <f t="shared" si="13"/>
        <v>2019</v>
      </c>
    </row>
    <row r="592" spans="1:10" ht="14.25" customHeight="1">
      <c r="A592">
        <v>507</v>
      </c>
      <c r="B592">
        <v>5</v>
      </c>
      <c r="C592" t="str">
        <f>VLOOKUP(A592,Clientes!A$2:H$623,3,FALSE)</f>
        <v>MARIN</v>
      </c>
      <c r="D592">
        <f>VLOOKUP(A592,Clientes!A$2:H$623,4,FALSE)</f>
        <v>0</v>
      </c>
      <c r="E592" t="str">
        <f>VLOOKUP(B592,Servicios!A$2:B$101,2,FALSE)</f>
        <v>Limpieza de Tapices de Automóviles</v>
      </c>
      <c r="G592" s="3">
        <v>43514</v>
      </c>
      <c r="H592" s="73">
        <v>29000</v>
      </c>
      <c r="I592">
        <f t="shared" si="14"/>
        <v>2</v>
      </c>
      <c r="J592">
        <f t="shared" si="13"/>
        <v>2019</v>
      </c>
    </row>
    <row r="593" spans="1:10" ht="14.25" customHeight="1">
      <c r="A593">
        <v>508</v>
      </c>
      <c r="B593" s="11">
        <v>2</v>
      </c>
      <c r="C593" t="str">
        <f>VLOOKUP(A593,Clientes!A$2:H$623,3,FALSE)</f>
        <v>MARIA ELVIRA</v>
      </c>
      <c r="D593">
        <f>VLOOKUP(A593,Clientes!A$2:H$623,4,FALSE)</f>
        <v>0</v>
      </c>
      <c r="E593" t="str">
        <f>VLOOKUP(B593,Servicios!A$2:B$101,2,FALSE)</f>
        <v>Lavado de Alfombras Sueltas</v>
      </c>
      <c r="F593" s="11" t="s">
        <v>1202</v>
      </c>
      <c r="G593" s="3">
        <v>43515</v>
      </c>
      <c r="H593" s="73">
        <v>63000</v>
      </c>
      <c r="I593">
        <f t="shared" si="14"/>
        <v>2</v>
      </c>
      <c r="J593">
        <f t="shared" si="13"/>
        <v>2019</v>
      </c>
    </row>
    <row r="594" spans="1:10" ht="14.25" customHeight="1">
      <c r="A594">
        <v>510</v>
      </c>
      <c r="B594">
        <v>1</v>
      </c>
      <c r="C594" t="str">
        <f>VLOOKUP(A594,Clientes!A$2:H$623,3,FALSE)</f>
        <v>ISABEL</v>
      </c>
      <c r="D594">
        <f>VLOOKUP(A594,Clientes!A$2:H$623,4,FALSE)</f>
        <v>0</v>
      </c>
      <c r="E594" t="str">
        <f>VLOOKUP(B594,Servicios!A$2:B$101,2,FALSE)</f>
        <v>Lavado de Alfombras Muro a Muro</v>
      </c>
      <c r="F594" s="11" t="s">
        <v>1242</v>
      </c>
      <c r="G594" s="3">
        <v>43515</v>
      </c>
      <c r="H594" s="73">
        <v>38000</v>
      </c>
      <c r="I594">
        <f t="shared" si="14"/>
        <v>2</v>
      </c>
      <c r="J594">
        <f t="shared" si="13"/>
        <v>2019</v>
      </c>
    </row>
    <row r="595" spans="1:10" ht="14.25" customHeight="1">
      <c r="A595">
        <v>511</v>
      </c>
      <c r="B595">
        <v>1</v>
      </c>
      <c r="C595" t="str">
        <f>VLOOKUP(A595,Clientes!A$2:H$623,3,FALSE)</f>
        <v>SONIA</v>
      </c>
      <c r="D595" t="str">
        <f>VLOOKUP(A595,Clientes!A$2:H$623,4,FALSE)</f>
        <v>ACEVEDO</v>
      </c>
      <c r="E595" t="str">
        <f>VLOOKUP(B595,Servicios!A$2:B$101,2,FALSE)</f>
        <v>Lavado de Alfombras Muro a Muro</v>
      </c>
      <c r="F595" s="11" t="s">
        <v>1137</v>
      </c>
      <c r="G595" s="3">
        <v>43515</v>
      </c>
      <c r="H595" s="73">
        <v>38000</v>
      </c>
      <c r="I595">
        <f t="shared" si="14"/>
        <v>2</v>
      </c>
      <c r="J595">
        <f t="shared" si="13"/>
        <v>2019</v>
      </c>
    </row>
    <row r="596" spans="1:10" ht="14.25" customHeight="1">
      <c r="A596">
        <v>512</v>
      </c>
      <c r="B596">
        <v>2</v>
      </c>
      <c r="C596" t="str">
        <f>VLOOKUP(A596,Clientes!A$2:H$623,3,FALSE)</f>
        <v>MARLEN</v>
      </c>
      <c r="D596">
        <f>VLOOKUP(A596,Clientes!A$2:H$623,4,FALSE)</f>
        <v>0</v>
      </c>
      <c r="E596" t="str">
        <f>VLOOKUP(B596,Servicios!A$2:B$101,2,FALSE)</f>
        <v>Lavado de Alfombras Sueltas</v>
      </c>
      <c r="F596" s="11" t="s">
        <v>1633</v>
      </c>
      <c r="G596" s="3">
        <v>43515</v>
      </c>
      <c r="H596" s="73">
        <v>60000</v>
      </c>
      <c r="I596">
        <f t="shared" si="14"/>
        <v>2</v>
      </c>
      <c r="J596">
        <f t="shared" si="13"/>
        <v>2019</v>
      </c>
    </row>
    <row r="597" spans="1:10" ht="14.25" customHeight="1">
      <c r="A597">
        <v>509</v>
      </c>
      <c r="B597">
        <v>2</v>
      </c>
      <c r="C597" t="str">
        <f>VLOOKUP(A597,Clientes!A$2:H$623,3,FALSE)</f>
        <v>PILAR</v>
      </c>
      <c r="D597">
        <f>VLOOKUP(A597,Clientes!A$2:H$623,4,FALSE)</f>
        <v>0</v>
      </c>
      <c r="E597" t="str">
        <f>VLOOKUP(B597,Servicios!A$2:B$101,2,FALSE)</f>
        <v>Lavado de Alfombras Sueltas</v>
      </c>
      <c r="F597" s="11" t="s">
        <v>1137</v>
      </c>
      <c r="G597" s="3">
        <v>43515</v>
      </c>
      <c r="H597" s="73">
        <v>23000</v>
      </c>
      <c r="I597">
        <f t="shared" si="14"/>
        <v>2</v>
      </c>
      <c r="J597">
        <f t="shared" si="13"/>
        <v>2019</v>
      </c>
    </row>
    <row r="598" spans="1:10" ht="14.25" customHeight="1">
      <c r="A598">
        <v>263</v>
      </c>
      <c r="B598">
        <v>2</v>
      </c>
      <c r="C598" t="str">
        <f>VLOOKUP(A598,Clientes!A$2:H$623,3,FALSE)</f>
        <v>Belén</v>
      </c>
      <c r="D598" t="str">
        <f>VLOOKUP(A598,Clientes!A$2:H$623,4,FALSE)</f>
        <v>Inostroza</v>
      </c>
      <c r="E598" t="str">
        <f>VLOOKUP(B598,Servicios!A$2:B$101,2,FALSE)</f>
        <v>Lavado de Alfombras Sueltas</v>
      </c>
      <c r="F598" s="11" t="s">
        <v>1137</v>
      </c>
      <c r="G598" s="3">
        <v>43515</v>
      </c>
      <c r="H598" s="73">
        <v>28000</v>
      </c>
      <c r="I598">
        <f t="shared" si="14"/>
        <v>2</v>
      </c>
      <c r="J598">
        <f t="shared" si="13"/>
        <v>2019</v>
      </c>
    </row>
    <row r="599" spans="1:10" ht="14.25" customHeight="1">
      <c r="A599">
        <v>511</v>
      </c>
      <c r="B599">
        <v>2</v>
      </c>
      <c r="C599" t="str">
        <f>VLOOKUP(A599,Clientes!A$2:H$623,3,FALSE)</f>
        <v>SONIA</v>
      </c>
      <c r="D599" t="str">
        <f>VLOOKUP(A599,Clientes!A$2:H$623,4,FALSE)</f>
        <v>ACEVEDO</v>
      </c>
      <c r="E599" s="11" t="s">
        <v>1634</v>
      </c>
      <c r="F599" s="11" t="s">
        <v>1549</v>
      </c>
      <c r="G599" s="3">
        <v>43518</v>
      </c>
      <c r="H599" s="73">
        <v>30000</v>
      </c>
      <c r="I599">
        <f t="shared" si="14"/>
        <v>2</v>
      </c>
      <c r="J599">
        <f t="shared" si="13"/>
        <v>2019</v>
      </c>
    </row>
    <row r="600" spans="1:10" ht="14.25" customHeight="1">
      <c r="A600">
        <v>514</v>
      </c>
      <c r="B600">
        <v>2</v>
      </c>
      <c r="C600" t="str">
        <f>VLOOKUP(A600,Clientes!A$2:H$623,3,FALSE)</f>
        <v>LEOPOLDO</v>
      </c>
      <c r="D600" t="str">
        <f>VLOOKUP(A600,Clientes!A$2:H$623,4,FALSE)</f>
        <v>TORRES</v>
      </c>
      <c r="E600" t="str">
        <f>VLOOKUP(B600,Servicios!A$2:B$101,2,FALSE)</f>
        <v>Lavado de Alfombras Sueltas</v>
      </c>
      <c r="F600" s="11" t="s">
        <v>1137</v>
      </c>
      <c r="G600" s="3">
        <v>43516</v>
      </c>
      <c r="H600" s="73">
        <v>35000</v>
      </c>
      <c r="I600">
        <f t="shared" si="14"/>
        <v>2</v>
      </c>
      <c r="J600">
        <f t="shared" si="13"/>
        <v>2019</v>
      </c>
    </row>
    <row r="601" spans="1:10" ht="14.25" customHeight="1">
      <c r="A601">
        <v>514</v>
      </c>
      <c r="B601">
        <v>1</v>
      </c>
      <c r="C601" t="str">
        <f>VLOOKUP(A601,Clientes!A$2:H$623,3,FALSE)</f>
        <v>LEOPOLDO</v>
      </c>
      <c r="D601" t="str">
        <f>VLOOKUP(A601,Clientes!A$2:H$623,4,FALSE)</f>
        <v>TORRES</v>
      </c>
      <c r="E601" t="str">
        <f>VLOOKUP(B601,Servicios!A$2:B$101,2,FALSE)</f>
        <v>Lavado de Alfombras Muro a Muro</v>
      </c>
      <c r="G601" s="3">
        <v>43516</v>
      </c>
      <c r="H601" s="73">
        <v>63000</v>
      </c>
      <c r="I601">
        <f t="shared" si="14"/>
        <v>2</v>
      </c>
      <c r="J601">
        <f t="shared" si="13"/>
        <v>2019</v>
      </c>
    </row>
    <row r="602" spans="1:10" ht="14.25" customHeight="1">
      <c r="A602">
        <v>515</v>
      </c>
      <c r="B602">
        <v>1</v>
      </c>
      <c r="C602" t="str">
        <f>VLOOKUP(A602,Clientes!A$2:H$623,3,FALSE)</f>
        <v>CECILIA</v>
      </c>
      <c r="D602" t="str">
        <f>VLOOKUP(A602,Clientes!A$2:H$623,4,FALSE)</f>
        <v>AGUILERA</v>
      </c>
      <c r="E602" t="str">
        <f>VLOOKUP(B602,Servicios!A$2:B$101,2,FALSE)</f>
        <v>Lavado de Alfombras Muro a Muro</v>
      </c>
      <c r="F602" s="11" t="s">
        <v>1639</v>
      </c>
      <c r="G602" s="3">
        <v>43517</v>
      </c>
      <c r="H602" s="73">
        <v>123000</v>
      </c>
      <c r="I602">
        <f t="shared" si="14"/>
        <v>2</v>
      </c>
      <c r="J602">
        <f t="shared" si="13"/>
        <v>2019</v>
      </c>
    </row>
    <row r="603" spans="1:10" ht="14.25" customHeight="1">
      <c r="A603">
        <v>109</v>
      </c>
      <c r="B603">
        <v>2</v>
      </c>
      <c r="C603" t="str">
        <f>VLOOKUP(A603,Clientes!A$2:H$623,3,FALSE)</f>
        <v>Lucía</v>
      </c>
      <c r="D603" t="str">
        <f>VLOOKUP(A603,Clientes!A$2:H$623,4,FALSE)</f>
        <v>Ávila</v>
      </c>
      <c r="E603" t="str">
        <f>VLOOKUP(B603,Servicios!A$2:B$101,2,FALSE)</f>
        <v>Lavado de Alfombras Sueltas</v>
      </c>
      <c r="F603" s="11" t="s">
        <v>1202</v>
      </c>
      <c r="G603" s="3">
        <v>43517</v>
      </c>
      <c r="H603" s="73">
        <v>56000</v>
      </c>
      <c r="I603">
        <f t="shared" si="14"/>
        <v>2</v>
      </c>
      <c r="J603">
        <f t="shared" si="13"/>
        <v>2019</v>
      </c>
    </row>
    <row r="604" spans="1:10" ht="14.25" customHeight="1">
      <c r="A604">
        <v>517</v>
      </c>
      <c r="B604">
        <v>2</v>
      </c>
      <c r="C604" t="str">
        <f>VLOOKUP(A604,Clientes!A$2:H$623,3,FALSE)</f>
        <v>ALEXIS</v>
      </c>
      <c r="D604" t="str">
        <f>VLOOKUP(A604,Clientes!A$2:H$623,4,FALSE)</f>
        <v>GUERRERO</v>
      </c>
      <c r="E604" t="str">
        <f>VLOOKUP(B604,Servicios!A$2:B$101,2,FALSE)</f>
        <v>Lavado de Alfombras Sueltas</v>
      </c>
      <c r="F604" s="11" t="s">
        <v>1643</v>
      </c>
      <c r="G604" s="3">
        <v>43517</v>
      </c>
      <c r="H604" s="73">
        <v>10000</v>
      </c>
      <c r="I604">
        <f t="shared" si="14"/>
        <v>2</v>
      </c>
      <c r="J604">
        <f t="shared" si="13"/>
        <v>2019</v>
      </c>
    </row>
    <row r="605" spans="1:10" ht="14.25" customHeight="1">
      <c r="A605">
        <v>518</v>
      </c>
      <c r="B605">
        <v>2</v>
      </c>
      <c r="C605" t="str">
        <f>VLOOKUP(A605,Clientes!A$2:H$623,3,FALSE)</f>
        <v>LUISINA</v>
      </c>
      <c r="D605">
        <f>VLOOKUP(A605,Clientes!A$2:H$623,4,FALSE)</f>
        <v>0</v>
      </c>
      <c r="E605" t="str">
        <f>VLOOKUP(B605,Servicios!A$2:B$101,2,FALSE)</f>
        <v>Lavado de Alfombras Sueltas</v>
      </c>
      <c r="F605" s="11" t="s">
        <v>1646</v>
      </c>
      <c r="G605" s="3">
        <v>43518</v>
      </c>
      <c r="H605" s="73">
        <v>56000</v>
      </c>
      <c r="I605">
        <f t="shared" si="14"/>
        <v>2</v>
      </c>
      <c r="J605">
        <f t="shared" si="13"/>
        <v>2019</v>
      </c>
    </row>
    <row r="606" spans="1:10" ht="14.25" customHeight="1">
      <c r="A606">
        <v>519</v>
      </c>
      <c r="B606">
        <v>2</v>
      </c>
      <c r="C606" t="str">
        <f>VLOOKUP(A606,Clientes!A$2:H$623,3,FALSE)</f>
        <v>CLAUDIA</v>
      </c>
      <c r="D606" t="str">
        <f>VLOOKUP(A606,Clientes!A$2:H$623,4,FALSE)</f>
        <v>ORTIZ</v>
      </c>
      <c r="E606" t="str">
        <f>VLOOKUP(B606,Servicios!A$2:B$101,2,FALSE)</f>
        <v>Lavado de Alfombras Sueltas</v>
      </c>
      <c r="F606" s="11" t="s">
        <v>1137</v>
      </c>
      <c r="G606" s="3">
        <v>43519</v>
      </c>
      <c r="H606" s="73">
        <v>35000</v>
      </c>
      <c r="I606">
        <f t="shared" si="14"/>
        <v>2</v>
      </c>
      <c r="J606">
        <f t="shared" si="13"/>
        <v>2019</v>
      </c>
    </row>
    <row r="607" spans="1:10" ht="14.25" customHeight="1">
      <c r="A607">
        <v>520</v>
      </c>
      <c r="B607">
        <v>1</v>
      </c>
      <c r="C607" t="str">
        <f>VLOOKUP(A607,Clientes!A$2:H$623,3,FALSE)</f>
        <v>RAUL</v>
      </c>
      <c r="D607" t="str">
        <f>VLOOKUP(A607,Clientes!A$2:H$623,4,FALSE)</f>
        <v>FLORES</v>
      </c>
      <c r="E607" t="str">
        <f>VLOOKUP(B607,Servicios!A$2:B$101,2,FALSE)</f>
        <v>Lavado de Alfombras Muro a Muro</v>
      </c>
      <c r="F607" s="11" t="s">
        <v>1651</v>
      </c>
      <c r="G607" s="3">
        <v>43522</v>
      </c>
      <c r="H607" s="73">
        <v>49000</v>
      </c>
      <c r="I607">
        <f t="shared" si="14"/>
        <v>2</v>
      </c>
      <c r="J607">
        <f t="shared" si="13"/>
        <v>2019</v>
      </c>
    </row>
    <row r="608" spans="1:10" ht="14.25" customHeight="1">
      <c r="A608">
        <v>521</v>
      </c>
      <c r="B608">
        <v>2</v>
      </c>
      <c r="C608" t="str">
        <f>VLOOKUP(A608,Clientes!A$2:H$623,3,FALSE)</f>
        <v>MARCELA</v>
      </c>
      <c r="D608" t="str">
        <f>VLOOKUP(A608,Clientes!A$2:H$623,4,FALSE)</f>
        <v>JARA</v>
      </c>
      <c r="E608" t="str">
        <f>VLOOKUP(B608,Servicios!A$2:B$101,2,FALSE)</f>
        <v>Lavado de Alfombras Sueltas</v>
      </c>
      <c r="F608" s="11" t="s">
        <v>1137</v>
      </c>
      <c r="G608" s="3">
        <v>43522</v>
      </c>
      <c r="H608" s="73">
        <v>20000</v>
      </c>
      <c r="I608">
        <f t="shared" si="14"/>
        <v>2</v>
      </c>
      <c r="J608">
        <f t="shared" si="13"/>
        <v>2019</v>
      </c>
    </row>
    <row r="609" spans="1:10" ht="14.25" customHeight="1">
      <c r="A609">
        <v>523</v>
      </c>
      <c r="B609">
        <v>2</v>
      </c>
      <c r="C609" t="str">
        <f>VLOOKUP(A609,Clientes!A$2:H$623,3,FALSE)</f>
        <v>BEATRIZ</v>
      </c>
      <c r="D609" t="str">
        <f>VLOOKUP(A609,Clientes!A$2:H$623,4,FALSE)</f>
        <v>DE LA MASA</v>
      </c>
      <c r="E609" t="str">
        <f>VLOOKUP(B609,Servicios!A$2:B$101,2,FALSE)</f>
        <v>Lavado de Alfombras Sueltas</v>
      </c>
      <c r="F609" s="11" t="s">
        <v>1137</v>
      </c>
      <c r="G609" s="3">
        <v>43523</v>
      </c>
      <c r="H609" s="73">
        <v>25000</v>
      </c>
      <c r="I609">
        <f t="shared" si="14"/>
        <v>2</v>
      </c>
      <c r="J609">
        <f t="shared" si="13"/>
        <v>2019</v>
      </c>
    </row>
    <row r="610" spans="1:10" ht="14.25" customHeight="1">
      <c r="A610">
        <v>522</v>
      </c>
      <c r="B610">
        <v>2</v>
      </c>
      <c r="C610" t="str">
        <f>VLOOKUP(A610,Clientes!A$2:H$623,3,FALSE)</f>
        <v>LILIANA</v>
      </c>
      <c r="D610" t="str">
        <f>VLOOKUP(A610,Clientes!A$2:H$623,4,FALSE)</f>
        <v>VASQUEZ</v>
      </c>
      <c r="E610" t="str">
        <f>VLOOKUP(B610,Servicios!A$2:B$101,2,FALSE)</f>
        <v>Lavado de Alfombras Sueltas</v>
      </c>
      <c r="F610" s="11" t="s">
        <v>1202</v>
      </c>
      <c r="G610" s="3">
        <v>43523</v>
      </c>
      <c r="H610" s="73">
        <v>54000</v>
      </c>
      <c r="I610">
        <f t="shared" si="14"/>
        <v>2</v>
      </c>
      <c r="J610">
        <f t="shared" si="13"/>
        <v>2019</v>
      </c>
    </row>
    <row r="611" spans="1:10" ht="14.25" customHeight="1">
      <c r="A611">
        <v>524</v>
      </c>
      <c r="B611">
        <v>2</v>
      </c>
      <c r="C611" t="str">
        <f>VLOOKUP(A611,Clientes!A$2:H$623,3,FALSE)</f>
        <v>ROSANA</v>
      </c>
      <c r="D611" t="str">
        <f>VLOOKUP(A611,Clientes!A$2:H$623,4,FALSE)</f>
        <v>CASTAÑO</v>
      </c>
      <c r="E611" t="str">
        <f>VLOOKUP(B611,Servicios!A$2:B$101,2,FALSE)</f>
        <v>Lavado de Alfombras Sueltas</v>
      </c>
      <c r="F611" s="11" t="s">
        <v>1137</v>
      </c>
      <c r="G611" s="3">
        <v>43523</v>
      </c>
      <c r="H611" s="73">
        <v>30000</v>
      </c>
      <c r="I611">
        <f t="shared" si="14"/>
        <v>2</v>
      </c>
      <c r="J611">
        <f t="shared" si="13"/>
        <v>2019</v>
      </c>
    </row>
    <row r="612" spans="1:10" ht="14.25" customHeight="1">
      <c r="A612">
        <v>525</v>
      </c>
      <c r="B612">
        <v>2</v>
      </c>
      <c r="C612" t="str">
        <f>VLOOKUP(A612,Clientes!A$2:H$623,3,FALSE)</f>
        <v>FRANCESCA</v>
      </c>
      <c r="D612" t="str">
        <f>VLOOKUP(A612,Clientes!A$2:H$623,4,FALSE)</f>
        <v>CASICIA</v>
      </c>
      <c r="E612" t="str">
        <f>VLOOKUP(B612,Servicios!A$2:B$101,2,FALSE)</f>
        <v>Lavado de Alfombras Sueltas</v>
      </c>
      <c r="F612" s="11" t="s">
        <v>1137</v>
      </c>
      <c r="G612" s="3">
        <v>43523</v>
      </c>
      <c r="H612" s="73">
        <v>20000</v>
      </c>
      <c r="I612">
        <f t="shared" si="14"/>
        <v>2</v>
      </c>
      <c r="J612">
        <f t="shared" si="13"/>
        <v>2019</v>
      </c>
    </row>
    <row r="613" spans="1:10" ht="14.25" customHeight="1">
      <c r="A613">
        <v>472</v>
      </c>
      <c r="B613">
        <v>2</v>
      </c>
      <c r="C613" t="str">
        <f>VLOOKUP(A613,Clientes!A$2:H$623,3,FALSE)</f>
        <v>MÓNICA</v>
      </c>
      <c r="D613" t="str">
        <f>VLOOKUP(A613,Clientes!A$2:H$623,4,FALSE)</f>
        <v>QUIROZ</v>
      </c>
      <c r="E613" t="str">
        <f>VLOOKUP(B613,Servicios!A$2:B$101,2,FALSE)</f>
        <v>Lavado de Alfombras Sueltas</v>
      </c>
      <c r="F613" s="11" t="s">
        <v>1664</v>
      </c>
      <c r="G613" s="3">
        <v>43521</v>
      </c>
      <c r="H613" s="73">
        <v>4000</v>
      </c>
      <c r="I613">
        <f t="shared" si="14"/>
        <v>2</v>
      </c>
      <c r="J613">
        <f t="shared" si="13"/>
        <v>2019</v>
      </c>
    </row>
    <row r="614" spans="1:10" ht="14.25" customHeight="1">
      <c r="A614">
        <v>472</v>
      </c>
      <c r="B614">
        <v>6</v>
      </c>
      <c r="C614" t="str">
        <f>VLOOKUP(A614,Clientes!A$2:H$623,3,FALSE)</f>
        <v>MÓNICA</v>
      </c>
      <c r="D614" t="str">
        <f>VLOOKUP(A614,Clientes!A$2:H$623,4,FALSE)</f>
        <v>QUIROZ</v>
      </c>
      <c r="E614" t="str">
        <f>VLOOKUP(B614,Servicios!A$2:B$101,2,FALSE)</f>
        <v>Lavandería Con Retiro a Domicilio</v>
      </c>
      <c r="F614" s="11" t="s">
        <v>1670</v>
      </c>
      <c r="G614" s="3">
        <v>43521</v>
      </c>
      <c r="H614" s="73">
        <v>4000</v>
      </c>
      <c r="I614">
        <f>MONTH(G614)</f>
        <v>2</v>
      </c>
      <c r="J614">
        <f>YEAR(G614)</f>
        <v>2019</v>
      </c>
    </row>
    <row r="615" spans="1:10" ht="14.25" customHeight="1">
      <c r="A615">
        <v>230</v>
      </c>
      <c r="B615">
        <v>2</v>
      </c>
      <c r="C615" t="str">
        <f>VLOOKUP(A615,Clientes!A$2:H$623,3,FALSE)</f>
        <v>Lucas</v>
      </c>
      <c r="D615" t="str">
        <f>VLOOKUP(A615,Clientes!A$2:H$623,4,FALSE)</f>
        <v>Maurelia</v>
      </c>
      <c r="E615" t="str">
        <f>VLOOKUP(B615,Servicios!A$2:B$101,2,FALSE)</f>
        <v>Lavado de Alfombras Sueltas</v>
      </c>
      <c r="F615" s="11" t="s">
        <v>1673</v>
      </c>
      <c r="G615" s="3">
        <v>43517</v>
      </c>
      <c r="H615" s="73">
        <v>40000</v>
      </c>
      <c r="I615">
        <f t="shared" si="14"/>
        <v>2</v>
      </c>
      <c r="J615">
        <f t="shared" si="13"/>
        <v>2019</v>
      </c>
    </row>
    <row r="616" spans="1:10" ht="14.25" customHeight="1">
      <c r="A616">
        <v>526</v>
      </c>
      <c r="B616">
        <v>2</v>
      </c>
      <c r="C616" t="str">
        <f>VLOOKUP(A616,Clientes!A$2:H$623,3,FALSE)</f>
        <v xml:space="preserve">FRANCISCO </v>
      </c>
      <c r="D616" t="str">
        <f>VLOOKUP(A616,Clientes!A$2:H$623,4,FALSE)</f>
        <v>CORREA</v>
      </c>
      <c r="E616" t="str">
        <f>VLOOKUP(B616,Servicios!A$2:B$101,2,FALSE)</f>
        <v>Lavado de Alfombras Sueltas</v>
      </c>
      <c r="F616" s="11" t="s">
        <v>1137</v>
      </c>
      <c r="G616" s="3">
        <v>43523</v>
      </c>
      <c r="H616" s="73">
        <v>30000</v>
      </c>
      <c r="I616">
        <f t="shared" si="14"/>
        <v>2</v>
      </c>
      <c r="J616">
        <f t="shared" si="13"/>
        <v>2019</v>
      </c>
    </row>
    <row r="617" spans="1:10" ht="14.25" customHeight="1">
      <c r="A617">
        <v>500</v>
      </c>
      <c r="B617">
        <v>2</v>
      </c>
      <c r="C617" t="str">
        <f>VLOOKUP(A617,Clientes!A$2:H$623,3,FALSE)</f>
        <v>JASMIN</v>
      </c>
      <c r="D617" t="str">
        <f>VLOOKUP(A617,Clientes!A$2:H$623,4,FALSE)</f>
        <v>GOMEZ</v>
      </c>
      <c r="E617" t="str">
        <f>VLOOKUP(B617,Servicios!A$2:B$101,2,FALSE)</f>
        <v>Lavado de Alfombras Sueltas</v>
      </c>
      <c r="G617" s="3">
        <v>43510</v>
      </c>
      <c r="H617" s="73">
        <v>50000</v>
      </c>
      <c r="I617">
        <f t="shared" si="14"/>
        <v>2</v>
      </c>
      <c r="J617">
        <f t="shared" si="13"/>
        <v>2019</v>
      </c>
    </row>
    <row r="618" spans="1:10" ht="14.25" customHeight="1">
      <c r="A618">
        <v>487</v>
      </c>
      <c r="B618">
        <v>2</v>
      </c>
      <c r="C618" t="str">
        <f>VLOOKUP(A618,Clientes!A$2:H$623,3,FALSE)</f>
        <v>BARBARA</v>
      </c>
      <c r="D618" t="str">
        <f>VLOOKUP(A618,Clientes!A$2:H$623,4,FALSE)</f>
        <v>HALIAGADA</v>
      </c>
      <c r="E618" t="str">
        <f>VLOOKUP(B618,Servicios!A$2:B$101,2,FALSE)</f>
        <v>Lavado de Alfombras Sueltas</v>
      </c>
      <c r="G618" s="3">
        <v>43502</v>
      </c>
      <c r="H618" s="73">
        <v>20000</v>
      </c>
      <c r="I618">
        <f t="shared" si="14"/>
        <v>2</v>
      </c>
      <c r="J618">
        <f t="shared" si="13"/>
        <v>2019</v>
      </c>
    </row>
    <row r="619" spans="1:10" ht="14.25" customHeight="1">
      <c r="A619">
        <v>527</v>
      </c>
      <c r="B619">
        <v>2</v>
      </c>
      <c r="C619" t="str">
        <f>VLOOKUP(A619,Clientes!A$2:H$623,3,FALSE)</f>
        <v>CLAUDIO</v>
      </c>
      <c r="D619">
        <f>VLOOKUP(A619,Clientes!A$2:H$623,4,FALSE)</f>
        <v>0</v>
      </c>
      <c r="E619" t="str">
        <f>VLOOKUP(B619,Servicios!A$2:B$101,2,FALSE)</f>
        <v>Lavado de Alfombras Sueltas</v>
      </c>
      <c r="G619" s="3">
        <v>43523</v>
      </c>
      <c r="H619" s="73">
        <v>75000</v>
      </c>
      <c r="I619">
        <f t="shared" si="14"/>
        <v>2</v>
      </c>
      <c r="J619">
        <f t="shared" si="13"/>
        <v>2019</v>
      </c>
    </row>
    <row r="620" spans="1:10" ht="14.25" customHeight="1">
      <c r="A620">
        <v>528</v>
      </c>
      <c r="B620">
        <v>2</v>
      </c>
      <c r="C620" t="str">
        <f>VLOOKUP(A620,Clientes!A$2:H$623,3,FALSE)</f>
        <v>GISSELE</v>
      </c>
      <c r="D620" t="str">
        <f>VLOOKUP(A620,Clientes!A$2:H$623,4,FALSE)</f>
        <v>ABURT</v>
      </c>
      <c r="E620" t="str">
        <f>VLOOKUP(B620,Servicios!A$2:B$101,2,FALSE)</f>
        <v>Lavado de Alfombras Sueltas</v>
      </c>
      <c r="G620" s="3">
        <v>43523</v>
      </c>
      <c r="H620" s="73">
        <v>55000</v>
      </c>
      <c r="I620">
        <f t="shared" si="14"/>
        <v>2</v>
      </c>
      <c r="J620">
        <f t="shared" ref="J620:J683" si="15">YEAR(G620)</f>
        <v>2019</v>
      </c>
    </row>
    <row r="621" spans="1:10" ht="14.25" customHeight="1">
      <c r="A621">
        <v>529</v>
      </c>
      <c r="B621">
        <v>7</v>
      </c>
      <c r="C621" t="str">
        <f>VLOOKUP(A621,Clientes!A$2:H$623,3,FALSE)</f>
        <v>CAMILA</v>
      </c>
      <c r="D621">
        <f>VLOOKUP(A621,Clientes!A$2:H$623,4,FALSE)</f>
        <v>0</v>
      </c>
      <c r="E621" t="str">
        <f>VLOOKUP(B621,Servicios!A$2:B$101,2,FALSE)</f>
        <v>Limpieza de Colchones</v>
      </c>
      <c r="G621" s="3">
        <v>43523</v>
      </c>
      <c r="H621" s="73">
        <v>35000</v>
      </c>
      <c r="I621">
        <f t="shared" si="14"/>
        <v>2</v>
      </c>
      <c r="J621">
        <f t="shared" si="15"/>
        <v>2019</v>
      </c>
    </row>
    <row r="622" spans="1:10" ht="14.25" customHeight="1">
      <c r="A622">
        <v>475</v>
      </c>
      <c r="B622">
        <v>2</v>
      </c>
      <c r="C622" t="str">
        <f>VLOOKUP(A622,Clientes!A$2:H$623,3,FALSE)</f>
        <v>MANUEL</v>
      </c>
      <c r="D622" t="str">
        <f>VLOOKUP(A622,Clientes!A$2:H$623,4,FALSE)</f>
        <v>SALAZAR</v>
      </c>
      <c r="E622" t="str">
        <f>VLOOKUP(B622,Servicios!A$2:B$101,2,FALSE)</f>
        <v>Lavado de Alfombras Sueltas</v>
      </c>
      <c r="G622" s="3">
        <v>43523</v>
      </c>
      <c r="H622" s="73">
        <v>20000</v>
      </c>
      <c r="I622">
        <f t="shared" si="14"/>
        <v>2</v>
      </c>
      <c r="J622">
        <f t="shared" si="15"/>
        <v>2019</v>
      </c>
    </row>
    <row r="623" spans="1:10" ht="14.25" customHeight="1">
      <c r="A623">
        <v>530</v>
      </c>
      <c r="B623">
        <v>2</v>
      </c>
      <c r="C623" t="str">
        <f>VLOOKUP(A623,Clientes!A$2:H$623,3,FALSE)</f>
        <v>CLAUDIA</v>
      </c>
      <c r="D623" t="str">
        <f>VLOOKUP(A623,Clientes!A$2:H$623,4,FALSE)</f>
        <v>GALDAMEZ</v>
      </c>
      <c r="E623" t="str">
        <f>VLOOKUP(B623,Servicios!A$2:B$101,2,FALSE)</f>
        <v>Lavado de Alfombras Sueltas</v>
      </c>
      <c r="F623" s="11" t="s">
        <v>1685</v>
      </c>
      <c r="G623" s="3">
        <v>43524</v>
      </c>
      <c r="H623" s="73">
        <v>55000</v>
      </c>
      <c r="I623">
        <f t="shared" si="14"/>
        <v>2</v>
      </c>
      <c r="J623">
        <f t="shared" si="15"/>
        <v>2019</v>
      </c>
    </row>
    <row r="624" spans="1:10" ht="14.25" customHeight="1">
      <c r="A624">
        <v>400</v>
      </c>
      <c r="B624">
        <v>2</v>
      </c>
      <c r="C624" t="str">
        <f>VLOOKUP(A624,Clientes!A$2:H$623,3,FALSE)</f>
        <v>ALEJANDRO</v>
      </c>
      <c r="D624" t="str">
        <f>VLOOKUP(A624,Clientes!A$2:H$623,4,FALSE)</f>
        <v>MATUS</v>
      </c>
      <c r="E624" t="str">
        <f>VLOOKUP(B624,Servicios!A$2:B$101,2,FALSE)</f>
        <v>Lavado de Alfombras Sueltas</v>
      </c>
      <c r="F624" s="11" t="s">
        <v>1137</v>
      </c>
      <c r="G624" s="3">
        <v>43524</v>
      </c>
      <c r="H624" s="73">
        <v>27000</v>
      </c>
      <c r="I624">
        <f t="shared" si="14"/>
        <v>2</v>
      </c>
      <c r="J624">
        <f t="shared" si="15"/>
        <v>2019</v>
      </c>
    </row>
    <row r="625" spans="1:10" ht="14.25" customHeight="1">
      <c r="A625">
        <v>392</v>
      </c>
      <c r="B625">
        <v>1</v>
      </c>
      <c r="C625" t="str">
        <f>VLOOKUP(A625,Clientes!A$2:H$623,3,FALSE)</f>
        <v>JAIME</v>
      </c>
      <c r="D625" t="str">
        <f>VLOOKUP(A625,Clientes!A$2:H$623,4,FALSE)</f>
        <v>ABARCA</v>
      </c>
      <c r="E625" t="str">
        <f>VLOOKUP(B625,Servicios!A$2:B$101,2,FALSE)</f>
        <v>Lavado de Alfombras Muro a Muro</v>
      </c>
      <c r="F625" s="11" t="s">
        <v>1686</v>
      </c>
      <c r="G625" s="3">
        <v>43525</v>
      </c>
      <c r="H625" s="73">
        <v>50000</v>
      </c>
      <c r="I625">
        <f t="shared" si="14"/>
        <v>3</v>
      </c>
      <c r="J625">
        <f t="shared" si="15"/>
        <v>2019</v>
      </c>
    </row>
    <row r="626" spans="1:10" ht="14.25" customHeight="1">
      <c r="A626">
        <v>472</v>
      </c>
      <c r="B626">
        <v>2</v>
      </c>
      <c r="C626" t="str">
        <f>VLOOKUP(A626,Clientes!A$2:H$623,3,FALSE)</f>
        <v>MÓNICA</v>
      </c>
      <c r="D626" t="str">
        <f>VLOOKUP(A626,Clientes!A$2:H$623,4,FALSE)</f>
        <v>QUIROZ</v>
      </c>
      <c r="E626" t="str">
        <f>VLOOKUP(B626,Servicios!A$2:B$101,2,FALSE)</f>
        <v>Lavado de Alfombras Sueltas</v>
      </c>
      <c r="F626" s="11" t="s">
        <v>1687</v>
      </c>
      <c r="G626" s="3">
        <v>43525</v>
      </c>
      <c r="H626" s="73">
        <v>4000</v>
      </c>
      <c r="I626">
        <f t="shared" si="14"/>
        <v>3</v>
      </c>
      <c r="J626">
        <f t="shared" si="15"/>
        <v>2019</v>
      </c>
    </row>
    <row r="627" spans="1:10" ht="14.25" customHeight="1">
      <c r="A627">
        <v>531</v>
      </c>
      <c r="B627">
        <v>1</v>
      </c>
      <c r="C627" t="str">
        <f>VLOOKUP(A627,Clientes!A$2:H$623,3,FALSE)</f>
        <v>CAROLINA</v>
      </c>
      <c r="D627" t="str">
        <f>VLOOKUP(A627,Clientes!A$2:H$623,4,FALSE)</f>
        <v>OYARCE</v>
      </c>
      <c r="E627" t="str">
        <f>VLOOKUP(B627,Servicios!A$2:B$101,2,FALSE)</f>
        <v>Lavado de Alfombras Muro a Muro</v>
      </c>
      <c r="F627" s="11" t="s">
        <v>1690</v>
      </c>
      <c r="G627" s="3">
        <v>43526</v>
      </c>
      <c r="H627" s="73">
        <v>79000</v>
      </c>
      <c r="I627">
        <f t="shared" si="14"/>
        <v>3</v>
      </c>
      <c r="J627">
        <f t="shared" si="15"/>
        <v>2019</v>
      </c>
    </row>
    <row r="628" spans="1:10" ht="14.25" customHeight="1">
      <c r="A628">
        <v>532</v>
      </c>
      <c r="B628">
        <v>1</v>
      </c>
      <c r="C628" t="str">
        <f>VLOOKUP(A628,Clientes!A$2:H$623,3,FALSE)</f>
        <v>GIOVANA</v>
      </c>
      <c r="D628" t="str">
        <f>VLOOKUP(A628,Clientes!A$2:H$623,4,FALSE)</f>
        <v>ZUÑIGA</v>
      </c>
      <c r="E628" t="str">
        <f>VLOOKUP(B628,Servicios!A$2:B$101,2,FALSE)</f>
        <v>Lavado de Alfombras Muro a Muro</v>
      </c>
      <c r="F628" s="11" t="s">
        <v>1693</v>
      </c>
      <c r="G628" s="3">
        <v>43528</v>
      </c>
      <c r="H628" s="73">
        <v>46000</v>
      </c>
      <c r="I628">
        <f t="shared" si="14"/>
        <v>3</v>
      </c>
      <c r="J628">
        <f t="shared" si="15"/>
        <v>2019</v>
      </c>
    </row>
    <row r="629" spans="1:10" ht="14.25" customHeight="1">
      <c r="A629">
        <v>533</v>
      </c>
      <c r="B629">
        <v>4</v>
      </c>
      <c r="C629" t="str">
        <f>VLOOKUP(A629,Clientes!A$2:H$623,3,FALSE)</f>
        <v>KARINA</v>
      </c>
      <c r="D629" t="str">
        <f>VLOOKUP(A629,Clientes!A$2:H$623,4,FALSE)</f>
        <v>OTAROLA</v>
      </c>
      <c r="E629" t="str">
        <f>VLOOKUP(B629,Servicios!A$2:B$101,2,FALSE)</f>
        <v>Limpieza de Tapices de Muebles</v>
      </c>
      <c r="F629" s="11" t="s">
        <v>1697</v>
      </c>
      <c r="G629" s="3">
        <v>43528</v>
      </c>
      <c r="H629" s="73">
        <v>52000</v>
      </c>
      <c r="I629">
        <f t="shared" si="14"/>
        <v>3</v>
      </c>
      <c r="J629">
        <f t="shared" si="15"/>
        <v>2019</v>
      </c>
    </row>
    <row r="630" spans="1:10" ht="14.25" customHeight="1">
      <c r="A630">
        <v>370</v>
      </c>
      <c r="B630">
        <v>2</v>
      </c>
      <c r="C630" t="str">
        <f>VLOOKUP(A630,Clientes!A$2:H$623,3,FALSE)</f>
        <v>CINTHYA</v>
      </c>
      <c r="D630" t="str">
        <f>VLOOKUP(A630,Clientes!A$2:H$623,4,FALSE)</f>
        <v>MENDOZA</v>
      </c>
      <c r="E630" t="str">
        <f>VLOOKUP(B630,Servicios!A$2:B$101,2,FALSE)</f>
        <v>Lavado de Alfombras Sueltas</v>
      </c>
      <c r="F630" s="11" t="s">
        <v>1137</v>
      </c>
      <c r="G630" s="3">
        <v>43528</v>
      </c>
      <c r="H630" s="73">
        <v>20000</v>
      </c>
      <c r="I630">
        <f t="shared" si="14"/>
        <v>3</v>
      </c>
      <c r="J630">
        <f t="shared" si="15"/>
        <v>2019</v>
      </c>
    </row>
    <row r="631" spans="1:10" ht="14.25" customHeight="1">
      <c r="A631">
        <v>232</v>
      </c>
      <c r="B631">
        <v>2</v>
      </c>
      <c r="C631" t="str">
        <f>VLOOKUP(A631,Clientes!A$2:H$623,3,FALSE)</f>
        <v>Elisa</v>
      </c>
      <c r="D631" t="str">
        <f>VLOOKUP(A631,Clientes!A$2:H$623,4,FALSE)</f>
        <v>Miranda</v>
      </c>
      <c r="E631" t="str">
        <f>VLOOKUP(B631,Servicios!A$2:B$101,2,FALSE)</f>
        <v>Lavado de Alfombras Sueltas</v>
      </c>
      <c r="F631" s="11" t="s">
        <v>1137</v>
      </c>
      <c r="G631" s="3">
        <v>43528</v>
      </c>
      <c r="H631" s="73">
        <v>30000</v>
      </c>
      <c r="I631">
        <f t="shared" si="14"/>
        <v>3</v>
      </c>
      <c r="J631">
        <f t="shared" si="15"/>
        <v>2019</v>
      </c>
    </row>
    <row r="632" spans="1:10" ht="14.25" customHeight="1">
      <c r="A632">
        <v>534</v>
      </c>
      <c r="B632">
        <v>2</v>
      </c>
      <c r="C632" t="str">
        <f>VLOOKUP(A632,Clientes!A$2:H$623,3,FALSE)</f>
        <v>GONZALO</v>
      </c>
      <c r="D632" t="str">
        <f>VLOOKUP(A632,Clientes!A$2:H$623,4,FALSE)</f>
        <v>GARAY</v>
      </c>
      <c r="E632" t="str">
        <f>VLOOKUP(B632,Servicios!A$2:B$101,2,FALSE)</f>
        <v>Lavado de Alfombras Sueltas</v>
      </c>
      <c r="F632" s="11" t="s">
        <v>1137</v>
      </c>
      <c r="G632" s="3">
        <v>43528</v>
      </c>
      <c r="H632" s="73">
        <v>1</v>
      </c>
      <c r="I632">
        <f t="shared" si="14"/>
        <v>3</v>
      </c>
      <c r="J632">
        <f t="shared" si="15"/>
        <v>2019</v>
      </c>
    </row>
    <row r="633" spans="1:10" ht="14.25" customHeight="1">
      <c r="A633">
        <v>535</v>
      </c>
      <c r="B633">
        <v>1</v>
      </c>
      <c r="C633" t="str">
        <f>VLOOKUP(A633,Clientes!A$2:H$623,3,FALSE)</f>
        <v>SANDRA</v>
      </c>
      <c r="D633" t="str">
        <f>VLOOKUP(A633,Clientes!A$2:H$623,4,FALSE)</f>
        <v>PACHECO</v>
      </c>
      <c r="E633" t="str">
        <f>VLOOKUP(B633,Servicios!A$2:B$101,2,FALSE)</f>
        <v>Lavado de Alfombras Muro a Muro</v>
      </c>
      <c r="F633" s="11" t="s">
        <v>1704</v>
      </c>
      <c r="G633" s="3">
        <v>43528</v>
      </c>
      <c r="H633" s="73">
        <v>70000</v>
      </c>
      <c r="I633">
        <f t="shared" si="14"/>
        <v>3</v>
      </c>
      <c r="J633">
        <f t="shared" si="15"/>
        <v>2019</v>
      </c>
    </row>
    <row r="634" spans="1:10" ht="14.25" customHeight="1">
      <c r="A634">
        <v>536</v>
      </c>
      <c r="B634">
        <v>2</v>
      </c>
      <c r="C634" t="str">
        <f>VLOOKUP(A634,Clientes!A$2:H$623,3,FALSE)</f>
        <v xml:space="preserve">CLAUDIA </v>
      </c>
      <c r="D634" t="str">
        <f>VLOOKUP(A634,Clientes!A$2:H$623,4,FALSE)</f>
        <v>CELEDON</v>
      </c>
      <c r="E634" t="str">
        <f>VLOOKUP(B634,Servicios!A$2:B$101,2,FALSE)</f>
        <v>Lavado de Alfombras Sueltas</v>
      </c>
      <c r="F634" s="11" t="s">
        <v>1202</v>
      </c>
      <c r="G634" s="3">
        <v>43528</v>
      </c>
      <c r="H634" s="73">
        <v>30000</v>
      </c>
      <c r="I634">
        <f t="shared" si="14"/>
        <v>3</v>
      </c>
      <c r="J634">
        <f t="shared" si="15"/>
        <v>2019</v>
      </c>
    </row>
    <row r="635" spans="1:10" ht="14.25" customHeight="1">
      <c r="A635">
        <v>537</v>
      </c>
      <c r="B635">
        <v>4</v>
      </c>
      <c r="C635" t="str">
        <f>VLOOKUP(A635,Clientes!A$2:H$623,3,FALSE)</f>
        <v>DANIELA</v>
      </c>
      <c r="D635" t="str">
        <f>VLOOKUP(A635,Clientes!A$2:H$623,4,FALSE)</f>
        <v>NAVIA</v>
      </c>
      <c r="E635" t="str">
        <f>VLOOKUP(B635,Servicios!A$2:B$101,2,FALSE)</f>
        <v>Limpieza de Tapices de Muebles</v>
      </c>
      <c r="F635" s="11" t="s">
        <v>1710</v>
      </c>
      <c r="G635" s="3">
        <v>43529</v>
      </c>
      <c r="H635" s="73">
        <v>77500</v>
      </c>
      <c r="I635">
        <f t="shared" si="14"/>
        <v>3</v>
      </c>
      <c r="J635">
        <f t="shared" si="15"/>
        <v>2019</v>
      </c>
    </row>
    <row r="636" spans="1:10" ht="14.25" customHeight="1">
      <c r="A636">
        <v>538</v>
      </c>
      <c r="B636">
        <v>2</v>
      </c>
      <c r="C636" t="str">
        <f>VLOOKUP(A636,Clientes!A$2:H$623,3,FALSE)</f>
        <v>SILVIA</v>
      </c>
      <c r="D636" t="str">
        <f>VLOOKUP(A636,Clientes!A$2:H$623,4,FALSE)</f>
        <v>METIS</v>
      </c>
      <c r="E636" t="str">
        <f>VLOOKUP(B636,Servicios!A$2:B$101,2,FALSE)</f>
        <v>Lavado de Alfombras Sueltas</v>
      </c>
      <c r="F636" s="11" t="s">
        <v>1137</v>
      </c>
      <c r="G636" s="3">
        <v>43529</v>
      </c>
      <c r="H636" s="73">
        <v>28000</v>
      </c>
      <c r="I636">
        <f t="shared" si="14"/>
        <v>3</v>
      </c>
      <c r="J636">
        <f t="shared" si="15"/>
        <v>2019</v>
      </c>
    </row>
    <row r="637" spans="1:10" ht="14.25" customHeight="1">
      <c r="A637">
        <v>364</v>
      </c>
      <c r="B637">
        <v>2</v>
      </c>
      <c r="C637" t="str">
        <f>VLOOKUP(A637,Clientes!A$2:H$623,3,FALSE)</f>
        <v>CAROLINA</v>
      </c>
      <c r="D637" t="str">
        <f>VLOOKUP(A637,Clientes!A$2:H$623,4,FALSE)</f>
        <v>PIZARRO</v>
      </c>
      <c r="E637" t="str">
        <f>VLOOKUP(B637,Servicios!A$2:B$101,2,FALSE)</f>
        <v>Lavado de Alfombras Sueltas</v>
      </c>
      <c r="F637" s="11" t="s">
        <v>1137</v>
      </c>
      <c r="G637" s="3">
        <v>43529</v>
      </c>
      <c r="H637" s="73">
        <v>20000</v>
      </c>
      <c r="I637">
        <f t="shared" si="14"/>
        <v>3</v>
      </c>
      <c r="J637">
        <f t="shared" si="15"/>
        <v>2019</v>
      </c>
    </row>
    <row r="638" spans="1:10" ht="14.25" customHeight="1">
      <c r="A638">
        <v>539</v>
      </c>
      <c r="B638">
        <v>2</v>
      </c>
      <c r="C638" t="str">
        <f>VLOOKUP(A638,Clientes!A$2:H$623,3,FALSE)</f>
        <v>GISSELA</v>
      </c>
      <c r="D638" t="str">
        <f>VLOOKUP(A638,Clientes!A$2:H$623,4,FALSE)</f>
        <v>CARRASCO</v>
      </c>
      <c r="E638" t="str">
        <f>VLOOKUP(B638,Servicios!A$2:B$101,2,FALSE)</f>
        <v>Lavado de Alfombras Sueltas</v>
      </c>
      <c r="F638" s="11" t="s">
        <v>1202</v>
      </c>
      <c r="G638" s="3">
        <v>43529</v>
      </c>
      <c r="H638" s="73">
        <v>40000</v>
      </c>
      <c r="I638">
        <f t="shared" si="14"/>
        <v>3</v>
      </c>
      <c r="J638">
        <f t="shared" si="15"/>
        <v>2019</v>
      </c>
    </row>
    <row r="639" spans="1:10" ht="14.25" customHeight="1">
      <c r="A639">
        <v>540</v>
      </c>
      <c r="B639">
        <v>2</v>
      </c>
      <c r="C639" t="str">
        <f>VLOOKUP(A639,Clientes!A$2:H$623,3,FALSE)</f>
        <v>JEANETTE</v>
      </c>
      <c r="D639" t="str">
        <f>VLOOKUP(A639,Clientes!A$2:H$623,4,FALSE)</f>
        <v>MORALES</v>
      </c>
      <c r="E639" t="str">
        <f>VLOOKUP(B639,Servicios!A$2:B$101,2,FALSE)</f>
        <v>Lavado de Alfombras Sueltas</v>
      </c>
      <c r="F639" s="11" t="s">
        <v>1719</v>
      </c>
      <c r="G639" s="3">
        <v>43529</v>
      </c>
      <c r="H639" s="73">
        <v>48000</v>
      </c>
      <c r="I639">
        <f t="shared" si="14"/>
        <v>3</v>
      </c>
      <c r="J639">
        <f t="shared" si="15"/>
        <v>2019</v>
      </c>
    </row>
    <row r="640" spans="1:10" ht="14.25" customHeight="1">
      <c r="A640">
        <v>541</v>
      </c>
      <c r="B640">
        <v>2</v>
      </c>
      <c r="C640" t="str">
        <f>VLOOKUP(A640,Clientes!A$2:H$623,3,FALSE)</f>
        <v>NORMA</v>
      </c>
      <c r="D640" t="str">
        <f>VLOOKUP(A640,Clientes!A$2:H$623,4,FALSE)</f>
        <v>MEDINA</v>
      </c>
      <c r="E640" t="str">
        <f>VLOOKUP(B640,Servicios!A$2:B$101,2,FALSE)</f>
        <v>Lavado de Alfombras Sueltas</v>
      </c>
      <c r="F640" s="11" t="s">
        <v>1137</v>
      </c>
      <c r="G640" s="3">
        <v>43529</v>
      </c>
      <c r="H640" s="73">
        <v>24000</v>
      </c>
      <c r="I640">
        <f t="shared" si="14"/>
        <v>3</v>
      </c>
      <c r="J640">
        <f t="shared" si="15"/>
        <v>2019</v>
      </c>
    </row>
    <row r="641" spans="1:10" ht="14.25" customHeight="1">
      <c r="A641">
        <v>542</v>
      </c>
      <c r="B641">
        <v>2</v>
      </c>
      <c r="C641" t="str">
        <f>VLOOKUP(A641,Clientes!A$2:H$623,3,FALSE)</f>
        <v>SILVIA</v>
      </c>
      <c r="D641" t="str">
        <f>VLOOKUP(A641,Clientes!A$2:H$623,4,FALSE)</f>
        <v>LISBOA</v>
      </c>
      <c r="E641" t="str">
        <f>VLOOKUP(B641,Servicios!A$2:B$101,2,FALSE)</f>
        <v>Lavado de Alfombras Sueltas</v>
      </c>
      <c r="F641" s="11" t="s">
        <v>1137</v>
      </c>
      <c r="G641" s="3">
        <v>43530</v>
      </c>
      <c r="H641" s="73">
        <v>20000</v>
      </c>
      <c r="J641">
        <f t="shared" si="15"/>
        <v>2019</v>
      </c>
    </row>
    <row r="642" spans="1:10" ht="14.25" customHeight="1">
      <c r="A642">
        <v>543</v>
      </c>
      <c r="B642">
        <v>2</v>
      </c>
      <c r="C642" t="str">
        <f>VLOOKUP(A642,Clientes!A$2:H$623,3,FALSE)</f>
        <v>JESSICA</v>
      </c>
      <c r="D642" t="str">
        <f>VLOOKUP(A642,Clientes!A$2:H$623,4,FALSE)</f>
        <v>LOPEZ</v>
      </c>
      <c r="E642" t="str">
        <f>VLOOKUP(B642,Servicios!A$2:B$101,2,FALSE)</f>
        <v>Lavado de Alfombras Sueltas</v>
      </c>
      <c r="F642" s="11" t="s">
        <v>1137</v>
      </c>
      <c r="G642" s="3">
        <v>43530</v>
      </c>
      <c r="H642" s="73">
        <v>40000</v>
      </c>
      <c r="I642">
        <f t="shared" si="14"/>
        <v>3</v>
      </c>
      <c r="J642">
        <f t="shared" si="15"/>
        <v>2019</v>
      </c>
    </row>
    <row r="643" spans="1:10" ht="14.25" customHeight="1">
      <c r="A643">
        <v>487</v>
      </c>
      <c r="B643">
        <v>2</v>
      </c>
      <c r="C643" t="str">
        <f>VLOOKUP(A643,Clientes!A$2:H$623,3,FALSE)</f>
        <v>BARBARA</v>
      </c>
      <c r="D643" t="str">
        <f>VLOOKUP(A643,Clientes!A$2:H$623,4,FALSE)</f>
        <v>HALIAGADA</v>
      </c>
      <c r="E643" t="str">
        <f>VLOOKUP(B643,Servicios!A$2:B$101,2,FALSE)</f>
        <v>Lavado de Alfombras Sueltas</v>
      </c>
      <c r="F643" s="11" t="s">
        <v>1137</v>
      </c>
      <c r="G643" s="3">
        <v>43530</v>
      </c>
      <c r="H643" s="73">
        <v>20000</v>
      </c>
      <c r="I643">
        <f t="shared" si="14"/>
        <v>3</v>
      </c>
      <c r="J643">
        <f t="shared" si="15"/>
        <v>2019</v>
      </c>
    </row>
    <row r="644" spans="1:10" ht="14.25" customHeight="1">
      <c r="A644">
        <v>545</v>
      </c>
      <c r="B644">
        <v>2</v>
      </c>
      <c r="C644" t="str">
        <f>VLOOKUP(A644,Clientes!A$2:H$623,3,FALSE)</f>
        <v xml:space="preserve">MATIAS </v>
      </c>
      <c r="D644" t="str">
        <f>VLOOKUP(A644,Clientes!A$2:H$623,4,FALSE)</f>
        <v>MEDIANO</v>
      </c>
      <c r="E644" t="str">
        <f>VLOOKUP(B644,Servicios!A$2:B$101,2,FALSE)</f>
        <v>Lavado de Alfombras Sueltas</v>
      </c>
      <c r="F644" s="11" t="s">
        <v>1137</v>
      </c>
      <c r="G644" s="3">
        <v>43530</v>
      </c>
      <c r="H644" s="73">
        <v>20000</v>
      </c>
      <c r="I644">
        <f t="shared" si="14"/>
        <v>3</v>
      </c>
      <c r="J644">
        <f t="shared" si="15"/>
        <v>2019</v>
      </c>
    </row>
    <row r="645" spans="1:10" ht="14.25" customHeight="1">
      <c r="A645">
        <v>546</v>
      </c>
      <c r="B645">
        <v>2</v>
      </c>
      <c r="C645" t="str">
        <f>VLOOKUP(A645,Clientes!A$2:H$623,3,FALSE)</f>
        <v>GRIMILDA</v>
      </c>
      <c r="D645" t="str">
        <f>VLOOKUP(A645,Clientes!A$2:H$623,4,FALSE)</f>
        <v>FIGUEROA</v>
      </c>
      <c r="E645" t="str">
        <f>VLOOKUP(B645,Servicios!A$2:B$101,2,FALSE)</f>
        <v>Lavado de Alfombras Sueltas</v>
      </c>
      <c r="F645" s="11" t="s">
        <v>1137</v>
      </c>
      <c r="G645" s="3">
        <v>43530</v>
      </c>
      <c r="H645" s="73">
        <v>25000</v>
      </c>
      <c r="I645">
        <f t="shared" si="14"/>
        <v>3</v>
      </c>
      <c r="J645">
        <f t="shared" si="15"/>
        <v>2019</v>
      </c>
    </row>
    <row r="646" spans="1:10" ht="14.25" customHeight="1">
      <c r="A646">
        <v>281</v>
      </c>
      <c r="B646">
        <v>2</v>
      </c>
      <c r="C646" t="str">
        <f>VLOOKUP(A646,Clientes!A$2:H$623,3,FALSE)</f>
        <v>Agatha</v>
      </c>
      <c r="D646" t="str">
        <f>VLOOKUP(A646,Clientes!A$2:H$623,4,FALSE)</f>
        <v>Romero</v>
      </c>
      <c r="E646" t="str">
        <f>VLOOKUP(B646,Servicios!A$2:B$101,2,FALSE)</f>
        <v>Lavado de Alfombras Sueltas</v>
      </c>
      <c r="F646" s="11" t="s">
        <v>1202</v>
      </c>
      <c r="G646" s="3">
        <v>43530</v>
      </c>
      <c r="H646" s="73">
        <v>44000</v>
      </c>
      <c r="I646">
        <f t="shared" si="14"/>
        <v>3</v>
      </c>
      <c r="J646">
        <f t="shared" si="15"/>
        <v>2019</v>
      </c>
    </row>
    <row r="647" spans="1:10" ht="14.25" customHeight="1">
      <c r="A647">
        <v>547</v>
      </c>
      <c r="B647">
        <v>2</v>
      </c>
      <c r="C647" t="str">
        <f>VLOOKUP(A647,Clientes!A$2:H$623,3,FALSE)</f>
        <v>MARITZA</v>
      </c>
      <c r="D647" t="str">
        <f>VLOOKUP(A647,Clientes!A$2:H$623,4,FALSE)</f>
        <v>DIAZ</v>
      </c>
      <c r="E647" t="str">
        <f>VLOOKUP(B647,Servicios!A$2:B$101,2,FALSE)</f>
        <v>Lavado de Alfombras Sueltas</v>
      </c>
      <c r="F647" s="11" t="s">
        <v>1719</v>
      </c>
      <c r="G647" s="3">
        <v>43532</v>
      </c>
      <c r="H647" s="73">
        <v>44000</v>
      </c>
      <c r="I647">
        <f t="shared" si="14"/>
        <v>3</v>
      </c>
      <c r="J647">
        <f t="shared" si="15"/>
        <v>2019</v>
      </c>
    </row>
    <row r="648" spans="1:10" ht="14.25" customHeight="1">
      <c r="A648">
        <v>548</v>
      </c>
      <c r="B648">
        <v>4</v>
      </c>
      <c r="C648" t="str">
        <f>VLOOKUP(A648,Clientes!A$2:H$623,3,FALSE)</f>
        <v xml:space="preserve">SONIA </v>
      </c>
      <c r="D648">
        <f>VLOOKUP(A648,Clientes!A$2:H$623,4,FALSE)</f>
        <v>0</v>
      </c>
      <c r="E648" t="str">
        <f>VLOOKUP(B648,Servicios!A$2:B$101,2,FALSE)</f>
        <v>Limpieza de Tapices de Muebles</v>
      </c>
      <c r="F648" s="11" t="s">
        <v>1738</v>
      </c>
      <c r="G648" s="3">
        <v>43533</v>
      </c>
      <c r="H648" s="73">
        <v>110000</v>
      </c>
      <c r="I648">
        <f t="shared" si="14"/>
        <v>3</v>
      </c>
      <c r="J648">
        <f t="shared" si="15"/>
        <v>2019</v>
      </c>
    </row>
    <row r="649" spans="1:10" ht="14.25" customHeight="1">
      <c r="A649">
        <v>519</v>
      </c>
      <c r="B649">
        <v>2</v>
      </c>
      <c r="C649" t="str">
        <f>VLOOKUP(A649,Clientes!A$2:H$623,3,FALSE)</f>
        <v>CLAUDIA</v>
      </c>
      <c r="D649" t="str">
        <f>VLOOKUP(A649,Clientes!A$2:H$623,4,FALSE)</f>
        <v>ORTIZ</v>
      </c>
      <c r="E649" t="str">
        <f>VLOOKUP(B649,Servicios!A$2:B$101,2,FALSE)</f>
        <v>Lavado de Alfombras Sueltas</v>
      </c>
      <c r="F649" s="11" t="s">
        <v>1137</v>
      </c>
      <c r="G649" s="3">
        <v>43533</v>
      </c>
      <c r="H649" s="73">
        <v>24000</v>
      </c>
      <c r="I649">
        <f t="shared" si="14"/>
        <v>3</v>
      </c>
      <c r="J649">
        <f t="shared" si="15"/>
        <v>2019</v>
      </c>
    </row>
    <row r="650" spans="1:10" ht="14.25" customHeight="1">
      <c r="A650">
        <v>191</v>
      </c>
      <c r="B650">
        <v>1</v>
      </c>
      <c r="C650" t="str">
        <f>VLOOKUP(A650,Clientes!A$2:H$623,3,FALSE)</f>
        <v>Sergio</v>
      </c>
      <c r="D650" t="str">
        <f>VLOOKUP(A650,Clientes!A$2:H$623,4,FALSE)</f>
        <v>Fica</v>
      </c>
      <c r="E650" t="str">
        <f>VLOOKUP(B650,Servicios!A$2:B$101,2,FALSE)</f>
        <v>Lavado de Alfombras Muro a Muro</v>
      </c>
      <c r="F650" s="11" t="s">
        <v>1739</v>
      </c>
      <c r="G650" s="3">
        <v>43533</v>
      </c>
      <c r="H650" s="73">
        <v>48000</v>
      </c>
      <c r="I650">
        <f t="shared" si="14"/>
        <v>3</v>
      </c>
      <c r="J650">
        <f t="shared" si="15"/>
        <v>2019</v>
      </c>
    </row>
    <row r="651" spans="1:10" ht="14.25" customHeight="1">
      <c r="A651">
        <v>549</v>
      </c>
      <c r="B651">
        <v>1</v>
      </c>
      <c r="C651" t="str">
        <f>VLOOKUP(A651,Clientes!A$2:H$623,3,FALSE)</f>
        <v>ANTONIO</v>
      </c>
      <c r="D651" t="str">
        <f>VLOOKUP(A651,Clientes!A$2:H$623,4,FALSE)</f>
        <v>BAEZA</v>
      </c>
      <c r="E651" t="str">
        <f>VLOOKUP(B651,Servicios!A$2:B$101,2,FALSE)</f>
        <v>Lavado de Alfombras Muro a Muro</v>
      </c>
      <c r="F651" s="11" t="s">
        <v>1743</v>
      </c>
      <c r="G651" s="3">
        <v>43533</v>
      </c>
      <c r="H651" s="73">
        <v>61000</v>
      </c>
      <c r="I651">
        <f t="shared" ref="I651:I714" si="16">MONTH(G651)</f>
        <v>3</v>
      </c>
      <c r="J651">
        <f t="shared" si="15"/>
        <v>2019</v>
      </c>
    </row>
    <row r="652" spans="1:10" ht="14.25" customHeight="1">
      <c r="A652">
        <v>550</v>
      </c>
      <c r="B652">
        <v>1</v>
      </c>
      <c r="C652" t="str">
        <f>VLOOKUP(A652,Clientes!A$2:H$623,3,FALSE)</f>
        <v>MARIA ISABEL</v>
      </c>
      <c r="D652" t="str">
        <f>VLOOKUP(A652,Clientes!A$2:H$623,4,FALSE)</f>
        <v>HARD</v>
      </c>
      <c r="E652" t="str">
        <f>VLOOKUP(B652,Servicios!A$2:B$101,2,FALSE)</f>
        <v>Lavado de Alfombras Muro a Muro</v>
      </c>
      <c r="F652" s="11" t="s">
        <v>1739</v>
      </c>
      <c r="G652" s="3">
        <v>43533</v>
      </c>
      <c r="H652" s="73">
        <v>38000</v>
      </c>
      <c r="I652">
        <f t="shared" si="16"/>
        <v>3</v>
      </c>
      <c r="J652">
        <f t="shared" si="15"/>
        <v>2019</v>
      </c>
    </row>
    <row r="653" spans="1:10" ht="14.25" customHeight="1">
      <c r="A653">
        <v>551</v>
      </c>
      <c r="B653">
        <v>2</v>
      </c>
      <c r="C653" t="str">
        <f>VLOOKUP(A653,Clientes!A$2:H$623,3,FALSE)</f>
        <v>JE ANETTE</v>
      </c>
      <c r="D653" t="str">
        <f>VLOOKUP(A653,Clientes!A$2:H$623,4,FALSE)</f>
        <v>AYALA</v>
      </c>
      <c r="E653" t="str">
        <f>VLOOKUP(B653,Servicios!A$2:B$101,2,FALSE)</f>
        <v>Lavado de Alfombras Sueltas</v>
      </c>
      <c r="F653" s="11" t="s">
        <v>1664</v>
      </c>
      <c r="G653" s="3">
        <v>43535</v>
      </c>
      <c r="H653" s="73">
        <v>5000</v>
      </c>
      <c r="I653">
        <f t="shared" si="16"/>
        <v>3</v>
      </c>
      <c r="J653">
        <f t="shared" si="15"/>
        <v>2019</v>
      </c>
    </row>
    <row r="654" spans="1:10" ht="14.25" customHeight="1">
      <c r="A654">
        <v>552</v>
      </c>
      <c r="B654">
        <v>1</v>
      </c>
      <c r="C654" t="str">
        <f>VLOOKUP(A654,Clientes!A$2:H$623,3,FALSE)</f>
        <v>JAQUELINE</v>
      </c>
      <c r="D654" t="str">
        <f>VLOOKUP(A654,Clientes!A$2:H$623,4,FALSE)</f>
        <v>CEBALLOS</v>
      </c>
      <c r="E654" t="str">
        <f>VLOOKUP(B654,Servicios!A$2:B$101,2,FALSE)</f>
        <v>Lavado de Alfombras Muro a Muro</v>
      </c>
      <c r="F654" s="11" t="s">
        <v>1583</v>
      </c>
      <c r="G654" s="3">
        <v>43535</v>
      </c>
      <c r="H654" s="73">
        <v>65000</v>
      </c>
      <c r="I654">
        <f t="shared" si="16"/>
        <v>3</v>
      </c>
      <c r="J654">
        <f t="shared" si="15"/>
        <v>2019</v>
      </c>
    </row>
    <row r="655" spans="1:10" ht="14.25" customHeight="1">
      <c r="A655">
        <v>553</v>
      </c>
      <c r="B655">
        <v>2</v>
      </c>
      <c r="C655" t="str">
        <f>VLOOKUP(A655,Clientes!A$2:H$623,3,FALSE)</f>
        <v>MARIA</v>
      </c>
      <c r="D655" t="str">
        <f>VLOOKUP(A655,Clientes!A$2:H$623,4,FALSE)</f>
        <v>DROPERMAN</v>
      </c>
      <c r="E655" t="str">
        <f>VLOOKUP(B655,Servicios!A$2:B$101,2,FALSE)</f>
        <v>Lavado de Alfombras Sueltas</v>
      </c>
      <c r="F655" s="11" t="s">
        <v>1202</v>
      </c>
      <c r="G655" s="3">
        <v>43536</v>
      </c>
      <c r="H655" s="73">
        <v>47000</v>
      </c>
      <c r="I655">
        <f t="shared" si="16"/>
        <v>3</v>
      </c>
      <c r="J655">
        <f t="shared" si="15"/>
        <v>2019</v>
      </c>
    </row>
    <row r="656" spans="1:10" ht="14.25" customHeight="1">
      <c r="A656">
        <v>554</v>
      </c>
      <c r="B656">
        <v>2</v>
      </c>
      <c r="C656" t="str">
        <f>VLOOKUP(A656,Clientes!A$2:H$623,3,FALSE)</f>
        <v>NORMA</v>
      </c>
      <c r="D656" t="str">
        <f>VLOOKUP(A656,Clientes!A$2:H$623,4,FALSE)</f>
        <v>SAAVEDRA</v>
      </c>
      <c r="E656" t="str">
        <f>VLOOKUP(B656,Servicios!A$2:B$101,2,FALSE)</f>
        <v>Lavado de Alfombras Sueltas</v>
      </c>
      <c r="F656" s="11" t="s">
        <v>1137</v>
      </c>
      <c r="G656" s="3">
        <v>43537</v>
      </c>
      <c r="H656" s="73">
        <v>28000</v>
      </c>
      <c r="I656">
        <f t="shared" si="16"/>
        <v>3</v>
      </c>
      <c r="J656">
        <f t="shared" si="15"/>
        <v>2019</v>
      </c>
    </row>
    <row r="657" spans="1:10" ht="14.25" customHeight="1">
      <c r="A657">
        <v>555</v>
      </c>
      <c r="B657">
        <v>4</v>
      </c>
      <c r="C657" t="str">
        <f>VLOOKUP(A657,Clientes!A$2:H$623,3,FALSE)</f>
        <v>AMIGA</v>
      </c>
      <c r="D657" t="str">
        <f>VLOOKUP(A657,Clientes!A$2:H$623,4,FALSE)</f>
        <v>MARCE</v>
      </c>
      <c r="E657" t="str">
        <f>VLOOKUP(B657,Servicios!A$2:B$101,2,FALSE)</f>
        <v>Limpieza de Tapices de Muebles</v>
      </c>
      <c r="F657" s="11" t="s">
        <v>1760</v>
      </c>
      <c r="G657" s="3">
        <v>43537</v>
      </c>
      <c r="H657" s="73">
        <v>98000</v>
      </c>
      <c r="I657">
        <f t="shared" si="16"/>
        <v>3</v>
      </c>
      <c r="J657">
        <f t="shared" si="15"/>
        <v>2019</v>
      </c>
    </row>
    <row r="658" spans="1:10" ht="14.25" customHeight="1">
      <c r="A658">
        <v>556</v>
      </c>
      <c r="B658">
        <v>1</v>
      </c>
      <c r="C658" t="str">
        <f>VLOOKUP(A658,Clientes!A$2:H$623,3,FALSE)</f>
        <v>MARIANA</v>
      </c>
      <c r="D658" t="str">
        <f>VLOOKUP(A658,Clientes!A$2:H$623,4,FALSE)</f>
        <v>CALDERON</v>
      </c>
      <c r="E658" t="str">
        <f>VLOOKUP(B658,Servicios!A$2:B$101,2,FALSE)</f>
        <v>Lavado de Alfombras Muro a Muro</v>
      </c>
      <c r="F658" s="11" t="s">
        <v>1764</v>
      </c>
      <c r="G658" s="3">
        <v>43537</v>
      </c>
      <c r="H658" s="73">
        <v>128000</v>
      </c>
      <c r="I658">
        <f t="shared" si="16"/>
        <v>3</v>
      </c>
      <c r="J658">
        <f t="shared" si="15"/>
        <v>2019</v>
      </c>
    </row>
    <row r="659" spans="1:10" ht="14.25" customHeight="1">
      <c r="A659">
        <v>557</v>
      </c>
      <c r="B659">
        <v>2</v>
      </c>
      <c r="C659" t="str">
        <f>VLOOKUP(A659,Clientes!A$2:H$623,3,FALSE)</f>
        <v xml:space="preserve">MARIANA </v>
      </c>
      <c r="D659" t="str">
        <f>VLOOKUP(A659,Clientes!A$2:H$623,4,FALSE)</f>
        <v>OLIVAREZ</v>
      </c>
      <c r="E659" t="str">
        <f>VLOOKUP(B659,Servicios!A$2:B$101,2,FALSE)</f>
        <v>Lavado de Alfombras Sueltas</v>
      </c>
      <c r="F659" s="11" t="s">
        <v>1202</v>
      </c>
      <c r="G659" s="3">
        <v>43538</v>
      </c>
      <c r="H659" s="73">
        <v>56000</v>
      </c>
      <c r="I659">
        <f t="shared" si="16"/>
        <v>3</v>
      </c>
      <c r="J659">
        <f t="shared" si="15"/>
        <v>2019</v>
      </c>
    </row>
    <row r="660" spans="1:10" ht="14.25" customHeight="1">
      <c r="A660">
        <v>558</v>
      </c>
      <c r="B660">
        <v>2</v>
      </c>
      <c r="C660" t="str">
        <f>VLOOKUP(A660,Clientes!A$2:H$623,3,FALSE)</f>
        <v>CRISTINA</v>
      </c>
      <c r="D660" t="str">
        <f>VLOOKUP(A660,Clientes!A$2:H$623,4,FALSE)</f>
        <v>VALVERDE</v>
      </c>
      <c r="E660" t="str">
        <f>VLOOKUP(B660,Servicios!A$2:B$101,2,FALSE)</f>
        <v>Lavado de Alfombras Sueltas</v>
      </c>
      <c r="F660" s="11" t="s">
        <v>1137</v>
      </c>
      <c r="G660" s="3">
        <v>43538</v>
      </c>
      <c r="H660" s="73">
        <v>25000</v>
      </c>
      <c r="I660">
        <f t="shared" si="16"/>
        <v>3</v>
      </c>
      <c r="J660">
        <f t="shared" si="15"/>
        <v>2019</v>
      </c>
    </row>
    <row r="661" spans="1:10" ht="14.25" customHeight="1">
      <c r="A661">
        <v>559</v>
      </c>
      <c r="B661">
        <v>2</v>
      </c>
      <c r="C661" t="str">
        <f>VLOOKUP(A661,Clientes!A$2:H$623,3,FALSE)</f>
        <v>PATRICIA</v>
      </c>
      <c r="D661" t="str">
        <f>VLOOKUP(A661,Clientes!A$2:H$623,4,FALSE)</f>
        <v>HERNANDEZ</v>
      </c>
      <c r="E661" t="str">
        <f>VLOOKUP(B661,Servicios!A$2:B$101,2,FALSE)</f>
        <v>Lavado de Alfombras Sueltas</v>
      </c>
      <c r="F661" s="11" t="s">
        <v>1137</v>
      </c>
      <c r="G661" s="3">
        <v>43538</v>
      </c>
      <c r="H661" s="73">
        <v>55000</v>
      </c>
      <c r="I661">
        <f t="shared" si="16"/>
        <v>3</v>
      </c>
      <c r="J661">
        <f t="shared" si="15"/>
        <v>2019</v>
      </c>
    </row>
    <row r="662" spans="1:10" ht="14.25" customHeight="1">
      <c r="A662">
        <v>560</v>
      </c>
      <c r="B662">
        <v>2</v>
      </c>
      <c r="C662" t="str">
        <f>VLOOKUP(A662,Clientes!A$2:H$623,3,FALSE)</f>
        <v>ROMINA</v>
      </c>
      <c r="D662" t="str">
        <f>VLOOKUP(A662,Clientes!A$2:H$623,4,FALSE)</f>
        <v>SUAREZ</v>
      </c>
      <c r="E662" t="str">
        <f>VLOOKUP(B662,Servicios!A$2:B$101,2,FALSE)</f>
        <v>Lavado de Alfombras Sueltas</v>
      </c>
      <c r="F662" s="11" t="s">
        <v>1131</v>
      </c>
      <c r="G662" s="3">
        <v>43539</v>
      </c>
      <c r="H662" s="73">
        <v>68000</v>
      </c>
      <c r="I662">
        <f t="shared" si="16"/>
        <v>3</v>
      </c>
      <c r="J662">
        <f t="shared" si="15"/>
        <v>2019</v>
      </c>
    </row>
    <row r="663" spans="1:10" ht="14.25" customHeight="1">
      <c r="A663">
        <v>135</v>
      </c>
      <c r="B663">
        <v>1</v>
      </c>
      <c r="C663" t="str">
        <f>VLOOKUP(A663,Clientes!A$2:H$623,3,FALSE)</f>
        <v>Sandra</v>
      </c>
      <c r="D663" t="str">
        <f>VLOOKUP(A663,Clientes!A$2:H$623,4,FALSE)</f>
        <v>Briones</v>
      </c>
      <c r="E663" t="str">
        <f>VLOOKUP(B663,Servicios!A$2:B$101,2,FALSE)</f>
        <v>Lavado de Alfombras Muro a Muro</v>
      </c>
      <c r="F663" s="11" t="s">
        <v>1776</v>
      </c>
      <c r="G663" s="3">
        <v>43539</v>
      </c>
      <c r="H663" s="73">
        <v>78000</v>
      </c>
      <c r="I663">
        <f t="shared" si="16"/>
        <v>3</v>
      </c>
      <c r="J663">
        <f t="shared" si="15"/>
        <v>2019</v>
      </c>
    </row>
    <row r="664" spans="1:10" ht="14.25" customHeight="1">
      <c r="A664">
        <v>561</v>
      </c>
      <c r="B664">
        <v>1</v>
      </c>
      <c r="C664" t="str">
        <f>VLOOKUP(A664,Clientes!A$2:H$623,3,FALSE)</f>
        <v>SUSANA</v>
      </c>
      <c r="D664" t="str">
        <f>VLOOKUP(A664,Clientes!A$2:H$623,4,FALSE)</f>
        <v>TORO</v>
      </c>
      <c r="E664" t="str">
        <f>VLOOKUP(B664,Servicios!A$2:B$101,2,FALSE)</f>
        <v>Lavado de Alfombras Muro a Muro</v>
      </c>
      <c r="F664" s="11" t="s">
        <v>1779</v>
      </c>
      <c r="G664" s="3">
        <v>43542</v>
      </c>
      <c r="H664" s="73">
        <v>52000</v>
      </c>
      <c r="I664">
        <f t="shared" si="16"/>
        <v>3</v>
      </c>
      <c r="J664">
        <f t="shared" si="15"/>
        <v>2019</v>
      </c>
    </row>
    <row r="665" spans="1:10" ht="14.25" customHeight="1">
      <c r="A665">
        <v>562</v>
      </c>
      <c r="B665">
        <v>4</v>
      </c>
      <c r="C665" t="str">
        <f>VLOOKUP(A665,Clientes!A$2:H$623,3,FALSE)</f>
        <v>EFRAIN</v>
      </c>
      <c r="D665" t="str">
        <f>VLOOKUP(A665,Clientes!A$2:H$623,4,FALSE)</f>
        <v>MARTINEZ</v>
      </c>
      <c r="E665" t="str">
        <f>VLOOKUP(B665,Servicios!A$2:B$101,2,FALSE)</f>
        <v>Limpieza de Tapices de Muebles</v>
      </c>
      <c r="F665" s="11" t="s">
        <v>1782</v>
      </c>
      <c r="G665" s="3">
        <v>43542</v>
      </c>
      <c r="H665" s="73">
        <v>143000</v>
      </c>
      <c r="I665">
        <f t="shared" si="16"/>
        <v>3</v>
      </c>
      <c r="J665">
        <f t="shared" si="15"/>
        <v>2019</v>
      </c>
    </row>
    <row r="666" spans="1:10" ht="14.25" customHeight="1">
      <c r="A666">
        <v>562</v>
      </c>
      <c r="B666">
        <v>2</v>
      </c>
      <c r="C666" t="str">
        <f>VLOOKUP(A666,Clientes!A$2:H$623,3,FALSE)</f>
        <v>EFRAIN</v>
      </c>
      <c r="D666" t="str">
        <f>VLOOKUP(A666,Clientes!A$2:H$623,4,FALSE)</f>
        <v>MARTINEZ</v>
      </c>
      <c r="E666" t="str">
        <f>VLOOKUP(B666,Servicios!A$2:B$101,2,FALSE)</f>
        <v>Lavado de Alfombras Sueltas</v>
      </c>
      <c r="F666" s="11" t="s">
        <v>1137</v>
      </c>
      <c r="G666" s="3">
        <v>43542</v>
      </c>
      <c r="H666" s="73">
        <v>24000</v>
      </c>
      <c r="I666">
        <f t="shared" si="16"/>
        <v>3</v>
      </c>
      <c r="J666">
        <f t="shared" si="15"/>
        <v>2019</v>
      </c>
    </row>
    <row r="667" spans="1:10" ht="14.25" customHeight="1">
      <c r="A667">
        <v>563</v>
      </c>
      <c r="B667">
        <v>1</v>
      </c>
      <c r="C667" t="str">
        <f>VLOOKUP(A667,Clientes!A$2:H$623,3,FALSE)</f>
        <v>PABLO</v>
      </c>
      <c r="D667" t="str">
        <f>VLOOKUP(A667,Clientes!A$2:H$623,4,FALSE)</f>
        <v>RODRIGUEZ</v>
      </c>
      <c r="E667" t="str">
        <f>VLOOKUP(B667,Servicios!A$2:B$101,2,FALSE)</f>
        <v>Lavado de Alfombras Muro a Muro</v>
      </c>
      <c r="F667" s="11" t="s">
        <v>1785</v>
      </c>
      <c r="G667" s="3">
        <v>43542</v>
      </c>
      <c r="H667" s="73">
        <v>40000</v>
      </c>
      <c r="I667">
        <f t="shared" si="16"/>
        <v>3</v>
      </c>
      <c r="J667">
        <f t="shared" si="15"/>
        <v>2019</v>
      </c>
    </row>
    <row r="668" spans="1:10" ht="14.25" customHeight="1">
      <c r="A668">
        <v>565</v>
      </c>
      <c r="B668">
        <v>2</v>
      </c>
      <c r="C668" t="str">
        <f>VLOOKUP(A668,Clientes!A$2:H$623,3,FALSE)</f>
        <v>CYNTIA</v>
      </c>
      <c r="D668" t="str">
        <f>VLOOKUP(A668,Clientes!A$2:H$623,4,FALSE)</f>
        <v>MUÑOS</v>
      </c>
      <c r="E668" t="str">
        <f>VLOOKUP(B668,Servicios!A$2:B$101,2,FALSE)</f>
        <v>Lavado de Alfombras Sueltas</v>
      </c>
      <c r="F668" s="11" t="s">
        <v>1202</v>
      </c>
      <c r="G668" s="3">
        <v>43543</v>
      </c>
      <c r="H668" s="73">
        <v>42000</v>
      </c>
      <c r="I668">
        <f t="shared" si="16"/>
        <v>3</v>
      </c>
      <c r="J668">
        <f t="shared" si="15"/>
        <v>2019</v>
      </c>
    </row>
    <row r="669" spans="1:10" ht="14.25" customHeight="1">
      <c r="A669">
        <v>566</v>
      </c>
      <c r="B669">
        <v>2</v>
      </c>
      <c r="C669" t="str">
        <f>VLOOKUP(A669,Clientes!A$2:H$623,3,FALSE)</f>
        <v>GEORGINA</v>
      </c>
      <c r="D669" t="str">
        <f>VLOOKUP(A669,Clientes!A$2:H$623,4,FALSE)</f>
        <v>LLDOS</v>
      </c>
      <c r="E669" t="str">
        <f>VLOOKUP(B669,Servicios!A$2:B$101,2,FALSE)</f>
        <v>Lavado de Alfombras Sueltas</v>
      </c>
      <c r="F669" s="11" t="s">
        <v>1202</v>
      </c>
      <c r="G669" s="3">
        <v>43543</v>
      </c>
      <c r="H669" s="73">
        <v>50000</v>
      </c>
      <c r="I669">
        <f t="shared" si="16"/>
        <v>3</v>
      </c>
      <c r="J669">
        <f t="shared" si="15"/>
        <v>2019</v>
      </c>
    </row>
    <row r="670" spans="1:10" ht="14.25" customHeight="1">
      <c r="A670">
        <v>567</v>
      </c>
      <c r="B670">
        <v>2</v>
      </c>
      <c r="C670" t="str">
        <f>VLOOKUP(A670,Clientes!A$2:H$623,3,FALSE)</f>
        <v>CAMILA</v>
      </c>
      <c r="D670" t="str">
        <f>VLOOKUP(A670,Clientes!A$2:H$623,4,FALSE)</f>
        <v>ALBORNOZ</v>
      </c>
      <c r="E670" t="str">
        <f>VLOOKUP(B670,Servicios!A$2:B$101,2,FALSE)</f>
        <v>Lavado de Alfombras Sueltas</v>
      </c>
      <c r="F670" s="11" t="s">
        <v>1137</v>
      </c>
      <c r="G670" s="3">
        <v>43543</v>
      </c>
      <c r="H670" s="73">
        <v>20000</v>
      </c>
      <c r="I670">
        <f t="shared" si="16"/>
        <v>3</v>
      </c>
      <c r="J670">
        <f t="shared" si="15"/>
        <v>2019</v>
      </c>
    </row>
    <row r="671" spans="1:10" ht="14.25" customHeight="1">
      <c r="A671">
        <v>568</v>
      </c>
      <c r="B671">
        <v>1</v>
      </c>
      <c r="C671" t="str">
        <f>VLOOKUP(A671,Clientes!A$2:H$623,3,FALSE)</f>
        <v>PILAR</v>
      </c>
      <c r="D671" t="str">
        <f>VLOOKUP(A671,Clientes!A$2:H$623,4,FALSE)</f>
        <v>CARVALLO</v>
      </c>
      <c r="E671" t="str">
        <f>VLOOKUP(B671,Servicios!A$2:B$101,2,FALSE)</f>
        <v>Lavado de Alfombras Muro a Muro</v>
      </c>
      <c r="F671" s="11" t="s">
        <v>1137</v>
      </c>
      <c r="G671" s="3">
        <v>43544</v>
      </c>
      <c r="H671" s="73">
        <v>48000</v>
      </c>
      <c r="I671">
        <f t="shared" si="16"/>
        <v>3</v>
      </c>
      <c r="J671">
        <f t="shared" si="15"/>
        <v>2019</v>
      </c>
    </row>
    <row r="672" spans="1:10" ht="14.25" customHeight="1">
      <c r="A672">
        <v>292</v>
      </c>
      <c r="B672">
        <v>2</v>
      </c>
      <c r="C672" t="str">
        <f>VLOOKUP(A672,Clientes!A$2:H$623,3,FALSE)</f>
        <v>Sara</v>
      </c>
      <c r="D672" t="str">
        <f>VLOOKUP(A672,Clientes!A$2:H$623,4,FALSE)</f>
        <v>Trujillo</v>
      </c>
      <c r="E672" t="str">
        <f>VLOOKUP(B672,Servicios!A$2:B$101,2,FALSE)</f>
        <v>Lavado de Alfombras Sueltas</v>
      </c>
      <c r="F672" s="11" t="s">
        <v>1719</v>
      </c>
      <c r="G672" s="3">
        <v>43544</v>
      </c>
      <c r="H672" s="73">
        <v>48000</v>
      </c>
      <c r="I672">
        <f t="shared" si="16"/>
        <v>3</v>
      </c>
      <c r="J672">
        <f t="shared" si="15"/>
        <v>2019</v>
      </c>
    </row>
    <row r="673" spans="1:10" ht="14.25" customHeight="1">
      <c r="A673">
        <v>569</v>
      </c>
      <c r="B673">
        <v>1</v>
      </c>
      <c r="C673" t="str">
        <f>VLOOKUP(A673,Clientes!A$2:H$623,3,FALSE)</f>
        <v>MARIA MAGDALENA</v>
      </c>
      <c r="D673">
        <f>VLOOKUP(A673,Clientes!A$2:H$623,4,FALSE)</f>
        <v>0</v>
      </c>
      <c r="E673" t="str">
        <f>VLOOKUP(B673,Servicios!A$2:B$101,2,FALSE)</f>
        <v>Lavado de Alfombras Muro a Muro</v>
      </c>
      <c r="F673" s="11" t="s">
        <v>1583</v>
      </c>
      <c r="G673" s="3">
        <v>43545</v>
      </c>
      <c r="H673" s="73">
        <v>50000</v>
      </c>
      <c r="I673">
        <f t="shared" si="16"/>
        <v>3</v>
      </c>
      <c r="J673">
        <f t="shared" si="15"/>
        <v>2019</v>
      </c>
    </row>
    <row r="674" spans="1:10" ht="14.25" customHeight="1">
      <c r="A674">
        <v>570</v>
      </c>
      <c r="B674">
        <v>2</v>
      </c>
      <c r="C674" t="str">
        <f>VLOOKUP(A674,Clientes!A$2:H$623,3,FALSE)</f>
        <v>PATRICIA</v>
      </c>
      <c r="D674" t="str">
        <f>VLOOKUP(A674,Clientes!A$2:H$623,4,FALSE)</f>
        <v>GARCIA</v>
      </c>
      <c r="E674" t="str">
        <f>VLOOKUP(B674,Servicios!A$2:B$101,2,FALSE)</f>
        <v>Lavado de Alfombras Sueltas</v>
      </c>
      <c r="F674" s="11" t="s">
        <v>1801</v>
      </c>
      <c r="G674" s="3">
        <v>43546</v>
      </c>
      <c r="H674" s="73">
        <v>12000</v>
      </c>
      <c r="I674">
        <f t="shared" si="16"/>
        <v>3</v>
      </c>
      <c r="J674">
        <f t="shared" si="15"/>
        <v>2019</v>
      </c>
    </row>
    <row r="675" spans="1:10" ht="14.25" customHeight="1">
      <c r="A675">
        <v>571</v>
      </c>
      <c r="B675">
        <v>2</v>
      </c>
      <c r="C675" t="str">
        <f>VLOOKUP(A675,Clientes!A$2:H$623,3,FALSE)</f>
        <v>ALEJANDRA</v>
      </c>
      <c r="D675" t="str">
        <f>VLOOKUP(A675,Clientes!A$2:H$623,4,FALSE)</f>
        <v>MATEMALA</v>
      </c>
      <c r="E675" t="str">
        <f>VLOOKUP(B675,Servicios!A$2:B$101,2,FALSE)</f>
        <v>Lavado de Alfombras Sueltas</v>
      </c>
      <c r="F675" s="11" t="s">
        <v>1137</v>
      </c>
      <c r="G675" s="3">
        <v>43546</v>
      </c>
      <c r="H675" s="73">
        <v>24000</v>
      </c>
      <c r="I675">
        <f t="shared" si="16"/>
        <v>3</v>
      </c>
      <c r="J675">
        <f t="shared" si="15"/>
        <v>2019</v>
      </c>
    </row>
    <row r="676" spans="1:10" ht="14.25" customHeight="1">
      <c r="A676">
        <v>83</v>
      </c>
      <c r="B676">
        <v>2</v>
      </c>
      <c r="C676" t="str">
        <f>VLOOKUP(A676,Clientes!A$2:H$623,3,FALSE)</f>
        <v>Marcela</v>
      </c>
      <c r="D676" t="str">
        <f>VLOOKUP(A676,Clientes!A$2:H$623,4,FALSE)</f>
        <v>Aceituno</v>
      </c>
      <c r="E676" t="str">
        <f>VLOOKUP(B676,Servicios!A$2:B$101,2,FALSE)</f>
        <v>Lavado de Alfombras Sueltas</v>
      </c>
      <c r="F676" s="11" t="s">
        <v>1137</v>
      </c>
      <c r="G676" s="3">
        <v>43546</v>
      </c>
      <c r="H676" s="73">
        <v>20000</v>
      </c>
      <c r="I676">
        <f t="shared" si="16"/>
        <v>3</v>
      </c>
      <c r="J676">
        <f t="shared" si="15"/>
        <v>2019</v>
      </c>
    </row>
    <row r="677" spans="1:10" ht="14.25" customHeight="1">
      <c r="A677">
        <v>572</v>
      </c>
      <c r="B677">
        <v>1</v>
      </c>
      <c r="C677" t="str">
        <f>VLOOKUP(A677,Clientes!A$2:H$623,3,FALSE)</f>
        <v>PABLO</v>
      </c>
      <c r="D677" t="str">
        <f>VLOOKUP(A677,Clientes!A$2:H$623,4,FALSE)</f>
        <v>CLARO</v>
      </c>
      <c r="E677" t="str">
        <f>VLOOKUP(B677,Servicios!A$2:B$101,2,FALSE)</f>
        <v>Lavado de Alfombras Muro a Muro</v>
      </c>
      <c r="F677" s="11" t="s">
        <v>1098</v>
      </c>
      <c r="G677" s="3">
        <v>43547</v>
      </c>
      <c r="H677" s="73">
        <v>38000</v>
      </c>
      <c r="I677">
        <f t="shared" si="16"/>
        <v>3</v>
      </c>
      <c r="J677">
        <f t="shared" si="15"/>
        <v>2019</v>
      </c>
    </row>
    <row r="678" spans="1:10" ht="14.25" customHeight="1">
      <c r="A678">
        <v>573</v>
      </c>
      <c r="B678">
        <v>1</v>
      </c>
      <c r="C678" t="str">
        <f>VLOOKUP(A678,Clientes!A$2:H$623,3,FALSE)</f>
        <v>FERNANDO</v>
      </c>
      <c r="D678" t="str">
        <f>VLOOKUP(A678,Clientes!A$2:H$623,4,FALSE)</f>
        <v>CALDERON</v>
      </c>
      <c r="E678" t="str">
        <f>VLOOKUP(B678,Servicios!A$2:B$101,2,FALSE)</f>
        <v>Lavado de Alfombras Muro a Muro</v>
      </c>
      <c r="F678" s="11" t="s">
        <v>1548</v>
      </c>
      <c r="G678" s="3">
        <v>43547</v>
      </c>
      <c r="H678" s="73">
        <v>35000</v>
      </c>
      <c r="I678">
        <f t="shared" si="16"/>
        <v>3</v>
      </c>
      <c r="J678">
        <f t="shared" si="15"/>
        <v>2019</v>
      </c>
    </row>
    <row r="679" spans="1:10" ht="14.25" customHeight="1">
      <c r="A679">
        <v>573</v>
      </c>
      <c r="B679">
        <v>4</v>
      </c>
      <c r="C679" t="str">
        <f>VLOOKUP(A679,Clientes!A$2:H$623,3,FALSE)</f>
        <v>FERNANDO</v>
      </c>
      <c r="D679" t="str">
        <f>VLOOKUP(A679,Clientes!A$2:H$623,4,FALSE)</f>
        <v>CALDERON</v>
      </c>
      <c r="E679" t="str">
        <f>VLOOKUP(B679,Servicios!A$2:B$101,2,FALSE)</f>
        <v>Limpieza de Tapices de Muebles</v>
      </c>
      <c r="F679" s="11" t="s">
        <v>1807</v>
      </c>
      <c r="G679" s="3">
        <v>43547</v>
      </c>
      <c r="H679" s="73">
        <v>65000</v>
      </c>
      <c r="I679">
        <f t="shared" si="16"/>
        <v>3</v>
      </c>
      <c r="J679">
        <f t="shared" si="15"/>
        <v>2019</v>
      </c>
    </row>
    <row r="680" spans="1:10" ht="14.25" customHeight="1">
      <c r="A680">
        <v>564</v>
      </c>
      <c r="B680">
        <v>1</v>
      </c>
      <c r="C680" t="str">
        <f>VLOOKUP(A680,Clientes!A$2:H$623,3,FALSE)</f>
        <v>ELIANA</v>
      </c>
      <c r="D680" t="str">
        <f>VLOOKUP(A680,Clientes!A$2:H$623,4,FALSE)</f>
        <v>VALENZUELA</v>
      </c>
      <c r="E680" t="str">
        <f>VLOOKUP(B680,Servicios!A$2:B$101,2,FALSE)</f>
        <v>Lavado de Alfombras Muro a Muro</v>
      </c>
      <c r="F680" s="11" t="s">
        <v>1808</v>
      </c>
      <c r="G680" s="3">
        <v>43549</v>
      </c>
      <c r="H680" s="73">
        <v>85000</v>
      </c>
      <c r="I680">
        <f t="shared" si="16"/>
        <v>3</v>
      </c>
      <c r="J680">
        <f t="shared" si="15"/>
        <v>2019</v>
      </c>
    </row>
    <row r="681" spans="1:10" ht="14.25" customHeight="1">
      <c r="A681">
        <v>418</v>
      </c>
      <c r="B681">
        <v>2</v>
      </c>
      <c r="C681" t="str">
        <f>VLOOKUP(A681,Clientes!A$2:H$623,3,FALSE)</f>
        <v>CARMEN GLORIA</v>
      </c>
      <c r="D681">
        <f>VLOOKUP(A681,Clientes!A$2:H$623,4,FALSE)</f>
        <v>0</v>
      </c>
      <c r="E681" t="str">
        <f>VLOOKUP(B681,Servicios!A$2:B$101,2,FALSE)</f>
        <v>Lavado de Alfombras Sueltas</v>
      </c>
      <c r="F681" s="11" t="s">
        <v>1202</v>
      </c>
      <c r="G681" s="3">
        <v>43549</v>
      </c>
      <c r="H681" s="73">
        <v>28000</v>
      </c>
      <c r="I681">
        <f t="shared" si="16"/>
        <v>3</v>
      </c>
      <c r="J681">
        <f t="shared" si="15"/>
        <v>2019</v>
      </c>
    </row>
    <row r="682" spans="1:10" ht="14.25" customHeight="1">
      <c r="A682">
        <v>574</v>
      </c>
      <c r="B682">
        <v>1</v>
      </c>
      <c r="C682" t="str">
        <f>VLOOKUP(A682,Clientes!A$2:H$623,3,FALSE)</f>
        <v>MARIANELA</v>
      </c>
      <c r="D682">
        <f>VLOOKUP(A682,Clientes!A$2:H$623,4,FALSE)</f>
        <v>0</v>
      </c>
      <c r="E682" t="str">
        <f>VLOOKUP(B682,Servicios!A$2:B$101,2,FALSE)</f>
        <v>Lavado de Alfombras Muro a Muro</v>
      </c>
      <c r="F682" s="11" t="s">
        <v>1811</v>
      </c>
      <c r="G682" s="3">
        <v>43549</v>
      </c>
      <c r="H682" s="73">
        <v>72000</v>
      </c>
      <c r="I682">
        <f t="shared" si="16"/>
        <v>3</v>
      </c>
      <c r="J682">
        <f t="shared" si="15"/>
        <v>2019</v>
      </c>
    </row>
    <row r="683" spans="1:10" ht="14.25" customHeight="1">
      <c r="A683">
        <v>575</v>
      </c>
      <c r="B683">
        <v>1</v>
      </c>
      <c r="C683" t="str">
        <f>VLOOKUP(A683,Clientes!A$2:H$623,3,FALSE)</f>
        <v>JAQUELINE</v>
      </c>
      <c r="D683" t="str">
        <f>VLOOKUP(A683,Clientes!A$2:H$623,4,FALSE)</f>
        <v>CORREA</v>
      </c>
      <c r="E683" t="str">
        <f>VLOOKUP(B683,Servicios!A$2:B$101,2,FALSE)</f>
        <v>Lavado de Alfombras Muro a Muro</v>
      </c>
      <c r="F683" s="11" t="s">
        <v>1813</v>
      </c>
      <c r="G683" s="3">
        <v>43549</v>
      </c>
      <c r="H683" s="73">
        <v>45000</v>
      </c>
      <c r="I683">
        <f t="shared" si="16"/>
        <v>3</v>
      </c>
      <c r="J683">
        <f t="shared" si="15"/>
        <v>2019</v>
      </c>
    </row>
    <row r="684" spans="1:10" ht="14.25" customHeight="1">
      <c r="A684">
        <v>519</v>
      </c>
      <c r="B684">
        <v>2</v>
      </c>
      <c r="C684" t="str">
        <f>VLOOKUP(A684,Clientes!A$2:H$623,3,FALSE)</f>
        <v>CLAUDIA</v>
      </c>
      <c r="D684" t="str">
        <f>VLOOKUP(A684,Clientes!A$2:H$623,4,FALSE)</f>
        <v>ORTIZ</v>
      </c>
      <c r="E684" t="str">
        <f>VLOOKUP(B684,Servicios!A$2:B$101,2,FALSE)</f>
        <v>Lavado de Alfombras Sueltas</v>
      </c>
      <c r="F684" s="11" t="s">
        <v>1137</v>
      </c>
      <c r="G684" s="3">
        <v>43549</v>
      </c>
      <c r="H684" s="73">
        <v>15000</v>
      </c>
      <c r="I684">
        <f t="shared" si="16"/>
        <v>3</v>
      </c>
      <c r="J684">
        <f t="shared" ref="J684:J747" si="17">YEAR(G684)</f>
        <v>2019</v>
      </c>
    </row>
    <row r="685" spans="1:10" ht="14.25" customHeight="1">
      <c r="A685">
        <v>576</v>
      </c>
      <c r="B685">
        <v>2</v>
      </c>
      <c r="C685" t="str">
        <f>VLOOKUP(A685,Clientes!A$2:H$623,3,FALSE)</f>
        <v>ROSSANA</v>
      </c>
      <c r="D685" t="str">
        <f>VLOOKUP(A685,Clientes!A$2:H$623,4,FALSE)</f>
        <v>VALENZUELA</v>
      </c>
      <c r="E685" t="str">
        <f>VLOOKUP(B685,Servicios!A$2:B$101,2,FALSE)</f>
        <v>Lavado de Alfombras Sueltas</v>
      </c>
      <c r="F685" s="11" t="s">
        <v>1137</v>
      </c>
      <c r="G685" s="3">
        <v>43550</v>
      </c>
      <c r="H685" s="73">
        <v>35000</v>
      </c>
      <c r="I685">
        <f t="shared" si="16"/>
        <v>3</v>
      </c>
      <c r="J685">
        <f t="shared" si="17"/>
        <v>2019</v>
      </c>
    </row>
    <row r="686" spans="1:10" ht="14.25" customHeight="1">
      <c r="A686">
        <v>577</v>
      </c>
      <c r="B686">
        <v>7</v>
      </c>
      <c r="C686" t="str">
        <f>VLOOKUP(A686,Clientes!A$2:H$623,3,FALSE)</f>
        <v>XIMENA</v>
      </c>
      <c r="D686" t="str">
        <f>VLOOKUP(A686,Clientes!A$2:H$623,4,FALSE)</f>
        <v>ULLOA</v>
      </c>
      <c r="E686" t="str">
        <f>VLOOKUP(B686,Servicios!A$2:B$101,2,FALSE)</f>
        <v>Limpieza de Colchones</v>
      </c>
      <c r="F686" s="11" t="s">
        <v>1818</v>
      </c>
      <c r="G686" s="3">
        <v>43551</v>
      </c>
      <c r="H686" s="73">
        <v>29000</v>
      </c>
      <c r="I686">
        <f t="shared" si="16"/>
        <v>3</v>
      </c>
      <c r="J686">
        <f t="shared" si="17"/>
        <v>2019</v>
      </c>
    </row>
    <row r="687" spans="1:10" ht="14.25" customHeight="1">
      <c r="A687">
        <v>578</v>
      </c>
      <c r="B687">
        <v>4</v>
      </c>
      <c r="C687" t="str">
        <f>VLOOKUP(A687,Clientes!A$2:H$623,3,FALSE)</f>
        <v>MARIA ANGELI</v>
      </c>
      <c r="D687">
        <f>VLOOKUP(A687,Clientes!A$2:H$623,4,FALSE)</f>
        <v>0</v>
      </c>
      <c r="E687" t="str">
        <f>VLOOKUP(B687,Servicios!A$2:B$101,2,FALSE)</f>
        <v>Limpieza de Tapices de Muebles</v>
      </c>
      <c r="F687" s="11" t="s">
        <v>1821</v>
      </c>
      <c r="G687" s="3">
        <v>43551</v>
      </c>
      <c r="H687" s="73">
        <v>39500</v>
      </c>
      <c r="I687">
        <f t="shared" si="16"/>
        <v>3</v>
      </c>
      <c r="J687">
        <f t="shared" si="17"/>
        <v>2019</v>
      </c>
    </row>
    <row r="688" spans="1:10" ht="14.25" customHeight="1">
      <c r="A688">
        <v>579</v>
      </c>
      <c r="B688">
        <v>2</v>
      </c>
      <c r="C688" t="str">
        <f>VLOOKUP(A688,Clientes!A$2:H$623,3,FALSE)</f>
        <v xml:space="preserve">PAULA </v>
      </c>
      <c r="D688" t="str">
        <f>VLOOKUP(A688,Clientes!A$2:H$623,4,FALSE)</f>
        <v>MARTINEZ</v>
      </c>
      <c r="E688" t="str">
        <f>VLOOKUP(B688,Servicios!A$2:B$101,2,FALSE)</f>
        <v>Lavado de Alfombras Sueltas</v>
      </c>
      <c r="F688" s="11" t="s">
        <v>1137</v>
      </c>
      <c r="G688" s="3">
        <v>43551</v>
      </c>
      <c r="H688" s="73">
        <v>25000</v>
      </c>
      <c r="I688">
        <f t="shared" si="16"/>
        <v>3</v>
      </c>
      <c r="J688">
        <f t="shared" si="17"/>
        <v>2019</v>
      </c>
    </row>
    <row r="689" spans="1:10" ht="14.25" customHeight="1">
      <c r="A689">
        <v>580</v>
      </c>
      <c r="B689">
        <v>2</v>
      </c>
      <c r="C689" t="str">
        <f>VLOOKUP(A689,Clientes!A$2:H$623,3,FALSE)</f>
        <v>MAITE</v>
      </c>
      <c r="D689" t="str">
        <f>VLOOKUP(A689,Clientes!A$2:H$623,4,FALSE)</f>
        <v>MERIDA</v>
      </c>
      <c r="E689" t="str">
        <f>VLOOKUP(B689,Servicios!A$2:B$101,2,FALSE)</f>
        <v>Lavado de Alfombras Sueltas</v>
      </c>
      <c r="F689" s="11" t="s">
        <v>1719</v>
      </c>
      <c r="G689" s="3">
        <v>43552</v>
      </c>
      <c r="H689" s="73">
        <v>50000</v>
      </c>
      <c r="I689">
        <f t="shared" si="16"/>
        <v>3</v>
      </c>
      <c r="J689">
        <f t="shared" si="17"/>
        <v>2019</v>
      </c>
    </row>
    <row r="690" spans="1:10" ht="14.25" customHeight="1">
      <c r="A690">
        <v>581</v>
      </c>
      <c r="B690">
        <v>1</v>
      </c>
      <c r="C690" t="str">
        <f>VLOOKUP(A690,Clientes!A$2:H$623,3,FALSE)</f>
        <v>JAVIERA</v>
      </c>
      <c r="D690">
        <f>VLOOKUP(A690,Clientes!A$2:H$623,4,FALSE)</f>
        <v>0</v>
      </c>
      <c r="E690" t="str">
        <f>VLOOKUP(B690,Servicios!A$2:B$101,2,FALSE)</f>
        <v>Lavado de Alfombras Muro a Muro</v>
      </c>
      <c r="F690" s="11" t="s">
        <v>1829</v>
      </c>
      <c r="G690" s="3">
        <v>43552</v>
      </c>
      <c r="H690" s="73">
        <v>44000</v>
      </c>
      <c r="I690">
        <f t="shared" si="16"/>
        <v>3</v>
      </c>
      <c r="J690">
        <f t="shared" si="17"/>
        <v>2019</v>
      </c>
    </row>
    <row r="691" spans="1:10" ht="14.25" customHeight="1">
      <c r="A691">
        <v>582</v>
      </c>
      <c r="B691">
        <v>1</v>
      </c>
      <c r="C691" t="str">
        <f>VLOOKUP(A691,Clientes!A$2:H$623,3,FALSE)</f>
        <v>ELISA</v>
      </c>
      <c r="D691" t="str">
        <f>VLOOKUP(A691,Clientes!A$2:H$623,4,FALSE)</f>
        <v>KOHNENKAMP</v>
      </c>
      <c r="E691" t="str">
        <f>VLOOKUP(B691,Servicios!A$2:B$101,2,FALSE)</f>
        <v>Lavado de Alfombras Muro a Muro</v>
      </c>
      <c r="F691" s="11" t="s">
        <v>1832</v>
      </c>
      <c r="G691" s="3">
        <v>43552</v>
      </c>
      <c r="H691" s="73">
        <v>35000</v>
      </c>
      <c r="I691">
        <f t="shared" si="16"/>
        <v>3</v>
      </c>
      <c r="J691">
        <f t="shared" si="17"/>
        <v>2019</v>
      </c>
    </row>
    <row r="692" spans="1:10" ht="14.25" customHeight="1">
      <c r="A692">
        <v>583</v>
      </c>
      <c r="B692">
        <v>2</v>
      </c>
      <c r="C692" t="str">
        <f>VLOOKUP(A692,Clientes!A$2:H$623,3,FALSE)</f>
        <v>JOSE</v>
      </c>
      <c r="D692" t="str">
        <f>VLOOKUP(A692,Clientes!A$2:H$623,4,FALSE)</f>
        <v>MARDONES</v>
      </c>
      <c r="E692" t="str">
        <f>VLOOKUP(B692,Servicios!A$2:B$101,2,FALSE)</f>
        <v>Lavado de Alfombras Sueltas</v>
      </c>
      <c r="F692" s="11" t="s">
        <v>1137</v>
      </c>
      <c r="G692" s="3">
        <v>43553</v>
      </c>
      <c r="H692" s="73">
        <v>30000</v>
      </c>
      <c r="I692">
        <f t="shared" si="16"/>
        <v>3</v>
      </c>
      <c r="J692">
        <f t="shared" si="17"/>
        <v>2019</v>
      </c>
    </row>
    <row r="693" spans="1:10" ht="14.25" customHeight="1">
      <c r="A693">
        <v>584</v>
      </c>
      <c r="B693">
        <v>1</v>
      </c>
      <c r="C693" t="str">
        <f>VLOOKUP(A693,Clientes!A$2:H$623,3,FALSE)</f>
        <v xml:space="preserve">ROBERTO </v>
      </c>
      <c r="D693" t="str">
        <f>VLOOKUP(A693,Clientes!A$2:H$623,4,FALSE)</f>
        <v>SEVERINO</v>
      </c>
      <c r="E693" t="str">
        <f>VLOOKUP(B693,Servicios!A$2:B$101,2,FALSE)</f>
        <v>Lavado de Alfombras Muro a Muro</v>
      </c>
      <c r="F693" s="11" t="s">
        <v>1838</v>
      </c>
      <c r="G693" s="3">
        <v>43554</v>
      </c>
      <c r="H693" s="73">
        <v>41000</v>
      </c>
      <c r="I693">
        <f t="shared" si="16"/>
        <v>3</v>
      </c>
      <c r="J693">
        <f t="shared" si="17"/>
        <v>2019</v>
      </c>
    </row>
    <row r="694" spans="1:10" ht="14.25" customHeight="1">
      <c r="A694">
        <v>585</v>
      </c>
      <c r="B694">
        <v>2</v>
      </c>
      <c r="C694" t="str">
        <f>VLOOKUP(A694,Clientes!A$2:H$623,3,FALSE)</f>
        <v>LUIS</v>
      </c>
      <c r="D694" t="str">
        <f>VLOOKUP(A694,Clientes!A$2:H$623,4,FALSE)</f>
        <v>MARIN</v>
      </c>
      <c r="E694" t="str">
        <f>VLOOKUP(B694,Servicios!A$2:B$101,2,FALSE)</f>
        <v>Lavado de Alfombras Sueltas</v>
      </c>
      <c r="F694" s="11" t="s">
        <v>1202</v>
      </c>
      <c r="G694" s="3">
        <v>43554</v>
      </c>
      <c r="H694" s="73">
        <v>58000</v>
      </c>
      <c r="I694">
        <f t="shared" si="16"/>
        <v>3</v>
      </c>
      <c r="J694">
        <f t="shared" si="17"/>
        <v>2019</v>
      </c>
    </row>
    <row r="695" spans="1:10" ht="14.25" customHeight="1">
      <c r="A695">
        <v>586</v>
      </c>
      <c r="B695">
        <v>2</v>
      </c>
      <c r="C695" t="str">
        <f>VLOOKUP(A695,Clientes!A$2:H$623,3,FALSE)</f>
        <v>MARISOL</v>
      </c>
      <c r="D695" t="str">
        <f>VLOOKUP(A695,Clientes!A$2:H$623,4,FALSE)</f>
        <v>PARADA</v>
      </c>
      <c r="E695" t="str">
        <f>VLOOKUP(B695,Servicios!A$2:B$101,2,FALSE)</f>
        <v>Lavado de Alfombras Sueltas</v>
      </c>
      <c r="F695" s="11" t="s">
        <v>1137</v>
      </c>
      <c r="G695" s="3">
        <v>43556</v>
      </c>
      <c r="H695" s="73">
        <v>24000</v>
      </c>
      <c r="I695">
        <f t="shared" si="16"/>
        <v>4</v>
      </c>
      <c r="J695">
        <f t="shared" si="17"/>
        <v>2019</v>
      </c>
    </row>
    <row r="696" spans="1:10" ht="14.25" customHeight="1">
      <c r="A696">
        <v>587</v>
      </c>
      <c r="B696">
        <v>1</v>
      </c>
      <c r="C696" t="str">
        <f>VLOOKUP(A696,Clientes!A$2:H$623,3,FALSE)</f>
        <v>CRISTIAN</v>
      </c>
      <c r="D696" t="str">
        <f>VLOOKUP(A696,Clientes!A$2:H$623,4,FALSE)</f>
        <v>BARROS</v>
      </c>
      <c r="E696" t="str">
        <f>VLOOKUP(B696,Servicios!A$2:B$101,2,FALSE)</f>
        <v>Lavado de Alfombras Muro a Muro</v>
      </c>
      <c r="F696" s="11" t="s">
        <v>1847</v>
      </c>
      <c r="G696" s="3">
        <v>43556</v>
      </c>
      <c r="H696" s="73">
        <v>68000</v>
      </c>
      <c r="J696">
        <f t="shared" si="17"/>
        <v>2019</v>
      </c>
    </row>
    <row r="697" spans="1:10" ht="14.25" customHeight="1">
      <c r="A697">
        <v>588</v>
      </c>
      <c r="B697">
        <v>2</v>
      </c>
      <c r="C697" t="str">
        <f>VLOOKUP(A697,Clientes!A$2:H$623,3,FALSE)</f>
        <v>CAROLINA</v>
      </c>
      <c r="D697">
        <f>VLOOKUP(A697,Clientes!A$2:H$623,4,FALSE)</f>
        <v>0</v>
      </c>
      <c r="E697" t="str">
        <f>VLOOKUP(B697,Servicios!A$2:B$101,2,FALSE)</f>
        <v>Lavado de Alfombras Sueltas</v>
      </c>
      <c r="F697" s="11" t="s">
        <v>1137</v>
      </c>
      <c r="G697" s="3">
        <v>43556</v>
      </c>
      <c r="H697" s="73">
        <v>30000</v>
      </c>
      <c r="I697">
        <f t="shared" si="16"/>
        <v>4</v>
      </c>
      <c r="J697">
        <f t="shared" si="17"/>
        <v>2019</v>
      </c>
    </row>
    <row r="698" spans="1:10" ht="14.25" customHeight="1">
      <c r="A698">
        <v>364</v>
      </c>
      <c r="B698">
        <v>2</v>
      </c>
      <c r="C698" t="str">
        <f>VLOOKUP(A698,Clientes!A$2:H$623,3,FALSE)</f>
        <v>CAROLINA</v>
      </c>
      <c r="D698" t="str">
        <f>VLOOKUP(A698,Clientes!A$2:H$623,4,FALSE)</f>
        <v>PIZARRO</v>
      </c>
      <c r="E698" t="str">
        <f>VLOOKUP(B698,Servicios!A$2:B$101,2,FALSE)</f>
        <v>Lavado de Alfombras Sueltas</v>
      </c>
      <c r="F698" s="11" t="s">
        <v>1849</v>
      </c>
      <c r="G698" s="3">
        <v>43556</v>
      </c>
      <c r="H698" s="73">
        <v>109000</v>
      </c>
      <c r="I698">
        <f t="shared" si="16"/>
        <v>4</v>
      </c>
      <c r="J698">
        <f t="shared" si="17"/>
        <v>2019</v>
      </c>
    </row>
    <row r="699" spans="1:10" ht="14.25" customHeight="1">
      <c r="A699">
        <v>364</v>
      </c>
      <c r="B699">
        <v>4</v>
      </c>
      <c r="C699" t="str">
        <f>VLOOKUP(A699,Clientes!A$2:H$623,3,FALSE)</f>
        <v>CAROLINA</v>
      </c>
      <c r="D699" t="str">
        <f>VLOOKUP(A699,Clientes!A$2:H$623,4,FALSE)</f>
        <v>PIZARRO</v>
      </c>
      <c r="E699" t="str">
        <f>VLOOKUP(B699,Servicios!A$2:B$101,2,FALSE)</f>
        <v>Limpieza de Tapices de Muebles</v>
      </c>
      <c r="F699" s="11" t="s">
        <v>1588</v>
      </c>
      <c r="G699" s="3">
        <v>43556</v>
      </c>
      <c r="H699" s="73">
        <v>83000</v>
      </c>
      <c r="I699">
        <f t="shared" si="16"/>
        <v>4</v>
      </c>
      <c r="J699">
        <f t="shared" si="17"/>
        <v>2019</v>
      </c>
    </row>
    <row r="700" spans="1:10" ht="14.25" customHeight="1">
      <c r="A700">
        <v>589</v>
      </c>
      <c r="B700">
        <v>2</v>
      </c>
      <c r="C700" t="str">
        <f>VLOOKUP(A700,Clientes!A$2:H$623,3,FALSE)</f>
        <v>CLAUDIA</v>
      </c>
      <c r="D700" t="str">
        <f>VLOOKUP(A700,Clientes!A$2:H$623,4,FALSE)</f>
        <v>MARTINEZ</v>
      </c>
      <c r="E700" t="str">
        <f>VLOOKUP(B700,Servicios!A$2:B$101,2,FALSE)</f>
        <v>Lavado de Alfombras Sueltas</v>
      </c>
      <c r="F700" s="11" t="s">
        <v>1137</v>
      </c>
      <c r="G700" s="3">
        <v>43557</v>
      </c>
      <c r="H700" s="73">
        <v>25000</v>
      </c>
      <c r="I700">
        <f t="shared" si="16"/>
        <v>4</v>
      </c>
      <c r="J700">
        <f t="shared" si="17"/>
        <v>2019</v>
      </c>
    </row>
    <row r="701" spans="1:10" ht="14.25" customHeight="1">
      <c r="A701">
        <v>590</v>
      </c>
      <c r="B701">
        <v>2</v>
      </c>
      <c r="C701" t="str">
        <f>VLOOKUP(A701,Clientes!A$2:H$623,3,FALSE)</f>
        <v>PAZ</v>
      </c>
      <c r="D701" t="str">
        <f>VLOOKUP(A701,Clientes!A$2:H$623,4,FALSE)</f>
        <v>RODRIGUEZ</v>
      </c>
      <c r="E701" t="str">
        <f>VLOOKUP(B701,Servicios!A$2:B$101,2,FALSE)</f>
        <v>Lavado de Alfombras Sueltas</v>
      </c>
      <c r="F701" s="11" t="s">
        <v>1137</v>
      </c>
      <c r="G701" s="3">
        <v>43558</v>
      </c>
      <c r="H701" s="73">
        <v>18000</v>
      </c>
      <c r="I701">
        <f t="shared" si="16"/>
        <v>4</v>
      </c>
      <c r="J701">
        <f t="shared" si="17"/>
        <v>2019</v>
      </c>
    </row>
    <row r="702" spans="1:10" ht="14.25" customHeight="1">
      <c r="A702">
        <v>590</v>
      </c>
      <c r="B702">
        <v>4</v>
      </c>
      <c r="C702" t="str">
        <f>VLOOKUP(A702,Clientes!A$2:H$623,3,FALSE)</f>
        <v>PAZ</v>
      </c>
      <c r="D702" t="str">
        <f>VLOOKUP(A702,Clientes!A$2:H$623,4,FALSE)</f>
        <v>RODRIGUEZ</v>
      </c>
      <c r="E702" t="str">
        <f>VLOOKUP(B702,Servicios!A$2:B$101,2,FALSE)</f>
        <v>Limpieza de Tapices de Muebles</v>
      </c>
      <c r="F702" s="11" t="s">
        <v>1854</v>
      </c>
      <c r="G702" s="3">
        <v>43558</v>
      </c>
      <c r="H702" s="73">
        <v>38000</v>
      </c>
      <c r="I702">
        <f t="shared" si="16"/>
        <v>4</v>
      </c>
      <c r="J702">
        <f t="shared" si="17"/>
        <v>2019</v>
      </c>
    </row>
    <row r="703" spans="1:10" ht="14.25" customHeight="1">
      <c r="A703">
        <v>519</v>
      </c>
      <c r="B703">
        <v>2</v>
      </c>
      <c r="C703" t="str">
        <f>VLOOKUP(A703,Clientes!A$2:H$623,3,FALSE)</f>
        <v>CLAUDIA</v>
      </c>
      <c r="D703" t="str">
        <f>VLOOKUP(A703,Clientes!A$2:H$623,4,FALSE)</f>
        <v>ORTIZ</v>
      </c>
      <c r="E703" t="str">
        <f>VLOOKUP(B703,Servicios!A$2:B$101,2,FALSE)</f>
        <v>Lavado de Alfombras Sueltas</v>
      </c>
      <c r="F703" s="11" t="s">
        <v>1137</v>
      </c>
      <c r="G703" s="3">
        <v>43558</v>
      </c>
      <c r="H703" s="73">
        <v>30000</v>
      </c>
      <c r="I703">
        <f t="shared" si="16"/>
        <v>4</v>
      </c>
      <c r="J703">
        <f t="shared" si="17"/>
        <v>2019</v>
      </c>
    </row>
    <row r="704" spans="1:10" ht="14.25" customHeight="1">
      <c r="A704">
        <v>591</v>
      </c>
      <c r="B704">
        <v>2</v>
      </c>
      <c r="C704" t="str">
        <f>VLOOKUP(A704,Clientes!A$2:H$623,3,FALSE)</f>
        <v>ALVARO</v>
      </c>
      <c r="D704" t="str">
        <f>VLOOKUP(A704,Clientes!A$2:H$623,4,FALSE)</f>
        <v>FERNANDEZ</v>
      </c>
      <c r="E704" t="str">
        <f>VLOOKUP(B704,Servicios!A$2:B$101,2,FALSE)</f>
        <v>Lavado de Alfombras Sueltas</v>
      </c>
      <c r="F704" s="11" t="s">
        <v>1137</v>
      </c>
      <c r="G704" s="3">
        <v>43559</v>
      </c>
      <c r="H704" s="73">
        <v>23000</v>
      </c>
      <c r="I704">
        <f t="shared" si="16"/>
        <v>4</v>
      </c>
      <c r="J704">
        <f t="shared" si="17"/>
        <v>2019</v>
      </c>
    </row>
    <row r="705" spans="1:10" ht="14.25" customHeight="1">
      <c r="A705">
        <v>592</v>
      </c>
      <c r="B705">
        <v>2</v>
      </c>
      <c r="C705" t="str">
        <f>VLOOKUP(A705,Clientes!A$2:H$623,3,FALSE)</f>
        <v>MARCELO</v>
      </c>
      <c r="D705" t="str">
        <f>VLOOKUP(A705,Clientes!A$2:H$623,4,FALSE)</f>
        <v>ALVIAL</v>
      </c>
      <c r="E705" t="str">
        <f>VLOOKUP(B705,Servicios!A$2:B$101,2,FALSE)</f>
        <v>Lavado de Alfombras Sueltas</v>
      </c>
      <c r="F705" s="11" t="s">
        <v>1860</v>
      </c>
      <c r="G705" s="3">
        <v>43560</v>
      </c>
      <c r="H705" s="73">
        <v>29000</v>
      </c>
      <c r="I705">
        <f t="shared" si="16"/>
        <v>4</v>
      </c>
      <c r="J705">
        <f t="shared" si="17"/>
        <v>2019</v>
      </c>
    </row>
    <row r="706" spans="1:10" ht="14.25" customHeight="1">
      <c r="A706">
        <v>593</v>
      </c>
      <c r="B706">
        <v>1</v>
      </c>
      <c r="C706" t="str">
        <f>VLOOKUP(A706,Clientes!A$2:H$623,3,FALSE)</f>
        <v>NELLY</v>
      </c>
      <c r="D706">
        <f>VLOOKUP(A706,Clientes!A$2:H$623,4,FALSE)</f>
        <v>0</v>
      </c>
      <c r="E706" t="str">
        <f>VLOOKUP(B706,Servicios!A$2:B$101,2,FALSE)</f>
        <v>Lavado de Alfombras Muro a Muro</v>
      </c>
      <c r="F706" s="11" t="s">
        <v>1785</v>
      </c>
      <c r="G706" s="3">
        <v>43561</v>
      </c>
      <c r="H706" s="73">
        <v>42000</v>
      </c>
      <c r="I706">
        <f t="shared" si="16"/>
        <v>4</v>
      </c>
      <c r="J706">
        <f t="shared" si="17"/>
        <v>2019</v>
      </c>
    </row>
    <row r="707" spans="1:10" ht="14.25" customHeight="1">
      <c r="A707">
        <v>594</v>
      </c>
      <c r="B707">
        <v>2</v>
      </c>
      <c r="C707" t="str">
        <f>VLOOKUP(A707,Clientes!A$2:H$623,3,FALSE)</f>
        <v>GLORIA</v>
      </c>
      <c r="D707" t="str">
        <f>VLOOKUP(A707,Clientes!A$2:H$623,4,FALSE)</f>
        <v>VERA</v>
      </c>
      <c r="E707" t="str">
        <f>VLOOKUP(B707,Servicios!A$2:B$101,2,FALSE)</f>
        <v>Lavado de Alfombras Sueltas</v>
      </c>
      <c r="F707" s="11" t="s">
        <v>1131</v>
      </c>
      <c r="G707" s="3">
        <v>43561</v>
      </c>
      <c r="H707" s="73">
        <v>60000</v>
      </c>
      <c r="I707">
        <f t="shared" si="16"/>
        <v>4</v>
      </c>
      <c r="J707">
        <f t="shared" si="17"/>
        <v>2019</v>
      </c>
    </row>
    <row r="708" spans="1:10" ht="14.25" customHeight="1">
      <c r="A708">
        <v>595</v>
      </c>
      <c r="B708">
        <v>2</v>
      </c>
      <c r="C708" t="str">
        <f>VLOOKUP(A708,Clientes!A$2:H$623,3,FALSE)</f>
        <v>MARCOS</v>
      </c>
      <c r="D708" t="str">
        <f>VLOOKUP(A708,Clientes!A$2:H$623,4,FALSE)</f>
        <v>HORMACHEA</v>
      </c>
      <c r="E708" t="str">
        <f>VLOOKUP(B708,Servicios!A$2:B$101,2,FALSE)</f>
        <v>Lavado de Alfombras Sueltas</v>
      </c>
      <c r="F708" s="11" t="s">
        <v>1202</v>
      </c>
      <c r="G708" s="3">
        <v>43561</v>
      </c>
      <c r="H708" s="73">
        <v>30000</v>
      </c>
      <c r="I708">
        <f t="shared" si="16"/>
        <v>4</v>
      </c>
      <c r="J708">
        <f t="shared" si="17"/>
        <v>2019</v>
      </c>
    </row>
    <row r="709" spans="1:10" ht="14.25" customHeight="1">
      <c r="A709">
        <v>596</v>
      </c>
      <c r="B709">
        <v>2</v>
      </c>
      <c r="C709" t="str">
        <f>VLOOKUP(A709,Clientes!A$2:H$623,3,FALSE)</f>
        <v>COCA</v>
      </c>
      <c r="D709" t="str">
        <f>VLOOKUP(A709,Clientes!A$2:H$623,4,FALSE)</f>
        <v>SERRANO</v>
      </c>
      <c r="E709" t="str">
        <f>VLOOKUP(B709,Servicios!A$2:B$101,2,FALSE)</f>
        <v>Lavado de Alfombras Sueltas</v>
      </c>
      <c r="F709" s="11" t="s">
        <v>1871</v>
      </c>
      <c r="G709" s="3">
        <v>43563</v>
      </c>
      <c r="H709" s="73">
        <v>36000</v>
      </c>
      <c r="I709">
        <f t="shared" si="16"/>
        <v>4</v>
      </c>
      <c r="J709">
        <f t="shared" si="17"/>
        <v>2019</v>
      </c>
    </row>
    <row r="710" spans="1:10" ht="14.25" customHeight="1">
      <c r="A710">
        <v>597</v>
      </c>
      <c r="B710">
        <v>2</v>
      </c>
      <c r="C710" t="str">
        <f>VLOOKUP(A710,Clientes!A$2:H$623,3,FALSE)</f>
        <v>PAOLA</v>
      </c>
      <c r="D710" t="str">
        <f>VLOOKUP(A710,Clientes!A$2:H$623,4,FALSE)</f>
        <v>PUGA</v>
      </c>
      <c r="E710" t="str">
        <f>VLOOKUP(B710,Servicios!A$2:B$101,2,FALSE)</f>
        <v>Lavado de Alfombras Sueltas</v>
      </c>
      <c r="F710" s="11" t="s">
        <v>1871</v>
      </c>
      <c r="G710" s="3">
        <v>43563</v>
      </c>
      <c r="H710" s="73">
        <v>30000</v>
      </c>
      <c r="I710">
        <f t="shared" si="16"/>
        <v>4</v>
      </c>
      <c r="J710">
        <f t="shared" si="17"/>
        <v>2019</v>
      </c>
    </row>
    <row r="711" spans="1:10" ht="14.25" customHeight="1">
      <c r="A711">
        <v>598</v>
      </c>
      <c r="B711">
        <v>2</v>
      </c>
      <c r="C711" t="str">
        <f>VLOOKUP(A711,Clientes!A$2:H$623,3,FALSE)</f>
        <v>XIMENA</v>
      </c>
      <c r="D711" t="str">
        <f>VLOOKUP(A711,Clientes!A$2:H$623,4,FALSE)</f>
        <v>GONZALEZ</v>
      </c>
      <c r="E711" t="str">
        <f>VLOOKUP(B711,Servicios!A$2:B$101,2,FALSE)</f>
        <v>Lavado de Alfombras Sueltas</v>
      </c>
      <c r="F711" s="11" t="s">
        <v>1871</v>
      </c>
      <c r="G711" s="3">
        <v>43564</v>
      </c>
      <c r="H711" s="73">
        <v>25000</v>
      </c>
      <c r="I711">
        <f t="shared" si="16"/>
        <v>4</v>
      </c>
      <c r="J711">
        <f t="shared" si="17"/>
        <v>2019</v>
      </c>
    </row>
    <row r="712" spans="1:10" ht="14.25" customHeight="1">
      <c r="A712">
        <v>530</v>
      </c>
      <c r="B712">
        <v>2</v>
      </c>
      <c r="C712" t="str">
        <f>VLOOKUP(A712,Clientes!A$2:H$623,3,FALSE)</f>
        <v>CLAUDIA</v>
      </c>
      <c r="D712" t="str">
        <f>VLOOKUP(A712,Clientes!A$2:H$623,4,FALSE)</f>
        <v>GALDAMEZ</v>
      </c>
      <c r="E712" t="str">
        <f>VLOOKUP(B712,Servicios!A$2:B$101,2,FALSE)</f>
        <v>Lavado de Alfombras Sueltas</v>
      </c>
      <c r="F712" s="11" t="s">
        <v>1459</v>
      </c>
      <c r="G712" s="3">
        <v>43564</v>
      </c>
      <c r="H712" s="73">
        <v>86000</v>
      </c>
      <c r="I712">
        <f t="shared" si="16"/>
        <v>4</v>
      </c>
      <c r="J712">
        <f t="shared" si="17"/>
        <v>2019</v>
      </c>
    </row>
    <row r="713" spans="1:10" ht="14.25" customHeight="1">
      <c r="A713">
        <v>599</v>
      </c>
      <c r="B713">
        <v>2</v>
      </c>
      <c r="C713" t="str">
        <f>VLOOKUP(A713,Clientes!A$2:H$623,3,FALSE)</f>
        <v>VANESSA</v>
      </c>
      <c r="D713" t="str">
        <f>VLOOKUP(A713,Clientes!A$2:H$623,4,FALSE)</f>
        <v>ANDRADE</v>
      </c>
      <c r="E713" t="str">
        <f>VLOOKUP(B713,Servicios!A$2:B$101,2,FALSE)</f>
        <v>Lavado de Alfombras Sueltas</v>
      </c>
      <c r="F713" s="11" t="s">
        <v>1455</v>
      </c>
      <c r="G713" s="3">
        <v>43565</v>
      </c>
      <c r="H713" s="73">
        <v>38000</v>
      </c>
      <c r="I713">
        <f t="shared" si="16"/>
        <v>4</v>
      </c>
      <c r="J713">
        <f t="shared" si="17"/>
        <v>2019</v>
      </c>
    </row>
    <row r="714" spans="1:10" ht="14.25" customHeight="1">
      <c r="A714">
        <v>600</v>
      </c>
      <c r="B714">
        <v>1</v>
      </c>
      <c r="C714" t="str">
        <f>VLOOKUP(A714,Clientes!A$2:H$623,3,FALSE)</f>
        <v>DOMINGO</v>
      </c>
      <c r="D714">
        <f>VLOOKUP(A714,Clientes!A$2:H$623,4,FALSE)</f>
        <v>0</v>
      </c>
      <c r="E714" t="str">
        <f>VLOOKUP(B714,Servicios!A$2:B$101,2,FALSE)</f>
        <v>Lavado de Alfombras Muro a Muro</v>
      </c>
      <c r="F714" s="11" t="s">
        <v>1739</v>
      </c>
      <c r="G714" s="3">
        <v>43565</v>
      </c>
      <c r="H714" s="73">
        <v>41000</v>
      </c>
      <c r="I714">
        <f t="shared" si="16"/>
        <v>4</v>
      </c>
      <c r="J714">
        <f t="shared" si="17"/>
        <v>2019</v>
      </c>
    </row>
    <row r="715" spans="1:10" ht="14.25" customHeight="1">
      <c r="A715">
        <v>601</v>
      </c>
      <c r="B715">
        <v>2</v>
      </c>
      <c r="C715" t="str">
        <f>VLOOKUP(A715,Clientes!A$2:H$623,3,FALSE)</f>
        <v>MONICA</v>
      </c>
      <c r="D715" t="str">
        <f>VLOOKUP(A715,Clientes!A$2:H$623,4,FALSE)</f>
        <v>RAMIREZ</v>
      </c>
      <c r="E715" t="str">
        <f>VLOOKUP(B715,Servicios!A$2:B$101,2,FALSE)</f>
        <v>Lavado de Alfombras Sueltas</v>
      </c>
      <c r="F715" s="11" t="s">
        <v>1882</v>
      </c>
      <c r="G715" s="3">
        <v>43566</v>
      </c>
      <c r="H715" s="73">
        <v>53000</v>
      </c>
      <c r="I715">
        <f t="shared" ref="I715:I777" si="18">MONTH(G715)</f>
        <v>4</v>
      </c>
      <c r="J715">
        <f t="shared" si="17"/>
        <v>2019</v>
      </c>
    </row>
    <row r="716" spans="1:10" ht="14.25" customHeight="1">
      <c r="A716">
        <v>602</v>
      </c>
      <c r="B716">
        <v>2</v>
      </c>
      <c r="C716" t="str">
        <f>VLOOKUP(A716,Clientes!A$2:H$623,3,FALSE)</f>
        <v>VASTY</v>
      </c>
      <c r="D716" t="str">
        <f>VLOOKUP(A716,Clientes!A$2:H$623,4,FALSE)</f>
        <v>ORTIZ</v>
      </c>
      <c r="E716" t="str">
        <f>VLOOKUP(B716,Servicios!A$2:B$101,2,FALSE)</f>
        <v>Lavado de Alfombras Sueltas</v>
      </c>
      <c r="F716" s="11" t="s">
        <v>1455</v>
      </c>
      <c r="G716" s="3">
        <v>43566</v>
      </c>
      <c r="H716" s="73">
        <v>22500</v>
      </c>
      <c r="I716">
        <f t="shared" si="18"/>
        <v>4</v>
      </c>
      <c r="J716">
        <f t="shared" si="17"/>
        <v>2019</v>
      </c>
    </row>
    <row r="717" spans="1:10" ht="14.25" customHeight="1">
      <c r="A717">
        <v>603</v>
      </c>
      <c r="B717">
        <v>2</v>
      </c>
      <c r="C717" t="str">
        <f>VLOOKUP(A717,Clientes!A$2:H$623,3,FALSE)</f>
        <v xml:space="preserve">CARMEN </v>
      </c>
      <c r="D717" t="str">
        <f>VLOOKUP(A717,Clientes!A$2:H$623,4,FALSE)</f>
        <v>MALDONADO</v>
      </c>
      <c r="E717" t="str">
        <f>VLOOKUP(B717,Servicios!A$2:B$101,2,FALSE)</f>
        <v>Lavado de Alfombras Sueltas</v>
      </c>
      <c r="F717" s="11" t="s">
        <v>1455</v>
      </c>
      <c r="G717" s="3">
        <v>43566</v>
      </c>
      <c r="H717" s="73">
        <v>25000</v>
      </c>
      <c r="I717">
        <f t="shared" si="18"/>
        <v>4</v>
      </c>
      <c r="J717">
        <f t="shared" si="17"/>
        <v>2019</v>
      </c>
    </row>
    <row r="718" spans="1:10" ht="14.25" customHeight="1">
      <c r="A718">
        <v>379</v>
      </c>
      <c r="B718">
        <v>2</v>
      </c>
      <c r="C718" t="str">
        <f>VLOOKUP(A718,Clientes!A$2:H$623,3,FALSE)</f>
        <v>PAOLA</v>
      </c>
      <c r="D718" t="str">
        <f>VLOOKUP(A718,Clientes!A$2:H$623,4,FALSE)</f>
        <v>GRONDONA</v>
      </c>
      <c r="E718" t="str">
        <f>VLOOKUP(B718,Servicios!A$2:B$101,2,FALSE)</f>
        <v>Lavado de Alfombras Sueltas</v>
      </c>
      <c r="F718" s="11" t="s">
        <v>1455</v>
      </c>
      <c r="G718" s="3">
        <v>43566</v>
      </c>
      <c r="H718" s="73">
        <v>30000</v>
      </c>
      <c r="I718">
        <f t="shared" si="18"/>
        <v>4</v>
      </c>
      <c r="J718">
        <f t="shared" si="17"/>
        <v>2019</v>
      </c>
    </row>
    <row r="719" spans="1:10" ht="14.25" customHeight="1">
      <c r="A719">
        <v>216</v>
      </c>
      <c r="B719">
        <v>2</v>
      </c>
      <c r="C719" t="str">
        <f>VLOOKUP(A719,Clientes!A$2:H$623,3,FALSE)</f>
        <v>Susana</v>
      </c>
      <c r="D719" t="str">
        <f>VLOOKUP(A719,Clientes!A$2:H$623,4,FALSE)</f>
        <v>SARDA</v>
      </c>
      <c r="E719" t="str">
        <f>VLOOKUP(B719,Servicios!A$2:B$101,2,FALSE)</f>
        <v>Lavado de Alfombras Sueltas</v>
      </c>
      <c r="F719" s="11" t="s">
        <v>1455</v>
      </c>
      <c r="G719" s="3">
        <v>43566</v>
      </c>
      <c r="H719" s="73">
        <v>15000</v>
      </c>
      <c r="I719">
        <f t="shared" si="18"/>
        <v>4</v>
      </c>
      <c r="J719">
        <f t="shared" si="17"/>
        <v>2019</v>
      </c>
    </row>
    <row r="720" spans="1:10" ht="14.25" customHeight="1">
      <c r="A720">
        <v>604</v>
      </c>
      <c r="B720">
        <v>2</v>
      </c>
      <c r="C720" t="str">
        <f>VLOOKUP(A720,Clientes!A$2:H$623,3,FALSE)</f>
        <v>PAMELA</v>
      </c>
      <c r="D720" t="str">
        <f>VLOOKUP(A720,Clientes!A$2:H$623,4,FALSE)</f>
        <v>ARGALL</v>
      </c>
      <c r="E720" t="str">
        <f>VLOOKUP(B720,Servicios!A$2:B$101,2,FALSE)</f>
        <v>Lavado de Alfombras Sueltas</v>
      </c>
      <c r="F720" s="11" t="s">
        <v>1455</v>
      </c>
      <c r="G720" s="3">
        <v>43566</v>
      </c>
      <c r="H720" s="73">
        <v>15000</v>
      </c>
      <c r="I720">
        <f t="shared" si="18"/>
        <v>4</v>
      </c>
      <c r="J720">
        <f t="shared" si="17"/>
        <v>2019</v>
      </c>
    </row>
    <row r="721" spans="1:10" ht="14.25" customHeight="1">
      <c r="A721">
        <v>605</v>
      </c>
      <c r="B721">
        <v>1</v>
      </c>
      <c r="C721" t="str">
        <f>VLOOKUP(A721,Clientes!A$2:H$623,3,FALSE)</f>
        <v>MONICA</v>
      </c>
      <c r="D721" t="str">
        <f>VLOOKUP(A721,Clientes!A$2:H$623,4,FALSE)</f>
        <v>BAQUEDANO</v>
      </c>
      <c r="E721" t="str">
        <f>VLOOKUP(B721,Servicios!A$2:B$101,2,FALSE)</f>
        <v>Lavado de Alfombras Muro a Muro</v>
      </c>
      <c r="F721" s="11" t="s">
        <v>1739</v>
      </c>
      <c r="G721" s="3">
        <v>43567</v>
      </c>
      <c r="H721" s="73">
        <v>38000</v>
      </c>
      <c r="I721">
        <f t="shared" si="18"/>
        <v>4</v>
      </c>
      <c r="J721">
        <f t="shared" si="17"/>
        <v>2019</v>
      </c>
    </row>
    <row r="722" spans="1:10" ht="14.25" customHeight="1">
      <c r="A722">
        <v>535</v>
      </c>
      <c r="B722">
        <v>1</v>
      </c>
      <c r="C722" t="str">
        <f>VLOOKUP(A722,Clientes!A$2:H$623,3,FALSE)</f>
        <v>SANDRA</v>
      </c>
      <c r="D722" t="str">
        <f>VLOOKUP(A722,Clientes!A$2:H$623,4,FALSE)</f>
        <v>PACHECO</v>
      </c>
      <c r="E722" t="str">
        <f>VLOOKUP(B722,Servicios!A$2:B$101,2,FALSE)</f>
        <v>Lavado de Alfombras Muro a Muro</v>
      </c>
      <c r="F722" s="11" t="s">
        <v>1739</v>
      </c>
      <c r="G722" s="3">
        <v>43568</v>
      </c>
      <c r="H722" s="73">
        <v>38000</v>
      </c>
      <c r="I722">
        <f t="shared" si="18"/>
        <v>4</v>
      </c>
      <c r="J722">
        <f t="shared" si="17"/>
        <v>2019</v>
      </c>
    </row>
    <row r="723" spans="1:10" ht="14.25" customHeight="1">
      <c r="A723">
        <v>380</v>
      </c>
      <c r="B723">
        <v>2</v>
      </c>
      <c r="C723" t="str">
        <f>VLOOKUP(A723,Clientes!A$2:H$623,3,FALSE)</f>
        <v>MARCELA</v>
      </c>
      <c r="D723" t="str">
        <f>VLOOKUP(A723,Clientes!A$2:H$623,4,FALSE)</f>
        <v>CABEZAS</v>
      </c>
      <c r="E723" t="str">
        <f>VLOOKUP(B723,Servicios!A$2:B$101,2,FALSE)</f>
        <v>Lavado de Alfombras Sueltas</v>
      </c>
      <c r="F723" s="11" t="s">
        <v>1137</v>
      </c>
      <c r="G723" s="3">
        <v>43571</v>
      </c>
      <c r="H723" s="73">
        <v>30000</v>
      </c>
      <c r="I723">
        <f t="shared" si="18"/>
        <v>4</v>
      </c>
      <c r="J723">
        <f t="shared" si="17"/>
        <v>2019</v>
      </c>
    </row>
    <row r="724" spans="1:10" ht="14.25" customHeight="1">
      <c r="A724">
        <v>606</v>
      </c>
      <c r="B724">
        <v>2</v>
      </c>
      <c r="C724" t="str">
        <f>VLOOKUP(A724,Clientes!A$2:H$623,3,FALSE)</f>
        <v>CLAUDIA</v>
      </c>
      <c r="D724" t="str">
        <f>VLOOKUP(A724,Clientes!A$2:H$623,4,FALSE)</f>
        <v>ARAYA</v>
      </c>
      <c r="E724" t="str">
        <f>VLOOKUP(B724,Servicios!A$2:B$101,2,FALSE)</f>
        <v>Lavado de Alfombras Sueltas</v>
      </c>
      <c r="F724" s="11" t="s">
        <v>1202</v>
      </c>
      <c r="G724" s="3">
        <v>43571</v>
      </c>
      <c r="H724" s="73">
        <v>30000</v>
      </c>
      <c r="I724">
        <f t="shared" si="18"/>
        <v>4</v>
      </c>
      <c r="J724">
        <f t="shared" si="17"/>
        <v>2019</v>
      </c>
    </row>
    <row r="725" spans="1:10" ht="14.25" customHeight="1">
      <c r="A725">
        <v>607</v>
      </c>
      <c r="B725">
        <v>2</v>
      </c>
      <c r="C725" t="str">
        <f>VLOOKUP(A725,Clientes!A$2:H$623,3,FALSE)</f>
        <v>FRANCISCA</v>
      </c>
      <c r="D725" t="str">
        <f>VLOOKUP(A725,Clientes!A$2:H$623,4,FALSE)</f>
        <v>VERGARA</v>
      </c>
      <c r="E725" t="str">
        <f>VLOOKUP(B725,Servicios!A$2:B$101,2,FALSE)</f>
        <v>Lavado de Alfombras Sueltas</v>
      </c>
      <c r="F725" s="11" t="s">
        <v>1455</v>
      </c>
      <c r="G725" s="3">
        <v>43572</v>
      </c>
      <c r="H725" s="73">
        <v>25000</v>
      </c>
      <c r="I725">
        <f t="shared" si="18"/>
        <v>4</v>
      </c>
      <c r="J725">
        <f t="shared" si="17"/>
        <v>2019</v>
      </c>
    </row>
    <row r="726" spans="1:10" ht="14.25" customHeight="1">
      <c r="A726">
        <v>608</v>
      </c>
      <c r="B726">
        <v>2</v>
      </c>
      <c r="C726" t="str">
        <f>VLOOKUP(A726,Clientes!A$2:H$623,3,FALSE)</f>
        <v>MAGDALENA</v>
      </c>
      <c r="D726">
        <f>VLOOKUP(A726,Clientes!A$2:H$623,4,FALSE)</f>
        <v>0</v>
      </c>
      <c r="E726" t="str">
        <f>VLOOKUP(B726,Servicios!A$2:B$101,2,FALSE)</f>
        <v>Lavado de Alfombras Sueltas</v>
      </c>
      <c r="F726" s="11" t="s">
        <v>1455</v>
      </c>
      <c r="G726" s="3">
        <v>43573</v>
      </c>
      <c r="H726" s="73">
        <v>25000</v>
      </c>
      <c r="I726">
        <f t="shared" si="18"/>
        <v>4</v>
      </c>
      <c r="J726">
        <f t="shared" si="17"/>
        <v>2019</v>
      </c>
    </row>
    <row r="727" spans="1:10" ht="14.25" customHeight="1">
      <c r="A727">
        <v>609</v>
      </c>
      <c r="B727">
        <v>2</v>
      </c>
      <c r="C727" t="str">
        <f>VLOOKUP(A727,Clientes!A$2:H$623,3,FALSE)</f>
        <v>OSCAR</v>
      </c>
      <c r="D727" t="str">
        <f>VLOOKUP(A727,Clientes!A$2:H$623,4,FALSE)</f>
        <v>PAREDES</v>
      </c>
      <c r="E727" t="str">
        <f>VLOOKUP(B727,Servicios!A$2:B$101,2,FALSE)</f>
        <v>Lavado de Alfombras Sueltas</v>
      </c>
      <c r="F727" s="11" t="s">
        <v>1455</v>
      </c>
      <c r="G727" s="3">
        <v>43573</v>
      </c>
      <c r="H727" s="73">
        <v>15000</v>
      </c>
      <c r="I727">
        <f t="shared" si="18"/>
        <v>4</v>
      </c>
      <c r="J727">
        <f t="shared" si="17"/>
        <v>2019</v>
      </c>
    </row>
    <row r="728" spans="1:10" ht="14.25" customHeight="1">
      <c r="A728">
        <v>610</v>
      </c>
      <c r="B728">
        <v>1</v>
      </c>
      <c r="C728" t="str">
        <f>VLOOKUP(A728,Clientes!A$2:H$623,3,FALSE)</f>
        <v>CARMEN  LUZ</v>
      </c>
      <c r="D728">
        <f>VLOOKUP(A728,Clientes!A$2:H$623,4,FALSE)</f>
        <v>0</v>
      </c>
      <c r="E728" t="str">
        <f>VLOOKUP(B728,Servicios!A$2:B$101,2,FALSE)</f>
        <v>Lavado de Alfombras Muro a Muro</v>
      </c>
      <c r="F728" s="11" t="s">
        <v>1583</v>
      </c>
      <c r="G728" s="3">
        <v>43573</v>
      </c>
      <c r="H728" s="73">
        <v>69000</v>
      </c>
      <c r="I728">
        <f t="shared" si="18"/>
        <v>4</v>
      </c>
      <c r="J728">
        <f t="shared" si="17"/>
        <v>2019</v>
      </c>
    </row>
    <row r="729" spans="1:10" ht="14.25" customHeight="1">
      <c r="A729">
        <v>435</v>
      </c>
      <c r="B729">
        <v>2</v>
      </c>
      <c r="C729" t="str">
        <f>VLOOKUP(A729,Clientes!A$2:H$623,3,FALSE)</f>
        <v>INGRID</v>
      </c>
      <c r="D729">
        <f>VLOOKUP(A729,Clientes!A$2:H$623,4,FALSE)</f>
        <v>0</v>
      </c>
      <c r="E729" t="str">
        <f>VLOOKUP(B729,Servicios!A$2:B$101,2,FALSE)</f>
        <v>Lavado de Alfombras Sueltas</v>
      </c>
      <c r="F729" s="11" t="s">
        <v>1455</v>
      </c>
      <c r="G729" s="3">
        <v>43577</v>
      </c>
      <c r="H729" s="73">
        <v>20000</v>
      </c>
      <c r="I729">
        <f t="shared" si="18"/>
        <v>4</v>
      </c>
      <c r="J729">
        <f t="shared" si="17"/>
        <v>2019</v>
      </c>
    </row>
    <row r="730" spans="1:10" ht="14.25" customHeight="1">
      <c r="A730">
        <v>611</v>
      </c>
      <c r="B730">
        <v>4</v>
      </c>
      <c r="C730" t="str">
        <f>VLOOKUP(A730,Clientes!A$2:H$623,3,FALSE)</f>
        <v>VICTORIA</v>
      </c>
      <c r="D730" t="str">
        <f>VLOOKUP(A730,Clientes!A$2:H$623,4,FALSE)</f>
        <v>SANTANGELO</v>
      </c>
      <c r="E730" t="str">
        <f>VLOOKUP(B730,Servicios!A$2:B$101,2,FALSE)</f>
        <v>Limpieza de Tapices de Muebles</v>
      </c>
      <c r="F730" s="11" t="s">
        <v>1697</v>
      </c>
      <c r="G730" s="3">
        <v>43577</v>
      </c>
      <c r="H730" s="73">
        <v>43000</v>
      </c>
      <c r="I730">
        <f t="shared" si="18"/>
        <v>4</v>
      </c>
      <c r="J730">
        <f t="shared" si="17"/>
        <v>2019</v>
      </c>
    </row>
    <row r="731" spans="1:10" ht="14.25" customHeight="1">
      <c r="A731">
        <v>612</v>
      </c>
      <c r="B731">
        <v>2</v>
      </c>
      <c r="C731" t="str">
        <f>VLOOKUP(A731,Clientes!A$2:H$623,3,FALSE)</f>
        <v>CARLOS</v>
      </c>
      <c r="D731" t="str">
        <f>VLOOKUP(A731,Clientes!A$2:H$623,4,FALSE)</f>
        <v>FERNANDEZ</v>
      </c>
      <c r="E731" t="str">
        <f>VLOOKUP(B731,Servicios!A$2:B$101,2,FALSE)</f>
        <v>Lavado de Alfombras Sueltas</v>
      </c>
      <c r="F731" s="11" t="s">
        <v>1455</v>
      </c>
      <c r="G731" s="3">
        <v>43577</v>
      </c>
      <c r="H731" s="73">
        <v>28000</v>
      </c>
      <c r="I731">
        <f t="shared" si="18"/>
        <v>4</v>
      </c>
      <c r="J731">
        <f t="shared" si="17"/>
        <v>2019</v>
      </c>
    </row>
    <row r="732" spans="1:10" ht="14.25" customHeight="1">
      <c r="A732">
        <v>56</v>
      </c>
      <c r="B732">
        <v>2</v>
      </c>
      <c r="C732" t="str">
        <f>VLOOKUP(A732,Clientes!A$2:H$623,3,FALSE)</f>
        <v>Mercedes</v>
      </c>
      <c r="D732" t="str">
        <f>VLOOKUP(A732,Clientes!A$2:H$623,4,FALSE)</f>
        <v>Carvajal</v>
      </c>
      <c r="E732" t="str">
        <f>VLOOKUP(B732,Servicios!A$2:B$101,2,FALSE)</f>
        <v>Lavado de Alfombras Sueltas</v>
      </c>
      <c r="F732" s="11" t="s">
        <v>1455</v>
      </c>
      <c r="G732" s="3">
        <v>43578</v>
      </c>
      <c r="H732" s="73">
        <v>19000</v>
      </c>
      <c r="I732">
        <f t="shared" si="18"/>
        <v>4</v>
      </c>
      <c r="J732">
        <f t="shared" si="17"/>
        <v>2019</v>
      </c>
    </row>
    <row r="733" spans="1:10" ht="14.25" customHeight="1">
      <c r="A733">
        <v>253</v>
      </c>
      <c r="B733">
        <v>2</v>
      </c>
      <c r="C733" t="str">
        <f>VLOOKUP(A733,Clientes!A$2:H$623,3,FALSE)</f>
        <v>Teresa</v>
      </c>
      <c r="D733">
        <f>VLOOKUP(A733,Clientes!A$2:H$623,4,FALSE)</f>
        <v>0</v>
      </c>
      <c r="E733" t="str">
        <f>VLOOKUP(B733,Servicios!A$2:B$101,2,FALSE)</f>
        <v>Lavado de Alfombras Sueltas</v>
      </c>
      <c r="F733" s="11" t="s">
        <v>1202</v>
      </c>
      <c r="G733" s="3">
        <v>43578</v>
      </c>
      <c r="H733" s="73">
        <v>45000</v>
      </c>
      <c r="I733">
        <f t="shared" si="18"/>
        <v>4</v>
      </c>
      <c r="J733">
        <f t="shared" si="17"/>
        <v>2019</v>
      </c>
    </row>
    <row r="734" spans="1:10" ht="14.25" customHeight="1">
      <c r="A734">
        <v>613</v>
      </c>
      <c r="B734">
        <v>2</v>
      </c>
      <c r="C734" t="str">
        <f>VLOOKUP(A734,Clientes!A$2:H$623,3,FALSE)</f>
        <v>MAYRA</v>
      </c>
      <c r="D734">
        <f>VLOOKUP(A734,Clientes!A$2:H$623,4,FALSE)</f>
        <v>0</v>
      </c>
      <c r="E734" t="str">
        <f>VLOOKUP(B734,Servicios!A$2:B$101,2,FALSE)</f>
        <v>Lavado de Alfombras Sueltas</v>
      </c>
      <c r="F734" s="11" t="s">
        <v>1137</v>
      </c>
      <c r="G734" s="3">
        <v>43580</v>
      </c>
      <c r="H734" s="73">
        <v>20000</v>
      </c>
      <c r="I734">
        <f t="shared" si="18"/>
        <v>4</v>
      </c>
      <c r="J734">
        <f t="shared" si="17"/>
        <v>2019</v>
      </c>
    </row>
    <row r="735" spans="1:10" ht="14.25" customHeight="1">
      <c r="A735">
        <v>614</v>
      </c>
      <c r="B735">
        <v>2</v>
      </c>
      <c r="C735" t="str">
        <f>VLOOKUP(A735,Clientes!A$2:H$623,3,FALSE)</f>
        <v>SILVANA</v>
      </c>
      <c r="D735" t="str">
        <f>VLOOKUP(A735,Clientes!A$2:H$623,4,FALSE)</f>
        <v>MADRIAGA</v>
      </c>
      <c r="E735" t="str">
        <f>VLOOKUP(B735,Servicios!A$2:B$101,2,FALSE)</f>
        <v>Lavado de Alfombras Sueltas</v>
      </c>
      <c r="F735" s="11" t="s">
        <v>1137</v>
      </c>
      <c r="G735" s="3">
        <v>43581</v>
      </c>
      <c r="H735" s="73">
        <v>25000</v>
      </c>
      <c r="J735">
        <f t="shared" si="17"/>
        <v>2019</v>
      </c>
    </row>
    <row r="736" spans="1:10" ht="14.25" customHeight="1">
      <c r="A736">
        <v>615</v>
      </c>
      <c r="B736">
        <v>1</v>
      </c>
      <c r="C736" t="str">
        <f>VLOOKUP(A736,Clientes!A$2:H$623,3,FALSE)</f>
        <v>ALISON</v>
      </c>
      <c r="D736">
        <f>VLOOKUP(A736,Clientes!A$2:H$623,4,FALSE)</f>
        <v>0</v>
      </c>
      <c r="E736" t="str">
        <f>VLOOKUP(B736,Servicios!A$2:B$101,2,FALSE)</f>
        <v>Lavado de Alfombras Muro a Muro</v>
      </c>
      <c r="F736" s="11" t="s">
        <v>1583</v>
      </c>
      <c r="G736" s="3">
        <v>43582</v>
      </c>
      <c r="H736" s="73">
        <v>149000</v>
      </c>
      <c r="I736">
        <f t="shared" si="18"/>
        <v>4</v>
      </c>
      <c r="J736">
        <f t="shared" si="17"/>
        <v>2019</v>
      </c>
    </row>
    <row r="737" spans="1:10" ht="14.25" customHeight="1">
      <c r="A737">
        <v>616</v>
      </c>
      <c r="B737">
        <v>2</v>
      </c>
      <c r="C737" t="str">
        <f>VLOOKUP(A737,Clientes!A$2:H$623,3,FALSE)</f>
        <v>LAURA</v>
      </c>
      <c r="D737">
        <f>VLOOKUP(A737,Clientes!A$2:H$623,4,FALSE)</f>
        <v>0</v>
      </c>
      <c r="E737" t="str">
        <f>VLOOKUP(B737,Servicios!A$2:B$101,2,FALSE)</f>
        <v>Lavado de Alfombras Sueltas</v>
      </c>
      <c r="F737" s="11" t="s">
        <v>1202</v>
      </c>
      <c r="G737" s="3">
        <v>43583</v>
      </c>
      <c r="H737" s="73">
        <v>40000</v>
      </c>
      <c r="I737">
        <f t="shared" si="18"/>
        <v>4</v>
      </c>
      <c r="J737">
        <f t="shared" si="17"/>
        <v>2019</v>
      </c>
    </row>
    <row r="738" spans="1:10" ht="14.25" customHeight="1">
      <c r="A738">
        <v>617</v>
      </c>
      <c r="B738">
        <v>2</v>
      </c>
      <c r="C738" t="str">
        <f>VLOOKUP(A738,Clientes!A$2:H$623,3,FALSE)</f>
        <v>CATALINA</v>
      </c>
      <c r="D738" t="str">
        <f>VLOOKUP(A738,Clientes!A$2:H$623,4,FALSE)</f>
        <v>MEZA</v>
      </c>
      <c r="E738" t="str">
        <f>VLOOKUP(B738,Servicios!A$2:B$101,2,FALSE)</f>
        <v>Lavado de Alfombras Sueltas</v>
      </c>
      <c r="F738" s="11" t="s">
        <v>1137</v>
      </c>
      <c r="G738" s="3">
        <v>43583</v>
      </c>
      <c r="H738" s="73">
        <v>28000</v>
      </c>
      <c r="I738">
        <f t="shared" si="18"/>
        <v>4</v>
      </c>
      <c r="J738">
        <f t="shared" si="17"/>
        <v>2019</v>
      </c>
    </row>
    <row r="739" spans="1:10" ht="14.25" customHeight="1">
      <c r="A739">
        <v>618</v>
      </c>
      <c r="B739">
        <v>1</v>
      </c>
      <c r="C739" t="str">
        <f>VLOOKUP(A739,Clientes!A$2:H$623,3,FALSE)</f>
        <v>LUIS</v>
      </c>
      <c r="D739" t="str">
        <f>VLOOKUP(A739,Clientes!A$2:H$623,4,FALSE)</f>
        <v>LOPEZ</v>
      </c>
      <c r="E739" t="str">
        <f>VLOOKUP(B739,Servicios!A$2:B$101,2,FALSE)</f>
        <v>Lavado de Alfombras Muro a Muro</v>
      </c>
      <c r="F739" s="11" t="s">
        <v>1739</v>
      </c>
      <c r="G739" s="3">
        <v>43583</v>
      </c>
      <c r="H739" s="73">
        <v>38000</v>
      </c>
      <c r="I739">
        <f t="shared" si="18"/>
        <v>4</v>
      </c>
      <c r="J739">
        <f t="shared" si="17"/>
        <v>2019</v>
      </c>
    </row>
    <row r="740" spans="1:10" ht="14.25" customHeight="1">
      <c r="A740">
        <v>619</v>
      </c>
      <c r="B740">
        <v>1</v>
      </c>
      <c r="C740" t="str">
        <f>VLOOKUP(A740,Clientes!A$2:H$623,3,FALSE)</f>
        <v>MARIA PAZ</v>
      </c>
      <c r="D740" t="str">
        <f>VLOOKUP(A740,Clientes!A$2:H$623,4,FALSE)</f>
        <v>BEZANILLA</v>
      </c>
      <c r="E740" t="str">
        <f>VLOOKUP(B740,Servicios!A$2:B$101,2,FALSE)</f>
        <v>Lavado de Alfombras Muro a Muro</v>
      </c>
      <c r="F740" s="11" t="s">
        <v>1918</v>
      </c>
      <c r="G740" s="3">
        <v>43584</v>
      </c>
      <c r="H740" s="73">
        <v>73000</v>
      </c>
      <c r="I740">
        <f t="shared" si="18"/>
        <v>4</v>
      </c>
      <c r="J740">
        <f t="shared" si="17"/>
        <v>2019</v>
      </c>
    </row>
    <row r="741" spans="1:10" ht="14.25" customHeight="1">
      <c r="A741">
        <v>620</v>
      </c>
      <c r="B741">
        <v>2</v>
      </c>
      <c r="C741" t="str">
        <f>VLOOKUP(A741,Clientes!A$2:H$623,3,FALSE)</f>
        <v>DANIELA</v>
      </c>
      <c r="D741" t="str">
        <f>VLOOKUP(A741,Clientes!A$2:H$623,4,FALSE)</f>
        <v>MENDEZ</v>
      </c>
      <c r="E741" t="str">
        <f>VLOOKUP(B741,Servicios!A$2:B$101,2,FALSE)</f>
        <v>Lavado de Alfombras Sueltas</v>
      </c>
      <c r="F741" s="11" t="s">
        <v>1137</v>
      </c>
      <c r="G741" s="3">
        <v>43584</v>
      </c>
      <c r="H741" s="73">
        <v>24000</v>
      </c>
      <c r="I741">
        <f t="shared" si="18"/>
        <v>4</v>
      </c>
      <c r="J741">
        <f t="shared" si="17"/>
        <v>2019</v>
      </c>
    </row>
    <row r="742" spans="1:10" ht="14.25" customHeight="1">
      <c r="A742">
        <v>349</v>
      </c>
      <c r="B742">
        <v>1</v>
      </c>
      <c r="C742" t="str">
        <f>VLOOKUP(A742,Clientes!A$2:H$623,3,FALSE)</f>
        <v>NATALY</v>
      </c>
      <c r="D742">
        <f>VLOOKUP(A742,Clientes!A$2:H$623,4,FALSE)</f>
        <v>0</v>
      </c>
      <c r="E742" t="str">
        <f>VLOOKUP(B742,Servicios!A$2:B$101,2,FALSE)</f>
        <v>Lavado de Alfombras Muro a Muro</v>
      </c>
      <c r="F742" s="11" t="s">
        <v>1137</v>
      </c>
      <c r="G742" s="3">
        <v>43585</v>
      </c>
      <c r="H742" s="73">
        <v>30000</v>
      </c>
      <c r="I742">
        <f t="shared" si="18"/>
        <v>4</v>
      </c>
      <c r="J742">
        <f t="shared" si="17"/>
        <v>2019</v>
      </c>
    </row>
    <row r="743" spans="1:10" ht="14.25" customHeight="1">
      <c r="A743">
        <v>621</v>
      </c>
      <c r="B743">
        <v>1</v>
      </c>
      <c r="C743" t="str">
        <f>VLOOKUP(A743,Clientes!A$2:H$623,3,FALSE)</f>
        <v>CARLOS</v>
      </c>
      <c r="D743" t="str">
        <f>VLOOKUP(A743,Clientes!A$2:H$623,4,FALSE)</f>
        <v>LEYTON</v>
      </c>
      <c r="E743" t="str">
        <f>VLOOKUP(B743,Servicios!A$2:B$101,2,FALSE)</f>
        <v>Lavado de Alfombras Muro a Muro</v>
      </c>
      <c r="F743" s="11" t="s">
        <v>1922</v>
      </c>
      <c r="G743" s="3">
        <v>43585</v>
      </c>
      <c r="H743" s="73">
        <v>100000</v>
      </c>
      <c r="I743">
        <f t="shared" si="18"/>
        <v>4</v>
      </c>
      <c r="J743">
        <f t="shared" si="17"/>
        <v>2019</v>
      </c>
    </row>
    <row r="744" spans="1:10" ht="14.25" customHeight="1">
      <c r="A744">
        <v>621</v>
      </c>
      <c r="B744">
        <v>2</v>
      </c>
      <c r="C744" t="str">
        <f>VLOOKUP(A744,Clientes!A$2:H$623,3,FALSE)</f>
        <v>CARLOS</v>
      </c>
      <c r="D744" t="str">
        <f>VLOOKUP(A744,Clientes!A$2:H$623,4,FALSE)</f>
        <v>LEYTON</v>
      </c>
      <c r="E744" t="str">
        <f>VLOOKUP(B744,Servicios!A$2:B$101,2,FALSE)</f>
        <v>Lavado de Alfombras Sueltas</v>
      </c>
      <c r="F744" s="11" t="s">
        <v>1923</v>
      </c>
      <c r="G744" s="3">
        <v>43585</v>
      </c>
      <c r="H744" s="73">
        <v>47500</v>
      </c>
      <c r="I744">
        <f t="shared" si="18"/>
        <v>4</v>
      </c>
      <c r="J744">
        <f t="shared" si="17"/>
        <v>2019</v>
      </c>
    </row>
    <row r="745" spans="1:10" ht="14.25" customHeight="1">
      <c r="A745">
        <v>394</v>
      </c>
      <c r="B745">
        <v>2</v>
      </c>
      <c r="C745" t="str">
        <f>VLOOKUP(A745,Clientes!A$2:H$623,3,FALSE)</f>
        <v>MONICA</v>
      </c>
      <c r="D745" t="str">
        <f>VLOOKUP(A745,Clientes!A$2:H$623,4,FALSE)</f>
        <v>LUHRS</v>
      </c>
      <c r="E745" t="str">
        <f>VLOOKUP(B745,Servicios!A$2:B$101,2,FALSE)</f>
        <v>Lavado de Alfombras Sueltas</v>
      </c>
      <c r="F745" s="11" t="s">
        <v>1924</v>
      </c>
      <c r="G745" s="3">
        <v>43587</v>
      </c>
      <c r="H745" s="73">
        <v>25000</v>
      </c>
      <c r="I745">
        <f t="shared" si="18"/>
        <v>5</v>
      </c>
      <c r="J745">
        <f t="shared" si="17"/>
        <v>2019</v>
      </c>
    </row>
    <row r="746" spans="1:10" ht="14.25" customHeight="1">
      <c r="A746">
        <v>622</v>
      </c>
      <c r="B746">
        <v>2</v>
      </c>
      <c r="C746" t="str">
        <f>VLOOKUP(A746,Clientes!A$2:H$623,3,FALSE)</f>
        <v xml:space="preserve">LUIS </v>
      </c>
      <c r="D746" t="str">
        <f>VLOOKUP(A746,Clientes!A$2:H$623,4,FALSE)</f>
        <v>SEPULVEDA</v>
      </c>
      <c r="E746" t="str">
        <f>VLOOKUP(B746,Servicios!A$2:B$101,2,FALSE)</f>
        <v>Lavado de Alfombras Sueltas</v>
      </c>
      <c r="F746" s="11" t="s">
        <v>1202</v>
      </c>
      <c r="G746" s="3">
        <v>43587</v>
      </c>
      <c r="H746" s="73">
        <v>60000</v>
      </c>
      <c r="I746">
        <f t="shared" si="18"/>
        <v>5</v>
      </c>
      <c r="J746">
        <f t="shared" si="17"/>
        <v>2019</v>
      </c>
    </row>
    <row r="747" spans="1:10" ht="14.25" customHeight="1">
      <c r="A747">
        <v>623</v>
      </c>
      <c r="B747">
        <v>2</v>
      </c>
      <c r="C747" t="str">
        <f>VLOOKUP(A747,Clientes!A$2:H$623,3,FALSE)</f>
        <v>MAX</v>
      </c>
      <c r="D747" t="str">
        <f>VLOOKUP(A747,Clientes!A$2:H$623,4,FALSE)</f>
        <v>CUADRA</v>
      </c>
      <c r="E747" t="str">
        <f>VLOOKUP(B747,Servicios!A$2:B$101,2,FALSE)</f>
        <v>Lavado de Alfombras Sueltas</v>
      </c>
      <c r="F747" s="11" t="s">
        <v>1137</v>
      </c>
      <c r="G747" s="3">
        <v>43587</v>
      </c>
      <c r="H747" s="73">
        <v>25000</v>
      </c>
      <c r="I747">
        <f t="shared" si="18"/>
        <v>5</v>
      </c>
      <c r="J747">
        <f t="shared" si="17"/>
        <v>2019</v>
      </c>
    </row>
    <row r="748" spans="1:10" ht="14.25" customHeight="1">
      <c r="A748">
        <v>624</v>
      </c>
      <c r="B748">
        <v>2</v>
      </c>
      <c r="C748" t="str">
        <f>VLOOKUP(A748,Clientes!A$2:H$623,3,FALSE)</f>
        <v>YOLANDA</v>
      </c>
      <c r="D748" t="str">
        <f>VLOOKUP(A748,Clientes!A$2:H$623,4,FALSE)</f>
        <v>TREJO</v>
      </c>
      <c r="E748" t="str">
        <f>VLOOKUP(B748,Servicios!A$2:B$101,2,FALSE)</f>
        <v>Lavado de Alfombras Sueltas</v>
      </c>
      <c r="F748" s="11" t="s">
        <v>1137</v>
      </c>
      <c r="G748" s="3">
        <v>43587</v>
      </c>
      <c r="H748" s="73">
        <v>35000</v>
      </c>
      <c r="I748">
        <f t="shared" si="18"/>
        <v>5</v>
      </c>
      <c r="J748">
        <f t="shared" ref="J748:J800" si="19">YEAR(G748)</f>
        <v>2019</v>
      </c>
    </row>
    <row r="749" spans="1:10" ht="14.25" customHeight="1">
      <c r="A749">
        <v>625</v>
      </c>
      <c r="B749">
        <v>2</v>
      </c>
      <c r="C749" t="str">
        <f>VLOOKUP(A749,Clientes!A$2:H$623,3,FALSE)</f>
        <v>INES</v>
      </c>
      <c r="D749" t="str">
        <f>VLOOKUP(A749,Clientes!A$2:H$623,4,FALSE)</f>
        <v>LOPEZ</v>
      </c>
      <c r="E749" t="str">
        <f>VLOOKUP(B749,Servicios!A$2:B$101,2,FALSE)</f>
        <v>Lavado de Alfombras Sueltas</v>
      </c>
      <c r="F749" s="11" t="s">
        <v>1934</v>
      </c>
      <c r="G749" s="3">
        <v>43588</v>
      </c>
      <c r="H749" s="73">
        <v>157000</v>
      </c>
      <c r="I749">
        <f t="shared" si="18"/>
        <v>5</v>
      </c>
      <c r="J749">
        <f t="shared" si="19"/>
        <v>2019</v>
      </c>
    </row>
    <row r="750" spans="1:10" ht="14.25" customHeight="1">
      <c r="A750">
        <v>586</v>
      </c>
      <c r="B750">
        <v>2</v>
      </c>
      <c r="C750" t="str">
        <f>VLOOKUP(A750,Clientes!A$2:H$623,3,FALSE)</f>
        <v>MARISOL</v>
      </c>
      <c r="D750" t="str">
        <f>VLOOKUP(A750,Clientes!A$2:H$623,4,FALSE)</f>
        <v>PARADA</v>
      </c>
      <c r="E750" t="str">
        <f>VLOOKUP(B750,Servicios!A$2:B$101,2,FALSE)</f>
        <v>Lavado de Alfombras Sueltas</v>
      </c>
      <c r="F750" s="11" t="s">
        <v>1137</v>
      </c>
      <c r="G750" s="3">
        <v>43588</v>
      </c>
      <c r="H750" s="73">
        <v>28000</v>
      </c>
      <c r="I750">
        <f t="shared" si="18"/>
        <v>5</v>
      </c>
      <c r="J750">
        <f t="shared" si="19"/>
        <v>2019</v>
      </c>
    </row>
    <row r="751" spans="1:10" ht="14.25" customHeight="1">
      <c r="A751">
        <v>65</v>
      </c>
      <c r="B751">
        <v>2</v>
      </c>
      <c r="C751" t="str">
        <f>VLOOKUP(A751,Clientes!A$2:H$623,3,FALSE)</f>
        <v>Mónica</v>
      </c>
      <c r="D751" t="str">
        <f>VLOOKUP(A751,Clientes!A$2:H$623,4,FALSE)</f>
        <v>De los Reyes</v>
      </c>
      <c r="E751" t="str">
        <f>VLOOKUP(B751,Servicios!A$2:B$101,2,FALSE)</f>
        <v>Lavado de Alfombras Sueltas</v>
      </c>
      <c r="F751" s="11" t="s">
        <v>1936</v>
      </c>
      <c r="G751" s="3">
        <v>43588</v>
      </c>
      <c r="H751" s="73">
        <v>40000</v>
      </c>
      <c r="I751">
        <f t="shared" si="18"/>
        <v>5</v>
      </c>
      <c r="J751">
        <f t="shared" si="19"/>
        <v>2019</v>
      </c>
    </row>
    <row r="752" spans="1:10" ht="14.25" customHeight="1">
      <c r="A752">
        <v>443</v>
      </c>
      <c r="B752">
        <v>2</v>
      </c>
      <c r="C752" t="str">
        <f>VLOOKUP(A752,Clientes!A$2:H$623,3,FALSE)</f>
        <v>NINOSKA</v>
      </c>
      <c r="D752" t="str">
        <f>VLOOKUP(A752,Clientes!A$2:H$623,4,FALSE)</f>
        <v>ACEVEDO</v>
      </c>
      <c r="E752" t="str">
        <f>VLOOKUP(B752,Servicios!A$2:B$101,2,FALSE)</f>
        <v>Lavado de Alfombras Sueltas</v>
      </c>
      <c r="F752" s="11" t="s">
        <v>1137</v>
      </c>
      <c r="G752" s="3">
        <v>43589</v>
      </c>
      <c r="H752" s="73">
        <v>30000</v>
      </c>
      <c r="I752">
        <f t="shared" si="18"/>
        <v>5</v>
      </c>
      <c r="J752">
        <f t="shared" si="19"/>
        <v>2019</v>
      </c>
    </row>
    <row r="753" spans="1:10" ht="14.25" customHeight="1">
      <c r="A753">
        <v>626</v>
      </c>
      <c r="B753">
        <v>1</v>
      </c>
      <c r="C753" t="str">
        <f>VLOOKUP(A753,Clientes!A$2:H$623,3,FALSE)</f>
        <v>NATALIA</v>
      </c>
      <c r="D753" t="str">
        <f>VLOOKUP(A753,Clientes!A$2:H$623,4,FALSE)</f>
        <v>ORELLANA</v>
      </c>
      <c r="E753" t="str">
        <f>VLOOKUP(B753,Servicios!A$2:B$101,2,FALSE)</f>
        <v>Lavado de Alfombras Muro a Muro</v>
      </c>
      <c r="F753" s="11" t="s">
        <v>1939</v>
      </c>
      <c r="G753" s="3">
        <v>43589</v>
      </c>
      <c r="H753" s="73">
        <v>78000</v>
      </c>
      <c r="I753">
        <f t="shared" si="18"/>
        <v>5</v>
      </c>
      <c r="J753">
        <f t="shared" si="19"/>
        <v>2019</v>
      </c>
    </row>
    <row r="754" spans="1:10" ht="14.25" customHeight="1">
      <c r="A754">
        <v>627</v>
      </c>
      <c r="B754">
        <v>2</v>
      </c>
      <c r="C754" t="str">
        <f>VLOOKUP(A754,Clientes!A$2:H$623,3,FALSE)</f>
        <v>ANGELICA</v>
      </c>
      <c r="D754" t="str">
        <f>VLOOKUP(A754,Clientes!A$2:H$623,4,FALSE)</f>
        <v>VERA</v>
      </c>
      <c r="E754" t="str">
        <f>VLOOKUP(B754,Servicios!A$2:B$101,2,FALSE)</f>
        <v>Lavado de Alfombras Sueltas</v>
      </c>
      <c r="F754" s="11" t="s">
        <v>1131</v>
      </c>
      <c r="G754" s="3">
        <v>43589</v>
      </c>
      <c r="H754" s="73">
        <v>65900</v>
      </c>
      <c r="I754">
        <f t="shared" si="18"/>
        <v>5</v>
      </c>
      <c r="J754">
        <f t="shared" si="19"/>
        <v>2019</v>
      </c>
    </row>
    <row r="755" spans="1:10" ht="14.25" customHeight="1">
      <c r="A755">
        <v>628</v>
      </c>
      <c r="B755">
        <v>1</v>
      </c>
      <c r="C755" t="str">
        <f>VLOOKUP(A755,Clientes!A$2:H$623,3,FALSE)</f>
        <v>PATRICIO</v>
      </c>
      <c r="D755" t="str">
        <f>VLOOKUP(A755,Clientes!A$2:H$623,4,FALSE)</f>
        <v>WEBER</v>
      </c>
      <c r="E755" t="str">
        <f>VLOOKUP(B755,Servicios!A$2:B$101,2,FALSE)</f>
        <v>Lavado de Alfombras Muro a Muro</v>
      </c>
      <c r="F755" s="11" t="s">
        <v>1583</v>
      </c>
      <c r="G755" s="3">
        <v>43591</v>
      </c>
      <c r="H755" s="73">
        <v>89000</v>
      </c>
      <c r="I755">
        <f t="shared" si="18"/>
        <v>5</v>
      </c>
      <c r="J755">
        <f t="shared" si="19"/>
        <v>2019</v>
      </c>
    </row>
    <row r="756" spans="1:10" ht="14.25" customHeight="1">
      <c r="A756">
        <v>630</v>
      </c>
      <c r="B756">
        <v>5</v>
      </c>
      <c r="C756" t="str">
        <f>VLOOKUP(A756,Clientes!A$2:H$623,3,FALSE)</f>
        <v>JOSE</v>
      </c>
      <c r="D756">
        <f>VLOOKUP(A756,Clientes!A$2:H$623,4,FALSE)</f>
        <v>0</v>
      </c>
      <c r="E756" t="str">
        <f>VLOOKUP(B756,Servicios!A$2:B$101,2,FALSE)</f>
        <v>Limpieza de Tapices de Automóviles</v>
      </c>
      <c r="F756" s="11" t="s">
        <v>1946</v>
      </c>
      <c r="G756" s="3">
        <v>43591</v>
      </c>
      <c r="H756" s="73">
        <v>36000</v>
      </c>
      <c r="I756">
        <f t="shared" si="18"/>
        <v>5</v>
      </c>
      <c r="J756">
        <f t="shared" si="19"/>
        <v>2019</v>
      </c>
    </row>
    <row r="757" spans="1:10" ht="14.25" customHeight="1">
      <c r="A757">
        <v>631</v>
      </c>
      <c r="B757">
        <v>2</v>
      </c>
      <c r="C757" t="str">
        <f>VLOOKUP(A757,Clientes!A$2:H$623,3,FALSE)</f>
        <v>ANALY</v>
      </c>
      <c r="D757" t="str">
        <f>VLOOKUP(A757,Clientes!A$2:H$623,4,FALSE)</f>
        <v>PEREZ</v>
      </c>
      <c r="E757" t="str">
        <f>VLOOKUP(B757,Servicios!A$2:B$101,2,FALSE)</f>
        <v>Lavado de Alfombras Sueltas</v>
      </c>
      <c r="F757" s="11" t="s">
        <v>1202</v>
      </c>
      <c r="G757" s="3">
        <v>43592</v>
      </c>
      <c r="H757" s="73">
        <v>40000</v>
      </c>
      <c r="I757">
        <f t="shared" si="18"/>
        <v>5</v>
      </c>
      <c r="J757">
        <f t="shared" si="19"/>
        <v>2019</v>
      </c>
    </row>
    <row r="758" spans="1:10" ht="14.25" customHeight="1">
      <c r="A758">
        <v>632</v>
      </c>
      <c r="B758">
        <v>2</v>
      </c>
      <c r="C758" t="str">
        <f>VLOOKUP(A758,Clientes!A$2:H$623,3,FALSE)</f>
        <v>MARIA</v>
      </c>
      <c r="D758" t="str">
        <f>VLOOKUP(A758,Clientes!A$2:H$623,4,FALSE)</f>
        <v>EUGENIA</v>
      </c>
      <c r="E758" t="str">
        <f>VLOOKUP(B758,Servicios!A$2:B$101,2,FALSE)</f>
        <v>Lavado de Alfombras Sueltas</v>
      </c>
      <c r="F758" s="11" t="s">
        <v>1952</v>
      </c>
      <c r="G758" s="3">
        <v>43593</v>
      </c>
      <c r="H758" s="73">
        <v>205000</v>
      </c>
      <c r="I758">
        <f t="shared" si="18"/>
        <v>5</v>
      </c>
      <c r="J758">
        <f t="shared" si="19"/>
        <v>2019</v>
      </c>
    </row>
    <row r="759" spans="1:10" ht="14.25" customHeight="1">
      <c r="A759">
        <v>633</v>
      </c>
      <c r="B759">
        <v>1</v>
      </c>
      <c r="C759" t="str">
        <f>VLOOKUP(A759,Clientes!A$2:H$623,3,FALSE)</f>
        <v>JOSE IGNACIO</v>
      </c>
      <c r="D759">
        <f>VLOOKUP(A759,Clientes!A$2:H$623,4,FALSE)</f>
        <v>0</v>
      </c>
      <c r="E759" t="str">
        <f>VLOOKUP(B759,Servicios!A$2:B$101,2,FALSE)</f>
        <v>Lavado de Alfombras Muro a Muro</v>
      </c>
      <c r="F759" s="11" t="s">
        <v>1583</v>
      </c>
      <c r="G759" s="3">
        <v>43593</v>
      </c>
      <c r="H759" s="73">
        <v>73000</v>
      </c>
      <c r="I759">
        <f t="shared" si="18"/>
        <v>5</v>
      </c>
      <c r="J759">
        <f t="shared" si="19"/>
        <v>2019</v>
      </c>
    </row>
    <row r="760" spans="1:10" ht="14.25" customHeight="1">
      <c r="A760">
        <v>634</v>
      </c>
      <c r="B760">
        <v>2</v>
      </c>
      <c r="C760" t="str">
        <f>VLOOKUP(A760,Clientes!A$2:H$623,3,FALSE)</f>
        <v>VALENTINO</v>
      </c>
      <c r="D760">
        <f>VLOOKUP(A760,Clientes!A$2:H$623,4,FALSE)</f>
        <v>0</v>
      </c>
      <c r="E760" t="str">
        <f>VLOOKUP(B760,Servicios!A$2:B$101,2,FALSE)</f>
        <v>Lavado de Alfombras Sueltas</v>
      </c>
      <c r="F760" s="11" t="s">
        <v>1131</v>
      </c>
      <c r="G760" s="3">
        <v>43595</v>
      </c>
      <c r="H760" s="73">
        <v>94000</v>
      </c>
      <c r="I760">
        <f t="shared" si="18"/>
        <v>5</v>
      </c>
      <c r="J760">
        <f t="shared" si="19"/>
        <v>2019</v>
      </c>
    </row>
    <row r="761" spans="1:10" ht="14.25" customHeight="1">
      <c r="A761">
        <v>635</v>
      </c>
      <c r="B761">
        <v>2</v>
      </c>
      <c r="C761" t="str">
        <f>VLOOKUP(A761,Clientes!A$2:H$623,3,FALSE)</f>
        <v>RICARDO</v>
      </c>
      <c r="D761">
        <f>VLOOKUP(A761,Clientes!A$2:H$623,4,FALSE)</f>
        <v>0</v>
      </c>
      <c r="E761" t="str">
        <f>VLOOKUP(B761,Servicios!A$2:B$101,2,FALSE)</f>
        <v>Lavado de Alfombras Sueltas</v>
      </c>
      <c r="F761" s="11" t="s">
        <v>1137</v>
      </c>
      <c r="G761" s="3">
        <v>43596</v>
      </c>
      <c r="H761" s="73">
        <v>32000</v>
      </c>
      <c r="I761">
        <f t="shared" si="18"/>
        <v>5</v>
      </c>
      <c r="J761">
        <f t="shared" si="19"/>
        <v>2019</v>
      </c>
    </row>
    <row r="762" spans="1:10" ht="14.25" customHeight="1">
      <c r="A762">
        <v>636</v>
      </c>
      <c r="B762">
        <v>2</v>
      </c>
      <c r="C762" t="str">
        <f>VLOOKUP(A762,Clientes!A$2:H$623,3,FALSE)</f>
        <v>CLAUDIA</v>
      </c>
      <c r="D762" t="str">
        <f>VLOOKUP(A762,Clientes!A$2:H$623,4,FALSE)</f>
        <v>QUIROZ</v>
      </c>
      <c r="E762" t="str">
        <f>VLOOKUP(B762,Servicios!A$2:B$101,2,FALSE)</f>
        <v>Lavado de Alfombras Sueltas</v>
      </c>
      <c r="F762" s="11" t="s">
        <v>1202</v>
      </c>
      <c r="G762" s="3">
        <v>43596</v>
      </c>
      <c r="H762" s="73">
        <v>60000</v>
      </c>
      <c r="I762">
        <f t="shared" si="18"/>
        <v>5</v>
      </c>
      <c r="J762">
        <f t="shared" si="19"/>
        <v>2019</v>
      </c>
    </row>
    <row r="763" spans="1:10" ht="14.25" customHeight="1">
      <c r="A763">
        <v>637</v>
      </c>
      <c r="B763">
        <v>2</v>
      </c>
      <c r="C763" t="str">
        <f>VLOOKUP(A763,Clientes!A$2:H$623,3,FALSE)</f>
        <v>CARMEN LUZ</v>
      </c>
      <c r="D763" t="str">
        <f>VLOOKUP(A763,Clientes!A$2:H$623,4,FALSE)</f>
        <v>FERNANDEZ</v>
      </c>
      <c r="E763" t="str">
        <f>VLOOKUP(B763,Servicios!A$2:B$101,2,FALSE)</f>
        <v>Lavado de Alfombras Sueltas</v>
      </c>
      <c r="F763" s="11" t="s">
        <v>1202</v>
      </c>
      <c r="G763" s="3">
        <v>43596</v>
      </c>
      <c r="H763" s="73">
        <v>51000</v>
      </c>
      <c r="I763">
        <f t="shared" si="18"/>
        <v>5</v>
      </c>
      <c r="J763">
        <f t="shared" si="19"/>
        <v>2019</v>
      </c>
    </row>
    <row r="764" spans="1:10" ht="14.25" customHeight="1">
      <c r="A764">
        <v>638</v>
      </c>
      <c r="B764">
        <v>2</v>
      </c>
      <c r="C764" t="str">
        <f>VLOOKUP(A764,Clientes!A$2:H$623,3,FALSE)</f>
        <v>DAFNE</v>
      </c>
      <c r="D764" t="str">
        <f>VLOOKUP(A764,Clientes!A$2:H$623,4,FALSE)</f>
        <v>GUERRA</v>
      </c>
      <c r="E764" t="str">
        <f>VLOOKUP(B764,Servicios!A$2:B$101,2,FALSE)</f>
        <v>Lavado de Alfombras Sueltas</v>
      </c>
      <c r="F764" s="11" t="s">
        <v>1137</v>
      </c>
      <c r="G764" s="3">
        <v>43598</v>
      </c>
      <c r="H764" s="73">
        <v>15000</v>
      </c>
      <c r="I764">
        <f t="shared" si="18"/>
        <v>5</v>
      </c>
      <c r="J764">
        <f t="shared" si="19"/>
        <v>2019</v>
      </c>
    </row>
    <row r="765" spans="1:10" ht="14.25" customHeight="1">
      <c r="A765">
        <v>627</v>
      </c>
      <c r="B765">
        <v>2</v>
      </c>
      <c r="C765" t="str">
        <f>VLOOKUP(A765,Clientes!A$2:H$623,3,FALSE)</f>
        <v>ANGELICA</v>
      </c>
      <c r="D765" t="str">
        <f>VLOOKUP(A765,Clientes!A$2:H$623,4,FALSE)</f>
        <v>VERA</v>
      </c>
      <c r="E765" t="str">
        <f>VLOOKUP(B765,Servicios!A$2:B$101,2,FALSE)</f>
        <v>Lavado de Alfombras Sueltas</v>
      </c>
      <c r="F765" s="11" t="s">
        <v>1137</v>
      </c>
      <c r="G765" s="3">
        <v>43600</v>
      </c>
      <c r="H765" s="73">
        <v>25000</v>
      </c>
      <c r="I765">
        <f t="shared" si="18"/>
        <v>5</v>
      </c>
      <c r="J765">
        <f t="shared" si="19"/>
        <v>2019</v>
      </c>
    </row>
    <row r="766" spans="1:10" ht="14.25" customHeight="1">
      <c r="A766">
        <v>639</v>
      </c>
      <c r="B766">
        <v>2</v>
      </c>
      <c r="C766" t="str">
        <f>VLOOKUP(A766,Clientes!A$2:H$623,3,FALSE)</f>
        <v>CONTANZA</v>
      </c>
      <c r="D766" t="str">
        <f>VLOOKUP(A766,Clientes!A$2:H$623,4,FALSE)</f>
        <v>TIOZO</v>
      </c>
      <c r="E766" t="str">
        <f>VLOOKUP(B766,Servicios!A$2:B$101,2,FALSE)</f>
        <v>Lavado de Alfombras Sueltas</v>
      </c>
      <c r="F766" s="11" t="s">
        <v>1202</v>
      </c>
      <c r="G766" s="3">
        <v>43600</v>
      </c>
      <c r="H766" s="73">
        <v>40000</v>
      </c>
      <c r="I766">
        <f t="shared" si="18"/>
        <v>5</v>
      </c>
      <c r="J766">
        <f t="shared" si="19"/>
        <v>2019</v>
      </c>
    </row>
    <row r="767" spans="1:10" ht="14.25" customHeight="1">
      <c r="A767">
        <v>309</v>
      </c>
      <c r="B767">
        <v>1</v>
      </c>
      <c r="C767" t="str">
        <f>VLOOKUP(A767,Clientes!A$2:H$623,3,FALSE)</f>
        <v>MATILDA</v>
      </c>
      <c r="D767" t="str">
        <f>VLOOKUP(A767,Clientes!A$2:H$623,4,FALSE)</f>
        <v>ARAYA</v>
      </c>
      <c r="E767" t="str">
        <f>VLOOKUP(B767,Servicios!A$2:B$101,2,FALSE)</f>
        <v>Lavado de Alfombras Muro a Muro</v>
      </c>
      <c r="F767" s="11" t="s">
        <v>1967</v>
      </c>
      <c r="G767" s="3">
        <v>43600</v>
      </c>
      <c r="H767" s="73">
        <v>115000</v>
      </c>
      <c r="I767">
        <f t="shared" si="18"/>
        <v>5</v>
      </c>
      <c r="J767">
        <f t="shared" si="19"/>
        <v>2019</v>
      </c>
    </row>
    <row r="768" spans="1:10" ht="14.25" customHeight="1">
      <c r="A768">
        <v>530</v>
      </c>
      <c r="B768">
        <v>2</v>
      </c>
      <c r="C768" t="str">
        <f>VLOOKUP(A768,Clientes!A$2:H$623,3,FALSE)</f>
        <v>CLAUDIA</v>
      </c>
      <c r="D768" t="str">
        <f>VLOOKUP(A768,Clientes!A$2:H$623,4,FALSE)</f>
        <v>GALDAMEZ</v>
      </c>
      <c r="E768" t="str">
        <f>VLOOKUP(B768,Servicios!A$2:B$101,2,FALSE)</f>
        <v>Lavado de Alfombras Sueltas</v>
      </c>
      <c r="F768" s="11" t="s">
        <v>1549</v>
      </c>
      <c r="G768" s="3">
        <v>43600</v>
      </c>
      <c r="H768" s="73">
        <v>54000</v>
      </c>
      <c r="I768">
        <f t="shared" si="18"/>
        <v>5</v>
      </c>
      <c r="J768">
        <f t="shared" si="19"/>
        <v>2019</v>
      </c>
    </row>
    <row r="769" spans="1:10" ht="14.25" customHeight="1">
      <c r="A769">
        <v>640</v>
      </c>
      <c r="B769">
        <v>1</v>
      </c>
      <c r="C769" t="str">
        <f>VLOOKUP(A769,Clientes!A$2:H$623,3,FALSE)</f>
        <v>PATRICIA</v>
      </c>
      <c r="D769" t="str">
        <f>VLOOKUP(A769,Clientes!A$2:H$623,4,FALSE)</f>
        <v>PIZARRO</v>
      </c>
      <c r="E769" t="str">
        <f>VLOOKUP(B769,Servicios!A$2:B$101,2,FALSE)</f>
        <v>Lavado de Alfombras Muro a Muro</v>
      </c>
      <c r="F769" s="11" t="s">
        <v>1969</v>
      </c>
      <c r="G769" s="3">
        <v>43601</v>
      </c>
      <c r="H769" s="73">
        <v>42000</v>
      </c>
      <c r="I769">
        <f t="shared" si="18"/>
        <v>5</v>
      </c>
      <c r="J769">
        <f t="shared" si="19"/>
        <v>2019</v>
      </c>
    </row>
    <row r="770" spans="1:10" ht="14.25" customHeight="1">
      <c r="A770">
        <v>641</v>
      </c>
      <c r="B770">
        <v>1</v>
      </c>
      <c r="C770" t="str">
        <f>VLOOKUP(A770,Clientes!A$2:H$623,3,FALSE)</f>
        <v>ALBERTO</v>
      </c>
      <c r="D770">
        <f>VLOOKUP(A770,Clientes!A$2:H$623,4,FALSE)</f>
        <v>0</v>
      </c>
      <c r="E770" t="str">
        <f>VLOOKUP(B770,Servicios!A$2:B$101,2,FALSE)</f>
        <v>Lavado de Alfombras Muro a Muro</v>
      </c>
      <c r="F770" s="11" t="s">
        <v>1971</v>
      </c>
      <c r="G770" s="3">
        <v>43601</v>
      </c>
      <c r="H770" s="73">
        <v>112000</v>
      </c>
      <c r="I770">
        <f t="shared" si="18"/>
        <v>5</v>
      </c>
      <c r="J770">
        <f t="shared" si="19"/>
        <v>2019</v>
      </c>
    </row>
    <row r="771" spans="1:10" ht="14.25" customHeight="1">
      <c r="A771">
        <v>642</v>
      </c>
      <c r="B771">
        <v>2</v>
      </c>
      <c r="C771" t="str">
        <f>VLOOKUP(A771,Clientes!A$2:H$623,3,FALSE)</f>
        <v>JOSE</v>
      </c>
      <c r="D771" t="str">
        <f>VLOOKUP(A771,Clientes!A$2:H$623,4,FALSE)</f>
        <v>OLIVARES</v>
      </c>
      <c r="E771" t="str">
        <f>VLOOKUP(B771,Servicios!A$2:B$101,2,FALSE)</f>
        <v>Lavado de Alfombras Sueltas</v>
      </c>
      <c r="F771" s="11" t="s">
        <v>1202</v>
      </c>
      <c r="G771" s="3">
        <v>43602</v>
      </c>
      <c r="H771" s="73">
        <v>50000</v>
      </c>
      <c r="I771">
        <f t="shared" si="18"/>
        <v>5</v>
      </c>
      <c r="J771">
        <f t="shared" si="19"/>
        <v>2019</v>
      </c>
    </row>
    <row r="772" spans="1:10" ht="14.25" customHeight="1">
      <c r="A772">
        <v>643</v>
      </c>
      <c r="B772">
        <v>2</v>
      </c>
      <c r="C772" t="str">
        <f>VLOOKUP(A772,Clientes!A$2:H$623,3,FALSE)</f>
        <v xml:space="preserve"> PATRICIA</v>
      </c>
      <c r="D772" t="str">
        <f>VLOOKUP(A772,Clientes!A$2:H$623,4,FALSE)</f>
        <v>DAGNINO</v>
      </c>
      <c r="E772" t="str">
        <f>VLOOKUP(B772,Servicios!A$2:B$101,2,FALSE)</f>
        <v>Lavado de Alfombras Sueltas</v>
      </c>
      <c r="F772" s="11" t="s">
        <v>1202</v>
      </c>
      <c r="G772" s="3">
        <v>43602</v>
      </c>
      <c r="H772" s="73">
        <v>30000</v>
      </c>
      <c r="I772">
        <f t="shared" si="18"/>
        <v>5</v>
      </c>
      <c r="J772">
        <f t="shared" si="19"/>
        <v>2019</v>
      </c>
    </row>
    <row r="773" spans="1:10" ht="14.25" customHeight="1">
      <c r="A773">
        <v>644</v>
      </c>
      <c r="B773">
        <v>2</v>
      </c>
      <c r="C773" t="str">
        <f>VLOOKUP(A773,Clientes!A$2:H$623,3,FALSE)</f>
        <v>FRANCISCA</v>
      </c>
      <c r="D773" t="str">
        <f>VLOOKUP(A773,Clientes!A$2:H$623,4,FALSE)</f>
        <v>NUET</v>
      </c>
      <c r="E773" t="str">
        <f>VLOOKUP(B773,Servicios!A$2:B$101,2,FALSE)</f>
        <v>Lavado de Alfombras Sueltas</v>
      </c>
      <c r="F773" s="11" t="s">
        <v>1137</v>
      </c>
      <c r="G773" s="3">
        <v>43603</v>
      </c>
      <c r="H773" s="73">
        <v>28000</v>
      </c>
      <c r="I773">
        <f t="shared" si="18"/>
        <v>5</v>
      </c>
      <c r="J773">
        <f t="shared" si="19"/>
        <v>2019</v>
      </c>
    </row>
    <row r="774" spans="1:10" ht="14.25" customHeight="1">
      <c r="A774">
        <v>645</v>
      </c>
      <c r="B774">
        <v>2</v>
      </c>
      <c r="C774" t="str">
        <f>VLOOKUP(A774,Clientes!A$2:H$623,3,FALSE)</f>
        <v>JOSELY</v>
      </c>
      <c r="D774" t="str">
        <f>VLOOKUP(A774,Clientes!A$2:H$623,4,FALSE)</f>
        <v>MORELLA</v>
      </c>
      <c r="E774" t="str">
        <f>VLOOKUP(B774,Servicios!A$2:B$101,2,FALSE)</f>
        <v>Lavado de Alfombras Sueltas</v>
      </c>
      <c r="F774" s="11" t="s">
        <v>1137</v>
      </c>
      <c r="G774" s="3">
        <v>43603</v>
      </c>
      <c r="H774" s="73">
        <v>24000</v>
      </c>
      <c r="I774">
        <f t="shared" si="18"/>
        <v>5</v>
      </c>
      <c r="J774">
        <f t="shared" si="19"/>
        <v>2019</v>
      </c>
    </row>
    <row r="775" spans="1:10" ht="14.25" customHeight="1">
      <c r="A775">
        <v>181</v>
      </c>
      <c r="B775">
        <v>2</v>
      </c>
      <c r="C775" t="str">
        <f>VLOOKUP(A775,Clientes!A$2:H$623,3,FALSE)</f>
        <v>Marcia</v>
      </c>
      <c r="D775" t="str">
        <f>VLOOKUP(A775,Clientes!A$2:H$623,4,FALSE)</f>
        <v>Baier</v>
      </c>
      <c r="E775" t="str">
        <f>VLOOKUP(B775,Servicios!A$2:B$101,2,FALSE)</f>
        <v>Lavado de Alfombras Sueltas</v>
      </c>
      <c r="F775" s="11" t="s">
        <v>1982</v>
      </c>
      <c r="G775" s="3">
        <v>43603</v>
      </c>
      <c r="H775" s="73">
        <v>28000</v>
      </c>
      <c r="I775">
        <f t="shared" si="18"/>
        <v>5</v>
      </c>
      <c r="J775">
        <f t="shared" si="19"/>
        <v>2019</v>
      </c>
    </row>
    <row r="776" spans="1:10" ht="14.25" customHeight="1">
      <c r="A776">
        <v>646</v>
      </c>
      <c r="B776">
        <v>2</v>
      </c>
      <c r="C776" t="str">
        <f>VLOOKUP(A776,Clientes!A$2:H$623,3,FALSE)</f>
        <v>ISABEL</v>
      </c>
      <c r="D776" t="str">
        <f>VLOOKUP(A776,Clientes!A$2:H$623,4,FALSE)</f>
        <v>AUCAROLA</v>
      </c>
      <c r="E776" t="str">
        <f>VLOOKUP(B776,Servicios!A$2:B$101,2,FALSE)</f>
        <v>Lavado de Alfombras Sueltas</v>
      </c>
      <c r="F776" s="11" t="s">
        <v>1202</v>
      </c>
      <c r="G776" s="3">
        <v>43605</v>
      </c>
      <c r="H776" s="73">
        <v>56000</v>
      </c>
      <c r="I776">
        <f t="shared" si="18"/>
        <v>5</v>
      </c>
      <c r="J776">
        <f t="shared" si="19"/>
        <v>2019</v>
      </c>
    </row>
    <row r="777" spans="1:10" ht="14.25" customHeight="1">
      <c r="A777">
        <v>647</v>
      </c>
      <c r="B777">
        <v>2</v>
      </c>
      <c r="C777" t="str">
        <f>VLOOKUP(A777,Clientes!A$2:H$623,3,FALSE)</f>
        <v>MARCELA</v>
      </c>
      <c r="D777" t="str">
        <f>VLOOKUP(A777,Clientes!A$2:H$623,4,FALSE)</f>
        <v>ELIZ</v>
      </c>
      <c r="E777" t="str">
        <f>VLOOKUP(B777,Servicios!A$2:B$101,2,FALSE)</f>
        <v>Lavado de Alfombras Sueltas</v>
      </c>
      <c r="F777" s="11" t="s">
        <v>1137</v>
      </c>
      <c r="G777" s="3">
        <v>43605</v>
      </c>
      <c r="H777" s="73">
        <v>28000</v>
      </c>
      <c r="I777">
        <f t="shared" si="18"/>
        <v>5</v>
      </c>
      <c r="J777">
        <f t="shared" si="19"/>
        <v>2019</v>
      </c>
    </row>
    <row r="778" spans="1:10" ht="14.25" customHeight="1">
      <c r="A778">
        <v>536</v>
      </c>
      <c r="B778">
        <v>2</v>
      </c>
      <c r="C778" t="str">
        <f>VLOOKUP(A778,Clientes!A$2:H$623,3,FALSE)</f>
        <v xml:space="preserve">CLAUDIA </v>
      </c>
      <c r="D778" t="str">
        <f>VLOOKUP(A778,Clientes!A$2:H$623,4,FALSE)</f>
        <v>CELEDON</v>
      </c>
      <c r="E778" t="str">
        <f>VLOOKUP(B778,Servicios!A$2:B$101,2,FALSE)</f>
        <v>Lavado de Alfombras Sueltas</v>
      </c>
      <c r="F778" s="11" t="s">
        <v>1137</v>
      </c>
      <c r="G778" s="3">
        <v>43605</v>
      </c>
      <c r="H778" s="73">
        <v>23000</v>
      </c>
      <c r="I778">
        <f t="shared" ref="I778:I800" si="20">MONTH(G778)</f>
        <v>5</v>
      </c>
      <c r="J778">
        <f t="shared" si="19"/>
        <v>2019</v>
      </c>
    </row>
    <row r="779" spans="1:10" ht="14.25" customHeight="1">
      <c r="A779">
        <v>648</v>
      </c>
      <c r="B779">
        <v>2</v>
      </c>
      <c r="C779" t="str">
        <f>VLOOKUP(A779,Clientes!A$2:H$623,3,FALSE)</f>
        <v>REBECA</v>
      </c>
      <c r="D779" t="str">
        <f>VLOOKUP(A779,Clientes!A$2:H$623,4,FALSE)</f>
        <v>BLANCO</v>
      </c>
      <c r="E779" t="str">
        <f>VLOOKUP(B779,Servicios!A$2:B$101,2,FALSE)</f>
        <v>Lavado de Alfombras Sueltas</v>
      </c>
      <c r="F779" s="11" t="s">
        <v>1137</v>
      </c>
      <c r="G779" s="3">
        <v>43605</v>
      </c>
      <c r="H779" s="73">
        <v>15000</v>
      </c>
      <c r="I779">
        <f t="shared" si="20"/>
        <v>5</v>
      </c>
      <c r="J779">
        <f t="shared" si="19"/>
        <v>2019</v>
      </c>
    </row>
    <row r="780" spans="1:10" ht="14.25" customHeight="1">
      <c r="A780">
        <v>649</v>
      </c>
      <c r="B780">
        <v>2</v>
      </c>
      <c r="C780" t="str">
        <f>VLOOKUP(A780,Clientes!A$2:H$623,3,FALSE)</f>
        <v>INSOLINA</v>
      </c>
      <c r="D780" t="str">
        <f>VLOOKUP(A780,Clientes!A$2:H$623,4,FALSE)</f>
        <v>AMIGA MARCE</v>
      </c>
      <c r="E780" t="str">
        <f>VLOOKUP(B780,Servicios!A$2:B$101,2,FALSE)</f>
        <v>Lavado de Alfombras Sueltas</v>
      </c>
      <c r="F780" s="11" t="s">
        <v>1137</v>
      </c>
      <c r="G780" s="3">
        <v>43605</v>
      </c>
      <c r="H780" s="73">
        <v>15000</v>
      </c>
      <c r="I780">
        <f t="shared" si="20"/>
        <v>5</v>
      </c>
      <c r="J780">
        <f t="shared" si="19"/>
        <v>2019</v>
      </c>
    </row>
    <row r="781" spans="1:10" ht="14.25" customHeight="1">
      <c r="A781">
        <v>181</v>
      </c>
      <c r="B781">
        <v>2</v>
      </c>
      <c r="C781" t="str">
        <f>VLOOKUP(A781,Clientes!A$2:H$623,3,FALSE)</f>
        <v>Marcia</v>
      </c>
      <c r="D781" t="str">
        <f>VLOOKUP(A781,Clientes!A$2:H$623,4,FALSE)</f>
        <v>Baier</v>
      </c>
      <c r="E781" t="str">
        <f>VLOOKUP(B781,Servicios!A$2:B$101,2,FALSE)</f>
        <v>Lavado de Alfombras Sueltas</v>
      </c>
      <c r="F781" s="11" t="s">
        <v>1137</v>
      </c>
      <c r="G781" s="3">
        <v>43605</v>
      </c>
      <c r="H781" s="73">
        <v>28000</v>
      </c>
      <c r="I781">
        <f t="shared" si="20"/>
        <v>5</v>
      </c>
      <c r="J781">
        <f t="shared" si="19"/>
        <v>2019</v>
      </c>
    </row>
    <row r="782" spans="1:10" ht="14.25" customHeight="1">
      <c r="A782">
        <v>650</v>
      </c>
      <c r="B782">
        <v>2</v>
      </c>
      <c r="C782" t="str">
        <f>VLOOKUP(A782,Clientes!A$2:H$623,3,FALSE)</f>
        <v>SOLANGE</v>
      </c>
      <c r="D782" t="str">
        <f>VLOOKUP(A782,Clientes!A$2:H$623,4,FALSE)</f>
        <v>FACUESE</v>
      </c>
      <c r="E782" t="str">
        <f>VLOOKUP(B782,Servicios!A$2:B$101,2,FALSE)</f>
        <v>Lavado de Alfombras Sueltas</v>
      </c>
      <c r="F782" s="11" t="s">
        <v>1137</v>
      </c>
      <c r="G782" s="3">
        <v>43607</v>
      </c>
      <c r="H782" s="73">
        <v>20000</v>
      </c>
      <c r="I782">
        <f t="shared" si="20"/>
        <v>5</v>
      </c>
      <c r="J782">
        <f t="shared" si="19"/>
        <v>2019</v>
      </c>
    </row>
    <row r="783" spans="1:10" ht="14.25" customHeight="1">
      <c r="A783">
        <v>651</v>
      </c>
      <c r="B783">
        <v>1</v>
      </c>
      <c r="C783" t="str">
        <f>VLOOKUP(A783,Clientes!A$2:H$623,3,FALSE)</f>
        <v>ERWIN</v>
      </c>
      <c r="D783" t="str">
        <f>VLOOKUP(A783,Clientes!A$2:H$623,4,FALSE)</f>
        <v>GONZALEZ</v>
      </c>
      <c r="E783" t="str">
        <f>VLOOKUP(B783,Servicios!A$2:B$101,2,FALSE)</f>
        <v>Lavado de Alfombras Muro a Muro</v>
      </c>
      <c r="F783" s="11" t="s">
        <v>1739</v>
      </c>
      <c r="G783" s="3">
        <v>43607</v>
      </c>
      <c r="H783" s="73">
        <v>38000</v>
      </c>
      <c r="I783">
        <f t="shared" si="20"/>
        <v>5</v>
      </c>
      <c r="J783">
        <f t="shared" si="19"/>
        <v>2019</v>
      </c>
    </row>
    <row r="784" spans="1:10" ht="14.25" customHeight="1">
      <c r="A784">
        <v>652</v>
      </c>
      <c r="B784">
        <v>2</v>
      </c>
      <c r="C784" t="str">
        <f>VLOOKUP(A784,Clientes!A$2:H$623,3,FALSE)</f>
        <v>VERONICA</v>
      </c>
      <c r="D784" t="str">
        <f>VLOOKUP(A784,Clientes!A$2:H$623,4,FALSE)</f>
        <v>VASQUEZ</v>
      </c>
      <c r="E784" t="str">
        <f>VLOOKUP(B784,Servicios!A$2:B$101,2,FALSE)</f>
        <v>Lavado de Alfombras Sueltas</v>
      </c>
      <c r="F784" s="11" t="s">
        <v>1137</v>
      </c>
      <c r="G784" s="3">
        <v>43608</v>
      </c>
      <c r="H784" s="73">
        <v>24000</v>
      </c>
      <c r="I784">
        <f t="shared" si="20"/>
        <v>5</v>
      </c>
      <c r="J784">
        <f t="shared" si="19"/>
        <v>2019</v>
      </c>
    </row>
    <row r="785" spans="1:10" ht="14.25" customHeight="1">
      <c r="A785">
        <v>404</v>
      </c>
      <c r="B785">
        <v>2</v>
      </c>
      <c r="C785" t="str">
        <f>VLOOKUP(A785,Clientes!A$2:H$623,3,FALSE)</f>
        <v>PAULINA</v>
      </c>
      <c r="D785" t="str">
        <f>VLOOKUP(A785,Clientes!A$2:H$623,4,FALSE)</f>
        <v>CARVALLO</v>
      </c>
      <c r="E785" t="str">
        <f>VLOOKUP(B785,Servicios!A$2:B$101,2,FALSE)</f>
        <v>Lavado de Alfombras Sueltas</v>
      </c>
      <c r="F785" s="11" t="s">
        <v>1202</v>
      </c>
      <c r="G785" s="3">
        <v>43608</v>
      </c>
      <c r="H785" s="73">
        <v>45000</v>
      </c>
      <c r="I785">
        <f t="shared" si="20"/>
        <v>5</v>
      </c>
      <c r="J785">
        <f t="shared" si="19"/>
        <v>2019</v>
      </c>
    </row>
    <row r="786" spans="1:10" ht="14.25" customHeight="1">
      <c r="A786">
        <v>370</v>
      </c>
      <c r="B786">
        <v>2</v>
      </c>
      <c r="C786" t="str">
        <f>VLOOKUP(A786,Clientes!A$2:H$623,3,FALSE)</f>
        <v>CINTHYA</v>
      </c>
      <c r="D786" t="str">
        <f>VLOOKUP(A786,Clientes!A$2:H$623,4,FALSE)</f>
        <v>MENDOZA</v>
      </c>
      <c r="E786" t="str">
        <f>VLOOKUP(B786,Servicios!A$2:B$101,2,FALSE)</f>
        <v>Lavado de Alfombras Sueltas</v>
      </c>
      <c r="F786" s="11" t="s">
        <v>1202</v>
      </c>
      <c r="G786" s="3">
        <v>43609</v>
      </c>
      <c r="H786" s="73">
        <v>25000</v>
      </c>
      <c r="I786">
        <f t="shared" si="20"/>
        <v>5</v>
      </c>
      <c r="J786">
        <f t="shared" si="19"/>
        <v>2019</v>
      </c>
    </row>
    <row r="787" spans="1:10" ht="14.25" customHeight="1">
      <c r="A787">
        <v>569</v>
      </c>
      <c r="B787">
        <v>2</v>
      </c>
      <c r="C787" t="str">
        <f>VLOOKUP(A787,Clientes!A$2:H$623,3,FALSE)</f>
        <v>MARIA MAGDALENA</v>
      </c>
      <c r="D787">
        <f>VLOOKUP(A787,Clientes!A$2:H$623,4,FALSE)</f>
        <v>0</v>
      </c>
      <c r="E787" t="str">
        <f>VLOOKUP(B787,Servicios!A$2:B$101,2,FALSE)</f>
        <v>Lavado de Alfombras Sueltas</v>
      </c>
      <c r="F787" s="11" t="s">
        <v>1202</v>
      </c>
      <c r="G787" s="3">
        <v>43609</v>
      </c>
      <c r="H787" s="73">
        <v>50000</v>
      </c>
      <c r="I787">
        <f t="shared" si="20"/>
        <v>5</v>
      </c>
      <c r="J787">
        <f t="shared" si="19"/>
        <v>2019</v>
      </c>
    </row>
    <row r="788" spans="1:10" ht="14.25" customHeight="1">
      <c r="A788">
        <v>654</v>
      </c>
      <c r="B788">
        <v>4</v>
      </c>
      <c r="C788" t="str">
        <f>VLOOKUP(A788,Clientes!A$2:H$623,3,FALSE)</f>
        <v>TATIANA</v>
      </c>
      <c r="D788" t="str">
        <f>VLOOKUP(A788,Clientes!A$2:H$623,4,FALSE)</f>
        <v>CONTRERAS</v>
      </c>
      <c r="E788" t="str">
        <f>VLOOKUP(B788,Servicios!A$2:B$101,2,FALSE)</f>
        <v>Limpieza de Tapices de Muebles</v>
      </c>
      <c r="F788" s="11" t="s">
        <v>2002</v>
      </c>
      <c r="G788" s="3">
        <v>43609</v>
      </c>
      <c r="H788" s="73">
        <v>20000</v>
      </c>
      <c r="I788">
        <f t="shared" si="20"/>
        <v>5</v>
      </c>
      <c r="J788">
        <f t="shared" si="19"/>
        <v>2019</v>
      </c>
    </row>
    <row r="789" spans="1:10" ht="14.25" customHeight="1">
      <c r="A789">
        <v>648</v>
      </c>
      <c r="B789">
        <v>2</v>
      </c>
      <c r="C789" t="str">
        <f>VLOOKUP(A789,Clientes!A$2:H$623,3,FALSE)</f>
        <v>REBECA</v>
      </c>
      <c r="D789" t="str">
        <f>VLOOKUP(A789,Clientes!A$2:H$623,4,FALSE)</f>
        <v>BLANCO</v>
      </c>
      <c r="E789" t="str">
        <f>VLOOKUP(B789,Servicios!A$2:B$101,2,FALSE)</f>
        <v>Lavado de Alfombras Sueltas</v>
      </c>
      <c r="F789" s="11" t="s">
        <v>1137</v>
      </c>
      <c r="G789" s="3">
        <v>43610</v>
      </c>
      <c r="H789" s="73">
        <v>15000</v>
      </c>
      <c r="I789">
        <f t="shared" si="20"/>
        <v>5</v>
      </c>
      <c r="J789">
        <f t="shared" si="19"/>
        <v>2019</v>
      </c>
    </row>
    <row r="790" spans="1:10" ht="14.25" customHeight="1">
      <c r="A790">
        <v>655</v>
      </c>
      <c r="B790">
        <v>4</v>
      </c>
      <c r="C790" t="str">
        <f>VLOOKUP(A790,Clientes!A$2:H$623,3,FALSE)</f>
        <v>CECILIA</v>
      </c>
      <c r="D790" t="str">
        <f>VLOOKUP(A790,Clientes!A$2:H$623,4,FALSE)</f>
        <v>GAETE</v>
      </c>
      <c r="E790" t="str">
        <f>VLOOKUP(B790,Servicios!A$2:B$101,2,FALSE)</f>
        <v>Limpieza de Tapices de Muebles</v>
      </c>
      <c r="F790" s="11" t="s">
        <v>2005</v>
      </c>
      <c r="G790" s="3">
        <v>43612</v>
      </c>
      <c r="H790" s="73">
        <v>139000</v>
      </c>
      <c r="I790">
        <f t="shared" si="20"/>
        <v>5</v>
      </c>
      <c r="J790">
        <f t="shared" si="19"/>
        <v>2019</v>
      </c>
    </row>
    <row r="791" spans="1:10" ht="14.25" customHeight="1">
      <c r="A791">
        <v>656</v>
      </c>
      <c r="B791">
        <v>2</v>
      </c>
      <c r="C791" t="str">
        <f>VLOOKUP(A791,Clientes!A$2:H$623,3,FALSE)</f>
        <v>KAREN</v>
      </c>
      <c r="D791">
        <f>VLOOKUP(A791,Clientes!A$2:H$623,4,FALSE)</f>
        <v>0</v>
      </c>
      <c r="E791" t="str">
        <f>VLOOKUP(B791,Servicios!A$2:B$101,2,FALSE)</f>
        <v>Lavado de Alfombras Sueltas</v>
      </c>
      <c r="F791" s="11" t="s">
        <v>1202</v>
      </c>
      <c r="G791" s="3">
        <v>43612</v>
      </c>
      <c r="H791" s="73">
        <v>58000</v>
      </c>
      <c r="I791">
        <f t="shared" si="20"/>
        <v>5</v>
      </c>
      <c r="J791">
        <f t="shared" si="19"/>
        <v>2019</v>
      </c>
    </row>
    <row r="792" spans="1:10" ht="14.25" customHeight="1">
      <c r="A792">
        <v>156</v>
      </c>
      <c r="B792">
        <v>2</v>
      </c>
      <c r="C792" t="str">
        <f>VLOOKUP(A792,Clientes!A$2:H$623,3,FALSE)</f>
        <v>Carla</v>
      </c>
      <c r="D792" t="str">
        <f>VLOOKUP(A792,Clientes!A$2:H$623,4,FALSE)</f>
        <v>Calvo</v>
      </c>
      <c r="E792" t="str">
        <f>VLOOKUP(B792,Servicios!A$2:B$101,2,FALSE)</f>
        <v>Lavado de Alfombras Sueltas</v>
      </c>
      <c r="F792" s="11" t="s">
        <v>1137</v>
      </c>
      <c r="G792" s="3">
        <v>43613</v>
      </c>
      <c r="H792" s="73">
        <v>35000</v>
      </c>
      <c r="I792">
        <f t="shared" si="20"/>
        <v>5</v>
      </c>
      <c r="J792">
        <f t="shared" si="19"/>
        <v>2019</v>
      </c>
    </row>
    <row r="793" spans="1:10" ht="14.25" customHeight="1">
      <c r="A793">
        <v>657</v>
      </c>
      <c r="B793">
        <v>4</v>
      </c>
      <c r="C793" t="str">
        <f>VLOOKUP(A793,Clientes!A$2:H$623,3,FALSE)</f>
        <v>CAMILA</v>
      </c>
      <c r="D793" t="str">
        <f>VLOOKUP(A793,Clientes!A$2:H$623,4,FALSE)</f>
        <v>BRIZICH</v>
      </c>
      <c r="E793" t="str">
        <f>VLOOKUP(B793,Servicios!A$2:B$101,2,FALSE)</f>
        <v>Limpieza de Tapices de Muebles</v>
      </c>
      <c r="F793" s="11" t="s">
        <v>2010</v>
      </c>
      <c r="G793" s="3">
        <v>43613</v>
      </c>
      <c r="H793" s="73">
        <v>58000</v>
      </c>
      <c r="I793">
        <f t="shared" si="20"/>
        <v>5</v>
      </c>
      <c r="J793">
        <f t="shared" si="19"/>
        <v>2019</v>
      </c>
    </row>
    <row r="794" spans="1:10" ht="14.25" customHeight="1">
      <c r="A794">
        <v>658</v>
      </c>
      <c r="B794">
        <v>2</v>
      </c>
      <c r="C794" t="str">
        <f>VLOOKUP(A794,Clientes!A$2:H$623,3,FALSE)</f>
        <v>RICARDO</v>
      </c>
      <c r="D794" t="str">
        <f>VLOOKUP(A794,Clientes!A$2:H$623,4,FALSE)</f>
        <v>TRINCADO</v>
      </c>
      <c r="E794" t="str">
        <f>VLOOKUP(B794,Servicios!A$2:B$101,2,FALSE)</f>
        <v>Lavado de Alfombras Sueltas</v>
      </c>
      <c r="F794" s="11" t="s">
        <v>1137</v>
      </c>
      <c r="G794" s="3">
        <v>43614</v>
      </c>
      <c r="H794" s="73">
        <v>35000</v>
      </c>
      <c r="I794">
        <f t="shared" si="20"/>
        <v>5</v>
      </c>
      <c r="J794">
        <f t="shared" si="19"/>
        <v>2019</v>
      </c>
    </row>
    <row r="795" spans="1:10" ht="14.25" customHeight="1">
      <c r="A795">
        <v>655</v>
      </c>
      <c r="B795">
        <v>2</v>
      </c>
      <c r="C795" t="str">
        <f>VLOOKUP(A795,Clientes!A$2:H$623,3,FALSE)</f>
        <v>CECILIA</v>
      </c>
      <c r="D795" t="str">
        <f>VLOOKUP(A795,Clientes!A$2:H$623,4,FALSE)</f>
        <v>GAETE</v>
      </c>
      <c r="E795" t="str">
        <f>VLOOKUP(B795,Servicios!A$2:B$101,2,FALSE)</f>
        <v>Lavado de Alfombras Sueltas</v>
      </c>
      <c r="F795" s="11" t="s">
        <v>1137</v>
      </c>
      <c r="G795" s="3">
        <v>43615</v>
      </c>
      <c r="H795" s="73">
        <v>22000</v>
      </c>
      <c r="I795">
        <f t="shared" si="20"/>
        <v>5</v>
      </c>
      <c r="J795">
        <f t="shared" si="19"/>
        <v>2019</v>
      </c>
    </row>
    <row r="796" spans="1:10" ht="14.25" customHeight="1">
      <c r="A796">
        <v>659</v>
      </c>
      <c r="B796">
        <v>2</v>
      </c>
      <c r="C796" t="str">
        <f>VLOOKUP(A796,Clientes!A$2:H$623,3,FALSE)</f>
        <v>KARINA</v>
      </c>
      <c r="D796" t="str">
        <f>VLOOKUP(A796,Clientes!A$2:H$623,4,FALSE)</f>
        <v>SANCHEZ</v>
      </c>
      <c r="E796" t="str">
        <f>VLOOKUP(B796,Servicios!A$2:B$101,2,FALSE)</f>
        <v>Lavado de Alfombras Sueltas</v>
      </c>
      <c r="F796" s="11" t="s">
        <v>1137</v>
      </c>
      <c r="G796" s="3">
        <v>43615</v>
      </c>
      <c r="H796" s="73">
        <v>22000</v>
      </c>
      <c r="I796">
        <f t="shared" si="20"/>
        <v>5</v>
      </c>
      <c r="J796">
        <f t="shared" si="19"/>
        <v>2019</v>
      </c>
    </row>
    <row r="797" spans="1:10" ht="14.25" customHeight="1">
      <c r="A797">
        <v>660</v>
      </c>
      <c r="B797">
        <v>2</v>
      </c>
      <c r="C797" t="str">
        <f>VLOOKUP(A797,Clientes!A$2:H$623,3,FALSE)</f>
        <v>MARIANN</v>
      </c>
      <c r="D797" t="str">
        <f>VLOOKUP(A797,Clientes!A$2:H$623,4,FALSE)</f>
        <v>MAQUIARELO</v>
      </c>
      <c r="E797" t="str">
        <f>VLOOKUP(B797,Servicios!A$2:B$101,2,FALSE)</f>
        <v>Lavado de Alfombras Sueltas</v>
      </c>
      <c r="F797" s="11" t="s">
        <v>1137</v>
      </c>
      <c r="G797" s="3">
        <v>43615</v>
      </c>
      <c r="H797" s="73">
        <v>30000</v>
      </c>
      <c r="I797">
        <f t="shared" si="20"/>
        <v>5</v>
      </c>
      <c r="J797">
        <f t="shared" si="19"/>
        <v>2019</v>
      </c>
    </row>
    <row r="798" spans="1:10" ht="14.25" customHeight="1">
      <c r="A798">
        <v>661</v>
      </c>
      <c r="B798">
        <v>7</v>
      </c>
      <c r="C798" t="str">
        <f>VLOOKUP(A798,Clientes!A$2:H$623,3,FALSE)</f>
        <v>DAVID</v>
      </c>
      <c r="D798" t="str">
        <f>VLOOKUP(A798,Clientes!A$2:H$623,4,FALSE)</f>
        <v>HUERTA</v>
      </c>
      <c r="E798" t="str">
        <f>VLOOKUP(B798,Servicios!A$2:B$101,2,FALSE)</f>
        <v>Limpieza de Colchones</v>
      </c>
      <c r="F798" s="11" t="s">
        <v>2021</v>
      </c>
      <c r="G798" s="3">
        <v>43616</v>
      </c>
      <c r="H798" s="73">
        <v>29000</v>
      </c>
      <c r="I798">
        <f t="shared" si="20"/>
        <v>5</v>
      </c>
      <c r="J798">
        <f t="shared" si="19"/>
        <v>2019</v>
      </c>
    </row>
    <row r="799" spans="1:10" ht="14.25" customHeight="1">
      <c r="A799">
        <v>662</v>
      </c>
      <c r="B799">
        <v>2</v>
      </c>
      <c r="C799" t="str">
        <f>VLOOKUP(A799,Clientes!A$2:H$623,3,FALSE)</f>
        <v>SAMUEL</v>
      </c>
      <c r="D799" t="str">
        <f>VLOOKUP(A799,Clientes!A$2:H$623,4,FALSE)</f>
        <v>JIMENEZ</v>
      </c>
      <c r="E799" t="str">
        <f>VLOOKUP(B799,Servicios!A$2:B$101,2,FALSE)</f>
        <v>Lavado de Alfombras Sueltas</v>
      </c>
      <c r="F799" s="11" t="s">
        <v>1202</v>
      </c>
      <c r="G799" s="3">
        <v>43616</v>
      </c>
      <c r="H799" s="73">
        <v>50000</v>
      </c>
      <c r="I799">
        <f t="shared" si="20"/>
        <v>5</v>
      </c>
      <c r="J799">
        <f t="shared" si="19"/>
        <v>2019</v>
      </c>
    </row>
    <row r="800" spans="1:10" ht="14.25" customHeight="1">
      <c r="A800">
        <v>663</v>
      </c>
      <c r="B800">
        <v>2</v>
      </c>
      <c r="C800" t="str">
        <f>VLOOKUP(A800,Clientes!A$2:H$623,3,FALSE)</f>
        <v>ALEJANDRO</v>
      </c>
      <c r="D800" t="str">
        <f>VLOOKUP(A800,Clientes!A$2:H$623,4,FALSE)</f>
        <v>FEBRES</v>
      </c>
      <c r="E800" t="str">
        <f>VLOOKUP(B800,Servicios!A$2:B$101,2,FALSE)</f>
        <v>Lavado de Alfombras Sueltas</v>
      </c>
      <c r="F800" s="11" t="s">
        <v>1137</v>
      </c>
      <c r="G800" s="3">
        <v>43616</v>
      </c>
      <c r="H800" s="73">
        <v>1</v>
      </c>
      <c r="I800">
        <f t="shared" si="20"/>
        <v>5</v>
      </c>
      <c r="J800">
        <f t="shared" si="19"/>
        <v>2019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5"/>
  <sheetData>
    <row r="1" spans="1:1">
      <c r="A1" t="s">
        <v>2052</v>
      </c>
    </row>
    <row r="3" spans="1:1">
      <c r="A3" t="s">
        <v>2054</v>
      </c>
    </row>
    <row r="5" spans="1:1">
      <c r="A5" t="s">
        <v>2055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26"/>
  <sheetViews>
    <sheetView workbookViewId="0">
      <selection activeCell="A24" sqref="A24"/>
    </sheetView>
  </sheetViews>
  <sheetFormatPr baseColWidth="10" defaultRowHeight="15"/>
  <cols>
    <col min="1" max="1" width="37" customWidth="1"/>
    <col min="2" max="2" width="14.7109375" customWidth="1"/>
    <col min="3" max="3" width="16" customWidth="1"/>
    <col min="4" max="4" width="15.85546875" customWidth="1"/>
    <col min="5" max="5" width="37.42578125" customWidth="1"/>
    <col min="6" max="6" width="20.42578125" customWidth="1"/>
    <col min="7" max="7" width="23.28515625" customWidth="1"/>
  </cols>
  <sheetData>
    <row r="1" spans="1:7">
      <c r="A1" s="21" t="s">
        <v>15</v>
      </c>
    </row>
    <row r="2" spans="1:7">
      <c r="A2" s="32">
        <v>990877867</v>
      </c>
    </row>
    <row r="4" spans="1:7">
      <c r="A4" s="20" t="s">
        <v>1094</v>
      </c>
      <c r="B4" s="21" t="s">
        <v>3</v>
      </c>
      <c r="C4" s="21" t="s">
        <v>4</v>
      </c>
      <c r="D4" s="21" t="s">
        <v>5</v>
      </c>
      <c r="E4" s="21" t="s">
        <v>9</v>
      </c>
      <c r="F4" s="21" t="s">
        <v>12</v>
      </c>
      <c r="G4" s="21" t="s">
        <v>14</v>
      </c>
    </row>
    <row r="5" spans="1:7">
      <c r="A5">
        <f>IFERROR(DGET(Clientes!A:I,1,A1:A2),"No existe un cliente con este teléfono")</f>
        <v>417</v>
      </c>
      <c r="B5" t="str">
        <f>IFERROR(DGET(Clientes!A:I,2,A1:A2),"")</f>
        <v/>
      </c>
      <c r="C5" t="str">
        <f>IFERROR(DGET(Clientes!A:I,3,A1:A2),"")</f>
        <v>XIMENA</v>
      </c>
      <c r="D5" t="str">
        <f>IFERROR(DGET(Clientes!A:I,4,A1:A2),"")</f>
        <v>COLLAO</v>
      </c>
      <c r="E5" t="str">
        <f>IFERROR(DGET(Clientes!A:I,5,A1:A2),"")</f>
        <v>JARDIN SUIZO 4 TORRE F DEPTO 145</v>
      </c>
      <c r="F5" t="str">
        <f>IFERROR(DGET(Clientes!A:I,6,A1:A2),"")</f>
        <v>Valparaíso</v>
      </c>
      <c r="G5" t="str">
        <f>IFERROR(DGET(Clientes!A:I,7,A1:A2),"")</f>
        <v/>
      </c>
    </row>
    <row r="7" spans="1:7">
      <c r="A7" s="21" t="s">
        <v>11</v>
      </c>
      <c r="B7" s="21" t="s">
        <v>7</v>
      </c>
      <c r="C7" s="21"/>
      <c r="D7" s="21"/>
      <c r="E7" s="21" t="s">
        <v>10</v>
      </c>
      <c r="F7" s="21"/>
      <c r="G7" s="21" t="s">
        <v>1349</v>
      </c>
    </row>
    <row r="8" spans="1:7">
      <c r="A8" s="29">
        <f>IFERROR('Buscar Por IDCliente'!G2,"")</f>
        <v>43419</v>
      </c>
      <c r="B8" t="str">
        <f>IFERROR('Buscar Por IDCliente'!E2,"")</f>
        <v>Lavado de Alfombras Sueltas</v>
      </c>
      <c r="E8" t="str">
        <f>IFERROR('Buscar Por IDCliente'!F2,"")</f>
        <v>1 ALFOMBRA</v>
      </c>
      <c r="G8" s="27">
        <f>IFERROR('Buscar Por IDCliente'!H2,"")</f>
        <v>69000</v>
      </c>
    </row>
    <row r="9" spans="1:7">
      <c r="A9" s="29" t="str">
        <f>IFERROR('Buscar Por IDCliente'!G3,"")</f>
        <v/>
      </c>
      <c r="B9" t="str">
        <f>IFERROR('Buscar Por IDCliente'!E3,"")</f>
        <v/>
      </c>
      <c r="E9" t="str">
        <f>IFERROR('Buscar Por IDCliente'!F3,"")</f>
        <v/>
      </c>
      <c r="G9" s="27" t="str">
        <f>IFERROR('Buscar Por IDCliente'!H3,"")</f>
        <v/>
      </c>
    </row>
    <row r="10" spans="1:7">
      <c r="A10" s="29" t="str">
        <f>IFERROR('Buscar Por IDCliente'!G4,"")</f>
        <v/>
      </c>
      <c r="B10" t="str">
        <f>IFERROR('Buscar Por IDCliente'!E4,"")</f>
        <v/>
      </c>
      <c r="E10" t="str">
        <f>IFERROR('Buscar Por IDCliente'!F4,"")</f>
        <v/>
      </c>
      <c r="G10" s="27" t="str">
        <f>IFERROR('Buscar Por IDCliente'!H4,"")</f>
        <v/>
      </c>
    </row>
    <row r="11" spans="1:7">
      <c r="A11" s="29" t="str">
        <f>IFERROR('Buscar Por IDCliente'!G5,"")</f>
        <v/>
      </c>
      <c r="B11" t="str">
        <f>IFERROR('Buscar Por IDCliente'!E5,"")</f>
        <v/>
      </c>
      <c r="E11" t="str">
        <f>IFERROR('Buscar Por IDCliente'!F5,"")</f>
        <v/>
      </c>
      <c r="G11" s="27" t="str">
        <f>IFERROR('Buscar Por IDCliente'!H5,"")</f>
        <v/>
      </c>
    </row>
    <row r="12" spans="1:7">
      <c r="A12" s="29" t="str">
        <f>IFERROR('Buscar Por IDCliente'!G6,"")</f>
        <v/>
      </c>
      <c r="B12" t="str">
        <f>IFERROR('Buscar Por IDCliente'!E6,"")</f>
        <v/>
      </c>
      <c r="E12" t="str">
        <f>IFERROR('Buscar Por IDCliente'!F6,"")</f>
        <v/>
      </c>
      <c r="G12" s="27" t="str">
        <f>IFERROR('Buscar Por IDCliente'!H6,"")</f>
        <v/>
      </c>
    </row>
    <row r="13" spans="1:7">
      <c r="A13" s="29" t="str">
        <f>IFERROR('Buscar Por IDCliente'!G7,"")</f>
        <v/>
      </c>
      <c r="B13" t="str">
        <f>IFERROR('Buscar Por IDCliente'!E7,"")</f>
        <v/>
      </c>
      <c r="E13" t="str">
        <f>IFERROR('Buscar Por IDCliente'!F7,"")</f>
        <v/>
      </c>
      <c r="G13" s="27" t="str">
        <f>IFERROR('Buscar Por IDCliente'!H7,"")</f>
        <v/>
      </c>
    </row>
    <row r="14" spans="1:7">
      <c r="A14" s="29" t="str">
        <f>IFERROR('Buscar Por IDCliente'!G8,"")</f>
        <v/>
      </c>
      <c r="B14" t="str">
        <f>IFERROR('Buscar Por IDCliente'!E8,"")</f>
        <v/>
      </c>
      <c r="E14" t="str">
        <f>IFERROR('Buscar Por IDCliente'!F8,"")</f>
        <v/>
      </c>
      <c r="G14" s="27" t="str">
        <f>IFERROR('Buscar Por IDCliente'!H8,"")</f>
        <v/>
      </c>
    </row>
    <row r="15" spans="1:7">
      <c r="A15" s="29" t="str">
        <f>IFERROR('Buscar Por IDCliente'!G9,"")</f>
        <v/>
      </c>
      <c r="B15" t="str">
        <f>IFERROR('Buscar Por IDCliente'!E9,"")</f>
        <v/>
      </c>
      <c r="E15" t="str">
        <f>IFERROR('Buscar Por IDCliente'!F9,"")</f>
        <v/>
      </c>
      <c r="G15" s="27" t="str">
        <f>IFERROR('Buscar Por IDCliente'!H9,"")</f>
        <v/>
      </c>
    </row>
    <row r="16" spans="1:7">
      <c r="A16" s="29" t="str">
        <f>IFERROR('Buscar Por IDCliente'!G10,"")</f>
        <v/>
      </c>
      <c r="B16" t="str">
        <f>IFERROR('Buscar Por IDCliente'!E10,"")</f>
        <v/>
      </c>
      <c r="E16" t="str">
        <f>IFERROR('Buscar Por IDCliente'!F10,"")</f>
        <v/>
      </c>
      <c r="G16" s="27" t="str">
        <f>IFERROR('Buscar Por IDCliente'!H10,"")</f>
        <v/>
      </c>
    </row>
    <row r="17" spans="1:7">
      <c r="A17" s="29" t="str">
        <f>IFERROR('Buscar Por IDCliente'!G11,"")</f>
        <v/>
      </c>
      <c r="B17" t="str">
        <f>IFERROR('Buscar Por IDCliente'!E11,"")</f>
        <v/>
      </c>
      <c r="E17" t="str">
        <f>IFERROR('Buscar Por IDCliente'!F11,"")</f>
        <v/>
      </c>
      <c r="G17" s="27" t="str">
        <f>IFERROR('Buscar Por IDCliente'!H11,"")</f>
        <v/>
      </c>
    </row>
    <row r="18" spans="1:7">
      <c r="A18" s="29" t="str">
        <f>IFERROR('Buscar Por IDCliente'!G12,"")</f>
        <v/>
      </c>
      <c r="B18" t="str">
        <f>IFERROR('Buscar Por IDCliente'!E12,"")</f>
        <v/>
      </c>
      <c r="E18" t="str">
        <f>IFERROR('Buscar Por IDCliente'!F12,"")</f>
        <v/>
      </c>
      <c r="G18" s="27" t="str">
        <f>IFERROR('Buscar Por IDCliente'!H12,"")</f>
        <v/>
      </c>
    </row>
    <row r="19" spans="1:7">
      <c r="A19" s="29" t="str">
        <f>IFERROR('Buscar Por IDCliente'!G13,"")</f>
        <v/>
      </c>
      <c r="B19" t="str">
        <f>IFERROR('Buscar Por IDCliente'!E13,"")</f>
        <v/>
      </c>
      <c r="E19" t="str">
        <f>IFERROR('Buscar Por IDCliente'!F13,"")</f>
        <v/>
      </c>
      <c r="G19" s="27" t="str">
        <f>IFERROR('Buscar Por IDCliente'!H13,"")</f>
        <v/>
      </c>
    </row>
    <row r="20" spans="1:7">
      <c r="A20" s="29" t="str">
        <f>IFERROR('Buscar Por IDCliente'!G14,"")</f>
        <v/>
      </c>
      <c r="B20" t="str">
        <f>IFERROR('Buscar Por IDCliente'!E14,"")</f>
        <v/>
      </c>
      <c r="E20" t="str">
        <f>IFERROR('Buscar Por IDCliente'!F14,"")</f>
        <v/>
      </c>
      <c r="G20" s="27" t="str">
        <f>IFERROR('Buscar Por IDCliente'!H14,"")</f>
        <v/>
      </c>
    </row>
    <row r="21" spans="1:7">
      <c r="A21" s="29" t="str">
        <f>IFERROR('Buscar Por IDCliente'!G15,"")</f>
        <v/>
      </c>
      <c r="B21" t="str">
        <f>IFERROR('Buscar Por IDCliente'!E15,"")</f>
        <v/>
      </c>
      <c r="E21" t="str">
        <f>IFERROR('Buscar Por IDCliente'!F15,"")</f>
        <v/>
      </c>
      <c r="G21" s="27" t="str">
        <f>IFERROR('Buscar Por IDCliente'!H15,"")</f>
        <v/>
      </c>
    </row>
    <row r="22" spans="1:7">
      <c r="A22" s="29" t="str">
        <f>IFERROR('Buscar Por IDCliente'!G16,"")</f>
        <v/>
      </c>
      <c r="B22" t="str">
        <f>IFERROR('Buscar Por IDCliente'!E16,"")</f>
        <v/>
      </c>
      <c r="E22" t="str">
        <f>IFERROR('Buscar Por IDCliente'!F16,"")</f>
        <v/>
      </c>
      <c r="G22" s="27" t="str">
        <f>IFERROR('Buscar Por IDCliente'!H16,"")</f>
        <v/>
      </c>
    </row>
    <row r="23" spans="1:7">
      <c r="A23" s="29" t="str">
        <f>IFERROR('Buscar Por IDCliente'!G17,"")</f>
        <v/>
      </c>
      <c r="B23" t="str">
        <f>IFERROR('Buscar Por IDCliente'!E17,"")</f>
        <v/>
      </c>
      <c r="E23" t="str">
        <f>IFERROR('Buscar Por IDCliente'!F17,"")</f>
        <v/>
      </c>
      <c r="G23" s="27" t="str">
        <f>IFERROR('Buscar Por IDCliente'!H17,"")</f>
        <v/>
      </c>
    </row>
    <row r="24" spans="1:7">
      <c r="A24" s="29" t="str">
        <f>IFERROR('Buscar Por IDCliente'!G18,"")</f>
        <v/>
      </c>
      <c r="B24" t="str">
        <f>IFERROR('Buscar Por IDCliente'!E18,"")</f>
        <v/>
      </c>
      <c r="E24" t="str">
        <f>IFERROR('Buscar Por IDCliente'!F18,"")</f>
        <v/>
      </c>
      <c r="G24" s="27" t="str">
        <f>IFERROR('Buscar Por IDCliente'!H18,"")</f>
        <v/>
      </c>
    </row>
    <row r="25" spans="1:7">
      <c r="A25" s="29" t="str">
        <f>IFERROR('Buscar Por IDCliente'!G19,"")</f>
        <v/>
      </c>
      <c r="B25" t="str">
        <f>IFERROR('Buscar Por IDCliente'!E19,"")</f>
        <v/>
      </c>
      <c r="E25" t="str">
        <f>IFERROR('Buscar Por IDCliente'!F19,"")</f>
        <v/>
      </c>
      <c r="G25" s="27" t="str">
        <f>IFERROR('Buscar Por IDCliente'!H19,"")</f>
        <v/>
      </c>
    </row>
    <row r="26" spans="1:7">
      <c r="A26" s="29" t="str">
        <f>IFERROR('Buscar Por IDCliente'!G20,"")</f>
        <v/>
      </c>
      <c r="B26" t="str">
        <f>IFERROR('Buscar Por IDCliente'!E20,"")</f>
        <v/>
      </c>
      <c r="E26" t="str">
        <f>IFERROR('Buscar Por IDCliente'!F20,"")</f>
        <v/>
      </c>
      <c r="G26" s="27" t="str">
        <f>IFERROR('Buscar Por IDCliente'!H20,"")</f>
        <v/>
      </c>
    </row>
  </sheetData>
  <conditionalFormatting sqref="E4">
    <cfRule type="duplicateValues" dxfId="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6"/>
  <sheetViews>
    <sheetView workbookViewId="0">
      <selection activeCell="C3" sqref="C3"/>
    </sheetView>
  </sheetViews>
  <sheetFormatPr baseColWidth="10" defaultRowHeight="15"/>
  <cols>
    <col min="1" max="1" width="44.7109375" customWidth="1"/>
    <col min="2" max="2" width="22.28515625" customWidth="1"/>
    <col min="3" max="3" width="17" customWidth="1"/>
    <col min="4" max="4" width="14.7109375" customWidth="1"/>
    <col min="5" max="5" width="25.7109375" customWidth="1"/>
    <col min="6" max="6" width="21.28515625" customWidth="1"/>
    <col min="7" max="7" width="22.140625" customWidth="1"/>
    <col min="8" max="8" width="13.140625" bestFit="1" customWidth="1"/>
  </cols>
  <sheetData>
    <row r="1" spans="1:8">
      <c r="A1" t="s">
        <v>1096</v>
      </c>
    </row>
    <row r="2" spans="1:8">
      <c r="A2" s="21" t="s">
        <v>4</v>
      </c>
      <c r="B2" s="21" t="s">
        <v>5</v>
      </c>
    </row>
    <row r="3" spans="1:8">
      <c r="A3" s="33" t="s">
        <v>1327</v>
      </c>
      <c r="B3" s="33" t="s">
        <v>1328</v>
      </c>
    </row>
    <row r="5" spans="1:8">
      <c r="A5" s="20" t="s">
        <v>1094</v>
      </c>
      <c r="B5" s="21" t="s">
        <v>15</v>
      </c>
      <c r="C5" s="21" t="s">
        <v>4</v>
      </c>
      <c r="D5" s="21" t="s">
        <v>5</v>
      </c>
      <c r="E5" s="21" t="s">
        <v>9</v>
      </c>
      <c r="F5" s="21" t="s">
        <v>12</v>
      </c>
      <c r="G5" s="21" t="s">
        <v>14</v>
      </c>
      <c r="H5" s="22" t="s">
        <v>17</v>
      </c>
    </row>
    <row r="6" spans="1:8">
      <c r="A6">
        <f>IFERROR(DGET(Clientes!A:I,1,A2:B3),"No existe un cliente con este nombre y apellido")</f>
        <v>431</v>
      </c>
      <c r="B6">
        <f>IFERROR(DGET(Clientes!A:I,8,A2:B3),"")</f>
        <v>977693887</v>
      </c>
      <c r="C6" t="str">
        <f>IFERROR(DGET(Clientes!A:I,3,A2:B3),"")</f>
        <v>CAMILA</v>
      </c>
      <c r="D6" t="str">
        <f>IFERROR(DGET(Clientes!A:I,4,A2:B3),"")</f>
        <v>CIFUENTES</v>
      </c>
      <c r="E6" t="str">
        <f>IFERROR(DGET(Clientes!A:I,5,A2:B3),"")</f>
        <v>ALTO DEL SOL 800 E/13 MONTE SOL2</v>
      </c>
      <c r="F6" t="str">
        <f>IFERROR(DGET(Clientes!A:I,6,A2:B3),"")</f>
        <v/>
      </c>
      <c r="G6" t="str">
        <f>IFERROR(DGET(Clientes!A:I,7,A2:B3),"")</f>
        <v/>
      </c>
      <c r="H6" s="23">
        <f>IFERROR(DGET(Clientes!A:I,9,A2:B3),"")</f>
        <v>43427</v>
      </c>
    </row>
    <row r="8" spans="1:8">
      <c r="A8" s="21" t="s">
        <v>11</v>
      </c>
      <c r="B8" s="21" t="s">
        <v>7</v>
      </c>
      <c r="C8" s="21"/>
      <c r="D8" s="21"/>
      <c r="E8" s="21" t="s">
        <v>10</v>
      </c>
      <c r="F8" s="21"/>
      <c r="G8" s="21" t="s">
        <v>1349</v>
      </c>
    </row>
    <row r="9" spans="1:8">
      <c r="A9" s="29">
        <f>IFERROR('Buscar Por IDCliente 2'!G2,"")</f>
        <v>43427</v>
      </c>
      <c r="B9" t="str">
        <f>IFERROR('Buscar Por IDCliente'!E2,"")</f>
        <v>Lavado de Alfombras Sueltas</v>
      </c>
      <c r="E9" t="str">
        <f>IFERROR('Buscar Por IDCliente'!F2,"")</f>
        <v>1 ALFOMBRA</v>
      </c>
      <c r="G9" s="27">
        <f>IFERROR('Buscar Por IDCliente'!H2,"")</f>
        <v>69000</v>
      </c>
    </row>
    <row r="10" spans="1:8">
      <c r="A10" s="29" t="str">
        <f>IFERROR('Buscar Por IDCliente 2'!G3,"")</f>
        <v/>
      </c>
      <c r="B10" t="str">
        <f>IFERROR('Buscar Por IDCliente'!E3,"")</f>
        <v/>
      </c>
      <c r="E10" t="str">
        <f>IFERROR('Buscar Por IDCliente'!F3,"")</f>
        <v/>
      </c>
      <c r="G10" s="27" t="str">
        <f>IFERROR('Buscar Por IDCliente'!H3,"")</f>
        <v/>
      </c>
    </row>
    <row r="11" spans="1:8">
      <c r="A11" s="29" t="str">
        <f>IFERROR('Buscar Por IDCliente 2'!G4,"")</f>
        <v/>
      </c>
      <c r="B11" t="str">
        <f>IFERROR('Buscar Por IDCliente'!E4,"")</f>
        <v/>
      </c>
      <c r="E11" t="str">
        <f>IFERROR('Buscar Por IDCliente'!F4,"")</f>
        <v/>
      </c>
      <c r="G11" s="27" t="str">
        <f>IFERROR('Buscar Por IDCliente'!H4,"")</f>
        <v/>
      </c>
    </row>
    <row r="12" spans="1:8">
      <c r="A12" s="29" t="str">
        <f>IFERROR('Buscar Por IDCliente 2'!G5,"")</f>
        <v/>
      </c>
      <c r="B12" t="str">
        <f>IFERROR('Buscar Por IDCliente'!E5,"")</f>
        <v/>
      </c>
      <c r="E12" t="str">
        <f>IFERROR('Buscar Por IDCliente'!F5,"")</f>
        <v/>
      </c>
      <c r="G12" s="27" t="str">
        <f>IFERROR('Buscar Por IDCliente'!H5,"")</f>
        <v/>
      </c>
    </row>
    <row r="13" spans="1:8">
      <c r="A13" s="29" t="str">
        <f>IFERROR('Buscar Por IDCliente 2'!G6,"")</f>
        <v/>
      </c>
      <c r="B13" t="str">
        <f>IFERROR('Buscar Por IDCliente'!E6,"")</f>
        <v/>
      </c>
      <c r="E13" t="str">
        <f>IFERROR('Buscar Por IDCliente'!F6,"")</f>
        <v/>
      </c>
      <c r="G13" s="27" t="str">
        <f>IFERROR('Buscar Por IDCliente'!H6,"")</f>
        <v/>
      </c>
    </row>
    <row r="14" spans="1:8">
      <c r="A14" s="29" t="str">
        <f>IFERROR('Buscar Por IDCliente 2'!G7,"")</f>
        <v/>
      </c>
      <c r="B14" t="str">
        <f>IFERROR('Buscar Por IDCliente'!E7,"")</f>
        <v/>
      </c>
      <c r="E14" t="str">
        <f>IFERROR('Buscar Por IDCliente'!F7,"")</f>
        <v/>
      </c>
      <c r="G14" s="27" t="str">
        <f>IFERROR('Buscar Por IDCliente'!H7,"")</f>
        <v/>
      </c>
    </row>
    <row r="15" spans="1:8">
      <c r="A15" s="29" t="str">
        <f>IFERROR('Buscar Por IDCliente 2'!G8,"")</f>
        <v/>
      </c>
      <c r="B15" t="str">
        <f>IFERROR('Buscar Por IDCliente'!E8,"")</f>
        <v/>
      </c>
      <c r="E15" t="str">
        <f>IFERROR('Buscar Por IDCliente'!F8,"")</f>
        <v/>
      </c>
      <c r="G15" s="27" t="str">
        <f>IFERROR('Buscar Por IDCliente'!H8,"")</f>
        <v/>
      </c>
    </row>
    <row r="16" spans="1:8">
      <c r="A16" s="29" t="str">
        <f>IFERROR('Buscar Por IDCliente 2'!G9,"")</f>
        <v/>
      </c>
      <c r="B16" t="str">
        <f>IFERROR('Buscar Por IDCliente'!E9,"")</f>
        <v/>
      </c>
      <c r="E16" t="str">
        <f>IFERROR('Buscar Por IDCliente'!F9,"")</f>
        <v/>
      </c>
      <c r="G16" s="27" t="str">
        <f>IFERROR('Buscar Por IDCliente'!H9,"")</f>
        <v/>
      </c>
    </row>
    <row r="17" spans="1:7">
      <c r="A17" s="29" t="str">
        <f>IFERROR('Buscar Por IDCliente 2'!G10,"")</f>
        <v/>
      </c>
      <c r="B17" t="str">
        <f>IFERROR('Buscar Por IDCliente'!E10,"")</f>
        <v/>
      </c>
      <c r="E17" t="str">
        <f>IFERROR('Buscar Por IDCliente'!F10,"")</f>
        <v/>
      </c>
      <c r="G17" s="27" t="str">
        <f>IFERROR('Buscar Por IDCliente'!H10,"")</f>
        <v/>
      </c>
    </row>
    <row r="18" spans="1:7">
      <c r="A18" s="29" t="str">
        <f>IFERROR('Buscar Por IDCliente 2'!G11,"")</f>
        <v/>
      </c>
      <c r="B18" t="str">
        <f>IFERROR('Buscar Por IDCliente'!E11,"")</f>
        <v/>
      </c>
      <c r="E18" t="str">
        <f>IFERROR('Buscar Por IDCliente'!F11,"")</f>
        <v/>
      </c>
      <c r="G18" s="27" t="str">
        <f>IFERROR('Buscar Por IDCliente'!H11,"")</f>
        <v/>
      </c>
    </row>
    <row r="19" spans="1:7">
      <c r="A19" s="29" t="str">
        <f>IFERROR('Buscar Por IDCliente 2'!G12,"")</f>
        <v/>
      </c>
      <c r="B19" t="str">
        <f>IFERROR('Buscar Por IDCliente'!E12,"")</f>
        <v/>
      </c>
      <c r="E19" t="str">
        <f>IFERROR('Buscar Por IDCliente'!F12,"")</f>
        <v/>
      </c>
      <c r="G19" s="27" t="str">
        <f>IFERROR('Buscar Por IDCliente'!H12,"")</f>
        <v/>
      </c>
    </row>
    <row r="20" spans="1:7">
      <c r="A20" s="29" t="str">
        <f>IFERROR('Buscar Por IDCliente 2'!G13,"")</f>
        <v/>
      </c>
      <c r="B20" t="str">
        <f>IFERROR('Buscar Por IDCliente'!E13,"")</f>
        <v/>
      </c>
      <c r="E20" t="str">
        <f>IFERROR('Buscar Por IDCliente'!F13,"")</f>
        <v/>
      </c>
      <c r="G20" s="27" t="str">
        <f>IFERROR('Buscar Por IDCliente'!H13,"")</f>
        <v/>
      </c>
    </row>
    <row r="21" spans="1:7">
      <c r="A21" s="29" t="str">
        <f>IFERROR('Buscar Por IDCliente 2'!G14,"")</f>
        <v/>
      </c>
      <c r="B21" t="str">
        <f>IFERROR('Buscar Por IDCliente'!E14,"")</f>
        <v/>
      </c>
      <c r="E21" t="str">
        <f>IFERROR('Buscar Por IDCliente'!F14,"")</f>
        <v/>
      </c>
      <c r="G21" s="27" t="str">
        <f>IFERROR('Buscar Por IDCliente'!H14,"")</f>
        <v/>
      </c>
    </row>
    <row r="22" spans="1:7">
      <c r="A22" s="29" t="str">
        <f>IFERROR('Buscar Por IDCliente 2'!G15,"")</f>
        <v/>
      </c>
      <c r="B22" t="str">
        <f>IFERROR('Buscar Por IDCliente'!E15,"")</f>
        <v/>
      </c>
      <c r="E22" t="str">
        <f>IFERROR('Buscar Por IDCliente'!F15,"")</f>
        <v/>
      </c>
      <c r="G22" s="27" t="str">
        <f>IFERROR('Buscar Por IDCliente'!H15,"")</f>
        <v/>
      </c>
    </row>
    <row r="23" spans="1:7">
      <c r="A23" s="29" t="str">
        <f>IFERROR('Buscar Por IDCliente 2'!G16,"")</f>
        <v/>
      </c>
      <c r="B23" t="str">
        <f>IFERROR('Buscar Por IDCliente'!E16,"")</f>
        <v/>
      </c>
      <c r="E23" t="str">
        <f>IFERROR('Buscar Por IDCliente'!F16,"")</f>
        <v/>
      </c>
      <c r="G23" s="27" t="str">
        <f>IFERROR('Buscar Por IDCliente'!H16,"")</f>
        <v/>
      </c>
    </row>
    <row r="24" spans="1:7">
      <c r="A24" s="29" t="str">
        <f>IFERROR('Buscar Por IDCliente 2'!G17,"")</f>
        <v/>
      </c>
      <c r="B24" t="str">
        <f>IFERROR('Buscar Por IDCliente'!E17,"")</f>
        <v/>
      </c>
      <c r="E24" t="str">
        <f>IFERROR('Buscar Por IDCliente'!F17,"")</f>
        <v/>
      </c>
      <c r="G24" s="27" t="str">
        <f>IFERROR('Buscar Por IDCliente'!H17,"")</f>
        <v/>
      </c>
    </row>
    <row r="25" spans="1:7">
      <c r="A25" s="29" t="str">
        <f>IFERROR('Buscar Por IDCliente 2'!G18,"")</f>
        <v/>
      </c>
      <c r="B25" t="str">
        <f>IFERROR('Buscar Por IDCliente'!E18,"")</f>
        <v/>
      </c>
      <c r="E25" t="str">
        <f>IFERROR('Buscar Por IDCliente'!F18,"")</f>
        <v/>
      </c>
      <c r="G25" s="27" t="str">
        <f>IFERROR('Buscar Por IDCliente'!H18,"")</f>
        <v/>
      </c>
    </row>
    <row r="26" spans="1:7">
      <c r="A26" s="29" t="str">
        <f>IFERROR('Buscar Por IDCliente 2'!G19,"")</f>
        <v/>
      </c>
      <c r="B26" t="str">
        <f>IFERROR('Buscar Por IDCliente'!E19,"")</f>
        <v/>
      </c>
      <c r="E26" t="str">
        <f>IFERROR('Buscar Por IDCliente'!F19,"")</f>
        <v/>
      </c>
      <c r="G26" s="27" t="str">
        <f>IFERROR('Buscar Por IDCliente'!H19,"")</f>
        <v/>
      </c>
    </row>
  </sheetData>
  <conditionalFormatting sqref="E5">
    <cfRule type="duplicateValues" dxfId="5" priority="2"/>
  </conditionalFormatting>
  <conditionalFormatting sqref="B5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26"/>
  <sheetViews>
    <sheetView workbookViewId="0">
      <selection activeCell="A2" sqref="A2"/>
    </sheetView>
  </sheetViews>
  <sheetFormatPr baseColWidth="10" defaultRowHeight="15"/>
  <cols>
    <col min="1" max="1" width="37" customWidth="1"/>
    <col min="2" max="2" width="14.7109375" customWidth="1"/>
    <col min="3" max="3" width="16" customWidth="1"/>
    <col min="4" max="4" width="15.85546875" customWidth="1"/>
    <col min="5" max="5" width="37.42578125" customWidth="1"/>
    <col min="6" max="6" width="20.42578125" customWidth="1"/>
    <col min="7" max="7" width="23.28515625" customWidth="1"/>
  </cols>
  <sheetData>
    <row r="1" spans="1:7">
      <c r="A1" s="21" t="s">
        <v>1094</v>
      </c>
    </row>
    <row r="2" spans="1:7">
      <c r="A2" s="32">
        <v>364</v>
      </c>
    </row>
    <row r="4" spans="1:7">
      <c r="A4" s="20" t="s">
        <v>1094</v>
      </c>
      <c r="B4" s="21" t="s">
        <v>3</v>
      </c>
      <c r="C4" s="21" t="s">
        <v>4</v>
      </c>
      <c r="D4" s="21" t="s">
        <v>5</v>
      </c>
      <c r="E4" s="21" t="s">
        <v>9</v>
      </c>
      <c r="F4" s="21" t="s">
        <v>12</v>
      </c>
      <c r="G4" s="21" t="s">
        <v>14</v>
      </c>
    </row>
    <row r="5" spans="1:7">
      <c r="A5">
        <f>IFERROR(DGET(Clientes!A:I,1,A1:A2),"No existe un cliente con este teléfono")</f>
        <v>364</v>
      </c>
      <c r="B5" t="str">
        <f>IFERROR(DGET(Clientes!A:I,2,A1:A2),"")</f>
        <v/>
      </c>
      <c r="C5" t="str">
        <f>IFERROR(DGET(Clientes!A:I,3,A1:A2),"")</f>
        <v>CAROLINA</v>
      </c>
      <c r="D5" t="str">
        <f>IFERROR(DGET(Clientes!A:I,4,A1:A2),"")</f>
        <v>PIZARRO</v>
      </c>
      <c r="E5" t="str">
        <f>IFERROR(DGET(Clientes!A:I,5,A1:A2),"")</f>
        <v>GRAN OCEANO B1304. AMUNATEGUI 1946 TORRE B 1304 RECREO</v>
      </c>
      <c r="F5" t="str">
        <f>IFERROR(DGET(Clientes!A:I,6,A1:A2),"")</f>
        <v/>
      </c>
      <c r="G5" t="str">
        <f>IFERROR(DGET(Clientes!A:I,7,A1:A2),"")</f>
        <v/>
      </c>
    </row>
    <row r="7" spans="1:7">
      <c r="A7" s="21" t="s">
        <v>11</v>
      </c>
      <c r="B7" s="21" t="s">
        <v>7</v>
      </c>
      <c r="C7" s="21"/>
      <c r="D7" s="21"/>
      <c r="E7" s="21" t="s">
        <v>10</v>
      </c>
      <c r="F7" s="21"/>
      <c r="G7" s="21" t="s">
        <v>1349</v>
      </c>
    </row>
    <row r="8" spans="1:7">
      <c r="A8" s="29">
        <f>IFERROR('Buscar Por IDCliente 3'!G2,"")</f>
        <v>43208</v>
      </c>
      <c r="B8" t="str">
        <f>IFERROR('Buscar Por IDCliente 3'!E2,"")</f>
        <v>Lavado de Alfombras Sueltas</v>
      </c>
      <c r="E8">
        <f>IFERROR('Buscar Por IDCliente 3'!F2,"")</f>
        <v>0</v>
      </c>
      <c r="G8" s="27">
        <f>IFERROR('Buscar Por IDCliente 3'!H2,"")</f>
        <v>70000</v>
      </c>
    </row>
    <row r="9" spans="1:7">
      <c r="A9" s="29">
        <f>IFERROR('Buscar Por IDCliente 3'!G3,"")</f>
        <v>43413</v>
      </c>
      <c r="B9" t="str">
        <f>IFERROR('Buscar Por IDCliente 3'!E3,"")</f>
        <v>Lavado de Alfombras Sueltas</v>
      </c>
      <c r="E9" t="str">
        <f>IFERROR('Buscar Por IDCliente 3'!F3,"")</f>
        <v>1 ALFOMBRA</v>
      </c>
      <c r="G9" s="27">
        <f>IFERROR('Buscar Por IDCliente 3'!H3,"")</f>
        <v>17000</v>
      </c>
    </row>
    <row r="10" spans="1:7">
      <c r="A10" s="29">
        <f>IFERROR('Buscar Por IDCliente 3'!G4,"")</f>
        <v>43425</v>
      </c>
      <c r="B10" t="str">
        <f>IFERROR('Buscar Por IDCliente 3'!E4,"")</f>
        <v>Lavado de Alfombras Sueltas</v>
      </c>
      <c r="E10" t="str">
        <f>IFERROR('Buscar Por IDCliente 3'!F4,"")</f>
        <v>SE DEBE 17000 1 ALFOMBRA
3 ALFOMBRAS</v>
      </c>
      <c r="G10" s="27">
        <f>IFERROR('Buscar Por IDCliente 3'!H4,"")</f>
        <v>45000</v>
      </c>
    </row>
    <row r="11" spans="1:7">
      <c r="A11" s="29">
        <f>IFERROR('Buscar Por IDCliente 3'!G5,"")</f>
        <v>43529</v>
      </c>
      <c r="B11" t="str">
        <f>IFERROR('Buscar Por IDCliente 3'!E5,"")</f>
        <v>Lavado de Alfombras Sueltas</v>
      </c>
      <c r="E11" t="str">
        <f>IFERROR('Buscar Por IDCliente 3'!F5,"")</f>
        <v>1 ALFOMBRA</v>
      </c>
      <c r="G11" s="27">
        <f>IFERROR('Buscar Por IDCliente 3'!H5,"")</f>
        <v>20000</v>
      </c>
    </row>
    <row r="12" spans="1:7">
      <c r="A12" s="29">
        <f>IFERROR('Buscar Por IDCliente 3'!G6,"")</f>
        <v>43556</v>
      </c>
      <c r="B12" t="str">
        <f>IFERROR('Buscar Por IDCliente 3'!E6,"")</f>
        <v>Lavado de Alfombras Sueltas</v>
      </c>
      <c r="E12" t="str">
        <f>IFERROR('Buscar Por IDCliente 3'!F6,"")</f>
        <v>7 ALFOMBRAS</v>
      </c>
      <c r="G12" s="27">
        <f>IFERROR('Buscar Por IDCliente 3'!H6,"")</f>
        <v>109000</v>
      </c>
    </row>
    <row r="13" spans="1:7">
      <c r="A13" s="29">
        <f>IFERROR('Buscar Por IDCliente 3'!G7,"")</f>
        <v>43556</v>
      </c>
      <c r="B13" t="str">
        <f>IFERROR('Buscar Por IDCliente 3'!E7,"")</f>
        <v>Limpieza de Tapices de Muebles</v>
      </c>
      <c r="E13" t="str">
        <f>IFERROR('Buscar Por IDCliente 3'!F7,"")</f>
        <v>2 SILLONES</v>
      </c>
      <c r="G13" s="27">
        <f>IFERROR('Buscar Por IDCliente 3'!H7,"")</f>
        <v>83000</v>
      </c>
    </row>
    <row r="14" spans="1:7">
      <c r="A14" s="29" t="str">
        <f>IFERROR('Buscar Por IDCliente 3'!G8,"")</f>
        <v/>
      </c>
      <c r="B14" t="str">
        <f>IFERROR('Buscar Por IDCliente 3'!E8,"")</f>
        <v/>
      </c>
      <c r="E14" t="str">
        <f>IFERROR('Buscar Por IDCliente 3'!F8,"")</f>
        <v/>
      </c>
      <c r="G14" s="27" t="str">
        <f>IFERROR('Buscar Por IDCliente 3'!H8,"")</f>
        <v/>
      </c>
    </row>
    <row r="15" spans="1:7">
      <c r="A15" s="29" t="str">
        <f>IFERROR('Buscar Por IDCliente 3'!G9,"")</f>
        <v/>
      </c>
      <c r="B15" t="str">
        <f>IFERROR('Buscar Por IDCliente 3'!E9,"")</f>
        <v/>
      </c>
      <c r="E15" t="str">
        <f>IFERROR('Buscar Por IDCliente 3'!F9,"")</f>
        <v/>
      </c>
      <c r="G15" s="27" t="str">
        <f>IFERROR('Buscar Por IDCliente 3'!H9,"")</f>
        <v/>
      </c>
    </row>
    <row r="16" spans="1:7">
      <c r="A16" s="29" t="str">
        <f>IFERROR('Buscar Por IDCliente 3'!G10,"")</f>
        <v/>
      </c>
      <c r="B16" t="str">
        <f>IFERROR('Buscar Por IDCliente 3'!E10,"")</f>
        <v/>
      </c>
      <c r="E16" t="str">
        <f>IFERROR('Buscar Por IDCliente 3'!F10,"")</f>
        <v/>
      </c>
      <c r="G16" s="27" t="str">
        <f>IFERROR('Buscar Por IDCliente 3'!H10,"")</f>
        <v/>
      </c>
    </row>
    <row r="17" spans="1:7">
      <c r="A17" s="29" t="str">
        <f>IFERROR('Buscar Por IDCliente 3'!G11,"")</f>
        <v/>
      </c>
      <c r="B17" t="str">
        <f>IFERROR('Buscar Por IDCliente 3'!E11,"")</f>
        <v/>
      </c>
      <c r="E17" t="str">
        <f>IFERROR('Buscar Por IDCliente 3'!F11,"")</f>
        <v/>
      </c>
      <c r="G17" s="27" t="str">
        <f>IFERROR('Buscar Por IDCliente 3'!H11,"")</f>
        <v/>
      </c>
    </row>
    <row r="18" spans="1:7">
      <c r="A18" s="29" t="str">
        <f>IFERROR('Buscar Por IDCliente 3'!G12,"")</f>
        <v/>
      </c>
      <c r="B18" t="str">
        <f>IFERROR('Buscar Por IDCliente 3'!E12,"")</f>
        <v/>
      </c>
      <c r="E18" t="str">
        <f>IFERROR('Buscar Por IDCliente 3'!F12,"")</f>
        <v/>
      </c>
      <c r="G18" s="27" t="str">
        <f>IFERROR('Buscar Por IDCliente 3'!H12,"")</f>
        <v/>
      </c>
    </row>
    <row r="19" spans="1:7">
      <c r="A19" s="29" t="str">
        <f>IFERROR('Buscar Por IDCliente 3'!G13,"")</f>
        <v/>
      </c>
      <c r="B19" t="str">
        <f>IFERROR('Buscar Por IDCliente 3'!E13,"")</f>
        <v/>
      </c>
      <c r="E19" t="str">
        <f>IFERROR('Buscar Por IDCliente 3'!F13,"")</f>
        <v/>
      </c>
      <c r="G19" s="27" t="str">
        <f>IFERROR('Buscar Por IDCliente 3'!H13,"")</f>
        <v/>
      </c>
    </row>
    <row r="20" spans="1:7">
      <c r="A20" s="29" t="str">
        <f>IFERROR('Buscar Por IDCliente 3'!G14,"")</f>
        <v/>
      </c>
      <c r="B20" t="str">
        <f>IFERROR('Buscar Por IDCliente 3'!E14,"")</f>
        <v/>
      </c>
      <c r="E20" t="str">
        <f>IFERROR('Buscar Por IDCliente 3'!F14,"")</f>
        <v/>
      </c>
      <c r="G20" s="27" t="str">
        <f>IFERROR('Buscar Por IDCliente 3'!H14,"")</f>
        <v/>
      </c>
    </row>
    <row r="21" spans="1:7">
      <c r="A21" s="29" t="str">
        <f>IFERROR('Buscar Por IDCliente 3'!G15,"")</f>
        <v/>
      </c>
      <c r="B21" t="str">
        <f>IFERROR('Buscar Por IDCliente 3'!E15,"")</f>
        <v/>
      </c>
      <c r="E21" t="str">
        <f>IFERROR('Buscar Por IDCliente 3'!F15,"")</f>
        <v/>
      </c>
      <c r="G21" s="27" t="str">
        <f>IFERROR('Buscar Por IDCliente 3'!H15,"")</f>
        <v/>
      </c>
    </row>
    <row r="22" spans="1:7">
      <c r="A22" s="29" t="str">
        <f>IFERROR('Buscar Por IDCliente 3'!G16,"")</f>
        <v/>
      </c>
      <c r="B22" t="str">
        <f>IFERROR('Buscar Por IDCliente 3'!E16,"")</f>
        <v/>
      </c>
      <c r="E22" t="str">
        <f>IFERROR('Buscar Por IDCliente 3'!F16,"")</f>
        <v/>
      </c>
      <c r="G22" s="27" t="str">
        <f>IFERROR('Buscar Por IDCliente 3'!H16,"")</f>
        <v/>
      </c>
    </row>
    <row r="23" spans="1:7">
      <c r="A23" s="29" t="str">
        <f>IFERROR('Buscar Por IDCliente 3'!G17,"")</f>
        <v/>
      </c>
      <c r="B23" t="str">
        <f>IFERROR('Buscar Por IDCliente 3'!E17,"")</f>
        <v/>
      </c>
      <c r="E23" t="str">
        <f>IFERROR('Buscar Por IDCliente 3'!F17,"")</f>
        <v/>
      </c>
      <c r="G23" s="27" t="str">
        <f>IFERROR('Buscar Por IDCliente 3'!H17,"")</f>
        <v/>
      </c>
    </row>
    <row r="24" spans="1:7">
      <c r="A24" s="29" t="str">
        <f>IFERROR('Buscar Por IDCliente 3'!G18,"")</f>
        <v/>
      </c>
      <c r="B24" t="str">
        <f>IFERROR('Buscar Por IDCliente 3'!E18,"")</f>
        <v/>
      </c>
      <c r="E24" t="str">
        <f>IFERROR('Buscar Por IDCliente 3'!F18,"")</f>
        <v/>
      </c>
      <c r="G24" s="27" t="str">
        <f>IFERROR('Buscar Por IDCliente 3'!H18,"")</f>
        <v/>
      </c>
    </row>
    <row r="25" spans="1:7">
      <c r="A25" s="29" t="str">
        <f>IFERROR('Buscar Por IDCliente 3'!G19,"")</f>
        <v/>
      </c>
      <c r="B25" t="str">
        <f>IFERROR('Buscar Por IDCliente 3'!E19,"")</f>
        <v/>
      </c>
      <c r="E25" t="str">
        <f>IFERROR('Buscar Por IDCliente 3'!F19,"")</f>
        <v/>
      </c>
      <c r="G25" s="27" t="str">
        <f>IFERROR('Buscar Por IDCliente 3'!H19,"")</f>
        <v/>
      </c>
    </row>
    <row r="26" spans="1:7">
      <c r="A26" s="29" t="str">
        <f>IFERROR('Buscar Por IDCliente 3'!G20,"")</f>
        <v/>
      </c>
      <c r="B26" t="str">
        <f>IFERROR('Buscar Por IDCliente 3'!E20,"")</f>
        <v/>
      </c>
      <c r="E26" t="str">
        <f>IFERROR('Buscar Por IDCliente 3'!F20,"")</f>
        <v/>
      </c>
      <c r="G26" s="27" t="str">
        <f>IFERROR('Buscar Por IDCliente 3'!H20,"")</f>
        <v/>
      </c>
    </row>
  </sheetData>
  <conditionalFormatting sqref="E4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11" sqref="C11"/>
    </sheetView>
  </sheetViews>
  <sheetFormatPr baseColWidth="10" defaultRowHeight="15"/>
  <cols>
    <col min="1" max="1" width="34.7109375" customWidth="1"/>
    <col min="3" max="3" width="22.5703125" customWidth="1"/>
    <col min="4" max="4" width="23.5703125" customWidth="1"/>
    <col min="5" max="5" width="41" customWidth="1"/>
  </cols>
  <sheetData>
    <row r="1" spans="1:8">
      <c r="A1" t="s">
        <v>1330</v>
      </c>
    </row>
    <row r="3" spans="1:8">
      <c r="A3" s="21" t="s">
        <v>5</v>
      </c>
      <c r="C3" s="30" t="s">
        <v>1350</v>
      </c>
    </row>
    <row r="4" spans="1:8">
      <c r="A4" s="32" t="s">
        <v>1331</v>
      </c>
    </row>
    <row r="6" spans="1:8">
      <c r="A6" s="20" t="s">
        <v>1094</v>
      </c>
      <c r="B6" s="21" t="s">
        <v>15</v>
      </c>
      <c r="C6" s="21" t="s">
        <v>4</v>
      </c>
      <c r="D6" s="21" t="s">
        <v>5</v>
      </c>
      <c r="E6" s="21" t="s">
        <v>9</v>
      </c>
      <c r="F6" s="21" t="s">
        <v>12</v>
      </c>
      <c r="G6" s="21" t="s">
        <v>14</v>
      </c>
      <c r="H6" s="22" t="s">
        <v>17</v>
      </c>
    </row>
    <row r="7" spans="1:8">
      <c r="A7">
        <v>364</v>
      </c>
    </row>
    <row r="10" spans="1:8">
      <c r="A10">
        <f>VLOOKUP(A7,'Servicios Realizados'!A:J,1,FALSE)</f>
        <v>364</v>
      </c>
      <c r="B10" t="str">
        <f>VLOOKUP(A7,'Servicios Realizados'!A:J,5,FALSE)</f>
        <v>Lavado de Alfombras Sueltas</v>
      </c>
      <c r="C10">
        <f>VLOOKUP(A7,'Servicios Realizados'!A:J,6,FALSE)</f>
        <v>0</v>
      </c>
      <c r="D10">
        <f>VLOOKUP(A7,'Servicios Realizados'!A:J,7,FALSE)</f>
        <v>43208</v>
      </c>
      <c r="E10">
        <f>VLOOKUP(A7,'Servicios Realizados'!A:J,8,FALSE)</f>
        <v>70000</v>
      </c>
    </row>
  </sheetData>
  <conditionalFormatting sqref="E6">
    <cfRule type="duplicateValues" dxfId="2" priority="2"/>
  </conditionalFormatting>
  <conditionalFormatting sqref="B6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3" tint="0.59999389629810485"/>
    <outlinePr summaryBelow="0" summaryRight="0"/>
  </sheetPr>
  <dimension ref="A1:K1039"/>
  <sheetViews>
    <sheetView workbookViewId="0">
      <pane ySplit="3" topLeftCell="A4" activePane="bottomLeft" state="frozen"/>
      <selection pane="bottomLeft" activeCell="A707" sqref="A707"/>
    </sheetView>
  </sheetViews>
  <sheetFormatPr baseColWidth="10" defaultColWidth="14.42578125" defaultRowHeight="15" customHeight="1"/>
  <cols>
    <col min="1" max="1" width="12.42578125" customWidth="1"/>
    <col min="2" max="3" width="10.7109375" customWidth="1"/>
    <col min="4" max="9" width="21" customWidth="1"/>
    <col min="10" max="10" width="16" customWidth="1"/>
    <col min="11" max="26" width="10.7109375" customWidth="1"/>
  </cols>
  <sheetData>
    <row r="1" spans="1:11" ht="15" customHeight="1">
      <c r="A1" s="7" t="s">
        <v>1351</v>
      </c>
    </row>
    <row r="2" spans="1:11" ht="15" customHeight="1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</row>
    <row r="3" spans="1:11" ht="30" customHeight="1">
      <c r="A3" s="15" t="s">
        <v>11</v>
      </c>
      <c r="B3" s="15" t="s">
        <v>183</v>
      </c>
      <c r="D3" s="18" t="str">
        <f>VLOOKUP(D2,Servicios!A$2:B$10,2,FALSE)</f>
        <v>Lavado de Alfombras Muro a Muro</v>
      </c>
      <c r="E3" s="18" t="str">
        <f>VLOOKUP(E2,Servicios!A$2:B$10,2,FALSE)</f>
        <v>Lavado de Alfombras Sueltas</v>
      </c>
      <c r="F3" s="18" t="str">
        <f>VLOOKUP(F2,Servicios!A$2:B$10,2,FALSE)</f>
        <v>Limpieza de Piso Flotante</v>
      </c>
      <c r="G3" s="18" t="str">
        <f>VLOOKUP(G2,Servicios!A$2:B$10,2,FALSE)</f>
        <v>Limpieza de Tapices de Muebles</v>
      </c>
      <c r="H3" s="18" t="str">
        <f>VLOOKUP(H2,Servicios!A$2:B$10,2,FALSE)</f>
        <v>Limpieza de Tapices de Automóviles</v>
      </c>
      <c r="I3" s="18" t="str">
        <f>VLOOKUP(I2,Servicios!A$2:B$10,2,FALSE)</f>
        <v>Lavandería Con Retiro a Domicilio</v>
      </c>
      <c r="J3" s="18" t="str">
        <f>VLOOKUP(J2,Servicios!A$2:B$10,2,FALSE)</f>
        <v>Limpieza de Colchones</v>
      </c>
    </row>
    <row r="4" spans="1:11" hidden="1">
      <c r="A4" s="6">
        <v>42795</v>
      </c>
      <c r="B4">
        <f>SUMIF('Servicios Realizados'!G$2:G$800,A4,'Servicios Realizados'!H$2:H$800)</f>
        <v>0</v>
      </c>
      <c r="D4">
        <f>SUMIFS('Servicios Realizados'!H:H,'Servicios Realizados'!G:G,A4,'Servicios Realizados'!B:B,D$2)</f>
        <v>0</v>
      </c>
      <c r="E4">
        <f>SUMIFS('Servicios Realizados'!H:H,'Servicios Realizados'!G:G,A4,'Servicios Realizados'!B:B,E$2)</f>
        <v>0</v>
      </c>
      <c r="F4">
        <f>SUMIFS('Servicios Realizados'!H:H,'Servicios Realizados'!G:G,A4,'Servicios Realizados'!B:B,F$2)</f>
        <v>0</v>
      </c>
      <c r="G4">
        <f>SUMIFS('Servicios Realizados'!H:H,'Servicios Realizados'!G:G,A4,'Servicios Realizados'!B:B,G$2)</f>
        <v>0</v>
      </c>
      <c r="H4">
        <f>SUMIFS('Servicios Realizados'!H:H,'Servicios Realizados'!G:G,A4,'Servicios Realizados'!B:B,H$2)</f>
        <v>0</v>
      </c>
      <c r="I4">
        <f>SUMIFS('Servicios Realizados'!H:H,'Servicios Realizados'!G:G,A4,'Servicios Realizados'!B:B,I$2)</f>
        <v>0</v>
      </c>
      <c r="J4">
        <f>SUMIFS('Servicios Realizados'!H:H,'Servicios Realizados'!G:G,A4,'Servicios Realizados'!B:B,J$2)</f>
        <v>0</v>
      </c>
      <c r="K4" s="11"/>
    </row>
    <row r="5" spans="1:11" hidden="1">
      <c r="A5" s="6">
        <v>42796</v>
      </c>
      <c r="B5">
        <f>SUMIF('Servicios Realizados'!G$2:G$800,A5,'Servicios Realizados'!H$2:H$800)</f>
        <v>0</v>
      </c>
      <c r="D5">
        <f>SUMIFS('Servicios Realizados'!H:H,'Servicios Realizados'!G:G,A5,'Servicios Realizados'!B:B,D$2)</f>
        <v>0</v>
      </c>
      <c r="E5">
        <f>SUMIFS('Servicios Realizados'!H:H,'Servicios Realizados'!G:G,A5,'Servicios Realizados'!B:B,E$2)</f>
        <v>0</v>
      </c>
      <c r="F5">
        <f>SUMIFS('Servicios Realizados'!H:H,'Servicios Realizados'!G:G,A5,'Servicios Realizados'!B:B,F$2)</f>
        <v>0</v>
      </c>
      <c r="G5">
        <f>SUMIFS('Servicios Realizados'!H:H,'Servicios Realizados'!G:G,A5,'Servicios Realizados'!B:B,G$2)</f>
        <v>0</v>
      </c>
      <c r="H5">
        <f>SUMIFS('Servicios Realizados'!H:H,'Servicios Realizados'!G:G,A5,'Servicios Realizados'!B:B,H$2)</f>
        <v>0</v>
      </c>
      <c r="I5">
        <f>SUMIFS('Servicios Realizados'!H:H,'Servicios Realizados'!G:G,A5,'Servicios Realizados'!B:B,I$2)</f>
        <v>0</v>
      </c>
      <c r="J5">
        <f>SUMIFS('Servicios Realizados'!H:H,'Servicios Realizados'!G:G,A5,'Servicios Realizados'!B:B,J$2)</f>
        <v>0</v>
      </c>
      <c r="K5" s="11"/>
    </row>
    <row r="6" spans="1:11" hidden="1">
      <c r="A6" s="6">
        <v>42797</v>
      </c>
      <c r="B6">
        <f>SUMIF('Servicios Realizados'!G$2:G$800,A6,'Servicios Realizados'!H$2:H$800)</f>
        <v>0</v>
      </c>
      <c r="D6">
        <f>SUMIFS('Servicios Realizados'!H:H,'Servicios Realizados'!G:G,A6,'Servicios Realizados'!B:B,D$2)</f>
        <v>0</v>
      </c>
      <c r="E6">
        <f>SUMIFS('Servicios Realizados'!H:H,'Servicios Realizados'!G:G,A6,'Servicios Realizados'!B:B,E$2)</f>
        <v>0</v>
      </c>
      <c r="F6">
        <f>SUMIFS('Servicios Realizados'!H:H,'Servicios Realizados'!G:G,A6,'Servicios Realizados'!B:B,F$2)</f>
        <v>0</v>
      </c>
      <c r="G6">
        <f>SUMIFS('Servicios Realizados'!H:H,'Servicios Realizados'!G:G,A6,'Servicios Realizados'!B:B,G$2)</f>
        <v>0</v>
      </c>
      <c r="H6">
        <f>SUMIFS('Servicios Realizados'!H:H,'Servicios Realizados'!G:G,A6,'Servicios Realizados'!B:B,H$2)</f>
        <v>0</v>
      </c>
      <c r="I6">
        <f>SUMIFS('Servicios Realizados'!H:H,'Servicios Realizados'!G:G,A6,'Servicios Realizados'!B:B,I$2)</f>
        <v>0</v>
      </c>
      <c r="J6">
        <f>SUMIFS('Servicios Realizados'!H:H,'Servicios Realizados'!G:G,A6,'Servicios Realizados'!B:B,J$2)</f>
        <v>0</v>
      </c>
    </row>
    <row r="7" spans="1:11" hidden="1">
      <c r="A7" s="6">
        <v>42798</v>
      </c>
      <c r="B7">
        <f>SUMIF('Servicios Realizados'!G$2:G$800,A7,'Servicios Realizados'!H$2:H$800)</f>
        <v>0</v>
      </c>
      <c r="D7">
        <f>SUMIFS('Servicios Realizados'!H:H,'Servicios Realizados'!G:G,A7,'Servicios Realizados'!B:B,D$2)</f>
        <v>0</v>
      </c>
      <c r="E7">
        <f>SUMIFS('Servicios Realizados'!H:H,'Servicios Realizados'!G:G,A7,'Servicios Realizados'!B:B,E$2)</f>
        <v>0</v>
      </c>
      <c r="F7">
        <f>SUMIFS('Servicios Realizados'!H:H,'Servicios Realizados'!G:G,A7,'Servicios Realizados'!B:B,F$2)</f>
        <v>0</v>
      </c>
      <c r="G7">
        <f>SUMIFS('Servicios Realizados'!H:H,'Servicios Realizados'!G:G,A7,'Servicios Realizados'!B:B,G$2)</f>
        <v>0</v>
      </c>
      <c r="H7">
        <f>SUMIFS('Servicios Realizados'!H:H,'Servicios Realizados'!G:G,A7,'Servicios Realizados'!B:B,H$2)</f>
        <v>0</v>
      </c>
      <c r="I7">
        <f>SUMIFS('Servicios Realizados'!H:H,'Servicios Realizados'!G:G,A7,'Servicios Realizados'!B:B,I$2)</f>
        <v>0</v>
      </c>
      <c r="J7">
        <f>SUMIFS('Servicios Realizados'!H:H,'Servicios Realizados'!G:G,A7,'Servicios Realizados'!B:B,J$2)</f>
        <v>0</v>
      </c>
    </row>
    <row r="8" spans="1:11" hidden="1">
      <c r="A8" s="6">
        <v>42799</v>
      </c>
      <c r="B8">
        <f>SUMIF('Servicios Realizados'!G$2:G$800,A8,'Servicios Realizados'!H$2:H$800)</f>
        <v>0</v>
      </c>
      <c r="D8">
        <f>SUMIFS('Servicios Realizados'!H:H,'Servicios Realizados'!G:G,A8,'Servicios Realizados'!B:B,D$2)</f>
        <v>0</v>
      </c>
      <c r="E8">
        <f>SUMIFS('Servicios Realizados'!H:H,'Servicios Realizados'!G:G,A8,'Servicios Realizados'!B:B,E$2)</f>
        <v>0</v>
      </c>
      <c r="F8">
        <f>SUMIFS('Servicios Realizados'!H:H,'Servicios Realizados'!G:G,A8,'Servicios Realizados'!B:B,F$2)</f>
        <v>0</v>
      </c>
      <c r="G8">
        <f>SUMIFS('Servicios Realizados'!H:H,'Servicios Realizados'!G:G,A8,'Servicios Realizados'!B:B,G$2)</f>
        <v>0</v>
      </c>
      <c r="H8">
        <f>SUMIFS('Servicios Realizados'!H:H,'Servicios Realizados'!G:G,A8,'Servicios Realizados'!B:B,H$2)</f>
        <v>0</v>
      </c>
      <c r="I8">
        <f>SUMIFS('Servicios Realizados'!H:H,'Servicios Realizados'!G:G,A8,'Servicios Realizados'!B:B,I$2)</f>
        <v>0</v>
      </c>
      <c r="J8">
        <f>SUMIFS('Servicios Realizados'!H:H,'Servicios Realizados'!G:G,A8,'Servicios Realizados'!B:B,J$2)</f>
        <v>0</v>
      </c>
    </row>
    <row r="9" spans="1:11" hidden="1">
      <c r="A9" s="6">
        <v>42800</v>
      </c>
      <c r="B9">
        <f>SUMIF('Servicios Realizados'!G$2:G$800,A9,'Servicios Realizados'!H$2:H$800)</f>
        <v>0</v>
      </c>
      <c r="D9">
        <f>SUMIFS('Servicios Realizados'!H:H,'Servicios Realizados'!G:G,A9,'Servicios Realizados'!B:B,D$2)</f>
        <v>0</v>
      </c>
      <c r="E9">
        <f>SUMIFS('Servicios Realizados'!H:H,'Servicios Realizados'!G:G,A9,'Servicios Realizados'!B:B,E$2)</f>
        <v>0</v>
      </c>
      <c r="F9">
        <f>SUMIFS('Servicios Realizados'!H:H,'Servicios Realizados'!G:G,A9,'Servicios Realizados'!B:B,F$2)</f>
        <v>0</v>
      </c>
      <c r="G9">
        <f>SUMIFS('Servicios Realizados'!H:H,'Servicios Realizados'!G:G,A9,'Servicios Realizados'!B:B,G$2)</f>
        <v>0</v>
      </c>
      <c r="H9">
        <f>SUMIFS('Servicios Realizados'!H:H,'Servicios Realizados'!G:G,A9,'Servicios Realizados'!B:B,H$2)</f>
        <v>0</v>
      </c>
      <c r="I9">
        <f>SUMIFS('Servicios Realizados'!H:H,'Servicios Realizados'!G:G,A9,'Servicios Realizados'!B:B,I$2)</f>
        <v>0</v>
      </c>
      <c r="J9">
        <f>SUMIFS('Servicios Realizados'!H:H,'Servicios Realizados'!G:G,A9,'Servicios Realizados'!B:B,J$2)</f>
        <v>0</v>
      </c>
    </row>
    <row r="10" spans="1:11" hidden="1">
      <c r="A10" s="6">
        <v>42801</v>
      </c>
      <c r="B10">
        <f>SUMIF('Servicios Realizados'!G$2:G$800,A10,'Servicios Realizados'!H$2:H$800)</f>
        <v>0</v>
      </c>
      <c r="D10">
        <f>SUMIFS('Servicios Realizados'!H:H,'Servicios Realizados'!G:G,A10,'Servicios Realizados'!B:B,D$2)</f>
        <v>0</v>
      </c>
      <c r="E10">
        <f>SUMIFS('Servicios Realizados'!H:H,'Servicios Realizados'!G:G,A10,'Servicios Realizados'!B:B,E$2)</f>
        <v>0</v>
      </c>
      <c r="F10">
        <f>SUMIFS('Servicios Realizados'!H:H,'Servicios Realizados'!G:G,A10,'Servicios Realizados'!B:B,F$2)</f>
        <v>0</v>
      </c>
      <c r="G10">
        <f>SUMIFS('Servicios Realizados'!H:H,'Servicios Realizados'!G:G,A10,'Servicios Realizados'!B:B,G$2)</f>
        <v>0</v>
      </c>
      <c r="H10">
        <f>SUMIFS('Servicios Realizados'!H:H,'Servicios Realizados'!G:G,A10,'Servicios Realizados'!B:B,H$2)</f>
        <v>0</v>
      </c>
      <c r="I10">
        <f>SUMIFS('Servicios Realizados'!H:H,'Servicios Realizados'!G:G,A10,'Servicios Realizados'!B:B,I$2)</f>
        <v>0</v>
      </c>
      <c r="J10">
        <f>SUMIFS('Servicios Realizados'!H:H,'Servicios Realizados'!G:G,A10,'Servicios Realizados'!B:B,J$2)</f>
        <v>0</v>
      </c>
    </row>
    <row r="11" spans="1:11" hidden="1">
      <c r="A11" s="6">
        <v>42802</v>
      </c>
      <c r="B11">
        <f>SUMIF('Servicios Realizados'!G$2:G$800,A11,'Servicios Realizados'!H$2:H$800)</f>
        <v>0</v>
      </c>
      <c r="D11">
        <f>SUMIFS('Servicios Realizados'!H:H,'Servicios Realizados'!G:G,A11,'Servicios Realizados'!B:B,D$2)</f>
        <v>0</v>
      </c>
      <c r="E11">
        <f>SUMIFS('Servicios Realizados'!H:H,'Servicios Realizados'!G:G,A11,'Servicios Realizados'!B:B,E$2)</f>
        <v>0</v>
      </c>
      <c r="F11">
        <f>SUMIFS('Servicios Realizados'!H:H,'Servicios Realizados'!G:G,A11,'Servicios Realizados'!B:B,F$2)</f>
        <v>0</v>
      </c>
      <c r="G11">
        <f>SUMIFS('Servicios Realizados'!H:H,'Servicios Realizados'!G:G,A11,'Servicios Realizados'!B:B,G$2)</f>
        <v>0</v>
      </c>
      <c r="H11">
        <f>SUMIFS('Servicios Realizados'!H:H,'Servicios Realizados'!G:G,A11,'Servicios Realizados'!B:B,H$2)</f>
        <v>0</v>
      </c>
      <c r="I11">
        <f>SUMIFS('Servicios Realizados'!H:H,'Servicios Realizados'!G:G,A11,'Servicios Realizados'!B:B,I$2)</f>
        <v>0</v>
      </c>
      <c r="J11">
        <f>SUMIFS('Servicios Realizados'!H:H,'Servicios Realizados'!G:G,A11,'Servicios Realizados'!B:B,J$2)</f>
        <v>0</v>
      </c>
    </row>
    <row r="12" spans="1:11" hidden="1">
      <c r="A12" s="6">
        <v>42803</v>
      </c>
      <c r="B12">
        <f>SUMIF('Servicios Realizados'!G$2:G$800,A12,'Servicios Realizados'!H$2:H$800)</f>
        <v>0</v>
      </c>
      <c r="D12">
        <f>SUMIFS('Servicios Realizados'!H:H,'Servicios Realizados'!G:G,A12,'Servicios Realizados'!B:B,D$2)</f>
        <v>0</v>
      </c>
      <c r="E12">
        <f>SUMIFS('Servicios Realizados'!H:H,'Servicios Realizados'!G:G,A12,'Servicios Realizados'!B:B,E$2)</f>
        <v>0</v>
      </c>
      <c r="F12">
        <f>SUMIFS('Servicios Realizados'!H:H,'Servicios Realizados'!G:G,A12,'Servicios Realizados'!B:B,F$2)</f>
        <v>0</v>
      </c>
      <c r="G12">
        <f>SUMIFS('Servicios Realizados'!H:H,'Servicios Realizados'!G:G,A12,'Servicios Realizados'!B:B,G$2)</f>
        <v>0</v>
      </c>
      <c r="H12">
        <f>SUMIFS('Servicios Realizados'!H:H,'Servicios Realizados'!G:G,A12,'Servicios Realizados'!B:B,H$2)</f>
        <v>0</v>
      </c>
      <c r="I12">
        <f>SUMIFS('Servicios Realizados'!H:H,'Servicios Realizados'!G:G,A12,'Servicios Realizados'!B:B,I$2)</f>
        <v>0</v>
      </c>
      <c r="J12">
        <f>SUMIFS('Servicios Realizados'!H:H,'Servicios Realizados'!G:G,A12,'Servicios Realizados'!B:B,J$2)</f>
        <v>0</v>
      </c>
    </row>
    <row r="13" spans="1:11" hidden="1">
      <c r="A13" s="6">
        <v>42804</v>
      </c>
      <c r="B13">
        <f>SUMIF('Servicios Realizados'!G$2:G$800,A13,'Servicios Realizados'!H$2:H$800)</f>
        <v>0</v>
      </c>
      <c r="D13">
        <f>SUMIFS('Servicios Realizados'!H:H,'Servicios Realizados'!G:G,A13,'Servicios Realizados'!B:B,D$2)</f>
        <v>0</v>
      </c>
      <c r="E13">
        <f>SUMIFS('Servicios Realizados'!H:H,'Servicios Realizados'!G:G,A13,'Servicios Realizados'!B:B,E$2)</f>
        <v>0</v>
      </c>
      <c r="F13">
        <f>SUMIFS('Servicios Realizados'!H:H,'Servicios Realizados'!G:G,A13,'Servicios Realizados'!B:B,F$2)</f>
        <v>0</v>
      </c>
      <c r="G13">
        <f>SUMIFS('Servicios Realizados'!H:H,'Servicios Realizados'!G:G,A13,'Servicios Realizados'!B:B,G$2)</f>
        <v>0</v>
      </c>
      <c r="H13">
        <f>SUMIFS('Servicios Realizados'!H:H,'Servicios Realizados'!G:G,A13,'Servicios Realizados'!B:B,H$2)</f>
        <v>0</v>
      </c>
      <c r="I13">
        <f>SUMIFS('Servicios Realizados'!H:H,'Servicios Realizados'!G:G,A13,'Servicios Realizados'!B:B,I$2)</f>
        <v>0</v>
      </c>
      <c r="J13">
        <f>SUMIFS('Servicios Realizados'!H:H,'Servicios Realizados'!G:G,A13,'Servicios Realizados'!B:B,J$2)</f>
        <v>0</v>
      </c>
    </row>
    <row r="14" spans="1:11" hidden="1">
      <c r="A14" s="6">
        <v>42805</v>
      </c>
      <c r="B14">
        <f>SUMIF('Servicios Realizados'!G$2:G$800,A14,'Servicios Realizados'!H$2:H$800)</f>
        <v>0</v>
      </c>
      <c r="D14">
        <f>SUMIFS('Servicios Realizados'!H:H,'Servicios Realizados'!G:G,A14,'Servicios Realizados'!B:B,D$2)</f>
        <v>0</v>
      </c>
      <c r="E14">
        <f>SUMIFS('Servicios Realizados'!H:H,'Servicios Realizados'!G:G,A14,'Servicios Realizados'!B:B,E$2)</f>
        <v>0</v>
      </c>
      <c r="F14">
        <f>SUMIFS('Servicios Realizados'!H:H,'Servicios Realizados'!G:G,A14,'Servicios Realizados'!B:B,F$2)</f>
        <v>0</v>
      </c>
      <c r="G14">
        <f>SUMIFS('Servicios Realizados'!H:H,'Servicios Realizados'!G:G,A14,'Servicios Realizados'!B:B,G$2)</f>
        <v>0</v>
      </c>
      <c r="H14">
        <f>SUMIFS('Servicios Realizados'!H:H,'Servicios Realizados'!G:G,A14,'Servicios Realizados'!B:B,H$2)</f>
        <v>0</v>
      </c>
      <c r="I14">
        <f>SUMIFS('Servicios Realizados'!H:H,'Servicios Realizados'!G:G,A14,'Servicios Realizados'!B:B,I$2)</f>
        <v>0</v>
      </c>
      <c r="J14">
        <f>SUMIFS('Servicios Realizados'!H:H,'Servicios Realizados'!G:G,A14,'Servicios Realizados'!B:B,J$2)</f>
        <v>0</v>
      </c>
    </row>
    <row r="15" spans="1:11" hidden="1">
      <c r="A15" s="6">
        <v>42806</v>
      </c>
      <c r="B15">
        <f>SUMIF('Servicios Realizados'!G$2:G$800,A15,'Servicios Realizados'!H$2:H$800)</f>
        <v>0</v>
      </c>
      <c r="D15">
        <f>SUMIFS('Servicios Realizados'!H:H,'Servicios Realizados'!G:G,A15,'Servicios Realizados'!B:B,D$2)</f>
        <v>0</v>
      </c>
      <c r="E15">
        <f>SUMIFS('Servicios Realizados'!H:H,'Servicios Realizados'!G:G,A15,'Servicios Realizados'!B:B,E$2)</f>
        <v>0</v>
      </c>
      <c r="F15">
        <f>SUMIFS('Servicios Realizados'!H:H,'Servicios Realizados'!G:G,A15,'Servicios Realizados'!B:B,F$2)</f>
        <v>0</v>
      </c>
      <c r="G15">
        <f>SUMIFS('Servicios Realizados'!H:H,'Servicios Realizados'!G:G,A15,'Servicios Realizados'!B:B,G$2)</f>
        <v>0</v>
      </c>
      <c r="H15">
        <f>SUMIFS('Servicios Realizados'!H:H,'Servicios Realizados'!G:G,A15,'Servicios Realizados'!B:B,H$2)</f>
        <v>0</v>
      </c>
      <c r="I15">
        <f>SUMIFS('Servicios Realizados'!H:H,'Servicios Realizados'!G:G,A15,'Servicios Realizados'!B:B,I$2)</f>
        <v>0</v>
      </c>
      <c r="J15">
        <f>SUMIFS('Servicios Realizados'!H:H,'Servicios Realizados'!G:G,A15,'Servicios Realizados'!B:B,J$2)</f>
        <v>0</v>
      </c>
    </row>
    <row r="16" spans="1:11" hidden="1">
      <c r="A16" s="6">
        <v>42807</v>
      </c>
      <c r="B16">
        <f>SUMIF('Servicios Realizados'!G$2:G$800,A16,'Servicios Realizados'!H$2:H$800)</f>
        <v>0</v>
      </c>
      <c r="D16">
        <f>SUMIFS('Servicios Realizados'!H:H,'Servicios Realizados'!G:G,A16,'Servicios Realizados'!B:B,D$2)</f>
        <v>0</v>
      </c>
      <c r="E16">
        <f>SUMIFS('Servicios Realizados'!H:H,'Servicios Realizados'!G:G,A16,'Servicios Realizados'!B:B,E$2)</f>
        <v>0</v>
      </c>
      <c r="F16">
        <f>SUMIFS('Servicios Realizados'!H:H,'Servicios Realizados'!G:G,A16,'Servicios Realizados'!B:B,F$2)</f>
        <v>0</v>
      </c>
      <c r="G16">
        <f>SUMIFS('Servicios Realizados'!H:H,'Servicios Realizados'!G:G,A16,'Servicios Realizados'!B:B,G$2)</f>
        <v>0</v>
      </c>
      <c r="H16">
        <f>SUMIFS('Servicios Realizados'!H:H,'Servicios Realizados'!G:G,A16,'Servicios Realizados'!B:B,H$2)</f>
        <v>0</v>
      </c>
      <c r="I16">
        <f>SUMIFS('Servicios Realizados'!H:H,'Servicios Realizados'!G:G,A16,'Servicios Realizados'!B:B,I$2)</f>
        <v>0</v>
      </c>
      <c r="J16">
        <f>SUMIFS('Servicios Realizados'!H:H,'Servicios Realizados'!G:G,A16,'Servicios Realizados'!B:B,J$2)</f>
        <v>0</v>
      </c>
    </row>
    <row r="17" spans="1:10" hidden="1">
      <c r="A17" s="6">
        <v>42808</v>
      </c>
      <c r="B17">
        <f>SUMIF('Servicios Realizados'!G$2:G$800,A17,'Servicios Realizados'!H$2:H$800)</f>
        <v>0</v>
      </c>
      <c r="D17">
        <f>SUMIFS('Servicios Realizados'!H:H,'Servicios Realizados'!G:G,A17,'Servicios Realizados'!B:B,D$2)</f>
        <v>0</v>
      </c>
      <c r="E17">
        <f>SUMIFS('Servicios Realizados'!H:H,'Servicios Realizados'!G:G,A17,'Servicios Realizados'!B:B,E$2)</f>
        <v>0</v>
      </c>
      <c r="F17">
        <f>SUMIFS('Servicios Realizados'!H:H,'Servicios Realizados'!G:G,A17,'Servicios Realizados'!B:B,F$2)</f>
        <v>0</v>
      </c>
      <c r="G17">
        <f>SUMIFS('Servicios Realizados'!H:H,'Servicios Realizados'!G:G,A17,'Servicios Realizados'!B:B,G$2)</f>
        <v>0</v>
      </c>
      <c r="H17">
        <f>SUMIFS('Servicios Realizados'!H:H,'Servicios Realizados'!G:G,A17,'Servicios Realizados'!B:B,H$2)</f>
        <v>0</v>
      </c>
      <c r="I17">
        <f>SUMIFS('Servicios Realizados'!H:H,'Servicios Realizados'!G:G,A17,'Servicios Realizados'!B:B,I$2)</f>
        <v>0</v>
      </c>
      <c r="J17">
        <f>SUMIFS('Servicios Realizados'!H:H,'Servicios Realizados'!G:G,A17,'Servicios Realizados'!B:B,J$2)</f>
        <v>0</v>
      </c>
    </row>
    <row r="18" spans="1:10" hidden="1">
      <c r="A18" s="6">
        <v>42809</v>
      </c>
      <c r="B18">
        <f>SUMIF('Servicios Realizados'!G$2:G$800,A18,'Servicios Realizados'!H$2:H$800)</f>
        <v>0</v>
      </c>
      <c r="D18">
        <f>SUMIFS('Servicios Realizados'!H:H,'Servicios Realizados'!G:G,A18,'Servicios Realizados'!B:B,D$2)</f>
        <v>0</v>
      </c>
      <c r="E18">
        <f>SUMIFS('Servicios Realizados'!H:H,'Servicios Realizados'!G:G,A18,'Servicios Realizados'!B:B,E$2)</f>
        <v>0</v>
      </c>
      <c r="F18">
        <f>SUMIFS('Servicios Realizados'!H:H,'Servicios Realizados'!G:G,A18,'Servicios Realizados'!B:B,F$2)</f>
        <v>0</v>
      </c>
      <c r="G18">
        <f>SUMIFS('Servicios Realizados'!H:H,'Servicios Realizados'!G:G,A18,'Servicios Realizados'!B:B,G$2)</f>
        <v>0</v>
      </c>
      <c r="H18">
        <f>SUMIFS('Servicios Realizados'!H:H,'Servicios Realizados'!G:G,A18,'Servicios Realizados'!B:B,H$2)</f>
        <v>0</v>
      </c>
      <c r="I18">
        <f>SUMIFS('Servicios Realizados'!H:H,'Servicios Realizados'!G:G,A18,'Servicios Realizados'!B:B,I$2)</f>
        <v>0</v>
      </c>
      <c r="J18">
        <f>SUMIFS('Servicios Realizados'!H:H,'Servicios Realizados'!G:G,A18,'Servicios Realizados'!B:B,J$2)</f>
        <v>0</v>
      </c>
    </row>
    <row r="19" spans="1:10" hidden="1">
      <c r="A19" s="6">
        <v>42810</v>
      </c>
      <c r="B19">
        <f>SUMIF('Servicios Realizados'!G$2:G$800,A19,'Servicios Realizados'!H$2:H$800)</f>
        <v>0</v>
      </c>
      <c r="D19">
        <f>SUMIFS('Servicios Realizados'!H:H,'Servicios Realizados'!G:G,A19,'Servicios Realizados'!B:B,D$2)</f>
        <v>0</v>
      </c>
      <c r="E19">
        <f>SUMIFS('Servicios Realizados'!H:H,'Servicios Realizados'!G:G,A19,'Servicios Realizados'!B:B,E$2)</f>
        <v>0</v>
      </c>
      <c r="F19">
        <f>SUMIFS('Servicios Realizados'!H:H,'Servicios Realizados'!G:G,A19,'Servicios Realizados'!B:B,F$2)</f>
        <v>0</v>
      </c>
      <c r="G19">
        <f>SUMIFS('Servicios Realizados'!H:H,'Servicios Realizados'!G:G,A19,'Servicios Realizados'!B:B,G$2)</f>
        <v>0</v>
      </c>
      <c r="H19">
        <f>SUMIFS('Servicios Realizados'!H:H,'Servicios Realizados'!G:G,A19,'Servicios Realizados'!B:B,H$2)</f>
        <v>0</v>
      </c>
      <c r="I19">
        <f>SUMIFS('Servicios Realizados'!H:H,'Servicios Realizados'!G:G,A19,'Servicios Realizados'!B:B,I$2)</f>
        <v>0</v>
      </c>
      <c r="J19">
        <f>SUMIFS('Servicios Realizados'!H:H,'Servicios Realizados'!G:G,A19,'Servicios Realizados'!B:B,J$2)</f>
        <v>0</v>
      </c>
    </row>
    <row r="20" spans="1:10" hidden="1">
      <c r="A20" s="6">
        <v>42811</v>
      </c>
      <c r="B20">
        <f>SUMIF('Servicios Realizados'!G$2:G$800,A20,'Servicios Realizados'!H$2:H$800)</f>
        <v>0</v>
      </c>
      <c r="D20">
        <f>SUMIFS('Servicios Realizados'!H:H,'Servicios Realizados'!G:G,A20,'Servicios Realizados'!B:B,D$2)</f>
        <v>0</v>
      </c>
      <c r="E20">
        <f>SUMIFS('Servicios Realizados'!H:H,'Servicios Realizados'!G:G,A20,'Servicios Realizados'!B:B,E$2)</f>
        <v>0</v>
      </c>
      <c r="F20">
        <f>SUMIFS('Servicios Realizados'!H:H,'Servicios Realizados'!G:G,A20,'Servicios Realizados'!B:B,F$2)</f>
        <v>0</v>
      </c>
      <c r="G20">
        <f>SUMIFS('Servicios Realizados'!H:H,'Servicios Realizados'!G:G,A20,'Servicios Realizados'!B:B,G$2)</f>
        <v>0</v>
      </c>
      <c r="H20">
        <f>SUMIFS('Servicios Realizados'!H:H,'Servicios Realizados'!G:G,A20,'Servicios Realizados'!B:B,H$2)</f>
        <v>0</v>
      </c>
      <c r="I20">
        <f>SUMIFS('Servicios Realizados'!H:H,'Servicios Realizados'!G:G,A20,'Servicios Realizados'!B:B,I$2)</f>
        <v>0</v>
      </c>
      <c r="J20">
        <f>SUMIFS('Servicios Realizados'!H:H,'Servicios Realizados'!G:G,A20,'Servicios Realizados'!B:B,J$2)</f>
        <v>0</v>
      </c>
    </row>
    <row r="21" spans="1:10" hidden="1">
      <c r="A21" s="6">
        <v>42812</v>
      </c>
      <c r="B21">
        <f>SUMIF('Servicios Realizados'!G$2:G$800,A21,'Servicios Realizados'!H$2:H$800)</f>
        <v>0</v>
      </c>
      <c r="D21">
        <f>SUMIFS('Servicios Realizados'!H:H,'Servicios Realizados'!G:G,A21,'Servicios Realizados'!B:B,D$2)</f>
        <v>0</v>
      </c>
      <c r="E21">
        <f>SUMIFS('Servicios Realizados'!H:H,'Servicios Realizados'!G:G,A21,'Servicios Realizados'!B:B,E$2)</f>
        <v>0</v>
      </c>
      <c r="F21">
        <f>SUMIFS('Servicios Realizados'!H:H,'Servicios Realizados'!G:G,A21,'Servicios Realizados'!B:B,F$2)</f>
        <v>0</v>
      </c>
      <c r="G21">
        <f>SUMIFS('Servicios Realizados'!H:H,'Servicios Realizados'!G:G,A21,'Servicios Realizados'!B:B,G$2)</f>
        <v>0</v>
      </c>
      <c r="H21">
        <f>SUMIFS('Servicios Realizados'!H:H,'Servicios Realizados'!G:G,A21,'Servicios Realizados'!B:B,H$2)</f>
        <v>0</v>
      </c>
      <c r="I21">
        <f>SUMIFS('Servicios Realizados'!H:H,'Servicios Realizados'!G:G,A21,'Servicios Realizados'!B:B,I$2)</f>
        <v>0</v>
      </c>
      <c r="J21">
        <f>SUMIFS('Servicios Realizados'!H:H,'Servicios Realizados'!G:G,A21,'Servicios Realizados'!B:B,J$2)</f>
        <v>0</v>
      </c>
    </row>
    <row r="22" spans="1:10" hidden="1">
      <c r="A22" s="6">
        <v>42813</v>
      </c>
      <c r="B22">
        <f>SUMIF('Servicios Realizados'!G$2:G$800,A22,'Servicios Realizados'!H$2:H$800)</f>
        <v>0</v>
      </c>
      <c r="D22">
        <f>SUMIFS('Servicios Realizados'!H:H,'Servicios Realizados'!G:G,A22,'Servicios Realizados'!B:B,D$2)</f>
        <v>0</v>
      </c>
      <c r="E22">
        <f>SUMIFS('Servicios Realizados'!H:H,'Servicios Realizados'!G:G,A22,'Servicios Realizados'!B:B,E$2)</f>
        <v>0</v>
      </c>
      <c r="F22">
        <f>SUMIFS('Servicios Realizados'!H:H,'Servicios Realizados'!G:G,A22,'Servicios Realizados'!B:B,F$2)</f>
        <v>0</v>
      </c>
      <c r="G22">
        <f>SUMIFS('Servicios Realizados'!H:H,'Servicios Realizados'!G:G,A22,'Servicios Realizados'!B:B,G$2)</f>
        <v>0</v>
      </c>
      <c r="H22">
        <f>SUMIFS('Servicios Realizados'!H:H,'Servicios Realizados'!G:G,A22,'Servicios Realizados'!B:B,H$2)</f>
        <v>0</v>
      </c>
      <c r="I22">
        <f>SUMIFS('Servicios Realizados'!H:H,'Servicios Realizados'!G:G,A22,'Servicios Realizados'!B:B,I$2)</f>
        <v>0</v>
      </c>
      <c r="J22">
        <f>SUMIFS('Servicios Realizados'!H:H,'Servicios Realizados'!G:G,A22,'Servicios Realizados'!B:B,J$2)</f>
        <v>0</v>
      </c>
    </row>
    <row r="23" spans="1:10" hidden="1">
      <c r="A23" s="6">
        <v>42814</v>
      </c>
      <c r="B23">
        <f>SUMIF('Servicios Realizados'!G$2:G$800,A23,'Servicios Realizados'!H$2:H$800)</f>
        <v>0</v>
      </c>
      <c r="D23">
        <f>SUMIFS('Servicios Realizados'!H:H,'Servicios Realizados'!G:G,A23,'Servicios Realizados'!B:B,D$2)</f>
        <v>0</v>
      </c>
      <c r="E23">
        <f>SUMIFS('Servicios Realizados'!H:H,'Servicios Realizados'!G:G,A23,'Servicios Realizados'!B:B,E$2)</f>
        <v>0</v>
      </c>
      <c r="F23">
        <f>SUMIFS('Servicios Realizados'!H:H,'Servicios Realizados'!G:G,A23,'Servicios Realizados'!B:B,F$2)</f>
        <v>0</v>
      </c>
      <c r="G23">
        <f>SUMIFS('Servicios Realizados'!H:H,'Servicios Realizados'!G:G,A23,'Servicios Realizados'!B:B,G$2)</f>
        <v>0</v>
      </c>
      <c r="H23">
        <f>SUMIFS('Servicios Realizados'!H:H,'Servicios Realizados'!G:G,A23,'Servicios Realizados'!B:B,H$2)</f>
        <v>0</v>
      </c>
      <c r="I23">
        <f>SUMIFS('Servicios Realizados'!H:H,'Servicios Realizados'!G:G,A23,'Servicios Realizados'!B:B,I$2)</f>
        <v>0</v>
      </c>
      <c r="J23">
        <f>SUMIFS('Servicios Realizados'!H:H,'Servicios Realizados'!G:G,A23,'Servicios Realizados'!B:B,J$2)</f>
        <v>0</v>
      </c>
    </row>
    <row r="24" spans="1:10" hidden="1">
      <c r="A24" s="6">
        <v>42815</v>
      </c>
      <c r="B24">
        <f>SUMIF('Servicios Realizados'!G$2:G$800,A24,'Servicios Realizados'!H$2:H$800)</f>
        <v>0</v>
      </c>
      <c r="D24">
        <f>SUMIFS('Servicios Realizados'!H:H,'Servicios Realizados'!G:G,A24,'Servicios Realizados'!B:B,D$2)</f>
        <v>0</v>
      </c>
      <c r="E24">
        <f>SUMIFS('Servicios Realizados'!H:H,'Servicios Realizados'!G:G,A24,'Servicios Realizados'!B:B,E$2)</f>
        <v>0</v>
      </c>
      <c r="F24">
        <f>SUMIFS('Servicios Realizados'!H:H,'Servicios Realizados'!G:G,A24,'Servicios Realizados'!B:B,F$2)</f>
        <v>0</v>
      </c>
      <c r="G24">
        <f>SUMIFS('Servicios Realizados'!H:H,'Servicios Realizados'!G:G,A24,'Servicios Realizados'!B:B,G$2)</f>
        <v>0</v>
      </c>
      <c r="H24">
        <f>SUMIFS('Servicios Realizados'!H:H,'Servicios Realizados'!G:G,A24,'Servicios Realizados'!B:B,H$2)</f>
        <v>0</v>
      </c>
      <c r="I24">
        <f>SUMIFS('Servicios Realizados'!H:H,'Servicios Realizados'!G:G,A24,'Servicios Realizados'!B:B,I$2)</f>
        <v>0</v>
      </c>
      <c r="J24">
        <f>SUMIFS('Servicios Realizados'!H:H,'Servicios Realizados'!G:G,A24,'Servicios Realizados'!B:B,J$2)</f>
        <v>0</v>
      </c>
    </row>
    <row r="25" spans="1:10" hidden="1">
      <c r="A25" s="6">
        <v>42816</v>
      </c>
      <c r="B25">
        <f>SUMIF('Servicios Realizados'!G$2:G$800,A25,'Servicios Realizados'!H$2:H$800)</f>
        <v>0</v>
      </c>
      <c r="D25">
        <f>SUMIFS('Servicios Realizados'!H:H,'Servicios Realizados'!G:G,A25,'Servicios Realizados'!B:B,D$2)</f>
        <v>0</v>
      </c>
      <c r="E25">
        <f>SUMIFS('Servicios Realizados'!H:H,'Servicios Realizados'!G:G,A25,'Servicios Realizados'!B:B,E$2)</f>
        <v>0</v>
      </c>
      <c r="F25">
        <f>SUMIFS('Servicios Realizados'!H:H,'Servicios Realizados'!G:G,A25,'Servicios Realizados'!B:B,F$2)</f>
        <v>0</v>
      </c>
      <c r="G25">
        <f>SUMIFS('Servicios Realizados'!H:H,'Servicios Realizados'!G:G,A25,'Servicios Realizados'!B:B,G$2)</f>
        <v>0</v>
      </c>
      <c r="H25">
        <f>SUMIFS('Servicios Realizados'!H:H,'Servicios Realizados'!G:G,A25,'Servicios Realizados'!B:B,H$2)</f>
        <v>0</v>
      </c>
      <c r="I25">
        <f>SUMIFS('Servicios Realizados'!H:H,'Servicios Realizados'!G:G,A25,'Servicios Realizados'!B:B,I$2)</f>
        <v>0</v>
      </c>
      <c r="J25">
        <f>SUMIFS('Servicios Realizados'!H:H,'Servicios Realizados'!G:G,A25,'Servicios Realizados'!B:B,J$2)</f>
        <v>0</v>
      </c>
    </row>
    <row r="26" spans="1:10" hidden="1">
      <c r="A26" s="6">
        <v>42817</v>
      </c>
      <c r="B26">
        <f>SUMIF('Servicios Realizados'!G$2:G$800,A26,'Servicios Realizados'!H$2:H$800)</f>
        <v>0</v>
      </c>
      <c r="D26">
        <f>SUMIFS('Servicios Realizados'!H:H,'Servicios Realizados'!G:G,A26,'Servicios Realizados'!B:B,D$2)</f>
        <v>0</v>
      </c>
      <c r="E26">
        <f>SUMIFS('Servicios Realizados'!H:H,'Servicios Realizados'!G:G,A26,'Servicios Realizados'!B:B,E$2)</f>
        <v>0</v>
      </c>
      <c r="F26">
        <f>SUMIFS('Servicios Realizados'!H:H,'Servicios Realizados'!G:G,A26,'Servicios Realizados'!B:B,F$2)</f>
        <v>0</v>
      </c>
      <c r="G26">
        <f>SUMIFS('Servicios Realizados'!H:H,'Servicios Realizados'!G:G,A26,'Servicios Realizados'!B:B,G$2)</f>
        <v>0</v>
      </c>
      <c r="H26">
        <f>SUMIFS('Servicios Realizados'!H:H,'Servicios Realizados'!G:G,A26,'Servicios Realizados'!B:B,H$2)</f>
        <v>0</v>
      </c>
      <c r="I26">
        <f>SUMIFS('Servicios Realizados'!H:H,'Servicios Realizados'!G:G,A26,'Servicios Realizados'!B:B,I$2)</f>
        <v>0</v>
      </c>
      <c r="J26">
        <f>SUMIFS('Servicios Realizados'!H:H,'Servicios Realizados'!G:G,A26,'Servicios Realizados'!B:B,J$2)</f>
        <v>0</v>
      </c>
    </row>
    <row r="27" spans="1:10" hidden="1">
      <c r="A27" s="6">
        <v>42818</v>
      </c>
      <c r="B27">
        <f>SUMIF('Servicios Realizados'!G$2:G$800,A27,'Servicios Realizados'!H$2:H$800)</f>
        <v>0</v>
      </c>
      <c r="D27">
        <f>SUMIFS('Servicios Realizados'!H:H,'Servicios Realizados'!G:G,A27,'Servicios Realizados'!B:B,D$2)</f>
        <v>0</v>
      </c>
      <c r="E27">
        <f>SUMIFS('Servicios Realizados'!H:H,'Servicios Realizados'!G:G,A27,'Servicios Realizados'!B:B,E$2)</f>
        <v>0</v>
      </c>
      <c r="F27">
        <f>SUMIFS('Servicios Realizados'!H:H,'Servicios Realizados'!G:G,A27,'Servicios Realizados'!B:B,F$2)</f>
        <v>0</v>
      </c>
      <c r="G27">
        <f>SUMIFS('Servicios Realizados'!H:H,'Servicios Realizados'!G:G,A27,'Servicios Realizados'!B:B,G$2)</f>
        <v>0</v>
      </c>
      <c r="H27">
        <f>SUMIFS('Servicios Realizados'!H:H,'Servicios Realizados'!G:G,A27,'Servicios Realizados'!B:B,H$2)</f>
        <v>0</v>
      </c>
      <c r="I27">
        <f>SUMIFS('Servicios Realizados'!H:H,'Servicios Realizados'!G:G,A27,'Servicios Realizados'!B:B,I$2)</f>
        <v>0</v>
      </c>
      <c r="J27">
        <f>SUMIFS('Servicios Realizados'!H:H,'Servicios Realizados'!G:G,A27,'Servicios Realizados'!B:B,J$2)</f>
        <v>0</v>
      </c>
    </row>
    <row r="28" spans="1:10" hidden="1">
      <c r="A28" s="6">
        <v>42819</v>
      </c>
      <c r="B28">
        <f>SUMIF('Servicios Realizados'!G$2:G$800,A28,'Servicios Realizados'!H$2:H$800)</f>
        <v>60000</v>
      </c>
      <c r="D28">
        <f>SUMIFS('Servicios Realizados'!H:H,'Servicios Realizados'!G:G,A28,'Servicios Realizados'!B:B,D$2)</f>
        <v>0</v>
      </c>
      <c r="E28">
        <f>SUMIFS('Servicios Realizados'!H:H,'Servicios Realizados'!G:G,A28,'Servicios Realizados'!B:B,E$2)</f>
        <v>60000</v>
      </c>
      <c r="F28">
        <f>SUMIFS('Servicios Realizados'!H:H,'Servicios Realizados'!G:G,A28,'Servicios Realizados'!B:B,F$2)</f>
        <v>0</v>
      </c>
      <c r="G28">
        <f>SUMIFS('Servicios Realizados'!H:H,'Servicios Realizados'!G:G,A28,'Servicios Realizados'!B:B,G$2)</f>
        <v>0</v>
      </c>
      <c r="H28">
        <f>SUMIFS('Servicios Realizados'!H:H,'Servicios Realizados'!G:G,A28,'Servicios Realizados'!B:B,H$2)</f>
        <v>0</v>
      </c>
      <c r="I28">
        <f>SUMIFS('Servicios Realizados'!H:H,'Servicios Realizados'!G:G,A28,'Servicios Realizados'!B:B,I$2)</f>
        <v>0</v>
      </c>
      <c r="J28">
        <f>SUMIFS('Servicios Realizados'!H:H,'Servicios Realizados'!G:G,A28,'Servicios Realizados'!B:B,J$2)</f>
        <v>0</v>
      </c>
    </row>
    <row r="29" spans="1:10" hidden="1">
      <c r="A29" s="6">
        <v>42820</v>
      </c>
      <c r="B29">
        <f>SUMIF('Servicios Realizados'!G$2:G$800,A29,'Servicios Realizados'!H$2:H$800)</f>
        <v>0</v>
      </c>
      <c r="D29">
        <f>SUMIFS('Servicios Realizados'!H:H,'Servicios Realizados'!G:G,A29,'Servicios Realizados'!B:B,D$2)</f>
        <v>0</v>
      </c>
      <c r="E29">
        <f>SUMIFS('Servicios Realizados'!H:H,'Servicios Realizados'!G:G,A29,'Servicios Realizados'!B:B,E$2)</f>
        <v>0</v>
      </c>
      <c r="F29">
        <f>SUMIFS('Servicios Realizados'!H:H,'Servicios Realizados'!G:G,A29,'Servicios Realizados'!B:B,F$2)</f>
        <v>0</v>
      </c>
      <c r="G29">
        <f>SUMIFS('Servicios Realizados'!H:H,'Servicios Realizados'!G:G,A29,'Servicios Realizados'!B:B,G$2)</f>
        <v>0</v>
      </c>
      <c r="H29">
        <f>SUMIFS('Servicios Realizados'!H:H,'Servicios Realizados'!G:G,A29,'Servicios Realizados'!B:B,H$2)</f>
        <v>0</v>
      </c>
      <c r="I29">
        <f>SUMIFS('Servicios Realizados'!H:H,'Servicios Realizados'!G:G,A29,'Servicios Realizados'!B:B,I$2)</f>
        <v>0</v>
      </c>
      <c r="J29">
        <f>SUMIFS('Servicios Realizados'!H:H,'Servicios Realizados'!G:G,A29,'Servicios Realizados'!B:B,J$2)</f>
        <v>0</v>
      </c>
    </row>
    <row r="30" spans="1:10" hidden="1">
      <c r="A30" s="6">
        <v>42821</v>
      </c>
      <c r="B30">
        <f>SUMIF('Servicios Realizados'!G$2:G$800,A30,'Servicios Realizados'!H$2:H$800)</f>
        <v>36000</v>
      </c>
      <c r="D30">
        <f>SUMIFS('Servicios Realizados'!H:H,'Servicios Realizados'!G:G,A30,'Servicios Realizados'!B:B,D$2)</f>
        <v>0</v>
      </c>
      <c r="E30">
        <f>SUMIFS('Servicios Realizados'!H:H,'Servicios Realizados'!G:G,A30,'Servicios Realizados'!B:B,E$2)</f>
        <v>36000</v>
      </c>
      <c r="F30">
        <f>SUMIFS('Servicios Realizados'!H:H,'Servicios Realizados'!G:G,A30,'Servicios Realizados'!B:B,F$2)</f>
        <v>0</v>
      </c>
      <c r="G30">
        <f>SUMIFS('Servicios Realizados'!H:H,'Servicios Realizados'!G:G,A30,'Servicios Realizados'!B:B,G$2)</f>
        <v>0</v>
      </c>
      <c r="H30">
        <f>SUMIFS('Servicios Realizados'!H:H,'Servicios Realizados'!G:G,A30,'Servicios Realizados'!B:B,H$2)</f>
        <v>0</v>
      </c>
      <c r="I30">
        <f>SUMIFS('Servicios Realizados'!H:H,'Servicios Realizados'!G:G,A30,'Servicios Realizados'!B:B,I$2)</f>
        <v>0</v>
      </c>
      <c r="J30">
        <f>SUMIFS('Servicios Realizados'!H:H,'Servicios Realizados'!G:G,A30,'Servicios Realizados'!B:B,J$2)</f>
        <v>0</v>
      </c>
    </row>
    <row r="31" spans="1:10" hidden="1">
      <c r="A31" s="6">
        <v>42822</v>
      </c>
      <c r="B31">
        <f>SUMIF('Servicios Realizados'!G$2:G$800,A31,'Servicios Realizados'!H$2:H$800)</f>
        <v>0</v>
      </c>
      <c r="D31">
        <f>SUMIFS('Servicios Realizados'!H:H,'Servicios Realizados'!G:G,A31,'Servicios Realizados'!B:B,D$2)</f>
        <v>0</v>
      </c>
      <c r="E31">
        <f>SUMIFS('Servicios Realizados'!H:H,'Servicios Realizados'!G:G,A31,'Servicios Realizados'!B:B,E$2)</f>
        <v>0</v>
      </c>
      <c r="F31">
        <f>SUMIFS('Servicios Realizados'!H:H,'Servicios Realizados'!G:G,A31,'Servicios Realizados'!B:B,F$2)</f>
        <v>0</v>
      </c>
      <c r="G31">
        <f>SUMIFS('Servicios Realizados'!H:H,'Servicios Realizados'!G:G,A31,'Servicios Realizados'!B:B,G$2)</f>
        <v>0</v>
      </c>
      <c r="H31">
        <f>SUMIFS('Servicios Realizados'!H:H,'Servicios Realizados'!G:G,A31,'Servicios Realizados'!B:B,H$2)</f>
        <v>0</v>
      </c>
      <c r="I31">
        <f>SUMIFS('Servicios Realizados'!H:H,'Servicios Realizados'!G:G,A31,'Servicios Realizados'!B:B,I$2)</f>
        <v>0</v>
      </c>
      <c r="J31">
        <f>SUMIFS('Servicios Realizados'!H:H,'Servicios Realizados'!G:G,A31,'Servicios Realizados'!B:B,J$2)</f>
        <v>0</v>
      </c>
    </row>
    <row r="32" spans="1:10" hidden="1">
      <c r="A32" s="6">
        <v>42823</v>
      </c>
      <c r="B32">
        <f>SUMIF('Servicios Realizados'!G$2:G$800,A32,'Servicios Realizados'!H$2:H$800)</f>
        <v>0</v>
      </c>
      <c r="D32">
        <f>SUMIFS('Servicios Realizados'!H:H,'Servicios Realizados'!G:G,A32,'Servicios Realizados'!B:B,D$2)</f>
        <v>0</v>
      </c>
      <c r="E32">
        <f>SUMIFS('Servicios Realizados'!H:H,'Servicios Realizados'!G:G,A32,'Servicios Realizados'!B:B,E$2)</f>
        <v>0</v>
      </c>
      <c r="F32">
        <f>SUMIFS('Servicios Realizados'!H:H,'Servicios Realizados'!G:G,A32,'Servicios Realizados'!B:B,F$2)</f>
        <v>0</v>
      </c>
      <c r="G32">
        <f>SUMIFS('Servicios Realizados'!H:H,'Servicios Realizados'!G:G,A32,'Servicios Realizados'!B:B,G$2)</f>
        <v>0</v>
      </c>
      <c r="H32">
        <f>SUMIFS('Servicios Realizados'!H:H,'Servicios Realizados'!G:G,A32,'Servicios Realizados'!B:B,H$2)</f>
        <v>0</v>
      </c>
      <c r="I32">
        <f>SUMIFS('Servicios Realizados'!H:H,'Servicios Realizados'!G:G,A32,'Servicios Realizados'!B:B,I$2)</f>
        <v>0</v>
      </c>
      <c r="J32">
        <f>SUMIFS('Servicios Realizados'!H:H,'Servicios Realizados'!G:G,A32,'Servicios Realizados'!B:B,J$2)</f>
        <v>0</v>
      </c>
    </row>
    <row r="33" spans="1:10" hidden="1">
      <c r="A33" s="6">
        <v>42824</v>
      </c>
      <c r="B33">
        <f>SUMIF('Servicios Realizados'!G$2:G$800,A33,'Servicios Realizados'!H$2:H$800)</f>
        <v>0</v>
      </c>
      <c r="D33">
        <f>SUMIFS('Servicios Realizados'!H:H,'Servicios Realizados'!G:G,A33,'Servicios Realizados'!B:B,D$2)</f>
        <v>0</v>
      </c>
      <c r="E33">
        <f>SUMIFS('Servicios Realizados'!H:H,'Servicios Realizados'!G:G,A33,'Servicios Realizados'!B:B,E$2)</f>
        <v>0</v>
      </c>
      <c r="F33">
        <f>SUMIFS('Servicios Realizados'!H:H,'Servicios Realizados'!G:G,A33,'Servicios Realizados'!B:B,F$2)</f>
        <v>0</v>
      </c>
      <c r="G33">
        <f>SUMIFS('Servicios Realizados'!H:H,'Servicios Realizados'!G:G,A33,'Servicios Realizados'!B:B,G$2)</f>
        <v>0</v>
      </c>
      <c r="H33">
        <f>SUMIFS('Servicios Realizados'!H:H,'Servicios Realizados'!G:G,A33,'Servicios Realizados'!B:B,H$2)</f>
        <v>0</v>
      </c>
      <c r="I33">
        <f>SUMIFS('Servicios Realizados'!H:H,'Servicios Realizados'!G:G,A33,'Servicios Realizados'!B:B,I$2)</f>
        <v>0</v>
      </c>
      <c r="J33">
        <f>SUMIFS('Servicios Realizados'!H:H,'Servicios Realizados'!G:G,A33,'Servicios Realizados'!B:B,J$2)</f>
        <v>0</v>
      </c>
    </row>
    <row r="34" spans="1:10" hidden="1">
      <c r="A34" s="6">
        <f>SUM(A33,1)</f>
        <v>42825</v>
      </c>
      <c r="B34">
        <f>SUMIF('Servicios Realizados'!G$2:G$800,A34,'Servicios Realizados'!H$2:H$800)</f>
        <v>0</v>
      </c>
      <c r="D34">
        <f>SUMIFS('Servicios Realizados'!H:H,'Servicios Realizados'!G:G,A34,'Servicios Realizados'!B:B,D$2)</f>
        <v>0</v>
      </c>
      <c r="E34">
        <f>SUMIFS('Servicios Realizados'!H:H,'Servicios Realizados'!G:G,A34,'Servicios Realizados'!B:B,E$2)</f>
        <v>0</v>
      </c>
      <c r="F34">
        <f>SUMIFS('Servicios Realizados'!H:H,'Servicios Realizados'!G:G,A34,'Servicios Realizados'!B:B,F$2)</f>
        <v>0</v>
      </c>
      <c r="G34">
        <f>SUMIFS('Servicios Realizados'!H:H,'Servicios Realizados'!G:G,A34,'Servicios Realizados'!B:B,G$2)</f>
        <v>0</v>
      </c>
      <c r="H34">
        <f>SUMIFS('Servicios Realizados'!H:H,'Servicios Realizados'!G:G,A34,'Servicios Realizados'!B:B,H$2)</f>
        <v>0</v>
      </c>
      <c r="I34">
        <f>SUMIFS('Servicios Realizados'!H:H,'Servicios Realizados'!G:G,A34,'Servicios Realizados'!B:B,I$2)</f>
        <v>0</v>
      </c>
      <c r="J34">
        <f>SUMIFS('Servicios Realizados'!H:H,'Servicios Realizados'!G:G,A34,'Servicios Realizados'!B:B,J$2)</f>
        <v>0</v>
      </c>
    </row>
    <row r="35" spans="1:10" hidden="1">
      <c r="A35" s="6">
        <f t="shared" ref="A35:A98" si="0">SUM(A34,1)</f>
        <v>42826</v>
      </c>
      <c r="B35">
        <f>SUMIF('Servicios Realizados'!G$2:G$800,A35,'Servicios Realizados'!H$2:H$800)</f>
        <v>0</v>
      </c>
      <c r="D35">
        <f>SUMIFS('Servicios Realizados'!H:H,'Servicios Realizados'!G:G,A35,'Servicios Realizados'!B:B,D$2)</f>
        <v>0</v>
      </c>
      <c r="E35">
        <f>SUMIFS('Servicios Realizados'!H:H,'Servicios Realizados'!G:G,A35,'Servicios Realizados'!B:B,E$2)</f>
        <v>0</v>
      </c>
      <c r="F35">
        <f>SUMIFS('Servicios Realizados'!H:H,'Servicios Realizados'!G:G,A35,'Servicios Realizados'!B:B,F$2)</f>
        <v>0</v>
      </c>
      <c r="G35">
        <f>SUMIFS('Servicios Realizados'!H:H,'Servicios Realizados'!G:G,A35,'Servicios Realizados'!B:B,G$2)</f>
        <v>0</v>
      </c>
      <c r="H35">
        <f>SUMIFS('Servicios Realizados'!H:H,'Servicios Realizados'!G:G,A35,'Servicios Realizados'!B:B,H$2)</f>
        <v>0</v>
      </c>
      <c r="I35">
        <f>SUMIFS('Servicios Realizados'!H:H,'Servicios Realizados'!G:G,A35,'Servicios Realizados'!B:B,I$2)</f>
        <v>0</v>
      </c>
      <c r="J35">
        <f>SUMIFS('Servicios Realizados'!H:H,'Servicios Realizados'!G:G,A35,'Servicios Realizados'!B:B,J$2)</f>
        <v>0</v>
      </c>
    </row>
    <row r="36" spans="1:10" hidden="1">
      <c r="A36" s="6">
        <f t="shared" si="0"/>
        <v>42827</v>
      </c>
      <c r="B36">
        <f>SUMIF('Servicios Realizados'!G$2:G$800,A36,'Servicios Realizados'!H$2:H$800)</f>
        <v>0</v>
      </c>
      <c r="D36">
        <f>SUMIFS('Servicios Realizados'!H:H,'Servicios Realizados'!G:G,A36,'Servicios Realizados'!B:B,D$2)</f>
        <v>0</v>
      </c>
      <c r="E36">
        <f>SUMIFS('Servicios Realizados'!H:H,'Servicios Realizados'!G:G,A36,'Servicios Realizados'!B:B,E$2)</f>
        <v>0</v>
      </c>
      <c r="F36">
        <f>SUMIFS('Servicios Realizados'!H:H,'Servicios Realizados'!G:G,A36,'Servicios Realizados'!B:B,F$2)</f>
        <v>0</v>
      </c>
      <c r="G36">
        <f>SUMIFS('Servicios Realizados'!H:H,'Servicios Realizados'!G:G,A36,'Servicios Realizados'!B:B,G$2)</f>
        <v>0</v>
      </c>
      <c r="H36">
        <f>SUMIFS('Servicios Realizados'!H:H,'Servicios Realizados'!G:G,A36,'Servicios Realizados'!B:B,H$2)</f>
        <v>0</v>
      </c>
      <c r="I36">
        <f>SUMIFS('Servicios Realizados'!H:H,'Servicios Realizados'!G:G,A36,'Servicios Realizados'!B:B,I$2)</f>
        <v>0</v>
      </c>
      <c r="J36">
        <f>SUMIFS('Servicios Realizados'!H:H,'Servicios Realizados'!G:G,A36,'Servicios Realizados'!B:B,J$2)</f>
        <v>0</v>
      </c>
    </row>
    <row r="37" spans="1:10" hidden="1">
      <c r="A37" s="6">
        <f t="shared" si="0"/>
        <v>42828</v>
      </c>
      <c r="B37">
        <f>SUMIF('Servicios Realizados'!G$2:G$800,A37,'Servicios Realizados'!H$2:H$800)</f>
        <v>0</v>
      </c>
      <c r="D37">
        <f>SUMIFS('Servicios Realizados'!H:H,'Servicios Realizados'!G:G,A37,'Servicios Realizados'!B:B,D$2)</f>
        <v>0</v>
      </c>
      <c r="E37">
        <f>SUMIFS('Servicios Realizados'!H:H,'Servicios Realizados'!G:G,A37,'Servicios Realizados'!B:B,E$2)</f>
        <v>0</v>
      </c>
      <c r="F37">
        <f>SUMIFS('Servicios Realizados'!H:H,'Servicios Realizados'!G:G,A37,'Servicios Realizados'!B:B,F$2)</f>
        <v>0</v>
      </c>
      <c r="G37">
        <f>SUMIFS('Servicios Realizados'!H:H,'Servicios Realizados'!G:G,A37,'Servicios Realizados'!B:B,G$2)</f>
        <v>0</v>
      </c>
      <c r="H37">
        <f>SUMIFS('Servicios Realizados'!H:H,'Servicios Realizados'!G:G,A37,'Servicios Realizados'!B:B,H$2)</f>
        <v>0</v>
      </c>
      <c r="I37">
        <f>SUMIFS('Servicios Realizados'!H:H,'Servicios Realizados'!G:G,A37,'Servicios Realizados'!B:B,I$2)</f>
        <v>0</v>
      </c>
      <c r="J37">
        <f>SUMIFS('Servicios Realizados'!H:H,'Servicios Realizados'!G:G,A37,'Servicios Realizados'!B:B,J$2)</f>
        <v>0</v>
      </c>
    </row>
    <row r="38" spans="1:10" hidden="1">
      <c r="A38" s="6">
        <f t="shared" si="0"/>
        <v>42829</v>
      </c>
      <c r="B38">
        <f>SUMIF('Servicios Realizados'!G$2:G$800,A38,'Servicios Realizados'!H$2:H$800)</f>
        <v>0</v>
      </c>
      <c r="D38">
        <f>SUMIFS('Servicios Realizados'!H:H,'Servicios Realizados'!G:G,A38,'Servicios Realizados'!B:B,D$2)</f>
        <v>0</v>
      </c>
      <c r="E38">
        <f>SUMIFS('Servicios Realizados'!H:H,'Servicios Realizados'!G:G,A38,'Servicios Realizados'!B:B,E$2)</f>
        <v>0</v>
      </c>
      <c r="F38">
        <f>SUMIFS('Servicios Realizados'!H:H,'Servicios Realizados'!G:G,A38,'Servicios Realizados'!B:B,F$2)</f>
        <v>0</v>
      </c>
      <c r="G38">
        <f>SUMIFS('Servicios Realizados'!H:H,'Servicios Realizados'!G:G,A38,'Servicios Realizados'!B:B,G$2)</f>
        <v>0</v>
      </c>
      <c r="H38">
        <f>SUMIFS('Servicios Realizados'!H:H,'Servicios Realizados'!G:G,A38,'Servicios Realizados'!B:B,H$2)</f>
        <v>0</v>
      </c>
      <c r="I38">
        <f>SUMIFS('Servicios Realizados'!H:H,'Servicios Realizados'!G:G,A38,'Servicios Realizados'!B:B,I$2)</f>
        <v>0</v>
      </c>
      <c r="J38">
        <f>SUMIFS('Servicios Realizados'!H:H,'Servicios Realizados'!G:G,A38,'Servicios Realizados'!B:B,J$2)</f>
        <v>0</v>
      </c>
    </row>
    <row r="39" spans="1:10" hidden="1">
      <c r="A39" s="6">
        <f t="shared" si="0"/>
        <v>42830</v>
      </c>
      <c r="B39">
        <f>SUMIF('Servicios Realizados'!G$2:G$800,A39,'Servicios Realizados'!H$2:H$800)</f>
        <v>0</v>
      </c>
      <c r="D39">
        <f>SUMIFS('Servicios Realizados'!H:H,'Servicios Realizados'!G:G,A39,'Servicios Realizados'!B:B,D$2)</f>
        <v>0</v>
      </c>
      <c r="E39">
        <f>SUMIFS('Servicios Realizados'!H:H,'Servicios Realizados'!G:G,A39,'Servicios Realizados'!B:B,E$2)</f>
        <v>0</v>
      </c>
      <c r="F39">
        <f>SUMIFS('Servicios Realizados'!H:H,'Servicios Realizados'!G:G,A39,'Servicios Realizados'!B:B,F$2)</f>
        <v>0</v>
      </c>
      <c r="G39">
        <f>SUMIFS('Servicios Realizados'!H:H,'Servicios Realizados'!G:G,A39,'Servicios Realizados'!B:B,G$2)</f>
        <v>0</v>
      </c>
      <c r="H39">
        <f>SUMIFS('Servicios Realizados'!H:H,'Servicios Realizados'!G:G,A39,'Servicios Realizados'!B:B,H$2)</f>
        <v>0</v>
      </c>
      <c r="I39">
        <f>SUMIFS('Servicios Realizados'!H:H,'Servicios Realizados'!G:G,A39,'Servicios Realizados'!B:B,I$2)</f>
        <v>0</v>
      </c>
      <c r="J39">
        <f>SUMIFS('Servicios Realizados'!H:H,'Servicios Realizados'!G:G,A39,'Servicios Realizados'!B:B,J$2)</f>
        <v>0</v>
      </c>
    </row>
    <row r="40" spans="1:10" hidden="1">
      <c r="A40" s="6">
        <f t="shared" si="0"/>
        <v>42831</v>
      </c>
      <c r="B40">
        <f>SUMIF('Servicios Realizados'!G$2:G$800,A40,'Servicios Realizados'!H$2:H$800)</f>
        <v>0</v>
      </c>
      <c r="D40">
        <f>SUMIFS('Servicios Realizados'!H:H,'Servicios Realizados'!G:G,A40,'Servicios Realizados'!B:B,D$2)</f>
        <v>0</v>
      </c>
      <c r="E40">
        <f>SUMIFS('Servicios Realizados'!H:H,'Servicios Realizados'!G:G,A40,'Servicios Realizados'!B:B,E$2)</f>
        <v>0</v>
      </c>
      <c r="F40">
        <f>SUMIFS('Servicios Realizados'!H:H,'Servicios Realizados'!G:G,A40,'Servicios Realizados'!B:B,F$2)</f>
        <v>0</v>
      </c>
      <c r="G40">
        <f>SUMIFS('Servicios Realizados'!H:H,'Servicios Realizados'!G:G,A40,'Servicios Realizados'!B:B,G$2)</f>
        <v>0</v>
      </c>
      <c r="H40">
        <f>SUMIFS('Servicios Realizados'!H:H,'Servicios Realizados'!G:G,A40,'Servicios Realizados'!B:B,H$2)</f>
        <v>0</v>
      </c>
      <c r="I40">
        <f>SUMIFS('Servicios Realizados'!H:H,'Servicios Realizados'!G:G,A40,'Servicios Realizados'!B:B,I$2)</f>
        <v>0</v>
      </c>
      <c r="J40">
        <f>SUMIFS('Servicios Realizados'!H:H,'Servicios Realizados'!G:G,A40,'Servicios Realizados'!B:B,J$2)</f>
        <v>0</v>
      </c>
    </row>
    <row r="41" spans="1:10" hidden="1">
      <c r="A41" s="6">
        <f t="shared" si="0"/>
        <v>42832</v>
      </c>
      <c r="B41">
        <f>SUMIF('Servicios Realizados'!G$2:G$800,A41,'Servicios Realizados'!H$2:H$800)</f>
        <v>128000</v>
      </c>
      <c r="D41">
        <f>SUMIFS('Servicios Realizados'!H:H,'Servicios Realizados'!G:G,A41,'Servicios Realizados'!B:B,D$2)</f>
        <v>0</v>
      </c>
      <c r="E41">
        <f>SUMIFS('Servicios Realizados'!H:H,'Servicios Realizados'!G:G,A41,'Servicios Realizados'!B:B,E$2)</f>
        <v>18000</v>
      </c>
      <c r="F41">
        <f>SUMIFS('Servicios Realizados'!H:H,'Servicios Realizados'!G:G,A41,'Servicios Realizados'!B:B,F$2)</f>
        <v>30000</v>
      </c>
      <c r="G41">
        <f>SUMIFS('Servicios Realizados'!H:H,'Servicios Realizados'!G:G,A41,'Servicios Realizados'!B:B,G$2)</f>
        <v>80000</v>
      </c>
      <c r="H41">
        <f>SUMIFS('Servicios Realizados'!H:H,'Servicios Realizados'!G:G,A41,'Servicios Realizados'!B:B,H$2)</f>
        <v>0</v>
      </c>
      <c r="I41">
        <f>SUMIFS('Servicios Realizados'!H:H,'Servicios Realizados'!G:G,A41,'Servicios Realizados'!B:B,I$2)</f>
        <v>0</v>
      </c>
      <c r="J41">
        <f>SUMIFS('Servicios Realizados'!H:H,'Servicios Realizados'!G:G,A41,'Servicios Realizados'!B:B,J$2)</f>
        <v>0</v>
      </c>
    </row>
    <row r="42" spans="1:10" hidden="1">
      <c r="A42" s="6">
        <f t="shared" si="0"/>
        <v>42833</v>
      </c>
      <c r="B42">
        <f>SUMIF('Servicios Realizados'!G$2:G$800,A42,'Servicios Realizados'!H$2:H$800)</f>
        <v>6000</v>
      </c>
      <c r="D42">
        <f>SUMIFS('Servicios Realizados'!H:H,'Servicios Realizados'!G:G,A42,'Servicios Realizados'!B:B,D$2)</f>
        <v>0</v>
      </c>
      <c r="E42">
        <f>SUMIFS('Servicios Realizados'!H:H,'Servicios Realizados'!G:G,A42,'Servicios Realizados'!B:B,E$2)</f>
        <v>0</v>
      </c>
      <c r="F42">
        <f>SUMIFS('Servicios Realizados'!H:H,'Servicios Realizados'!G:G,A42,'Servicios Realizados'!B:B,F$2)</f>
        <v>0</v>
      </c>
      <c r="G42">
        <f>SUMIFS('Servicios Realizados'!H:H,'Servicios Realizados'!G:G,A42,'Servicios Realizados'!B:B,G$2)</f>
        <v>0</v>
      </c>
      <c r="H42">
        <f>SUMIFS('Servicios Realizados'!H:H,'Servicios Realizados'!G:G,A42,'Servicios Realizados'!B:B,H$2)</f>
        <v>0</v>
      </c>
      <c r="I42">
        <f>SUMIFS('Servicios Realizados'!H:H,'Servicios Realizados'!G:G,A42,'Servicios Realizados'!B:B,I$2)</f>
        <v>6000</v>
      </c>
      <c r="J42">
        <f>SUMIFS('Servicios Realizados'!H:H,'Servicios Realizados'!G:G,A42,'Servicios Realizados'!B:B,J$2)</f>
        <v>0</v>
      </c>
    </row>
    <row r="43" spans="1:10" hidden="1">
      <c r="A43" s="6">
        <f t="shared" si="0"/>
        <v>42834</v>
      </c>
      <c r="B43">
        <f>SUMIF('Servicios Realizados'!G$2:G$800,A43,'Servicios Realizados'!H$2:H$800)</f>
        <v>0</v>
      </c>
      <c r="D43">
        <f>SUMIFS('Servicios Realizados'!H:H,'Servicios Realizados'!G:G,A43,'Servicios Realizados'!B:B,D$2)</f>
        <v>0</v>
      </c>
      <c r="E43">
        <f>SUMIFS('Servicios Realizados'!H:H,'Servicios Realizados'!G:G,A43,'Servicios Realizados'!B:B,E$2)</f>
        <v>0</v>
      </c>
      <c r="F43">
        <f>SUMIFS('Servicios Realizados'!H:H,'Servicios Realizados'!G:G,A43,'Servicios Realizados'!B:B,F$2)</f>
        <v>0</v>
      </c>
      <c r="G43">
        <f>SUMIFS('Servicios Realizados'!H:H,'Servicios Realizados'!G:G,A43,'Servicios Realizados'!B:B,G$2)</f>
        <v>0</v>
      </c>
      <c r="H43">
        <f>SUMIFS('Servicios Realizados'!H:H,'Servicios Realizados'!G:G,A43,'Servicios Realizados'!B:B,H$2)</f>
        <v>0</v>
      </c>
      <c r="I43">
        <f>SUMIFS('Servicios Realizados'!H:H,'Servicios Realizados'!G:G,A43,'Servicios Realizados'!B:B,I$2)</f>
        <v>0</v>
      </c>
      <c r="J43">
        <f>SUMIFS('Servicios Realizados'!H:H,'Servicios Realizados'!G:G,A43,'Servicios Realizados'!B:B,J$2)</f>
        <v>0</v>
      </c>
    </row>
    <row r="44" spans="1:10" hidden="1">
      <c r="A44" s="6">
        <f t="shared" si="0"/>
        <v>42835</v>
      </c>
      <c r="B44">
        <f>SUMIF('Servicios Realizados'!G$2:G$800,A44,'Servicios Realizados'!H$2:H$800)</f>
        <v>0</v>
      </c>
      <c r="D44">
        <f>SUMIFS('Servicios Realizados'!H:H,'Servicios Realizados'!G:G,A44,'Servicios Realizados'!B:B,D$2)</f>
        <v>0</v>
      </c>
      <c r="E44">
        <f>SUMIFS('Servicios Realizados'!H:H,'Servicios Realizados'!G:G,A44,'Servicios Realizados'!B:B,E$2)</f>
        <v>0</v>
      </c>
      <c r="F44">
        <f>SUMIFS('Servicios Realizados'!H:H,'Servicios Realizados'!G:G,A44,'Servicios Realizados'!B:B,F$2)</f>
        <v>0</v>
      </c>
      <c r="G44">
        <f>SUMIFS('Servicios Realizados'!H:H,'Servicios Realizados'!G:G,A44,'Servicios Realizados'!B:B,G$2)</f>
        <v>0</v>
      </c>
      <c r="H44">
        <f>SUMIFS('Servicios Realizados'!H:H,'Servicios Realizados'!G:G,A44,'Servicios Realizados'!B:B,H$2)</f>
        <v>0</v>
      </c>
      <c r="I44">
        <f>SUMIFS('Servicios Realizados'!H:H,'Servicios Realizados'!G:G,A44,'Servicios Realizados'!B:B,I$2)</f>
        <v>0</v>
      </c>
      <c r="J44">
        <f>SUMIFS('Servicios Realizados'!H:H,'Servicios Realizados'!G:G,A44,'Servicios Realizados'!B:B,J$2)</f>
        <v>0</v>
      </c>
    </row>
    <row r="45" spans="1:10" hidden="1">
      <c r="A45" s="6">
        <f t="shared" si="0"/>
        <v>42836</v>
      </c>
      <c r="B45">
        <f>SUMIF('Servicios Realizados'!G$2:G$800,A45,'Servicios Realizados'!H$2:H$800)</f>
        <v>0</v>
      </c>
      <c r="D45">
        <f>SUMIFS('Servicios Realizados'!H:H,'Servicios Realizados'!G:G,A45,'Servicios Realizados'!B:B,D$2)</f>
        <v>0</v>
      </c>
      <c r="E45">
        <f>SUMIFS('Servicios Realizados'!H:H,'Servicios Realizados'!G:G,A45,'Servicios Realizados'!B:B,E$2)</f>
        <v>0</v>
      </c>
      <c r="F45">
        <f>SUMIFS('Servicios Realizados'!H:H,'Servicios Realizados'!G:G,A45,'Servicios Realizados'!B:B,F$2)</f>
        <v>0</v>
      </c>
      <c r="G45">
        <f>SUMIFS('Servicios Realizados'!H:H,'Servicios Realizados'!G:G,A45,'Servicios Realizados'!B:B,G$2)</f>
        <v>0</v>
      </c>
      <c r="H45">
        <f>SUMIFS('Servicios Realizados'!H:H,'Servicios Realizados'!G:G,A45,'Servicios Realizados'!B:B,H$2)</f>
        <v>0</v>
      </c>
      <c r="I45">
        <f>SUMIFS('Servicios Realizados'!H:H,'Servicios Realizados'!G:G,A45,'Servicios Realizados'!B:B,I$2)</f>
        <v>0</v>
      </c>
      <c r="J45">
        <f>SUMIFS('Servicios Realizados'!H:H,'Servicios Realizados'!G:G,A45,'Servicios Realizados'!B:B,J$2)</f>
        <v>0</v>
      </c>
    </row>
    <row r="46" spans="1:10" hidden="1">
      <c r="A46" s="6">
        <f t="shared" si="0"/>
        <v>42837</v>
      </c>
      <c r="B46">
        <f>SUMIF('Servicios Realizados'!G$2:G$800,A46,'Servicios Realizados'!H$2:H$800)</f>
        <v>0</v>
      </c>
      <c r="D46">
        <f>SUMIFS('Servicios Realizados'!H:H,'Servicios Realizados'!G:G,A46,'Servicios Realizados'!B:B,D$2)</f>
        <v>0</v>
      </c>
      <c r="E46">
        <f>SUMIFS('Servicios Realizados'!H:H,'Servicios Realizados'!G:G,A46,'Servicios Realizados'!B:B,E$2)</f>
        <v>0</v>
      </c>
      <c r="F46">
        <f>SUMIFS('Servicios Realizados'!H:H,'Servicios Realizados'!G:G,A46,'Servicios Realizados'!B:B,F$2)</f>
        <v>0</v>
      </c>
      <c r="G46">
        <f>SUMIFS('Servicios Realizados'!H:H,'Servicios Realizados'!G:G,A46,'Servicios Realizados'!B:B,G$2)</f>
        <v>0</v>
      </c>
      <c r="H46">
        <f>SUMIFS('Servicios Realizados'!H:H,'Servicios Realizados'!G:G,A46,'Servicios Realizados'!B:B,H$2)</f>
        <v>0</v>
      </c>
      <c r="I46">
        <f>SUMIFS('Servicios Realizados'!H:H,'Servicios Realizados'!G:G,A46,'Servicios Realizados'!B:B,I$2)</f>
        <v>0</v>
      </c>
      <c r="J46">
        <f>SUMIFS('Servicios Realizados'!H:H,'Servicios Realizados'!G:G,A46,'Servicios Realizados'!B:B,J$2)</f>
        <v>0</v>
      </c>
    </row>
    <row r="47" spans="1:10" hidden="1">
      <c r="A47" s="6">
        <f t="shared" si="0"/>
        <v>42838</v>
      </c>
      <c r="B47">
        <f>SUMIF('Servicios Realizados'!G$2:G$800,A47,'Servicios Realizados'!H$2:H$800)</f>
        <v>0</v>
      </c>
      <c r="D47">
        <f>SUMIFS('Servicios Realizados'!H:H,'Servicios Realizados'!G:G,A47,'Servicios Realizados'!B:B,D$2)</f>
        <v>0</v>
      </c>
      <c r="E47">
        <f>SUMIFS('Servicios Realizados'!H:H,'Servicios Realizados'!G:G,A47,'Servicios Realizados'!B:B,E$2)</f>
        <v>0</v>
      </c>
      <c r="F47">
        <f>SUMIFS('Servicios Realizados'!H:H,'Servicios Realizados'!G:G,A47,'Servicios Realizados'!B:B,F$2)</f>
        <v>0</v>
      </c>
      <c r="G47">
        <f>SUMIFS('Servicios Realizados'!H:H,'Servicios Realizados'!G:G,A47,'Servicios Realizados'!B:B,G$2)</f>
        <v>0</v>
      </c>
      <c r="H47">
        <f>SUMIFS('Servicios Realizados'!H:H,'Servicios Realizados'!G:G,A47,'Servicios Realizados'!B:B,H$2)</f>
        <v>0</v>
      </c>
      <c r="I47">
        <f>SUMIFS('Servicios Realizados'!H:H,'Servicios Realizados'!G:G,A47,'Servicios Realizados'!B:B,I$2)</f>
        <v>0</v>
      </c>
      <c r="J47">
        <f>SUMIFS('Servicios Realizados'!H:H,'Servicios Realizados'!G:G,A47,'Servicios Realizados'!B:B,J$2)</f>
        <v>0</v>
      </c>
    </row>
    <row r="48" spans="1:10" hidden="1">
      <c r="A48" s="6">
        <f t="shared" si="0"/>
        <v>42839</v>
      </c>
      <c r="B48">
        <f>SUMIF('Servicios Realizados'!G$2:G$800,A48,'Servicios Realizados'!H$2:H$800)</f>
        <v>0</v>
      </c>
      <c r="D48">
        <f>SUMIFS('Servicios Realizados'!H:H,'Servicios Realizados'!G:G,A48,'Servicios Realizados'!B:B,D$2)</f>
        <v>0</v>
      </c>
      <c r="E48">
        <f>SUMIFS('Servicios Realizados'!H:H,'Servicios Realizados'!G:G,A48,'Servicios Realizados'!B:B,E$2)</f>
        <v>0</v>
      </c>
      <c r="F48">
        <f>SUMIFS('Servicios Realizados'!H:H,'Servicios Realizados'!G:G,A48,'Servicios Realizados'!B:B,F$2)</f>
        <v>0</v>
      </c>
      <c r="G48">
        <f>SUMIFS('Servicios Realizados'!H:H,'Servicios Realizados'!G:G,A48,'Servicios Realizados'!B:B,G$2)</f>
        <v>0</v>
      </c>
      <c r="H48">
        <f>SUMIFS('Servicios Realizados'!H:H,'Servicios Realizados'!G:G,A48,'Servicios Realizados'!B:B,H$2)</f>
        <v>0</v>
      </c>
      <c r="I48">
        <f>SUMIFS('Servicios Realizados'!H:H,'Servicios Realizados'!G:G,A48,'Servicios Realizados'!B:B,I$2)</f>
        <v>0</v>
      </c>
      <c r="J48">
        <f>SUMIFS('Servicios Realizados'!H:H,'Servicios Realizados'!G:G,A48,'Servicios Realizados'!B:B,J$2)</f>
        <v>0</v>
      </c>
    </row>
    <row r="49" spans="1:10" hidden="1">
      <c r="A49" s="6">
        <f t="shared" si="0"/>
        <v>42840</v>
      </c>
      <c r="B49">
        <f>SUMIF('Servicios Realizados'!G$2:G$800,A49,'Servicios Realizados'!H$2:H$800)</f>
        <v>0</v>
      </c>
      <c r="D49">
        <f>SUMIFS('Servicios Realizados'!H:H,'Servicios Realizados'!G:G,A49,'Servicios Realizados'!B:B,D$2)</f>
        <v>0</v>
      </c>
      <c r="E49">
        <f>SUMIFS('Servicios Realizados'!H:H,'Servicios Realizados'!G:G,A49,'Servicios Realizados'!B:B,E$2)</f>
        <v>0</v>
      </c>
      <c r="F49">
        <f>SUMIFS('Servicios Realizados'!H:H,'Servicios Realizados'!G:G,A49,'Servicios Realizados'!B:B,F$2)</f>
        <v>0</v>
      </c>
      <c r="G49">
        <f>SUMIFS('Servicios Realizados'!H:H,'Servicios Realizados'!G:G,A49,'Servicios Realizados'!B:B,G$2)</f>
        <v>0</v>
      </c>
      <c r="H49">
        <f>SUMIFS('Servicios Realizados'!H:H,'Servicios Realizados'!G:G,A49,'Servicios Realizados'!B:B,H$2)</f>
        <v>0</v>
      </c>
      <c r="I49">
        <f>SUMIFS('Servicios Realizados'!H:H,'Servicios Realizados'!G:G,A49,'Servicios Realizados'!B:B,I$2)</f>
        <v>0</v>
      </c>
      <c r="J49">
        <f>SUMIFS('Servicios Realizados'!H:H,'Servicios Realizados'!G:G,A49,'Servicios Realizados'!B:B,J$2)</f>
        <v>0</v>
      </c>
    </row>
    <row r="50" spans="1:10" hidden="1">
      <c r="A50" s="6">
        <f t="shared" si="0"/>
        <v>42841</v>
      </c>
      <c r="B50">
        <f>SUMIF('Servicios Realizados'!G$2:G$800,A50,'Servicios Realizados'!H$2:H$800)</f>
        <v>0</v>
      </c>
      <c r="D50">
        <f>SUMIFS('Servicios Realizados'!H:H,'Servicios Realizados'!G:G,A50,'Servicios Realizados'!B:B,D$2)</f>
        <v>0</v>
      </c>
      <c r="E50">
        <f>SUMIFS('Servicios Realizados'!H:H,'Servicios Realizados'!G:G,A50,'Servicios Realizados'!B:B,E$2)</f>
        <v>0</v>
      </c>
      <c r="F50">
        <f>SUMIFS('Servicios Realizados'!H:H,'Servicios Realizados'!G:G,A50,'Servicios Realizados'!B:B,F$2)</f>
        <v>0</v>
      </c>
      <c r="G50">
        <f>SUMIFS('Servicios Realizados'!H:H,'Servicios Realizados'!G:G,A50,'Servicios Realizados'!B:B,G$2)</f>
        <v>0</v>
      </c>
      <c r="H50">
        <f>SUMIFS('Servicios Realizados'!H:H,'Servicios Realizados'!G:G,A50,'Servicios Realizados'!B:B,H$2)</f>
        <v>0</v>
      </c>
      <c r="I50">
        <f>SUMIFS('Servicios Realizados'!H:H,'Servicios Realizados'!G:G,A50,'Servicios Realizados'!B:B,I$2)</f>
        <v>0</v>
      </c>
      <c r="J50">
        <f>SUMIFS('Servicios Realizados'!H:H,'Servicios Realizados'!G:G,A50,'Servicios Realizados'!B:B,J$2)</f>
        <v>0</v>
      </c>
    </row>
    <row r="51" spans="1:10" hidden="1">
      <c r="A51" s="6">
        <f t="shared" si="0"/>
        <v>42842</v>
      </c>
      <c r="B51">
        <f>SUMIF('Servicios Realizados'!G$2:G$800,A51,'Servicios Realizados'!H$2:H$800)</f>
        <v>0</v>
      </c>
      <c r="D51">
        <f>SUMIFS('Servicios Realizados'!H:H,'Servicios Realizados'!G:G,A51,'Servicios Realizados'!B:B,D$2)</f>
        <v>0</v>
      </c>
      <c r="E51">
        <f>SUMIFS('Servicios Realizados'!H:H,'Servicios Realizados'!G:G,A51,'Servicios Realizados'!B:B,E$2)</f>
        <v>0</v>
      </c>
      <c r="F51">
        <f>SUMIFS('Servicios Realizados'!H:H,'Servicios Realizados'!G:G,A51,'Servicios Realizados'!B:B,F$2)</f>
        <v>0</v>
      </c>
      <c r="G51">
        <f>SUMIFS('Servicios Realizados'!H:H,'Servicios Realizados'!G:G,A51,'Servicios Realizados'!B:B,G$2)</f>
        <v>0</v>
      </c>
      <c r="H51">
        <f>SUMIFS('Servicios Realizados'!H:H,'Servicios Realizados'!G:G,A51,'Servicios Realizados'!B:B,H$2)</f>
        <v>0</v>
      </c>
      <c r="I51">
        <f>SUMIFS('Servicios Realizados'!H:H,'Servicios Realizados'!G:G,A51,'Servicios Realizados'!B:B,I$2)</f>
        <v>0</v>
      </c>
      <c r="J51">
        <f>SUMIFS('Servicios Realizados'!H:H,'Servicios Realizados'!G:G,A51,'Servicios Realizados'!B:B,J$2)</f>
        <v>0</v>
      </c>
    </row>
    <row r="52" spans="1:10" hidden="1">
      <c r="A52" s="6">
        <f t="shared" si="0"/>
        <v>42843</v>
      </c>
      <c r="B52">
        <f>SUMIF('Servicios Realizados'!G$2:G$800,A52,'Servicios Realizados'!H$2:H$800)</f>
        <v>0</v>
      </c>
      <c r="D52">
        <f>SUMIFS('Servicios Realizados'!H:H,'Servicios Realizados'!G:G,A52,'Servicios Realizados'!B:B,D$2)</f>
        <v>0</v>
      </c>
      <c r="E52">
        <f>SUMIFS('Servicios Realizados'!H:H,'Servicios Realizados'!G:G,A52,'Servicios Realizados'!B:B,E$2)</f>
        <v>0</v>
      </c>
      <c r="F52">
        <f>SUMIFS('Servicios Realizados'!H:H,'Servicios Realizados'!G:G,A52,'Servicios Realizados'!B:B,F$2)</f>
        <v>0</v>
      </c>
      <c r="G52">
        <f>SUMIFS('Servicios Realizados'!H:H,'Servicios Realizados'!G:G,A52,'Servicios Realizados'!B:B,G$2)</f>
        <v>0</v>
      </c>
      <c r="H52">
        <f>SUMIFS('Servicios Realizados'!H:H,'Servicios Realizados'!G:G,A52,'Servicios Realizados'!B:B,H$2)</f>
        <v>0</v>
      </c>
      <c r="I52">
        <f>SUMIFS('Servicios Realizados'!H:H,'Servicios Realizados'!G:G,A52,'Servicios Realizados'!B:B,I$2)</f>
        <v>0</v>
      </c>
      <c r="J52">
        <f>SUMIFS('Servicios Realizados'!H:H,'Servicios Realizados'!G:G,A52,'Servicios Realizados'!B:B,J$2)</f>
        <v>0</v>
      </c>
    </row>
    <row r="53" spans="1:10" hidden="1">
      <c r="A53" s="6">
        <f t="shared" si="0"/>
        <v>42844</v>
      </c>
      <c r="B53">
        <f>SUMIF('Servicios Realizados'!G$2:G$800,A53,'Servicios Realizados'!H$2:H$800)</f>
        <v>0</v>
      </c>
      <c r="D53">
        <f>SUMIFS('Servicios Realizados'!H:H,'Servicios Realizados'!G:G,A53,'Servicios Realizados'!B:B,D$2)</f>
        <v>0</v>
      </c>
      <c r="E53">
        <f>SUMIFS('Servicios Realizados'!H:H,'Servicios Realizados'!G:G,A53,'Servicios Realizados'!B:B,E$2)</f>
        <v>0</v>
      </c>
      <c r="F53">
        <f>SUMIFS('Servicios Realizados'!H:H,'Servicios Realizados'!G:G,A53,'Servicios Realizados'!B:B,F$2)</f>
        <v>0</v>
      </c>
      <c r="G53">
        <f>SUMIFS('Servicios Realizados'!H:H,'Servicios Realizados'!G:G,A53,'Servicios Realizados'!B:B,G$2)</f>
        <v>0</v>
      </c>
      <c r="H53">
        <f>SUMIFS('Servicios Realizados'!H:H,'Servicios Realizados'!G:G,A53,'Servicios Realizados'!B:B,H$2)</f>
        <v>0</v>
      </c>
      <c r="I53">
        <f>SUMIFS('Servicios Realizados'!H:H,'Servicios Realizados'!G:G,A53,'Servicios Realizados'!B:B,I$2)</f>
        <v>0</v>
      </c>
      <c r="J53">
        <f>SUMIFS('Servicios Realizados'!H:H,'Servicios Realizados'!G:G,A53,'Servicios Realizados'!B:B,J$2)</f>
        <v>0</v>
      </c>
    </row>
    <row r="54" spans="1:10" hidden="1">
      <c r="A54" s="6">
        <f t="shared" si="0"/>
        <v>42845</v>
      </c>
      <c r="B54">
        <f>SUMIF('Servicios Realizados'!G$2:G$800,A54,'Servicios Realizados'!H$2:H$800)</f>
        <v>0</v>
      </c>
      <c r="D54">
        <f>SUMIFS('Servicios Realizados'!H:H,'Servicios Realizados'!G:G,A54,'Servicios Realizados'!B:B,D$2)</f>
        <v>0</v>
      </c>
      <c r="E54">
        <f>SUMIFS('Servicios Realizados'!H:H,'Servicios Realizados'!G:G,A54,'Servicios Realizados'!B:B,E$2)</f>
        <v>0</v>
      </c>
      <c r="F54">
        <f>SUMIFS('Servicios Realizados'!H:H,'Servicios Realizados'!G:G,A54,'Servicios Realizados'!B:B,F$2)</f>
        <v>0</v>
      </c>
      <c r="G54">
        <f>SUMIFS('Servicios Realizados'!H:H,'Servicios Realizados'!G:G,A54,'Servicios Realizados'!B:B,G$2)</f>
        <v>0</v>
      </c>
      <c r="H54">
        <f>SUMIFS('Servicios Realizados'!H:H,'Servicios Realizados'!G:G,A54,'Servicios Realizados'!B:B,H$2)</f>
        <v>0</v>
      </c>
      <c r="I54">
        <f>SUMIFS('Servicios Realizados'!H:H,'Servicios Realizados'!G:G,A54,'Servicios Realizados'!B:B,I$2)</f>
        <v>0</v>
      </c>
      <c r="J54">
        <f>SUMIFS('Servicios Realizados'!H:H,'Servicios Realizados'!G:G,A54,'Servicios Realizados'!B:B,J$2)</f>
        <v>0</v>
      </c>
    </row>
    <row r="55" spans="1:10" hidden="1">
      <c r="A55" s="6">
        <f t="shared" si="0"/>
        <v>42846</v>
      </c>
      <c r="B55">
        <f>SUMIF('Servicios Realizados'!G$2:G$800,A55,'Servicios Realizados'!H$2:H$800)</f>
        <v>0</v>
      </c>
      <c r="D55">
        <f>SUMIFS('Servicios Realizados'!H:H,'Servicios Realizados'!G:G,A55,'Servicios Realizados'!B:B,D$2)</f>
        <v>0</v>
      </c>
      <c r="E55">
        <f>SUMIFS('Servicios Realizados'!H:H,'Servicios Realizados'!G:G,A55,'Servicios Realizados'!B:B,E$2)</f>
        <v>0</v>
      </c>
      <c r="F55">
        <f>SUMIFS('Servicios Realizados'!H:H,'Servicios Realizados'!G:G,A55,'Servicios Realizados'!B:B,F$2)</f>
        <v>0</v>
      </c>
      <c r="G55">
        <f>SUMIFS('Servicios Realizados'!H:H,'Servicios Realizados'!G:G,A55,'Servicios Realizados'!B:B,G$2)</f>
        <v>0</v>
      </c>
      <c r="H55">
        <f>SUMIFS('Servicios Realizados'!H:H,'Servicios Realizados'!G:G,A55,'Servicios Realizados'!B:B,H$2)</f>
        <v>0</v>
      </c>
      <c r="I55">
        <f>SUMIFS('Servicios Realizados'!H:H,'Servicios Realizados'!G:G,A55,'Servicios Realizados'!B:B,I$2)</f>
        <v>0</v>
      </c>
      <c r="J55">
        <f>SUMIFS('Servicios Realizados'!H:H,'Servicios Realizados'!G:G,A55,'Servicios Realizados'!B:B,J$2)</f>
        <v>0</v>
      </c>
    </row>
    <row r="56" spans="1:10" hidden="1">
      <c r="A56" s="6">
        <f t="shared" si="0"/>
        <v>42847</v>
      </c>
      <c r="B56">
        <f>SUMIF('Servicios Realizados'!G$2:G$800,A56,'Servicios Realizados'!H$2:H$800)</f>
        <v>0</v>
      </c>
      <c r="D56">
        <f>SUMIFS('Servicios Realizados'!H:H,'Servicios Realizados'!G:G,A56,'Servicios Realizados'!B:B,D$2)</f>
        <v>0</v>
      </c>
      <c r="E56">
        <f>SUMIFS('Servicios Realizados'!H:H,'Servicios Realizados'!G:G,A56,'Servicios Realizados'!B:B,E$2)</f>
        <v>0</v>
      </c>
      <c r="F56">
        <f>SUMIFS('Servicios Realizados'!H:H,'Servicios Realizados'!G:G,A56,'Servicios Realizados'!B:B,F$2)</f>
        <v>0</v>
      </c>
      <c r="G56">
        <f>SUMIFS('Servicios Realizados'!H:H,'Servicios Realizados'!G:G,A56,'Servicios Realizados'!B:B,G$2)</f>
        <v>0</v>
      </c>
      <c r="H56">
        <f>SUMIFS('Servicios Realizados'!H:H,'Servicios Realizados'!G:G,A56,'Servicios Realizados'!B:B,H$2)</f>
        <v>0</v>
      </c>
      <c r="I56">
        <f>SUMIFS('Servicios Realizados'!H:H,'Servicios Realizados'!G:G,A56,'Servicios Realizados'!B:B,I$2)</f>
        <v>0</v>
      </c>
      <c r="J56">
        <f>SUMIFS('Servicios Realizados'!H:H,'Servicios Realizados'!G:G,A56,'Servicios Realizados'!B:B,J$2)</f>
        <v>0</v>
      </c>
    </row>
    <row r="57" spans="1:10" hidden="1">
      <c r="A57" s="6">
        <f t="shared" si="0"/>
        <v>42848</v>
      </c>
      <c r="B57">
        <f>SUMIF('Servicios Realizados'!G$2:G$800,A57,'Servicios Realizados'!H$2:H$800)</f>
        <v>0</v>
      </c>
      <c r="D57">
        <f>SUMIFS('Servicios Realizados'!H:H,'Servicios Realizados'!G:G,A57,'Servicios Realizados'!B:B,D$2)</f>
        <v>0</v>
      </c>
      <c r="E57">
        <f>SUMIFS('Servicios Realizados'!H:H,'Servicios Realizados'!G:G,A57,'Servicios Realizados'!B:B,E$2)</f>
        <v>0</v>
      </c>
      <c r="F57">
        <f>SUMIFS('Servicios Realizados'!H:H,'Servicios Realizados'!G:G,A57,'Servicios Realizados'!B:B,F$2)</f>
        <v>0</v>
      </c>
      <c r="G57">
        <f>SUMIFS('Servicios Realizados'!H:H,'Servicios Realizados'!G:G,A57,'Servicios Realizados'!B:B,G$2)</f>
        <v>0</v>
      </c>
      <c r="H57">
        <f>SUMIFS('Servicios Realizados'!H:H,'Servicios Realizados'!G:G,A57,'Servicios Realizados'!B:B,H$2)</f>
        <v>0</v>
      </c>
      <c r="I57">
        <f>SUMIFS('Servicios Realizados'!H:H,'Servicios Realizados'!G:G,A57,'Servicios Realizados'!B:B,I$2)</f>
        <v>0</v>
      </c>
      <c r="J57">
        <f>SUMIFS('Servicios Realizados'!H:H,'Servicios Realizados'!G:G,A57,'Servicios Realizados'!B:B,J$2)</f>
        <v>0</v>
      </c>
    </row>
    <row r="58" spans="1:10" hidden="1">
      <c r="A58" s="6">
        <f t="shared" si="0"/>
        <v>42849</v>
      </c>
      <c r="B58">
        <f>SUMIF('Servicios Realizados'!G$2:G$800,A58,'Servicios Realizados'!H$2:H$800)</f>
        <v>0</v>
      </c>
      <c r="D58">
        <f>SUMIFS('Servicios Realizados'!H:H,'Servicios Realizados'!G:G,A58,'Servicios Realizados'!B:B,D$2)</f>
        <v>0</v>
      </c>
      <c r="E58">
        <f>SUMIFS('Servicios Realizados'!H:H,'Servicios Realizados'!G:G,A58,'Servicios Realizados'!B:B,E$2)</f>
        <v>0</v>
      </c>
      <c r="F58">
        <f>SUMIFS('Servicios Realizados'!H:H,'Servicios Realizados'!G:G,A58,'Servicios Realizados'!B:B,F$2)</f>
        <v>0</v>
      </c>
      <c r="G58">
        <f>SUMIFS('Servicios Realizados'!H:H,'Servicios Realizados'!G:G,A58,'Servicios Realizados'!B:B,G$2)</f>
        <v>0</v>
      </c>
      <c r="H58">
        <f>SUMIFS('Servicios Realizados'!H:H,'Servicios Realizados'!G:G,A58,'Servicios Realizados'!B:B,H$2)</f>
        <v>0</v>
      </c>
      <c r="I58">
        <f>SUMIFS('Servicios Realizados'!H:H,'Servicios Realizados'!G:G,A58,'Servicios Realizados'!B:B,I$2)</f>
        <v>0</v>
      </c>
      <c r="J58">
        <f>SUMIFS('Servicios Realizados'!H:H,'Servicios Realizados'!G:G,A58,'Servicios Realizados'!B:B,J$2)</f>
        <v>0</v>
      </c>
    </row>
    <row r="59" spans="1:10" hidden="1">
      <c r="A59" s="6">
        <f t="shared" si="0"/>
        <v>42850</v>
      </c>
      <c r="B59">
        <f>SUMIF('Servicios Realizados'!G$2:G$800,A59,'Servicios Realizados'!H$2:H$800)</f>
        <v>0</v>
      </c>
      <c r="D59">
        <f>SUMIFS('Servicios Realizados'!H:H,'Servicios Realizados'!G:G,A59,'Servicios Realizados'!B:B,D$2)</f>
        <v>0</v>
      </c>
      <c r="E59">
        <f>SUMIFS('Servicios Realizados'!H:H,'Servicios Realizados'!G:G,A59,'Servicios Realizados'!B:B,E$2)</f>
        <v>0</v>
      </c>
      <c r="F59">
        <f>SUMIFS('Servicios Realizados'!H:H,'Servicios Realizados'!G:G,A59,'Servicios Realizados'!B:B,F$2)</f>
        <v>0</v>
      </c>
      <c r="G59">
        <f>SUMIFS('Servicios Realizados'!H:H,'Servicios Realizados'!G:G,A59,'Servicios Realizados'!B:B,G$2)</f>
        <v>0</v>
      </c>
      <c r="H59">
        <f>SUMIFS('Servicios Realizados'!H:H,'Servicios Realizados'!G:G,A59,'Servicios Realizados'!B:B,H$2)</f>
        <v>0</v>
      </c>
      <c r="I59">
        <f>SUMIFS('Servicios Realizados'!H:H,'Servicios Realizados'!G:G,A59,'Servicios Realizados'!B:B,I$2)</f>
        <v>0</v>
      </c>
      <c r="J59">
        <f>SUMIFS('Servicios Realizados'!H:H,'Servicios Realizados'!G:G,A59,'Servicios Realizados'!B:B,J$2)</f>
        <v>0</v>
      </c>
    </row>
    <row r="60" spans="1:10" hidden="1">
      <c r="A60" s="6">
        <f t="shared" si="0"/>
        <v>42851</v>
      </c>
      <c r="B60">
        <f>SUMIF('Servicios Realizados'!G$2:G$800,A60,'Servicios Realizados'!H$2:H$800)</f>
        <v>0</v>
      </c>
      <c r="D60">
        <f>SUMIFS('Servicios Realizados'!H:H,'Servicios Realizados'!G:G,A60,'Servicios Realizados'!B:B,D$2)</f>
        <v>0</v>
      </c>
      <c r="E60">
        <f>SUMIFS('Servicios Realizados'!H:H,'Servicios Realizados'!G:G,A60,'Servicios Realizados'!B:B,E$2)</f>
        <v>0</v>
      </c>
      <c r="F60">
        <f>SUMIFS('Servicios Realizados'!H:H,'Servicios Realizados'!G:G,A60,'Servicios Realizados'!B:B,F$2)</f>
        <v>0</v>
      </c>
      <c r="G60">
        <f>SUMIFS('Servicios Realizados'!H:H,'Servicios Realizados'!G:G,A60,'Servicios Realizados'!B:B,G$2)</f>
        <v>0</v>
      </c>
      <c r="H60">
        <f>SUMIFS('Servicios Realizados'!H:H,'Servicios Realizados'!G:G,A60,'Servicios Realizados'!B:B,H$2)</f>
        <v>0</v>
      </c>
      <c r="I60">
        <f>SUMIFS('Servicios Realizados'!H:H,'Servicios Realizados'!G:G,A60,'Servicios Realizados'!B:B,I$2)</f>
        <v>0</v>
      </c>
      <c r="J60">
        <f>SUMIFS('Servicios Realizados'!H:H,'Servicios Realizados'!G:G,A60,'Servicios Realizados'!B:B,J$2)</f>
        <v>0</v>
      </c>
    </row>
    <row r="61" spans="1:10" hidden="1">
      <c r="A61" s="6">
        <f t="shared" si="0"/>
        <v>42852</v>
      </c>
      <c r="B61">
        <f>SUMIF('Servicios Realizados'!G$2:G$800,A61,'Servicios Realizados'!H$2:H$800)</f>
        <v>0</v>
      </c>
      <c r="D61">
        <f>SUMIFS('Servicios Realizados'!H:H,'Servicios Realizados'!G:G,A61,'Servicios Realizados'!B:B,D$2)</f>
        <v>0</v>
      </c>
      <c r="E61">
        <f>SUMIFS('Servicios Realizados'!H:H,'Servicios Realizados'!G:G,A61,'Servicios Realizados'!B:B,E$2)</f>
        <v>0</v>
      </c>
      <c r="F61">
        <f>SUMIFS('Servicios Realizados'!H:H,'Servicios Realizados'!G:G,A61,'Servicios Realizados'!B:B,F$2)</f>
        <v>0</v>
      </c>
      <c r="G61">
        <f>SUMIFS('Servicios Realizados'!H:H,'Servicios Realizados'!G:G,A61,'Servicios Realizados'!B:B,G$2)</f>
        <v>0</v>
      </c>
      <c r="H61">
        <f>SUMIFS('Servicios Realizados'!H:H,'Servicios Realizados'!G:G,A61,'Servicios Realizados'!B:B,H$2)</f>
        <v>0</v>
      </c>
      <c r="I61">
        <f>SUMIFS('Servicios Realizados'!H:H,'Servicios Realizados'!G:G,A61,'Servicios Realizados'!B:B,I$2)</f>
        <v>0</v>
      </c>
      <c r="J61">
        <f>SUMIFS('Servicios Realizados'!H:H,'Servicios Realizados'!G:G,A61,'Servicios Realizados'!B:B,J$2)</f>
        <v>0</v>
      </c>
    </row>
    <row r="62" spans="1:10" hidden="1">
      <c r="A62" s="6">
        <f t="shared" si="0"/>
        <v>42853</v>
      </c>
      <c r="B62">
        <f>SUMIF('Servicios Realizados'!G$2:G$800,A62,'Servicios Realizados'!H$2:H$800)</f>
        <v>28000</v>
      </c>
      <c r="D62">
        <f>SUMIFS('Servicios Realizados'!H:H,'Servicios Realizados'!G:G,A62,'Servicios Realizados'!B:B,D$2)</f>
        <v>0</v>
      </c>
      <c r="E62">
        <f>SUMIFS('Servicios Realizados'!H:H,'Servicios Realizados'!G:G,A62,'Servicios Realizados'!B:B,E$2)</f>
        <v>28000</v>
      </c>
      <c r="F62">
        <f>SUMIFS('Servicios Realizados'!H:H,'Servicios Realizados'!G:G,A62,'Servicios Realizados'!B:B,F$2)</f>
        <v>0</v>
      </c>
      <c r="G62">
        <f>SUMIFS('Servicios Realizados'!H:H,'Servicios Realizados'!G:G,A62,'Servicios Realizados'!B:B,G$2)</f>
        <v>0</v>
      </c>
      <c r="H62">
        <f>SUMIFS('Servicios Realizados'!H:H,'Servicios Realizados'!G:G,A62,'Servicios Realizados'!B:B,H$2)</f>
        <v>0</v>
      </c>
      <c r="I62">
        <f>SUMIFS('Servicios Realizados'!H:H,'Servicios Realizados'!G:G,A62,'Servicios Realizados'!B:B,I$2)</f>
        <v>0</v>
      </c>
      <c r="J62">
        <f>SUMIFS('Servicios Realizados'!H:H,'Servicios Realizados'!G:G,A62,'Servicios Realizados'!B:B,J$2)</f>
        <v>0</v>
      </c>
    </row>
    <row r="63" spans="1:10" hidden="1">
      <c r="A63" s="6">
        <f t="shared" si="0"/>
        <v>42854</v>
      </c>
      <c r="B63">
        <f>SUMIF('Servicios Realizados'!G$2:G$800,A63,'Servicios Realizados'!H$2:H$800)</f>
        <v>0</v>
      </c>
      <c r="D63">
        <f>SUMIFS('Servicios Realizados'!H:H,'Servicios Realizados'!G:G,A63,'Servicios Realizados'!B:B,D$2)</f>
        <v>0</v>
      </c>
      <c r="E63">
        <f>SUMIFS('Servicios Realizados'!H:H,'Servicios Realizados'!G:G,A63,'Servicios Realizados'!B:B,E$2)</f>
        <v>0</v>
      </c>
      <c r="F63">
        <f>SUMIFS('Servicios Realizados'!H:H,'Servicios Realizados'!G:G,A63,'Servicios Realizados'!B:B,F$2)</f>
        <v>0</v>
      </c>
      <c r="G63">
        <f>SUMIFS('Servicios Realizados'!H:H,'Servicios Realizados'!G:G,A63,'Servicios Realizados'!B:B,G$2)</f>
        <v>0</v>
      </c>
      <c r="H63">
        <f>SUMIFS('Servicios Realizados'!H:H,'Servicios Realizados'!G:G,A63,'Servicios Realizados'!B:B,H$2)</f>
        <v>0</v>
      </c>
      <c r="I63">
        <f>SUMIFS('Servicios Realizados'!H:H,'Servicios Realizados'!G:G,A63,'Servicios Realizados'!B:B,I$2)</f>
        <v>0</v>
      </c>
      <c r="J63">
        <f>SUMIFS('Servicios Realizados'!H:H,'Servicios Realizados'!G:G,A63,'Servicios Realizados'!B:B,J$2)</f>
        <v>0</v>
      </c>
    </row>
    <row r="64" spans="1:10" hidden="1">
      <c r="A64" s="6">
        <f t="shared" si="0"/>
        <v>42855</v>
      </c>
      <c r="B64">
        <f>SUMIF('Servicios Realizados'!G$2:G$800,A64,'Servicios Realizados'!H$2:H$800)</f>
        <v>0</v>
      </c>
      <c r="D64">
        <f>SUMIFS('Servicios Realizados'!H:H,'Servicios Realizados'!G:G,A64,'Servicios Realizados'!B:B,D$2)</f>
        <v>0</v>
      </c>
      <c r="E64">
        <f>SUMIFS('Servicios Realizados'!H:H,'Servicios Realizados'!G:G,A64,'Servicios Realizados'!B:B,E$2)</f>
        <v>0</v>
      </c>
      <c r="F64">
        <f>SUMIFS('Servicios Realizados'!H:H,'Servicios Realizados'!G:G,A64,'Servicios Realizados'!B:B,F$2)</f>
        <v>0</v>
      </c>
      <c r="G64">
        <f>SUMIFS('Servicios Realizados'!H:H,'Servicios Realizados'!G:G,A64,'Servicios Realizados'!B:B,G$2)</f>
        <v>0</v>
      </c>
      <c r="H64">
        <f>SUMIFS('Servicios Realizados'!H:H,'Servicios Realizados'!G:G,A64,'Servicios Realizados'!B:B,H$2)</f>
        <v>0</v>
      </c>
      <c r="I64">
        <f>SUMIFS('Servicios Realizados'!H:H,'Servicios Realizados'!G:G,A64,'Servicios Realizados'!B:B,I$2)</f>
        <v>0</v>
      </c>
      <c r="J64">
        <f>SUMIFS('Servicios Realizados'!H:H,'Servicios Realizados'!G:G,A64,'Servicios Realizados'!B:B,J$2)</f>
        <v>0</v>
      </c>
    </row>
    <row r="65" spans="1:10" hidden="1">
      <c r="A65" s="6">
        <f t="shared" si="0"/>
        <v>42856</v>
      </c>
      <c r="B65">
        <f>SUMIF('Servicios Realizados'!G$2:G$800,A65,'Servicios Realizados'!H$2:H$800)</f>
        <v>0</v>
      </c>
      <c r="D65">
        <f>SUMIFS('Servicios Realizados'!H:H,'Servicios Realizados'!G:G,A65,'Servicios Realizados'!B:B,D$2)</f>
        <v>0</v>
      </c>
      <c r="E65">
        <f>SUMIFS('Servicios Realizados'!H:H,'Servicios Realizados'!G:G,A65,'Servicios Realizados'!B:B,E$2)</f>
        <v>0</v>
      </c>
      <c r="F65">
        <f>SUMIFS('Servicios Realizados'!H:H,'Servicios Realizados'!G:G,A65,'Servicios Realizados'!B:B,F$2)</f>
        <v>0</v>
      </c>
      <c r="G65">
        <f>SUMIFS('Servicios Realizados'!H:H,'Servicios Realizados'!G:G,A65,'Servicios Realizados'!B:B,G$2)</f>
        <v>0</v>
      </c>
      <c r="H65">
        <f>SUMIFS('Servicios Realizados'!H:H,'Servicios Realizados'!G:G,A65,'Servicios Realizados'!B:B,H$2)</f>
        <v>0</v>
      </c>
      <c r="I65">
        <f>SUMIFS('Servicios Realizados'!H:H,'Servicios Realizados'!G:G,A65,'Servicios Realizados'!B:B,I$2)</f>
        <v>0</v>
      </c>
      <c r="J65">
        <f>SUMIFS('Servicios Realizados'!H:H,'Servicios Realizados'!G:G,A65,'Servicios Realizados'!B:B,J$2)</f>
        <v>0</v>
      </c>
    </row>
    <row r="66" spans="1:10" hidden="1">
      <c r="A66" s="6">
        <f t="shared" si="0"/>
        <v>42857</v>
      </c>
      <c r="B66">
        <f>SUMIF('Servicios Realizados'!G$2:G$800,A66,'Servicios Realizados'!H$2:H$800)</f>
        <v>0</v>
      </c>
      <c r="D66">
        <f>SUMIFS('Servicios Realizados'!H:H,'Servicios Realizados'!G:G,A66,'Servicios Realizados'!B:B,D$2)</f>
        <v>0</v>
      </c>
      <c r="E66">
        <f>SUMIFS('Servicios Realizados'!H:H,'Servicios Realizados'!G:G,A66,'Servicios Realizados'!B:B,E$2)</f>
        <v>0</v>
      </c>
      <c r="F66">
        <f>SUMIFS('Servicios Realizados'!H:H,'Servicios Realizados'!G:G,A66,'Servicios Realizados'!B:B,F$2)</f>
        <v>0</v>
      </c>
      <c r="G66">
        <f>SUMIFS('Servicios Realizados'!H:H,'Servicios Realizados'!G:G,A66,'Servicios Realizados'!B:B,G$2)</f>
        <v>0</v>
      </c>
      <c r="H66">
        <f>SUMIFS('Servicios Realizados'!H:H,'Servicios Realizados'!G:G,A66,'Servicios Realizados'!B:B,H$2)</f>
        <v>0</v>
      </c>
      <c r="I66">
        <f>SUMIFS('Servicios Realizados'!H:H,'Servicios Realizados'!G:G,A66,'Servicios Realizados'!B:B,I$2)</f>
        <v>0</v>
      </c>
      <c r="J66">
        <f>SUMIFS('Servicios Realizados'!H:H,'Servicios Realizados'!G:G,A66,'Servicios Realizados'!B:B,J$2)</f>
        <v>0</v>
      </c>
    </row>
    <row r="67" spans="1:10" hidden="1">
      <c r="A67" s="6">
        <f t="shared" si="0"/>
        <v>42858</v>
      </c>
      <c r="B67">
        <f>SUMIF('Servicios Realizados'!G$2:G$800,A67,'Servicios Realizados'!H$2:H$800)</f>
        <v>0</v>
      </c>
      <c r="D67">
        <f>SUMIFS('Servicios Realizados'!H:H,'Servicios Realizados'!G:G,A67,'Servicios Realizados'!B:B,D$2)</f>
        <v>0</v>
      </c>
      <c r="E67">
        <f>SUMIFS('Servicios Realizados'!H:H,'Servicios Realizados'!G:G,A67,'Servicios Realizados'!B:B,E$2)</f>
        <v>0</v>
      </c>
      <c r="F67">
        <f>SUMIFS('Servicios Realizados'!H:H,'Servicios Realizados'!G:G,A67,'Servicios Realizados'!B:B,F$2)</f>
        <v>0</v>
      </c>
      <c r="G67">
        <f>SUMIFS('Servicios Realizados'!H:H,'Servicios Realizados'!G:G,A67,'Servicios Realizados'!B:B,G$2)</f>
        <v>0</v>
      </c>
      <c r="H67">
        <f>SUMIFS('Servicios Realizados'!H:H,'Servicios Realizados'!G:G,A67,'Servicios Realizados'!B:B,H$2)</f>
        <v>0</v>
      </c>
      <c r="I67">
        <f>SUMIFS('Servicios Realizados'!H:H,'Servicios Realizados'!G:G,A67,'Servicios Realizados'!B:B,I$2)</f>
        <v>0</v>
      </c>
      <c r="J67">
        <f>SUMIFS('Servicios Realizados'!H:H,'Servicios Realizados'!G:G,A67,'Servicios Realizados'!B:B,J$2)</f>
        <v>0</v>
      </c>
    </row>
    <row r="68" spans="1:10" hidden="1">
      <c r="A68" s="6">
        <f t="shared" si="0"/>
        <v>42859</v>
      </c>
      <c r="B68">
        <f>SUMIF('Servicios Realizados'!G$2:G$800,A68,'Servicios Realizados'!H$2:H$800)</f>
        <v>20000</v>
      </c>
      <c r="D68">
        <f>SUMIFS('Servicios Realizados'!H:H,'Servicios Realizados'!G:G,A68,'Servicios Realizados'!B:B,D$2)</f>
        <v>0</v>
      </c>
      <c r="E68">
        <f>SUMIFS('Servicios Realizados'!H:H,'Servicios Realizados'!G:G,A68,'Servicios Realizados'!B:B,E$2)</f>
        <v>20000</v>
      </c>
      <c r="F68">
        <f>SUMIFS('Servicios Realizados'!H:H,'Servicios Realizados'!G:G,A68,'Servicios Realizados'!B:B,F$2)</f>
        <v>0</v>
      </c>
      <c r="G68">
        <f>SUMIFS('Servicios Realizados'!H:H,'Servicios Realizados'!G:G,A68,'Servicios Realizados'!B:B,G$2)</f>
        <v>0</v>
      </c>
      <c r="H68">
        <f>SUMIFS('Servicios Realizados'!H:H,'Servicios Realizados'!G:G,A68,'Servicios Realizados'!B:B,H$2)</f>
        <v>0</v>
      </c>
      <c r="I68">
        <f>SUMIFS('Servicios Realizados'!H:H,'Servicios Realizados'!G:G,A68,'Servicios Realizados'!B:B,I$2)</f>
        <v>0</v>
      </c>
      <c r="J68">
        <f>SUMIFS('Servicios Realizados'!H:H,'Servicios Realizados'!G:G,A68,'Servicios Realizados'!B:B,J$2)</f>
        <v>0</v>
      </c>
    </row>
    <row r="69" spans="1:10" hidden="1">
      <c r="A69" s="6">
        <f t="shared" si="0"/>
        <v>42860</v>
      </c>
      <c r="B69">
        <f>SUMIF('Servicios Realizados'!G$2:G$800,A69,'Servicios Realizados'!H$2:H$800)</f>
        <v>183000</v>
      </c>
      <c r="D69">
        <f>SUMIFS('Servicios Realizados'!H:H,'Servicios Realizados'!G:G,A69,'Servicios Realizados'!B:B,D$2)</f>
        <v>0</v>
      </c>
      <c r="E69">
        <f>SUMIFS('Servicios Realizados'!H:H,'Servicios Realizados'!G:G,A69,'Servicios Realizados'!B:B,E$2)</f>
        <v>168000</v>
      </c>
      <c r="F69">
        <f>SUMIFS('Servicios Realizados'!H:H,'Servicios Realizados'!G:G,A69,'Servicios Realizados'!B:B,F$2)</f>
        <v>0</v>
      </c>
      <c r="G69">
        <f>SUMIFS('Servicios Realizados'!H:H,'Servicios Realizados'!G:G,A69,'Servicios Realizados'!B:B,G$2)</f>
        <v>0</v>
      </c>
      <c r="H69">
        <f>SUMIFS('Servicios Realizados'!H:H,'Servicios Realizados'!G:G,A69,'Servicios Realizados'!B:B,H$2)</f>
        <v>0</v>
      </c>
      <c r="I69">
        <f>SUMIFS('Servicios Realizados'!H:H,'Servicios Realizados'!G:G,A69,'Servicios Realizados'!B:B,I$2)</f>
        <v>15000</v>
      </c>
      <c r="J69">
        <f>SUMIFS('Servicios Realizados'!H:H,'Servicios Realizados'!G:G,A69,'Servicios Realizados'!B:B,J$2)</f>
        <v>0</v>
      </c>
    </row>
    <row r="70" spans="1:10" hidden="1">
      <c r="A70" s="6">
        <f t="shared" si="0"/>
        <v>42861</v>
      </c>
      <c r="B70">
        <f>SUMIF('Servicios Realizados'!G$2:G$800,A70,'Servicios Realizados'!H$2:H$800)</f>
        <v>0</v>
      </c>
      <c r="D70">
        <f>SUMIFS('Servicios Realizados'!H:H,'Servicios Realizados'!G:G,A70,'Servicios Realizados'!B:B,D$2)</f>
        <v>0</v>
      </c>
      <c r="E70">
        <f>SUMIFS('Servicios Realizados'!H:H,'Servicios Realizados'!G:G,A70,'Servicios Realizados'!B:B,E$2)</f>
        <v>0</v>
      </c>
      <c r="F70">
        <f>SUMIFS('Servicios Realizados'!H:H,'Servicios Realizados'!G:G,A70,'Servicios Realizados'!B:B,F$2)</f>
        <v>0</v>
      </c>
      <c r="G70">
        <f>SUMIFS('Servicios Realizados'!H:H,'Servicios Realizados'!G:G,A70,'Servicios Realizados'!B:B,G$2)</f>
        <v>0</v>
      </c>
      <c r="H70">
        <f>SUMIFS('Servicios Realizados'!H:H,'Servicios Realizados'!G:G,A70,'Servicios Realizados'!B:B,H$2)</f>
        <v>0</v>
      </c>
      <c r="I70">
        <f>SUMIFS('Servicios Realizados'!H:H,'Servicios Realizados'!G:G,A70,'Servicios Realizados'!B:B,I$2)</f>
        <v>0</v>
      </c>
      <c r="J70">
        <f>SUMIFS('Servicios Realizados'!H:H,'Servicios Realizados'!G:G,A70,'Servicios Realizados'!B:B,J$2)</f>
        <v>0</v>
      </c>
    </row>
    <row r="71" spans="1:10" hidden="1">
      <c r="A71" s="6">
        <f t="shared" si="0"/>
        <v>42862</v>
      </c>
      <c r="B71">
        <f>SUMIF('Servicios Realizados'!G$2:G$800,A71,'Servicios Realizados'!H$2:H$800)</f>
        <v>0</v>
      </c>
      <c r="D71">
        <f>SUMIFS('Servicios Realizados'!H:H,'Servicios Realizados'!G:G,A71,'Servicios Realizados'!B:B,D$2)</f>
        <v>0</v>
      </c>
      <c r="E71">
        <f>SUMIFS('Servicios Realizados'!H:H,'Servicios Realizados'!G:G,A71,'Servicios Realizados'!B:B,E$2)</f>
        <v>0</v>
      </c>
      <c r="F71">
        <f>SUMIFS('Servicios Realizados'!H:H,'Servicios Realizados'!G:G,A71,'Servicios Realizados'!B:B,F$2)</f>
        <v>0</v>
      </c>
      <c r="G71">
        <f>SUMIFS('Servicios Realizados'!H:H,'Servicios Realizados'!G:G,A71,'Servicios Realizados'!B:B,G$2)</f>
        <v>0</v>
      </c>
      <c r="H71">
        <f>SUMIFS('Servicios Realizados'!H:H,'Servicios Realizados'!G:G,A71,'Servicios Realizados'!B:B,H$2)</f>
        <v>0</v>
      </c>
      <c r="I71">
        <f>SUMIFS('Servicios Realizados'!H:H,'Servicios Realizados'!G:G,A71,'Servicios Realizados'!B:B,I$2)</f>
        <v>0</v>
      </c>
      <c r="J71">
        <f>SUMIFS('Servicios Realizados'!H:H,'Servicios Realizados'!G:G,A71,'Servicios Realizados'!B:B,J$2)</f>
        <v>0</v>
      </c>
    </row>
    <row r="72" spans="1:10" hidden="1">
      <c r="A72" s="6">
        <f t="shared" si="0"/>
        <v>42863</v>
      </c>
      <c r="B72">
        <f>SUMIF('Servicios Realizados'!G$2:G$800,A72,'Servicios Realizados'!H$2:H$800)</f>
        <v>5000</v>
      </c>
      <c r="D72">
        <f>SUMIFS('Servicios Realizados'!H:H,'Servicios Realizados'!G:G,A72,'Servicios Realizados'!B:B,D$2)</f>
        <v>0</v>
      </c>
      <c r="E72">
        <f>SUMIFS('Servicios Realizados'!H:H,'Servicios Realizados'!G:G,A72,'Servicios Realizados'!B:B,E$2)</f>
        <v>0</v>
      </c>
      <c r="F72">
        <f>SUMIFS('Servicios Realizados'!H:H,'Servicios Realizados'!G:G,A72,'Servicios Realizados'!B:B,F$2)</f>
        <v>0</v>
      </c>
      <c r="G72">
        <f>SUMIFS('Servicios Realizados'!H:H,'Servicios Realizados'!G:G,A72,'Servicios Realizados'!B:B,G$2)</f>
        <v>0</v>
      </c>
      <c r="H72">
        <f>SUMIFS('Servicios Realizados'!H:H,'Servicios Realizados'!G:G,A72,'Servicios Realizados'!B:B,H$2)</f>
        <v>0</v>
      </c>
      <c r="I72">
        <f>SUMIFS('Servicios Realizados'!H:H,'Servicios Realizados'!G:G,A72,'Servicios Realizados'!B:B,I$2)</f>
        <v>5000</v>
      </c>
      <c r="J72">
        <f>SUMIFS('Servicios Realizados'!H:H,'Servicios Realizados'!G:G,A72,'Servicios Realizados'!B:B,J$2)</f>
        <v>0</v>
      </c>
    </row>
    <row r="73" spans="1:10" hidden="1">
      <c r="A73" s="6">
        <f t="shared" si="0"/>
        <v>42864</v>
      </c>
      <c r="B73">
        <f>SUMIF('Servicios Realizados'!G$2:G$800,A73,'Servicios Realizados'!H$2:H$800)</f>
        <v>0</v>
      </c>
      <c r="D73">
        <f>SUMIFS('Servicios Realizados'!H:H,'Servicios Realizados'!G:G,A73,'Servicios Realizados'!B:B,D$2)</f>
        <v>0</v>
      </c>
      <c r="E73">
        <f>SUMIFS('Servicios Realizados'!H:H,'Servicios Realizados'!G:G,A73,'Servicios Realizados'!B:B,E$2)</f>
        <v>0</v>
      </c>
      <c r="F73">
        <f>SUMIFS('Servicios Realizados'!H:H,'Servicios Realizados'!G:G,A73,'Servicios Realizados'!B:B,F$2)</f>
        <v>0</v>
      </c>
      <c r="G73">
        <f>SUMIFS('Servicios Realizados'!H:H,'Servicios Realizados'!G:G,A73,'Servicios Realizados'!B:B,G$2)</f>
        <v>0</v>
      </c>
      <c r="H73">
        <f>SUMIFS('Servicios Realizados'!H:H,'Servicios Realizados'!G:G,A73,'Servicios Realizados'!B:B,H$2)</f>
        <v>0</v>
      </c>
      <c r="I73">
        <f>SUMIFS('Servicios Realizados'!H:H,'Servicios Realizados'!G:G,A73,'Servicios Realizados'!B:B,I$2)</f>
        <v>0</v>
      </c>
      <c r="J73">
        <f>SUMIFS('Servicios Realizados'!H:H,'Servicios Realizados'!G:G,A73,'Servicios Realizados'!B:B,J$2)</f>
        <v>0</v>
      </c>
    </row>
    <row r="74" spans="1:10" hidden="1">
      <c r="A74" s="6">
        <f t="shared" si="0"/>
        <v>42865</v>
      </c>
      <c r="B74">
        <f>SUMIF('Servicios Realizados'!G$2:G$800,A74,'Servicios Realizados'!H$2:H$800)</f>
        <v>36500</v>
      </c>
      <c r="D74">
        <f>SUMIFS('Servicios Realizados'!H:H,'Servicios Realizados'!G:G,A74,'Servicios Realizados'!B:B,D$2)</f>
        <v>0</v>
      </c>
      <c r="E74">
        <f>SUMIFS('Servicios Realizados'!H:H,'Servicios Realizados'!G:G,A74,'Servicios Realizados'!B:B,E$2)</f>
        <v>22000</v>
      </c>
      <c r="F74">
        <f>SUMIFS('Servicios Realizados'!H:H,'Servicios Realizados'!G:G,A74,'Servicios Realizados'!B:B,F$2)</f>
        <v>0</v>
      </c>
      <c r="G74">
        <f>SUMIFS('Servicios Realizados'!H:H,'Servicios Realizados'!G:G,A74,'Servicios Realizados'!B:B,G$2)</f>
        <v>0</v>
      </c>
      <c r="H74">
        <f>SUMIFS('Servicios Realizados'!H:H,'Servicios Realizados'!G:G,A74,'Servicios Realizados'!B:B,H$2)</f>
        <v>0</v>
      </c>
      <c r="I74">
        <f>SUMIFS('Servicios Realizados'!H:H,'Servicios Realizados'!G:G,A74,'Servicios Realizados'!B:B,I$2)</f>
        <v>14500</v>
      </c>
      <c r="J74">
        <f>SUMIFS('Servicios Realizados'!H:H,'Servicios Realizados'!G:G,A74,'Servicios Realizados'!B:B,J$2)</f>
        <v>0</v>
      </c>
    </row>
    <row r="75" spans="1:10" hidden="1">
      <c r="A75" s="6">
        <f t="shared" si="0"/>
        <v>42866</v>
      </c>
      <c r="B75">
        <f>SUMIF('Servicios Realizados'!G$2:G$800,A75,'Servicios Realizados'!H$2:H$800)</f>
        <v>0</v>
      </c>
      <c r="D75">
        <f>SUMIFS('Servicios Realizados'!H:H,'Servicios Realizados'!G:G,A75,'Servicios Realizados'!B:B,D$2)</f>
        <v>0</v>
      </c>
      <c r="E75">
        <f>SUMIFS('Servicios Realizados'!H:H,'Servicios Realizados'!G:G,A75,'Servicios Realizados'!B:B,E$2)</f>
        <v>0</v>
      </c>
      <c r="F75">
        <f>SUMIFS('Servicios Realizados'!H:H,'Servicios Realizados'!G:G,A75,'Servicios Realizados'!B:B,F$2)</f>
        <v>0</v>
      </c>
      <c r="G75">
        <f>SUMIFS('Servicios Realizados'!H:H,'Servicios Realizados'!G:G,A75,'Servicios Realizados'!B:B,G$2)</f>
        <v>0</v>
      </c>
      <c r="H75">
        <f>SUMIFS('Servicios Realizados'!H:H,'Servicios Realizados'!G:G,A75,'Servicios Realizados'!B:B,H$2)</f>
        <v>0</v>
      </c>
      <c r="I75">
        <f>SUMIFS('Servicios Realizados'!H:H,'Servicios Realizados'!G:G,A75,'Servicios Realizados'!B:B,I$2)</f>
        <v>0</v>
      </c>
      <c r="J75">
        <f>SUMIFS('Servicios Realizados'!H:H,'Servicios Realizados'!G:G,A75,'Servicios Realizados'!B:B,J$2)</f>
        <v>0</v>
      </c>
    </row>
    <row r="76" spans="1:10" hidden="1">
      <c r="A76" s="6">
        <f t="shared" si="0"/>
        <v>42867</v>
      </c>
      <c r="B76">
        <f>SUMIF('Servicios Realizados'!G$2:G$800,A76,'Servicios Realizados'!H$2:H$800)</f>
        <v>0</v>
      </c>
      <c r="D76">
        <f>SUMIFS('Servicios Realizados'!H:H,'Servicios Realizados'!G:G,A76,'Servicios Realizados'!B:B,D$2)</f>
        <v>0</v>
      </c>
      <c r="E76">
        <f>SUMIFS('Servicios Realizados'!H:H,'Servicios Realizados'!G:G,A76,'Servicios Realizados'!B:B,E$2)</f>
        <v>0</v>
      </c>
      <c r="F76">
        <f>SUMIFS('Servicios Realizados'!H:H,'Servicios Realizados'!G:G,A76,'Servicios Realizados'!B:B,F$2)</f>
        <v>0</v>
      </c>
      <c r="G76">
        <f>SUMIFS('Servicios Realizados'!H:H,'Servicios Realizados'!G:G,A76,'Servicios Realizados'!B:B,G$2)</f>
        <v>0</v>
      </c>
      <c r="H76">
        <f>SUMIFS('Servicios Realizados'!H:H,'Servicios Realizados'!G:G,A76,'Servicios Realizados'!B:B,H$2)</f>
        <v>0</v>
      </c>
      <c r="I76">
        <f>SUMIFS('Servicios Realizados'!H:H,'Servicios Realizados'!G:G,A76,'Servicios Realizados'!B:B,I$2)</f>
        <v>0</v>
      </c>
      <c r="J76">
        <f>SUMIFS('Servicios Realizados'!H:H,'Servicios Realizados'!G:G,A76,'Servicios Realizados'!B:B,J$2)</f>
        <v>0</v>
      </c>
    </row>
    <row r="77" spans="1:10" hidden="1">
      <c r="A77" s="6">
        <f t="shared" si="0"/>
        <v>42868</v>
      </c>
      <c r="B77">
        <f>SUMIF('Servicios Realizados'!G$2:G$800,A77,'Servicios Realizados'!H$2:H$800)</f>
        <v>0</v>
      </c>
      <c r="D77">
        <f>SUMIFS('Servicios Realizados'!H:H,'Servicios Realizados'!G:G,A77,'Servicios Realizados'!B:B,D$2)</f>
        <v>0</v>
      </c>
      <c r="E77">
        <f>SUMIFS('Servicios Realizados'!H:H,'Servicios Realizados'!G:G,A77,'Servicios Realizados'!B:B,E$2)</f>
        <v>0</v>
      </c>
      <c r="F77">
        <f>SUMIFS('Servicios Realizados'!H:H,'Servicios Realizados'!G:G,A77,'Servicios Realizados'!B:B,F$2)</f>
        <v>0</v>
      </c>
      <c r="G77">
        <f>SUMIFS('Servicios Realizados'!H:H,'Servicios Realizados'!G:G,A77,'Servicios Realizados'!B:B,G$2)</f>
        <v>0</v>
      </c>
      <c r="H77">
        <f>SUMIFS('Servicios Realizados'!H:H,'Servicios Realizados'!G:G,A77,'Servicios Realizados'!B:B,H$2)</f>
        <v>0</v>
      </c>
      <c r="I77">
        <f>SUMIFS('Servicios Realizados'!H:H,'Servicios Realizados'!G:G,A77,'Servicios Realizados'!B:B,I$2)</f>
        <v>0</v>
      </c>
      <c r="J77">
        <f>SUMIFS('Servicios Realizados'!H:H,'Servicios Realizados'!G:G,A77,'Servicios Realizados'!B:B,J$2)</f>
        <v>0</v>
      </c>
    </row>
    <row r="78" spans="1:10" hidden="1">
      <c r="A78" s="6">
        <f t="shared" si="0"/>
        <v>42869</v>
      </c>
      <c r="B78">
        <f>SUMIF('Servicios Realizados'!G$2:G$800,A78,'Servicios Realizados'!H$2:H$800)</f>
        <v>0</v>
      </c>
      <c r="D78">
        <f>SUMIFS('Servicios Realizados'!H:H,'Servicios Realizados'!G:G,A78,'Servicios Realizados'!B:B,D$2)</f>
        <v>0</v>
      </c>
      <c r="E78">
        <f>SUMIFS('Servicios Realizados'!H:H,'Servicios Realizados'!G:G,A78,'Servicios Realizados'!B:B,E$2)</f>
        <v>0</v>
      </c>
      <c r="F78">
        <f>SUMIFS('Servicios Realizados'!H:H,'Servicios Realizados'!G:G,A78,'Servicios Realizados'!B:B,F$2)</f>
        <v>0</v>
      </c>
      <c r="G78">
        <f>SUMIFS('Servicios Realizados'!H:H,'Servicios Realizados'!G:G,A78,'Servicios Realizados'!B:B,G$2)</f>
        <v>0</v>
      </c>
      <c r="H78">
        <f>SUMIFS('Servicios Realizados'!H:H,'Servicios Realizados'!G:G,A78,'Servicios Realizados'!B:B,H$2)</f>
        <v>0</v>
      </c>
      <c r="I78">
        <f>SUMIFS('Servicios Realizados'!H:H,'Servicios Realizados'!G:G,A78,'Servicios Realizados'!B:B,I$2)</f>
        <v>0</v>
      </c>
      <c r="J78">
        <f>SUMIFS('Servicios Realizados'!H:H,'Servicios Realizados'!G:G,A78,'Servicios Realizados'!B:B,J$2)</f>
        <v>0</v>
      </c>
    </row>
    <row r="79" spans="1:10" hidden="1">
      <c r="A79" s="6">
        <f t="shared" si="0"/>
        <v>42870</v>
      </c>
      <c r="B79">
        <f>SUMIF('Servicios Realizados'!G$2:G$800,A79,'Servicios Realizados'!H$2:H$800)</f>
        <v>0</v>
      </c>
      <c r="D79">
        <f>SUMIFS('Servicios Realizados'!H:H,'Servicios Realizados'!G:G,A79,'Servicios Realizados'!B:B,D$2)</f>
        <v>0</v>
      </c>
      <c r="E79">
        <f>SUMIFS('Servicios Realizados'!H:H,'Servicios Realizados'!G:G,A79,'Servicios Realizados'!B:B,E$2)</f>
        <v>0</v>
      </c>
      <c r="F79">
        <f>SUMIFS('Servicios Realizados'!H:H,'Servicios Realizados'!G:G,A79,'Servicios Realizados'!B:B,F$2)</f>
        <v>0</v>
      </c>
      <c r="G79">
        <f>SUMIFS('Servicios Realizados'!H:H,'Servicios Realizados'!G:G,A79,'Servicios Realizados'!B:B,G$2)</f>
        <v>0</v>
      </c>
      <c r="H79">
        <f>SUMIFS('Servicios Realizados'!H:H,'Servicios Realizados'!G:G,A79,'Servicios Realizados'!B:B,H$2)</f>
        <v>0</v>
      </c>
      <c r="I79">
        <f>SUMIFS('Servicios Realizados'!H:H,'Servicios Realizados'!G:G,A79,'Servicios Realizados'!B:B,I$2)</f>
        <v>0</v>
      </c>
      <c r="J79">
        <f>SUMIFS('Servicios Realizados'!H:H,'Servicios Realizados'!G:G,A79,'Servicios Realizados'!B:B,J$2)</f>
        <v>0</v>
      </c>
    </row>
    <row r="80" spans="1:10" hidden="1">
      <c r="A80" s="6">
        <f t="shared" si="0"/>
        <v>42871</v>
      </c>
      <c r="B80">
        <f>SUMIF('Servicios Realizados'!G$2:G$800,A80,'Servicios Realizados'!H$2:H$800)</f>
        <v>20000</v>
      </c>
      <c r="D80">
        <f>SUMIFS('Servicios Realizados'!H:H,'Servicios Realizados'!G:G,A80,'Servicios Realizados'!B:B,D$2)</f>
        <v>0</v>
      </c>
      <c r="E80">
        <f>SUMIFS('Servicios Realizados'!H:H,'Servicios Realizados'!G:G,A80,'Servicios Realizados'!B:B,E$2)</f>
        <v>20000</v>
      </c>
      <c r="F80">
        <f>SUMIFS('Servicios Realizados'!H:H,'Servicios Realizados'!G:G,A80,'Servicios Realizados'!B:B,F$2)</f>
        <v>0</v>
      </c>
      <c r="G80">
        <f>SUMIFS('Servicios Realizados'!H:H,'Servicios Realizados'!G:G,A80,'Servicios Realizados'!B:B,G$2)</f>
        <v>0</v>
      </c>
      <c r="H80">
        <f>SUMIFS('Servicios Realizados'!H:H,'Servicios Realizados'!G:G,A80,'Servicios Realizados'!B:B,H$2)</f>
        <v>0</v>
      </c>
      <c r="I80">
        <f>SUMIFS('Servicios Realizados'!H:H,'Servicios Realizados'!G:G,A80,'Servicios Realizados'!B:B,I$2)</f>
        <v>0</v>
      </c>
      <c r="J80">
        <f>SUMIFS('Servicios Realizados'!H:H,'Servicios Realizados'!G:G,A80,'Servicios Realizados'!B:B,J$2)</f>
        <v>0</v>
      </c>
    </row>
    <row r="81" spans="1:10" hidden="1">
      <c r="A81" s="6">
        <f t="shared" si="0"/>
        <v>42872</v>
      </c>
      <c r="B81">
        <f>SUMIF('Servicios Realizados'!G$2:G$800,A81,'Servicios Realizados'!H$2:H$800)</f>
        <v>0</v>
      </c>
      <c r="D81">
        <f>SUMIFS('Servicios Realizados'!H:H,'Servicios Realizados'!G:G,A81,'Servicios Realizados'!B:B,D$2)</f>
        <v>0</v>
      </c>
      <c r="E81">
        <f>SUMIFS('Servicios Realizados'!H:H,'Servicios Realizados'!G:G,A81,'Servicios Realizados'!B:B,E$2)</f>
        <v>0</v>
      </c>
      <c r="F81">
        <f>SUMIFS('Servicios Realizados'!H:H,'Servicios Realizados'!G:G,A81,'Servicios Realizados'!B:B,F$2)</f>
        <v>0</v>
      </c>
      <c r="G81">
        <f>SUMIFS('Servicios Realizados'!H:H,'Servicios Realizados'!G:G,A81,'Servicios Realizados'!B:B,G$2)</f>
        <v>0</v>
      </c>
      <c r="H81">
        <f>SUMIFS('Servicios Realizados'!H:H,'Servicios Realizados'!G:G,A81,'Servicios Realizados'!B:B,H$2)</f>
        <v>0</v>
      </c>
      <c r="I81">
        <f>SUMIFS('Servicios Realizados'!H:H,'Servicios Realizados'!G:G,A81,'Servicios Realizados'!B:B,I$2)</f>
        <v>0</v>
      </c>
      <c r="J81">
        <f>SUMIFS('Servicios Realizados'!H:H,'Servicios Realizados'!G:G,A81,'Servicios Realizados'!B:B,J$2)</f>
        <v>0</v>
      </c>
    </row>
    <row r="82" spans="1:10" hidden="1">
      <c r="A82" s="6">
        <f t="shared" si="0"/>
        <v>42873</v>
      </c>
      <c r="B82">
        <f>SUMIF('Servicios Realizados'!G$2:G$800,A82,'Servicios Realizados'!H$2:H$800)</f>
        <v>22000</v>
      </c>
      <c r="D82">
        <f>SUMIFS('Servicios Realizados'!H:H,'Servicios Realizados'!G:G,A82,'Servicios Realizados'!B:B,D$2)</f>
        <v>0</v>
      </c>
      <c r="E82">
        <f>SUMIFS('Servicios Realizados'!H:H,'Servicios Realizados'!G:G,A82,'Servicios Realizados'!B:B,E$2)</f>
        <v>22000</v>
      </c>
      <c r="F82">
        <f>SUMIFS('Servicios Realizados'!H:H,'Servicios Realizados'!G:G,A82,'Servicios Realizados'!B:B,F$2)</f>
        <v>0</v>
      </c>
      <c r="G82">
        <f>SUMIFS('Servicios Realizados'!H:H,'Servicios Realizados'!G:G,A82,'Servicios Realizados'!B:B,G$2)</f>
        <v>0</v>
      </c>
      <c r="H82">
        <f>SUMIFS('Servicios Realizados'!H:H,'Servicios Realizados'!G:G,A82,'Servicios Realizados'!B:B,H$2)</f>
        <v>0</v>
      </c>
      <c r="I82">
        <f>SUMIFS('Servicios Realizados'!H:H,'Servicios Realizados'!G:G,A82,'Servicios Realizados'!B:B,I$2)</f>
        <v>0</v>
      </c>
      <c r="J82">
        <f>SUMIFS('Servicios Realizados'!H:H,'Servicios Realizados'!G:G,A82,'Servicios Realizados'!B:B,J$2)</f>
        <v>0</v>
      </c>
    </row>
    <row r="83" spans="1:10" hidden="1">
      <c r="A83" s="6">
        <f t="shared" si="0"/>
        <v>42874</v>
      </c>
      <c r="B83">
        <f>SUMIF('Servicios Realizados'!G$2:G$800,A83,'Servicios Realizados'!H$2:H$800)</f>
        <v>0</v>
      </c>
      <c r="D83">
        <f>SUMIFS('Servicios Realizados'!H:H,'Servicios Realizados'!G:G,A83,'Servicios Realizados'!B:B,D$2)</f>
        <v>0</v>
      </c>
      <c r="E83">
        <f>SUMIFS('Servicios Realizados'!H:H,'Servicios Realizados'!G:G,A83,'Servicios Realizados'!B:B,E$2)</f>
        <v>0</v>
      </c>
      <c r="F83">
        <f>SUMIFS('Servicios Realizados'!H:H,'Servicios Realizados'!G:G,A83,'Servicios Realizados'!B:B,F$2)</f>
        <v>0</v>
      </c>
      <c r="G83">
        <f>SUMIFS('Servicios Realizados'!H:H,'Servicios Realizados'!G:G,A83,'Servicios Realizados'!B:B,G$2)</f>
        <v>0</v>
      </c>
      <c r="H83">
        <f>SUMIFS('Servicios Realizados'!H:H,'Servicios Realizados'!G:G,A83,'Servicios Realizados'!B:B,H$2)</f>
        <v>0</v>
      </c>
      <c r="I83">
        <f>SUMIFS('Servicios Realizados'!H:H,'Servicios Realizados'!G:G,A83,'Servicios Realizados'!B:B,I$2)</f>
        <v>0</v>
      </c>
      <c r="J83">
        <f>SUMIFS('Servicios Realizados'!H:H,'Servicios Realizados'!G:G,A83,'Servicios Realizados'!B:B,J$2)</f>
        <v>0</v>
      </c>
    </row>
    <row r="84" spans="1:10" hidden="1">
      <c r="A84" s="6">
        <f t="shared" si="0"/>
        <v>42875</v>
      </c>
      <c r="B84">
        <f>SUMIF('Servicios Realizados'!G$2:G$800,A84,'Servicios Realizados'!H$2:H$800)</f>
        <v>0</v>
      </c>
      <c r="D84">
        <f>SUMIFS('Servicios Realizados'!H:H,'Servicios Realizados'!G:G,A84,'Servicios Realizados'!B:B,D$2)</f>
        <v>0</v>
      </c>
      <c r="E84">
        <f>SUMIFS('Servicios Realizados'!H:H,'Servicios Realizados'!G:G,A84,'Servicios Realizados'!B:B,E$2)</f>
        <v>0</v>
      </c>
      <c r="F84">
        <f>SUMIFS('Servicios Realizados'!H:H,'Servicios Realizados'!G:G,A84,'Servicios Realizados'!B:B,F$2)</f>
        <v>0</v>
      </c>
      <c r="G84">
        <f>SUMIFS('Servicios Realizados'!H:H,'Servicios Realizados'!G:G,A84,'Servicios Realizados'!B:B,G$2)</f>
        <v>0</v>
      </c>
      <c r="H84">
        <f>SUMIFS('Servicios Realizados'!H:H,'Servicios Realizados'!G:G,A84,'Servicios Realizados'!B:B,H$2)</f>
        <v>0</v>
      </c>
      <c r="I84">
        <f>SUMIFS('Servicios Realizados'!H:H,'Servicios Realizados'!G:G,A84,'Servicios Realizados'!B:B,I$2)</f>
        <v>0</v>
      </c>
      <c r="J84">
        <f>SUMIFS('Servicios Realizados'!H:H,'Servicios Realizados'!G:G,A84,'Servicios Realizados'!B:B,J$2)</f>
        <v>0</v>
      </c>
    </row>
    <row r="85" spans="1:10" hidden="1">
      <c r="A85" s="6">
        <f t="shared" si="0"/>
        <v>42876</v>
      </c>
      <c r="B85">
        <f>SUMIF('Servicios Realizados'!G$2:G$800,A85,'Servicios Realizados'!H$2:H$800)</f>
        <v>0</v>
      </c>
      <c r="D85">
        <f>SUMIFS('Servicios Realizados'!H:H,'Servicios Realizados'!G:G,A85,'Servicios Realizados'!B:B,D$2)</f>
        <v>0</v>
      </c>
      <c r="E85">
        <f>SUMIFS('Servicios Realizados'!H:H,'Servicios Realizados'!G:G,A85,'Servicios Realizados'!B:B,E$2)</f>
        <v>0</v>
      </c>
      <c r="F85">
        <f>SUMIFS('Servicios Realizados'!H:H,'Servicios Realizados'!G:G,A85,'Servicios Realizados'!B:B,F$2)</f>
        <v>0</v>
      </c>
      <c r="G85">
        <f>SUMIFS('Servicios Realizados'!H:H,'Servicios Realizados'!G:G,A85,'Servicios Realizados'!B:B,G$2)</f>
        <v>0</v>
      </c>
      <c r="H85">
        <f>SUMIFS('Servicios Realizados'!H:H,'Servicios Realizados'!G:G,A85,'Servicios Realizados'!B:B,H$2)</f>
        <v>0</v>
      </c>
      <c r="I85">
        <f>SUMIFS('Servicios Realizados'!H:H,'Servicios Realizados'!G:G,A85,'Servicios Realizados'!B:B,I$2)</f>
        <v>0</v>
      </c>
      <c r="J85">
        <f>SUMIFS('Servicios Realizados'!H:H,'Servicios Realizados'!G:G,A85,'Servicios Realizados'!B:B,J$2)</f>
        <v>0</v>
      </c>
    </row>
    <row r="86" spans="1:10" hidden="1">
      <c r="A86" s="6">
        <f t="shared" si="0"/>
        <v>42877</v>
      </c>
      <c r="B86">
        <f>SUMIF('Servicios Realizados'!G$2:G$800,A86,'Servicios Realizados'!H$2:H$800)</f>
        <v>0</v>
      </c>
      <c r="D86">
        <f>SUMIFS('Servicios Realizados'!H:H,'Servicios Realizados'!G:G,A86,'Servicios Realizados'!B:B,D$2)</f>
        <v>0</v>
      </c>
      <c r="E86">
        <f>SUMIFS('Servicios Realizados'!H:H,'Servicios Realizados'!G:G,A86,'Servicios Realizados'!B:B,E$2)</f>
        <v>0</v>
      </c>
      <c r="F86">
        <f>SUMIFS('Servicios Realizados'!H:H,'Servicios Realizados'!G:G,A86,'Servicios Realizados'!B:B,F$2)</f>
        <v>0</v>
      </c>
      <c r="G86">
        <f>SUMIFS('Servicios Realizados'!H:H,'Servicios Realizados'!G:G,A86,'Servicios Realizados'!B:B,G$2)</f>
        <v>0</v>
      </c>
      <c r="H86">
        <f>SUMIFS('Servicios Realizados'!H:H,'Servicios Realizados'!G:G,A86,'Servicios Realizados'!B:B,H$2)</f>
        <v>0</v>
      </c>
      <c r="I86">
        <f>SUMIFS('Servicios Realizados'!H:H,'Servicios Realizados'!G:G,A86,'Servicios Realizados'!B:B,I$2)</f>
        <v>0</v>
      </c>
      <c r="J86">
        <f>SUMIFS('Servicios Realizados'!H:H,'Servicios Realizados'!G:G,A86,'Servicios Realizados'!B:B,J$2)</f>
        <v>0</v>
      </c>
    </row>
    <row r="87" spans="1:10" hidden="1">
      <c r="A87" s="6">
        <f t="shared" si="0"/>
        <v>42878</v>
      </c>
      <c r="B87">
        <f>SUMIF('Servicios Realizados'!G$2:G$800,A87,'Servicios Realizados'!H$2:H$800)</f>
        <v>24500</v>
      </c>
      <c r="D87">
        <f>SUMIFS('Servicios Realizados'!H:H,'Servicios Realizados'!G:G,A87,'Servicios Realizados'!B:B,D$2)</f>
        <v>0</v>
      </c>
      <c r="E87">
        <f>SUMIFS('Servicios Realizados'!H:H,'Servicios Realizados'!G:G,A87,'Servicios Realizados'!B:B,E$2)</f>
        <v>10000</v>
      </c>
      <c r="F87">
        <f>SUMIFS('Servicios Realizados'!H:H,'Servicios Realizados'!G:G,A87,'Servicios Realizados'!B:B,F$2)</f>
        <v>0</v>
      </c>
      <c r="G87">
        <f>SUMIFS('Servicios Realizados'!H:H,'Servicios Realizados'!G:G,A87,'Servicios Realizados'!B:B,G$2)</f>
        <v>0</v>
      </c>
      <c r="H87">
        <f>SUMIFS('Servicios Realizados'!H:H,'Servicios Realizados'!G:G,A87,'Servicios Realizados'!B:B,H$2)</f>
        <v>0</v>
      </c>
      <c r="I87">
        <f>SUMIFS('Servicios Realizados'!H:H,'Servicios Realizados'!G:G,A87,'Servicios Realizados'!B:B,I$2)</f>
        <v>14500</v>
      </c>
      <c r="J87">
        <f>SUMIFS('Servicios Realizados'!H:H,'Servicios Realizados'!G:G,A87,'Servicios Realizados'!B:B,J$2)</f>
        <v>0</v>
      </c>
    </row>
    <row r="88" spans="1:10" hidden="1">
      <c r="A88" s="6">
        <f t="shared" si="0"/>
        <v>42879</v>
      </c>
      <c r="B88">
        <f>SUMIF('Servicios Realizados'!G$2:G$800,A88,'Servicios Realizados'!H$2:H$800)</f>
        <v>15000</v>
      </c>
      <c r="D88">
        <f>SUMIFS('Servicios Realizados'!H:H,'Servicios Realizados'!G:G,A88,'Servicios Realizados'!B:B,D$2)</f>
        <v>0</v>
      </c>
      <c r="E88">
        <f>SUMIFS('Servicios Realizados'!H:H,'Servicios Realizados'!G:G,A88,'Servicios Realizados'!B:B,E$2)</f>
        <v>15000</v>
      </c>
      <c r="F88">
        <f>SUMIFS('Servicios Realizados'!H:H,'Servicios Realizados'!G:G,A88,'Servicios Realizados'!B:B,F$2)</f>
        <v>0</v>
      </c>
      <c r="G88">
        <f>SUMIFS('Servicios Realizados'!H:H,'Servicios Realizados'!G:G,A88,'Servicios Realizados'!B:B,G$2)</f>
        <v>0</v>
      </c>
      <c r="H88">
        <f>SUMIFS('Servicios Realizados'!H:H,'Servicios Realizados'!G:G,A88,'Servicios Realizados'!B:B,H$2)</f>
        <v>0</v>
      </c>
      <c r="I88">
        <f>SUMIFS('Servicios Realizados'!H:H,'Servicios Realizados'!G:G,A88,'Servicios Realizados'!B:B,I$2)</f>
        <v>0</v>
      </c>
      <c r="J88">
        <f>SUMIFS('Servicios Realizados'!H:H,'Servicios Realizados'!G:G,A88,'Servicios Realizados'!B:B,J$2)</f>
        <v>0</v>
      </c>
    </row>
    <row r="89" spans="1:10" hidden="1">
      <c r="A89" s="6">
        <f t="shared" si="0"/>
        <v>42880</v>
      </c>
      <c r="B89">
        <f>SUMIF('Servicios Realizados'!G$2:G$800,A89,'Servicios Realizados'!H$2:H$800)</f>
        <v>6501</v>
      </c>
      <c r="D89">
        <f>SUMIFS('Servicios Realizados'!H:H,'Servicios Realizados'!G:G,A89,'Servicios Realizados'!B:B,D$2)</f>
        <v>0</v>
      </c>
      <c r="E89">
        <f>SUMIFS('Servicios Realizados'!H:H,'Servicios Realizados'!G:G,A89,'Servicios Realizados'!B:B,E$2)</f>
        <v>0</v>
      </c>
      <c r="F89">
        <f>SUMIFS('Servicios Realizados'!H:H,'Servicios Realizados'!G:G,A89,'Servicios Realizados'!B:B,F$2)</f>
        <v>0</v>
      </c>
      <c r="G89">
        <f>SUMIFS('Servicios Realizados'!H:H,'Servicios Realizados'!G:G,A89,'Servicios Realizados'!B:B,G$2)</f>
        <v>0</v>
      </c>
      <c r="H89">
        <f>SUMIFS('Servicios Realizados'!H:H,'Servicios Realizados'!G:G,A89,'Servicios Realizados'!B:B,H$2)</f>
        <v>0</v>
      </c>
      <c r="I89">
        <f>SUMIFS('Servicios Realizados'!H:H,'Servicios Realizados'!G:G,A89,'Servicios Realizados'!B:B,I$2)</f>
        <v>6501</v>
      </c>
      <c r="J89">
        <f>SUMIFS('Servicios Realizados'!H:H,'Servicios Realizados'!G:G,A89,'Servicios Realizados'!B:B,J$2)</f>
        <v>0</v>
      </c>
    </row>
    <row r="90" spans="1:10" hidden="1">
      <c r="A90" s="6">
        <f t="shared" si="0"/>
        <v>42881</v>
      </c>
      <c r="B90">
        <f>SUMIF('Servicios Realizados'!G$2:G$800,A90,'Servicios Realizados'!H$2:H$800)</f>
        <v>43000</v>
      </c>
      <c r="D90">
        <f>SUMIFS('Servicios Realizados'!H:H,'Servicios Realizados'!G:G,A90,'Servicios Realizados'!B:B,D$2)</f>
        <v>0</v>
      </c>
      <c r="E90">
        <f>SUMIFS('Servicios Realizados'!H:H,'Servicios Realizados'!G:G,A90,'Servicios Realizados'!B:B,E$2)</f>
        <v>30000</v>
      </c>
      <c r="F90">
        <f>SUMIFS('Servicios Realizados'!H:H,'Servicios Realizados'!G:G,A90,'Servicios Realizados'!B:B,F$2)</f>
        <v>0</v>
      </c>
      <c r="G90">
        <f>SUMIFS('Servicios Realizados'!H:H,'Servicios Realizados'!G:G,A90,'Servicios Realizados'!B:B,G$2)</f>
        <v>0</v>
      </c>
      <c r="H90">
        <f>SUMIFS('Servicios Realizados'!H:H,'Servicios Realizados'!G:G,A90,'Servicios Realizados'!B:B,H$2)</f>
        <v>0</v>
      </c>
      <c r="I90">
        <f>SUMIFS('Servicios Realizados'!H:H,'Servicios Realizados'!G:G,A90,'Servicios Realizados'!B:B,I$2)</f>
        <v>13000</v>
      </c>
      <c r="J90">
        <f>SUMIFS('Servicios Realizados'!H:H,'Servicios Realizados'!G:G,A90,'Servicios Realizados'!B:B,J$2)</f>
        <v>0</v>
      </c>
    </row>
    <row r="91" spans="1:10" hidden="1">
      <c r="A91" s="6">
        <f t="shared" si="0"/>
        <v>42882</v>
      </c>
      <c r="B91">
        <f>SUMIF('Servicios Realizados'!G$2:G$800,A91,'Servicios Realizados'!H$2:H$800)</f>
        <v>0</v>
      </c>
      <c r="D91">
        <f>SUMIFS('Servicios Realizados'!H:H,'Servicios Realizados'!G:G,A91,'Servicios Realizados'!B:B,D$2)</f>
        <v>0</v>
      </c>
      <c r="E91">
        <f>SUMIFS('Servicios Realizados'!H:H,'Servicios Realizados'!G:G,A91,'Servicios Realizados'!B:B,E$2)</f>
        <v>0</v>
      </c>
      <c r="F91">
        <f>SUMIFS('Servicios Realizados'!H:H,'Servicios Realizados'!G:G,A91,'Servicios Realizados'!B:B,F$2)</f>
        <v>0</v>
      </c>
      <c r="G91">
        <f>SUMIFS('Servicios Realizados'!H:H,'Servicios Realizados'!G:G,A91,'Servicios Realizados'!B:B,G$2)</f>
        <v>0</v>
      </c>
      <c r="H91">
        <f>SUMIFS('Servicios Realizados'!H:H,'Servicios Realizados'!G:G,A91,'Servicios Realizados'!B:B,H$2)</f>
        <v>0</v>
      </c>
      <c r="I91">
        <f>SUMIFS('Servicios Realizados'!H:H,'Servicios Realizados'!G:G,A91,'Servicios Realizados'!B:B,I$2)</f>
        <v>0</v>
      </c>
      <c r="J91">
        <f>SUMIFS('Servicios Realizados'!H:H,'Servicios Realizados'!G:G,A91,'Servicios Realizados'!B:B,J$2)</f>
        <v>0</v>
      </c>
    </row>
    <row r="92" spans="1:10" hidden="1">
      <c r="A92" s="6">
        <f t="shared" si="0"/>
        <v>42883</v>
      </c>
      <c r="B92">
        <f>SUMIF('Servicios Realizados'!G$2:G$800,A92,'Servicios Realizados'!H$2:H$800)</f>
        <v>0</v>
      </c>
      <c r="D92">
        <f>SUMIFS('Servicios Realizados'!H:H,'Servicios Realizados'!G:G,A92,'Servicios Realizados'!B:B,D$2)</f>
        <v>0</v>
      </c>
      <c r="E92">
        <f>SUMIFS('Servicios Realizados'!H:H,'Servicios Realizados'!G:G,A92,'Servicios Realizados'!B:B,E$2)</f>
        <v>0</v>
      </c>
      <c r="F92">
        <f>SUMIFS('Servicios Realizados'!H:H,'Servicios Realizados'!G:G,A92,'Servicios Realizados'!B:B,F$2)</f>
        <v>0</v>
      </c>
      <c r="G92">
        <f>SUMIFS('Servicios Realizados'!H:H,'Servicios Realizados'!G:G,A92,'Servicios Realizados'!B:B,G$2)</f>
        <v>0</v>
      </c>
      <c r="H92">
        <f>SUMIFS('Servicios Realizados'!H:H,'Servicios Realizados'!G:G,A92,'Servicios Realizados'!B:B,H$2)</f>
        <v>0</v>
      </c>
      <c r="I92">
        <f>SUMIFS('Servicios Realizados'!H:H,'Servicios Realizados'!G:G,A92,'Servicios Realizados'!B:B,I$2)</f>
        <v>0</v>
      </c>
      <c r="J92">
        <f>SUMIFS('Servicios Realizados'!H:H,'Servicios Realizados'!G:G,A92,'Servicios Realizados'!B:B,J$2)</f>
        <v>0</v>
      </c>
    </row>
    <row r="93" spans="1:10" hidden="1">
      <c r="A93" s="6">
        <f t="shared" si="0"/>
        <v>42884</v>
      </c>
      <c r="B93">
        <f>SUMIF('Servicios Realizados'!G$2:G$800,A93,'Servicios Realizados'!H$2:H$800)</f>
        <v>24500</v>
      </c>
      <c r="D93">
        <f>SUMIFS('Servicios Realizados'!H:H,'Servicios Realizados'!G:G,A93,'Servicios Realizados'!B:B,D$2)</f>
        <v>0</v>
      </c>
      <c r="E93">
        <f>SUMIFS('Servicios Realizados'!H:H,'Servicios Realizados'!G:G,A93,'Servicios Realizados'!B:B,E$2)</f>
        <v>18000</v>
      </c>
      <c r="F93">
        <f>SUMIFS('Servicios Realizados'!H:H,'Servicios Realizados'!G:G,A93,'Servicios Realizados'!B:B,F$2)</f>
        <v>0</v>
      </c>
      <c r="G93">
        <f>SUMIFS('Servicios Realizados'!H:H,'Servicios Realizados'!G:G,A93,'Servicios Realizados'!B:B,G$2)</f>
        <v>0</v>
      </c>
      <c r="H93">
        <f>SUMIFS('Servicios Realizados'!H:H,'Servicios Realizados'!G:G,A93,'Servicios Realizados'!B:B,H$2)</f>
        <v>0</v>
      </c>
      <c r="I93">
        <f>SUMIFS('Servicios Realizados'!H:H,'Servicios Realizados'!G:G,A93,'Servicios Realizados'!B:B,I$2)</f>
        <v>6500</v>
      </c>
      <c r="J93">
        <f>SUMIFS('Servicios Realizados'!H:H,'Servicios Realizados'!G:G,A93,'Servicios Realizados'!B:B,J$2)</f>
        <v>0</v>
      </c>
    </row>
    <row r="94" spans="1:10" hidden="1">
      <c r="A94" s="6">
        <f t="shared" si="0"/>
        <v>42885</v>
      </c>
      <c r="B94">
        <f>SUMIF('Servicios Realizados'!G$2:G$800,A94,'Servicios Realizados'!H$2:H$800)</f>
        <v>0</v>
      </c>
      <c r="D94">
        <f>SUMIFS('Servicios Realizados'!H:H,'Servicios Realizados'!G:G,A94,'Servicios Realizados'!B:B,D$2)</f>
        <v>0</v>
      </c>
      <c r="E94">
        <f>SUMIFS('Servicios Realizados'!H:H,'Servicios Realizados'!G:G,A94,'Servicios Realizados'!B:B,E$2)</f>
        <v>0</v>
      </c>
      <c r="F94">
        <f>SUMIFS('Servicios Realizados'!H:H,'Servicios Realizados'!G:G,A94,'Servicios Realizados'!B:B,F$2)</f>
        <v>0</v>
      </c>
      <c r="G94">
        <f>SUMIFS('Servicios Realizados'!H:H,'Servicios Realizados'!G:G,A94,'Servicios Realizados'!B:B,G$2)</f>
        <v>0</v>
      </c>
      <c r="H94">
        <f>SUMIFS('Servicios Realizados'!H:H,'Servicios Realizados'!G:G,A94,'Servicios Realizados'!B:B,H$2)</f>
        <v>0</v>
      </c>
      <c r="I94">
        <f>SUMIFS('Servicios Realizados'!H:H,'Servicios Realizados'!G:G,A94,'Servicios Realizados'!B:B,I$2)</f>
        <v>0</v>
      </c>
      <c r="J94">
        <f>SUMIFS('Servicios Realizados'!H:H,'Servicios Realizados'!G:G,A94,'Servicios Realizados'!B:B,J$2)</f>
        <v>0</v>
      </c>
    </row>
    <row r="95" spans="1:10" hidden="1">
      <c r="A95" s="6">
        <f t="shared" si="0"/>
        <v>42886</v>
      </c>
      <c r="B95">
        <f>SUMIF('Servicios Realizados'!G$2:G$800,A95,'Servicios Realizados'!H$2:H$800)</f>
        <v>6500</v>
      </c>
      <c r="D95">
        <f>SUMIFS('Servicios Realizados'!H:H,'Servicios Realizados'!G:G,A95,'Servicios Realizados'!B:B,D$2)</f>
        <v>0</v>
      </c>
      <c r="E95">
        <f>SUMIFS('Servicios Realizados'!H:H,'Servicios Realizados'!G:G,A95,'Servicios Realizados'!B:B,E$2)</f>
        <v>0</v>
      </c>
      <c r="F95">
        <f>SUMIFS('Servicios Realizados'!H:H,'Servicios Realizados'!G:G,A95,'Servicios Realizados'!B:B,F$2)</f>
        <v>0</v>
      </c>
      <c r="G95">
        <f>SUMIFS('Servicios Realizados'!H:H,'Servicios Realizados'!G:G,A95,'Servicios Realizados'!B:B,G$2)</f>
        <v>0</v>
      </c>
      <c r="H95">
        <f>SUMIFS('Servicios Realizados'!H:H,'Servicios Realizados'!G:G,A95,'Servicios Realizados'!B:B,H$2)</f>
        <v>0</v>
      </c>
      <c r="I95">
        <f>SUMIFS('Servicios Realizados'!H:H,'Servicios Realizados'!G:G,A95,'Servicios Realizados'!B:B,I$2)</f>
        <v>6500</v>
      </c>
      <c r="J95">
        <f>SUMIFS('Servicios Realizados'!H:H,'Servicios Realizados'!G:G,A95,'Servicios Realizados'!B:B,J$2)</f>
        <v>0</v>
      </c>
    </row>
    <row r="96" spans="1:10" hidden="1">
      <c r="A96" s="6">
        <f t="shared" si="0"/>
        <v>42887</v>
      </c>
      <c r="B96">
        <f>SUMIF('Servicios Realizados'!G$2:G$800,A96,'Servicios Realizados'!H$2:H$800)</f>
        <v>86500</v>
      </c>
      <c r="D96">
        <f>SUMIFS('Servicios Realizados'!H:H,'Servicios Realizados'!G:G,A96,'Servicios Realizados'!B:B,D$2)</f>
        <v>0</v>
      </c>
      <c r="E96">
        <f>SUMIFS('Servicios Realizados'!H:H,'Servicios Realizados'!G:G,A96,'Servicios Realizados'!B:B,E$2)</f>
        <v>15000</v>
      </c>
      <c r="F96">
        <f>SUMIFS('Servicios Realizados'!H:H,'Servicios Realizados'!G:G,A96,'Servicios Realizados'!B:B,F$2)</f>
        <v>0</v>
      </c>
      <c r="G96">
        <f>SUMIFS('Servicios Realizados'!H:H,'Servicios Realizados'!G:G,A96,'Servicios Realizados'!B:B,G$2)</f>
        <v>0</v>
      </c>
      <c r="H96">
        <f>SUMIFS('Servicios Realizados'!H:H,'Servicios Realizados'!G:G,A96,'Servicios Realizados'!B:B,H$2)</f>
        <v>0</v>
      </c>
      <c r="I96">
        <f>SUMIFS('Servicios Realizados'!H:H,'Servicios Realizados'!G:G,A96,'Servicios Realizados'!B:B,I$2)</f>
        <v>71500</v>
      </c>
      <c r="J96">
        <f>SUMIFS('Servicios Realizados'!H:H,'Servicios Realizados'!G:G,A96,'Servicios Realizados'!B:B,J$2)</f>
        <v>0</v>
      </c>
    </row>
    <row r="97" spans="1:10" hidden="1">
      <c r="A97" s="6">
        <f t="shared" si="0"/>
        <v>42888</v>
      </c>
      <c r="B97">
        <f>SUMIF('Servicios Realizados'!G$2:G$800,A97,'Servicios Realizados'!H$2:H$800)</f>
        <v>107001</v>
      </c>
      <c r="D97">
        <f>SUMIFS('Servicios Realizados'!H:H,'Servicios Realizados'!G:G,A97,'Servicios Realizados'!B:B,D$2)</f>
        <v>0</v>
      </c>
      <c r="E97">
        <f>SUMIFS('Servicios Realizados'!H:H,'Servicios Realizados'!G:G,A97,'Servicios Realizados'!B:B,E$2)</f>
        <v>107000</v>
      </c>
      <c r="F97">
        <f>SUMIFS('Servicios Realizados'!H:H,'Servicios Realizados'!G:G,A97,'Servicios Realizados'!B:B,F$2)</f>
        <v>0</v>
      </c>
      <c r="G97">
        <f>SUMIFS('Servicios Realizados'!H:H,'Servicios Realizados'!G:G,A97,'Servicios Realizados'!B:B,G$2)</f>
        <v>0</v>
      </c>
      <c r="H97">
        <f>SUMIFS('Servicios Realizados'!H:H,'Servicios Realizados'!G:G,A97,'Servicios Realizados'!B:B,H$2)</f>
        <v>0</v>
      </c>
      <c r="I97">
        <f>SUMIFS('Servicios Realizados'!H:H,'Servicios Realizados'!G:G,A97,'Servicios Realizados'!B:B,I$2)</f>
        <v>1</v>
      </c>
      <c r="J97">
        <f>SUMIFS('Servicios Realizados'!H:H,'Servicios Realizados'!G:G,A97,'Servicios Realizados'!B:B,J$2)</f>
        <v>0</v>
      </c>
    </row>
    <row r="98" spans="1:10" hidden="1">
      <c r="A98" s="6">
        <f t="shared" si="0"/>
        <v>42889</v>
      </c>
      <c r="B98">
        <f>SUMIF('Servicios Realizados'!G$2:G$800,A98,'Servicios Realizados'!H$2:H$800)</f>
        <v>39400</v>
      </c>
      <c r="D98">
        <f>SUMIFS('Servicios Realizados'!H:H,'Servicios Realizados'!G:G,A98,'Servicios Realizados'!B:B,D$2)</f>
        <v>0</v>
      </c>
      <c r="E98">
        <f>SUMIFS('Servicios Realizados'!H:H,'Servicios Realizados'!G:G,A98,'Servicios Realizados'!B:B,E$2)</f>
        <v>0</v>
      </c>
      <c r="F98">
        <f>SUMIFS('Servicios Realizados'!H:H,'Servicios Realizados'!G:G,A98,'Servicios Realizados'!B:B,F$2)</f>
        <v>0</v>
      </c>
      <c r="G98">
        <f>SUMIFS('Servicios Realizados'!H:H,'Servicios Realizados'!G:G,A98,'Servicios Realizados'!B:B,G$2)</f>
        <v>0</v>
      </c>
      <c r="H98">
        <f>SUMIFS('Servicios Realizados'!H:H,'Servicios Realizados'!G:G,A98,'Servicios Realizados'!B:B,H$2)</f>
        <v>0</v>
      </c>
      <c r="I98">
        <f>SUMIFS('Servicios Realizados'!H:H,'Servicios Realizados'!G:G,A98,'Servicios Realizados'!B:B,I$2)</f>
        <v>39400</v>
      </c>
      <c r="J98">
        <f>SUMIFS('Servicios Realizados'!H:H,'Servicios Realizados'!G:G,A98,'Servicios Realizados'!B:B,J$2)</f>
        <v>0</v>
      </c>
    </row>
    <row r="99" spans="1:10" hidden="1">
      <c r="A99" s="6">
        <f t="shared" ref="A99:A162" si="1">SUM(A98,1)</f>
        <v>42890</v>
      </c>
      <c r="B99">
        <f>SUMIF('Servicios Realizados'!G$2:G$800,A99,'Servicios Realizados'!H$2:H$800)</f>
        <v>0</v>
      </c>
      <c r="D99">
        <f>SUMIFS('Servicios Realizados'!H:H,'Servicios Realizados'!G:G,A99,'Servicios Realizados'!B:B,D$2)</f>
        <v>0</v>
      </c>
      <c r="E99">
        <f>SUMIFS('Servicios Realizados'!H:H,'Servicios Realizados'!G:G,A99,'Servicios Realizados'!B:B,E$2)</f>
        <v>0</v>
      </c>
      <c r="F99">
        <f>SUMIFS('Servicios Realizados'!H:H,'Servicios Realizados'!G:G,A99,'Servicios Realizados'!B:B,F$2)</f>
        <v>0</v>
      </c>
      <c r="G99">
        <f>SUMIFS('Servicios Realizados'!H:H,'Servicios Realizados'!G:G,A99,'Servicios Realizados'!B:B,G$2)</f>
        <v>0</v>
      </c>
      <c r="H99">
        <f>SUMIFS('Servicios Realizados'!H:H,'Servicios Realizados'!G:G,A99,'Servicios Realizados'!B:B,H$2)</f>
        <v>0</v>
      </c>
      <c r="I99">
        <f>SUMIFS('Servicios Realizados'!H:H,'Servicios Realizados'!G:G,A99,'Servicios Realizados'!B:B,I$2)</f>
        <v>0</v>
      </c>
      <c r="J99">
        <f>SUMIFS('Servicios Realizados'!H:H,'Servicios Realizados'!G:G,A99,'Servicios Realizados'!B:B,J$2)</f>
        <v>0</v>
      </c>
    </row>
    <row r="100" spans="1:10" hidden="1">
      <c r="A100" s="6">
        <f t="shared" si="1"/>
        <v>42891</v>
      </c>
      <c r="B100">
        <f>SUMIF('Servicios Realizados'!G$2:G$800,A100,'Servicios Realizados'!H$2:H$800)</f>
        <v>45000</v>
      </c>
      <c r="D100">
        <f>SUMIFS('Servicios Realizados'!H:H,'Servicios Realizados'!G:G,A100,'Servicios Realizados'!B:B,D$2)</f>
        <v>0</v>
      </c>
      <c r="E100">
        <f>SUMIFS('Servicios Realizados'!H:H,'Servicios Realizados'!G:G,A100,'Servicios Realizados'!B:B,E$2)</f>
        <v>45000</v>
      </c>
      <c r="F100">
        <f>SUMIFS('Servicios Realizados'!H:H,'Servicios Realizados'!G:G,A100,'Servicios Realizados'!B:B,F$2)</f>
        <v>0</v>
      </c>
      <c r="G100">
        <f>SUMIFS('Servicios Realizados'!H:H,'Servicios Realizados'!G:G,A100,'Servicios Realizados'!B:B,G$2)</f>
        <v>0</v>
      </c>
      <c r="H100">
        <f>SUMIFS('Servicios Realizados'!H:H,'Servicios Realizados'!G:G,A100,'Servicios Realizados'!B:B,H$2)</f>
        <v>0</v>
      </c>
      <c r="I100">
        <f>SUMIFS('Servicios Realizados'!H:H,'Servicios Realizados'!G:G,A100,'Servicios Realizados'!B:B,I$2)</f>
        <v>0</v>
      </c>
      <c r="J100">
        <f>SUMIFS('Servicios Realizados'!H:H,'Servicios Realizados'!G:G,A100,'Servicios Realizados'!B:B,J$2)</f>
        <v>0</v>
      </c>
    </row>
    <row r="101" spans="1:10" hidden="1">
      <c r="A101" s="6">
        <f t="shared" si="1"/>
        <v>42892</v>
      </c>
      <c r="B101">
        <f>SUMIF('Servicios Realizados'!G$2:G$800,A101,'Servicios Realizados'!H$2:H$800)</f>
        <v>40000</v>
      </c>
      <c r="D101">
        <f>SUMIFS('Servicios Realizados'!H:H,'Servicios Realizados'!G:G,A101,'Servicios Realizados'!B:B,D$2)</f>
        <v>0</v>
      </c>
      <c r="E101">
        <f>SUMIFS('Servicios Realizados'!H:H,'Servicios Realizados'!G:G,A101,'Servicios Realizados'!B:B,E$2)</f>
        <v>40000</v>
      </c>
      <c r="F101">
        <f>SUMIFS('Servicios Realizados'!H:H,'Servicios Realizados'!G:G,A101,'Servicios Realizados'!B:B,F$2)</f>
        <v>0</v>
      </c>
      <c r="G101">
        <f>SUMIFS('Servicios Realizados'!H:H,'Servicios Realizados'!G:G,A101,'Servicios Realizados'!B:B,G$2)</f>
        <v>0</v>
      </c>
      <c r="H101">
        <f>SUMIFS('Servicios Realizados'!H:H,'Servicios Realizados'!G:G,A101,'Servicios Realizados'!B:B,H$2)</f>
        <v>0</v>
      </c>
      <c r="I101">
        <f>SUMIFS('Servicios Realizados'!H:H,'Servicios Realizados'!G:G,A101,'Servicios Realizados'!B:B,I$2)</f>
        <v>0</v>
      </c>
      <c r="J101">
        <f>SUMIFS('Servicios Realizados'!H:H,'Servicios Realizados'!G:G,A101,'Servicios Realizados'!B:B,J$2)</f>
        <v>0</v>
      </c>
    </row>
    <row r="102" spans="1:10" hidden="1">
      <c r="A102" s="6">
        <f t="shared" si="1"/>
        <v>42893</v>
      </c>
      <c r="B102">
        <f>SUMIF('Servicios Realizados'!G$2:G$800,A102,'Servicios Realizados'!H$2:H$800)</f>
        <v>48000</v>
      </c>
      <c r="D102">
        <f>SUMIFS('Servicios Realizados'!H:H,'Servicios Realizados'!G:G,A102,'Servicios Realizados'!B:B,D$2)</f>
        <v>0</v>
      </c>
      <c r="E102">
        <f>SUMIFS('Servicios Realizados'!H:H,'Servicios Realizados'!G:G,A102,'Servicios Realizados'!B:B,E$2)</f>
        <v>48000</v>
      </c>
      <c r="F102">
        <f>SUMIFS('Servicios Realizados'!H:H,'Servicios Realizados'!G:G,A102,'Servicios Realizados'!B:B,F$2)</f>
        <v>0</v>
      </c>
      <c r="G102">
        <f>SUMIFS('Servicios Realizados'!H:H,'Servicios Realizados'!G:G,A102,'Servicios Realizados'!B:B,G$2)</f>
        <v>0</v>
      </c>
      <c r="H102">
        <f>SUMIFS('Servicios Realizados'!H:H,'Servicios Realizados'!G:G,A102,'Servicios Realizados'!B:B,H$2)</f>
        <v>0</v>
      </c>
      <c r="I102">
        <f>SUMIFS('Servicios Realizados'!H:H,'Servicios Realizados'!G:G,A102,'Servicios Realizados'!B:B,I$2)</f>
        <v>0</v>
      </c>
      <c r="J102">
        <f>SUMIFS('Servicios Realizados'!H:H,'Servicios Realizados'!G:G,A102,'Servicios Realizados'!B:B,J$2)</f>
        <v>0</v>
      </c>
    </row>
    <row r="103" spans="1:10" hidden="1">
      <c r="A103" s="6">
        <f t="shared" si="1"/>
        <v>42894</v>
      </c>
      <c r="B103">
        <f>SUMIF('Servicios Realizados'!G$2:G$800,A103,'Servicios Realizados'!H$2:H$800)</f>
        <v>48000</v>
      </c>
      <c r="D103">
        <f>SUMIFS('Servicios Realizados'!H:H,'Servicios Realizados'!G:G,A103,'Servicios Realizados'!B:B,D$2)</f>
        <v>0</v>
      </c>
      <c r="E103">
        <f>SUMIFS('Servicios Realizados'!H:H,'Servicios Realizados'!G:G,A103,'Servicios Realizados'!B:B,E$2)</f>
        <v>48000</v>
      </c>
      <c r="F103">
        <f>SUMIFS('Servicios Realizados'!H:H,'Servicios Realizados'!G:G,A103,'Servicios Realizados'!B:B,F$2)</f>
        <v>0</v>
      </c>
      <c r="G103">
        <f>SUMIFS('Servicios Realizados'!H:H,'Servicios Realizados'!G:G,A103,'Servicios Realizados'!B:B,G$2)</f>
        <v>0</v>
      </c>
      <c r="H103">
        <f>SUMIFS('Servicios Realizados'!H:H,'Servicios Realizados'!G:G,A103,'Servicios Realizados'!B:B,H$2)</f>
        <v>0</v>
      </c>
      <c r="I103">
        <f>SUMIFS('Servicios Realizados'!H:H,'Servicios Realizados'!G:G,A103,'Servicios Realizados'!B:B,I$2)</f>
        <v>0</v>
      </c>
      <c r="J103">
        <f>SUMIFS('Servicios Realizados'!H:H,'Servicios Realizados'!G:G,A103,'Servicios Realizados'!B:B,J$2)</f>
        <v>0</v>
      </c>
    </row>
    <row r="104" spans="1:10" hidden="1">
      <c r="A104" s="6">
        <f t="shared" si="1"/>
        <v>42895</v>
      </c>
      <c r="B104">
        <f>SUMIF('Servicios Realizados'!G$2:G$800,A104,'Servicios Realizados'!H$2:H$800)</f>
        <v>31500</v>
      </c>
      <c r="D104">
        <f>SUMIFS('Servicios Realizados'!H:H,'Servicios Realizados'!G:G,A104,'Servicios Realizados'!B:B,D$2)</f>
        <v>0</v>
      </c>
      <c r="E104">
        <f>SUMIFS('Servicios Realizados'!H:H,'Servicios Realizados'!G:G,A104,'Servicios Realizados'!B:B,E$2)</f>
        <v>25000</v>
      </c>
      <c r="F104">
        <f>SUMIFS('Servicios Realizados'!H:H,'Servicios Realizados'!G:G,A104,'Servicios Realizados'!B:B,F$2)</f>
        <v>0</v>
      </c>
      <c r="G104">
        <f>SUMIFS('Servicios Realizados'!H:H,'Servicios Realizados'!G:G,A104,'Servicios Realizados'!B:B,G$2)</f>
        <v>0</v>
      </c>
      <c r="H104">
        <f>SUMIFS('Servicios Realizados'!H:H,'Servicios Realizados'!G:G,A104,'Servicios Realizados'!B:B,H$2)</f>
        <v>0</v>
      </c>
      <c r="I104">
        <f>SUMIFS('Servicios Realizados'!H:H,'Servicios Realizados'!G:G,A104,'Servicios Realizados'!B:B,I$2)</f>
        <v>6500</v>
      </c>
      <c r="J104">
        <f>SUMIFS('Servicios Realizados'!H:H,'Servicios Realizados'!G:G,A104,'Servicios Realizados'!B:B,J$2)</f>
        <v>0</v>
      </c>
    </row>
    <row r="105" spans="1:10" hidden="1">
      <c r="A105" s="6">
        <f t="shared" si="1"/>
        <v>42896</v>
      </c>
      <c r="B105">
        <f>SUMIF('Servicios Realizados'!G$2:G$800,A105,'Servicios Realizados'!H$2:H$800)</f>
        <v>0</v>
      </c>
      <c r="D105">
        <f>SUMIFS('Servicios Realizados'!H:H,'Servicios Realizados'!G:G,A105,'Servicios Realizados'!B:B,D$2)</f>
        <v>0</v>
      </c>
      <c r="E105">
        <f>SUMIFS('Servicios Realizados'!H:H,'Servicios Realizados'!G:G,A105,'Servicios Realizados'!B:B,E$2)</f>
        <v>0</v>
      </c>
      <c r="F105">
        <f>SUMIFS('Servicios Realizados'!H:H,'Servicios Realizados'!G:G,A105,'Servicios Realizados'!B:B,F$2)</f>
        <v>0</v>
      </c>
      <c r="G105">
        <f>SUMIFS('Servicios Realizados'!H:H,'Servicios Realizados'!G:G,A105,'Servicios Realizados'!B:B,G$2)</f>
        <v>0</v>
      </c>
      <c r="H105">
        <f>SUMIFS('Servicios Realizados'!H:H,'Servicios Realizados'!G:G,A105,'Servicios Realizados'!B:B,H$2)</f>
        <v>0</v>
      </c>
      <c r="I105">
        <f>SUMIFS('Servicios Realizados'!H:H,'Servicios Realizados'!G:G,A105,'Servicios Realizados'!B:B,I$2)</f>
        <v>0</v>
      </c>
      <c r="J105">
        <f>SUMIFS('Servicios Realizados'!H:H,'Servicios Realizados'!G:G,A105,'Servicios Realizados'!B:B,J$2)</f>
        <v>0</v>
      </c>
    </row>
    <row r="106" spans="1:10" hidden="1">
      <c r="A106" s="6">
        <f t="shared" si="1"/>
        <v>42897</v>
      </c>
      <c r="B106">
        <f>SUMIF('Servicios Realizados'!G$2:G$800,A106,'Servicios Realizados'!H$2:H$800)</f>
        <v>0</v>
      </c>
      <c r="D106">
        <f>SUMIFS('Servicios Realizados'!H:H,'Servicios Realizados'!G:G,A106,'Servicios Realizados'!B:B,D$2)</f>
        <v>0</v>
      </c>
      <c r="E106">
        <f>SUMIFS('Servicios Realizados'!H:H,'Servicios Realizados'!G:G,A106,'Servicios Realizados'!B:B,E$2)</f>
        <v>0</v>
      </c>
      <c r="F106">
        <f>SUMIFS('Servicios Realizados'!H:H,'Servicios Realizados'!G:G,A106,'Servicios Realizados'!B:B,F$2)</f>
        <v>0</v>
      </c>
      <c r="G106">
        <f>SUMIFS('Servicios Realizados'!H:H,'Servicios Realizados'!G:G,A106,'Servicios Realizados'!B:B,G$2)</f>
        <v>0</v>
      </c>
      <c r="H106">
        <f>SUMIFS('Servicios Realizados'!H:H,'Servicios Realizados'!G:G,A106,'Servicios Realizados'!B:B,H$2)</f>
        <v>0</v>
      </c>
      <c r="I106">
        <f>SUMIFS('Servicios Realizados'!H:H,'Servicios Realizados'!G:G,A106,'Servicios Realizados'!B:B,I$2)</f>
        <v>0</v>
      </c>
      <c r="J106">
        <f>SUMIFS('Servicios Realizados'!H:H,'Servicios Realizados'!G:G,A106,'Servicios Realizados'!B:B,J$2)</f>
        <v>0</v>
      </c>
    </row>
    <row r="107" spans="1:10" hidden="1">
      <c r="A107" s="6">
        <f t="shared" si="1"/>
        <v>42898</v>
      </c>
      <c r="B107">
        <f>SUMIF('Servicios Realizados'!G$2:G$800,A107,'Servicios Realizados'!H$2:H$800)</f>
        <v>128000</v>
      </c>
      <c r="D107">
        <f>SUMIFS('Servicios Realizados'!H:H,'Servicios Realizados'!G:G,A107,'Servicios Realizados'!B:B,D$2)</f>
        <v>0</v>
      </c>
      <c r="E107">
        <f>SUMIFS('Servicios Realizados'!H:H,'Servicios Realizados'!G:G,A107,'Servicios Realizados'!B:B,E$2)</f>
        <v>123000</v>
      </c>
      <c r="F107">
        <f>SUMIFS('Servicios Realizados'!H:H,'Servicios Realizados'!G:G,A107,'Servicios Realizados'!B:B,F$2)</f>
        <v>0</v>
      </c>
      <c r="G107">
        <f>SUMIFS('Servicios Realizados'!H:H,'Servicios Realizados'!G:G,A107,'Servicios Realizados'!B:B,G$2)</f>
        <v>0</v>
      </c>
      <c r="H107">
        <f>SUMIFS('Servicios Realizados'!H:H,'Servicios Realizados'!G:G,A107,'Servicios Realizados'!B:B,H$2)</f>
        <v>0</v>
      </c>
      <c r="I107">
        <f>SUMIFS('Servicios Realizados'!H:H,'Servicios Realizados'!G:G,A107,'Servicios Realizados'!B:B,I$2)</f>
        <v>5000</v>
      </c>
      <c r="J107">
        <f>SUMIFS('Servicios Realizados'!H:H,'Servicios Realizados'!G:G,A107,'Servicios Realizados'!B:B,J$2)</f>
        <v>0</v>
      </c>
    </row>
    <row r="108" spans="1:10" hidden="1">
      <c r="A108" s="6">
        <f t="shared" si="1"/>
        <v>42899</v>
      </c>
      <c r="B108">
        <f>SUMIF('Servicios Realizados'!G$2:G$800,A108,'Servicios Realizados'!H$2:H$800)</f>
        <v>201000</v>
      </c>
      <c r="D108">
        <f>SUMIFS('Servicios Realizados'!H:H,'Servicios Realizados'!G:G,A108,'Servicios Realizados'!B:B,D$2)</f>
        <v>0</v>
      </c>
      <c r="E108">
        <f>SUMIFS('Servicios Realizados'!H:H,'Servicios Realizados'!G:G,A108,'Servicios Realizados'!B:B,E$2)</f>
        <v>23000</v>
      </c>
      <c r="F108">
        <f>SUMIFS('Servicios Realizados'!H:H,'Servicios Realizados'!G:G,A108,'Servicios Realizados'!B:B,F$2)</f>
        <v>0</v>
      </c>
      <c r="G108">
        <f>SUMIFS('Servicios Realizados'!H:H,'Servicios Realizados'!G:G,A108,'Servicios Realizados'!B:B,G$2)</f>
        <v>0</v>
      </c>
      <c r="H108">
        <f>SUMIFS('Servicios Realizados'!H:H,'Servicios Realizados'!G:G,A108,'Servicios Realizados'!B:B,H$2)</f>
        <v>0</v>
      </c>
      <c r="I108">
        <f>SUMIFS('Servicios Realizados'!H:H,'Servicios Realizados'!G:G,A108,'Servicios Realizados'!B:B,I$2)</f>
        <v>178000</v>
      </c>
      <c r="J108">
        <f>SUMIFS('Servicios Realizados'!H:H,'Servicios Realizados'!G:G,A108,'Servicios Realizados'!B:B,J$2)</f>
        <v>0</v>
      </c>
    </row>
    <row r="109" spans="1:10" hidden="1">
      <c r="A109" s="6">
        <f t="shared" si="1"/>
        <v>42900</v>
      </c>
      <c r="B109">
        <f>SUMIF('Servicios Realizados'!G$2:G$800,A109,'Servicios Realizados'!H$2:H$800)</f>
        <v>0</v>
      </c>
      <c r="D109">
        <f>SUMIFS('Servicios Realizados'!H:H,'Servicios Realizados'!G:G,A109,'Servicios Realizados'!B:B,D$2)</f>
        <v>0</v>
      </c>
      <c r="E109">
        <f>SUMIFS('Servicios Realizados'!H:H,'Servicios Realizados'!G:G,A109,'Servicios Realizados'!B:B,E$2)</f>
        <v>0</v>
      </c>
      <c r="F109">
        <f>SUMIFS('Servicios Realizados'!H:H,'Servicios Realizados'!G:G,A109,'Servicios Realizados'!B:B,F$2)</f>
        <v>0</v>
      </c>
      <c r="G109">
        <f>SUMIFS('Servicios Realizados'!H:H,'Servicios Realizados'!G:G,A109,'Servicios Realizados'!B:B,G$2)</f>
        <v>0</v>
      </c>
      <c r="H109">
        <f>SUMIFS('Servicios Realizados'!H:H,'Servicios Realizados'!G:G,A109,'Servicios Realizados'!B:B,H$2)</f>
        <v>0</v>
      </c>
      <c r="I109">
        <f>SUMIFS('Servicios Realizados'!H:H,'Servicios Realizados'!G:G,A109,'Servicios Realizados'!B:B,I$2)</f>
        <v>0</v>
      </c>
      <c r="J109">
        <f>SUMIFS('Servicios Realizados'!H:H,'Servicios Realizados'!G:G,A109,'Servicios Realizados'!B:B,J$2)</f>
        <v>0</v>
      </c>
    </row>
    <row r="110" spans="1:10" hidden="1">
      <c r="A110" s="6">
        <f t="shared" si="1"/>
        <v>42901</v>
      </c>
      <c r="B110">
        <f>SUMIF('Servicios Realizados'!G$2:G$800,A110,'Servicios Realizados'!H$2:H$800)</f>
        <v>25000</v>
      </c>
      <c r="D110">
        <f>SUMIFS('Servicios Realizados'!H:H,'Servicios Realizados'!G:G,A110,'Servicios Realizados'!B:B,D$2)</f>
        <v>0</v>
      </c>
      <c r="E110">
        <f>SUMIFS('Servicios Realizados'!H:H,'Servicios Realizados'!G:G,A110,'Servicios Realizados'!B:B,E$2)</f>
        <v>25000</v>
      </c>
      <c r="F110">
        <f>SUMIFS('Servicios Realizados'!H:H,'Servicios Realizados'!G:G,A110,'Servicios Realizados'!B:B,F$2)</f>
        <v>0</v>
      </c>
      <c r="G110">
        <f>SUMIFS('Servicios Realizados'!H:H,'Servicios Realizados'!G:G,A110,'Servicios Realizados'!B:B,G$2)</f>
        <v>0</v>
      </c>
      <c r="H110">
        <f>SUMIFS('Servicios Realizados'!H:H,'Servicios Realizados'!G:G,A110,'Servicios Realizados'!B:B,H$2)</f>
        <v>0</v>
      </c>
      <c r="I110">
        <f>SUMIFS('Servicios Realizados'!H:H,'Servicios Realizados'!G:G,A110,'Servicios Realizados'!B:B,I$2)</f>
        <v>0</v>
      </c>
      <c r="J110">
        <f>SUMIFS('Servicios Realizados'!H:H,'Servicios Realizados'!G:G,A110,'Servicios Realizados'!B:B,J$2)</f>
        <v>0</v>
      </c>
    </row>
    <row r="111" spans="1:10" hidden="1">
      <c r="A111" s="6">
        <f t="shared" si="1"/>
        <v>42902</v>
      </c>
      <c r="B111">
        <f>SUMIF('Servicios Realizados'!G$2:G$800,A111,'Servicios Realizados'!H$2:H$800)</f>
        <v>30000</v>
      </c>
      <c r="D111">
        <f>SUMIFS('Servicios Realizados'!H:H,'Servicios Realizados'!G:G,A111,'Servicios Realizados'!B:B,D$2)</f>
        <v>0</v>
      </c>
      <c r="E111">
        <f>SUMIFS('Servicios Realizados'!H:H,'Servicios Realizados'!G:G,A111,'Servicios Realizados'!B:B,E$2)</f>
        <v>30000</v>
      </c>
      <c r="F111">
        <f>SUMIFS('Servicios Realizados'!H:H,'Servicios Realizados'!G:G,A111,'Servicios Realizados'!B:B,F$2)</f>
        <v>0</v>
      </c>
      <c r="G111">
        <f>SUMIFS('Servicios Realizados'!H:H,'Servicios Realizados'!G:G,A111,'Servicios Realizados'!B:B,G$2)</f>
        <v>0</v>
      </c>
      <c r="H111">
        <f>SUMIFS('Servicios Realizados'!H:H,'Servicios Realizados'!G:G,A111,'Servicios Realizados'!B:B,H$2)</f>
        <v>0</v>
      </c>
      <c r="I111">
        <f>SUMIFS('Servicios Realizados'!H:H,'Servicios Realizados'!G:G,A111,'Servicios Realizados'!B:B,I$2)</f>
        <v>0</v>
      </c>
      <c r="J111">
        <f>SUMIFS('Servicios Realizados'!H:H,'Servicios Realizados'!G:G,A111,'Servicios Realizados'!B:B,J$2)</f>
        <v>0</v>
      </c>
    </row>
    <row r="112" spans="1:10" hidden="1">
      <c r="A112" s="6">
        <f t="shared" si="1"/>
        <v>42903</v>
      </c>
      <c r="B112">
        <f>SUMIF('Servicios Realizados'!G$2:G$800,A112,'Servicios Realizados'!H$2:H$800)</f>
        <v>29000</v>
      </c>
      <c r="D112">
        <f>SUMIFS('Servicios Realizados'!H:H,'Servicios Realizados'!G:G,A112,'Servicios Realizados'!B:B,D$2)</f>
        <v>0</v>
      </c>
      <c r="E112">
        <f>SUMIFS('Servicios Realizados'!H:H,'Servicios Realizados'!G:G,A112,'Servicios Realizados'!B:B,E$2)</f>
        <v>29000</v>
      </c>
      <c r="F112">
        <f>SUMIFS('Servicios Realizados'!H:H,'Servicios Realizados'!G:G,A112,'Servicios Realizados'!B:B,F$2)</f>
        <v>0</v>
      </c>
      <c r="G112">
        <f>SUMIFS('Servicios Realizados'!H:H,'Servicios Realizados'!G:G,A112,'Servicios Realizados'!B:B,G$2)</f>
        <v>0</v>
      </c>
      <c r="H112">
        <f>SUMIFS('Servicios Realizados'!H:H,'Servicios Realizados'!G:G,A112,'Servicios Realizados'!B:B,H$2)</f>
        <v>0</v>
      </c>
      <c r="I112">
        <f>SUMIFS('Servicios Realizados'!H:H,'Servicios Realizados'!G:G,A112,'Servicios Realizados'!B:B,I$2)</f>
        <v>0</v>
      </c>
      <c r="J112">
        <f>SUMIFS('Servicios Realizados'!H:H,'Servicios Realizados'!G:G,A112,'Servicios Realizados'!B:B,J$2)</f>
        <v>0</v>
      </c>
    </row>
    <row r="113" spans="1:10" hidden="1">
      <c r="A113" s="6">
        <f t="shared" si="1"/>
        <v>42904</v>
      </c>
      <c r="B113">
        <f>SUMIF('Servicios Realizados'!G$2:G$800,A113,'Servicios Realizados'!H$2:H$800)</f>
        <v>0</v>
      </c>
      <c r="D113">
        <f>SUMIFS('Servicios Realizados'!H:H,'Servicios Realizados'!G:G,A113,'Servicios Realizados'!B:B,D$2)</f>
        <v>0</v>
      </c>
      <c r="E113">
        <f>SUMIFS('Servicios Realizados'!H:H,'Servicios Realizados'!G:G,A113,'Servicios Realizados'!B:B,E$2)</f>
        <v>0</v>
      </c>
      <c r="F113">
        <f>SUMIFS('Servicios Realizados'!H:H,'Servicios Realizados'!G:G,A113,'Servicios Realizados'!B:B,F$2)</f>
        <v>0</v>
      </c>
      <c r="G113">
        <f>SUMIFS('Servicios Realizados'!H:H,'Servicios Realizados'!G:G,A113,'Servicios Realizados'!B:B,G$2)</f>
        <v>0</v>
      </c>
      <c r="H113">
        <f>SUMIFS('Servicios Realizados'!H:H,'Servicios Realizados'!G:G,A113,'Servicios Realizados'!B:B,H$2)</f>
        <v>0</v>
      </c>
      <c r="I113">
        <f>SUMIFS('Servicios Realizados'!H:H,'Servicios Realizados'!G:G,A113,'Servicios Realizados'!B:B,I$2)</f>
        <v>0</v>
      </c>
      <c r="J113">
        <f>SUMIFS('Servicios Realizados'!H:H,'Servicios Realizados'!G:G,A113,'Servicios Realizados'!B:B,J$2)</f>
        <v>0</v>
      </c>
    </row>
    <row r="114" spans="1:10" hidden="1">
      <c r="A114" s="6">
        <f t="shared" si="1"/>
        <v>42905</v>
      </c>
      <c r="B114">
        <f>SUMIF('Servicios Realizados'!G$2:G$800,A114,'Servicios Realizados'!H$2:H$800)</f>
        <v>84000</v>
      </c>
      <c r="D114">
        <f>SUMIFS('Servicios Realizados'!H:H,'Servicios Realizados'!G:G,A114,'Servicios Realizados'!B:B,D$2)</f>
        <v>0</v>
      </c>
      <c r="E114">
        <f>SUMIFS('Servicios Realizados'!H:H,'Servicios Realizados'!G:G,A114,'Servicios Realizados'!B:B,E$2)</f>
        <v>52000</v>
      </c>
      <c r="F114">
        <f>SUMIFS('Servicios Realizados'!H:H,'Servicios Realizados'!G:G,A114,'Servicios Realizados'!B:B,F$2)</f>
        <v>0</v>
      </c>
      <c r="G114">
        <f>SUMIFS('Servicios Realizados'!H:H,'Servicios Realizados'!G:G,A114,'Servicios Realizados'!B:B,G$2)</f>
        <v>0</v>
      </c>
      <c r="H114">
        <f>SUMIFS('Servicios Realizados'!H:H,'Servicios Realizados'!G:G,A114,'Servicios Realizados'!B:B,H$2)</f>
        <v>0</v>
      </c>
      <c r="I114">
        <f>SUMIFS('Servicios Realizados'!H:H,'Servicios Realizados'!G:G,A114,'Servicios Realizados'!B:B,I$2)</f>
        <v>32000</v>
      </c>
      <c r="J114">
        <f>SUMIFS('Servicios Realizados'!H:H,'Servicios Realizados'!G:G,A114,'Servicios Realizados'!B:B,J$2)</f>
        <v>0</v>
      </c>
    </row>
    <row r="115" spans="1:10" hidden="1">
      <c r="A115" s="6">
        <f t="shared" si="1"/>
        <v>42906</v>
      </c>
      <c r="B115">
        <f>SUMIF('Servicios Realizados'!G$2:G$800,A115,'Servicios Realizados'!H$2:H$800)</f>
        <v>130001</v>
      </c>
      <c r="D115">
        <f>SUMIFS('Servicios Realizados'!H:H,'Servicios Realizados'!G:G,A115,'Servicios Realizados'!B:B,D$2)</f>
        <v>0</v>
      </c>
      <c r="E115">
        <f>SUMIFS('Servicios Realizados'!H:H,'Servicios Realizados'!G:G,A115,'Servicios Realizados'!B:B,E$2)</f>
        <v>95000</v>
      </c>
      <c r="F115">
        <f>SUMIFS('Servicios Realizados'!H:H,'Servicios Realizados'!G:G,A115,'Servicios Realizados'!B:B,F$2)</f>
        <v>0</v>
      </c>
      <c r="G115">
        <f>SUMIFS('Servicios Realizados'!H:H,'Servicios Realizados'!G:G,A115,'Servicios Realizados'!B:B,G$2)</f>
        <v>0</v>
      </c>
      <c r="H115">
        <f>SUMIFS('Servicios Realizados'!H:H,'Servicios Realizados'!G:G,A115,'Servicios Realizados'!B:B,H$2)</f>
        <v>0</v>
      </c>
      <c r="I115">
        <f>SUMIFS('Servicios Realizados'!H:H,'Servicios Realizados'!G:G,A115,'Servicios Realizados'!B:B,I$2)</f>
        <v>35001</v>
      </c>
      <c r="J115">
        <f>SUMIFS('Servicios Realizados'!H:H,'Servicios Realizados'!G:G,A115,'Servicios Realizados'!B:B,J$2)</f>
        <v>0</v>
      </c>
    </row>
    <row r="116" spans="1:10" hidden="1">
      <c r="A116" s="6">
        <f t="shared" si="1"/>
        <v>42907</v>
      </c>
      <c r="B116">
        <f>SUMIF('Servicios Realizados'!G$2:G$800,A116,'Servicios Realizados'!H$2:H$800)</f>
        <v>17000</v>
      </c>
      <c r="D116">
        <f>SUMIFS('Servicios Realizados'!H:H,'Servicios Realizados'!G:G,A116,'Servicios Realizados'!B:B,D$2)</f>
        <v>0</v>
      </c>
      <c r="E116">
        <f>SUMIFS('Servicios Realizados'!H:H,'Servicios Realizados'!G:G,A116,'Servicios Realizados'!B:B,E$2)</f>
        <v>17000</v>
      </c>
      <c r="F116">
        <f>SUMIFS('Servicios Realizados'!H:H,'Servicios Realizados'!G:G,A116,'Servicios Realizados'!B:B,F$2)</f>
        <v>0</v>
      </c>
      <c r="G116">
        <f>SUMIFS('Servicios Realizados'!H:H,'Servicios Realizados'!G:G,A116,'Servicios Realizados'!B:B,G$2)</f>
        <v>0</v>
      </c>
      <c r="H116">
        <f>SUMIFS('Servicios Realizados'!H:H,'Servicios Realizados'!G:G,A116,'Servicios Realizados'!B:B,H$2)</f>
        <v>0</v>
      </c>
      <c r="I116">
        <f>SUMIFS('Servicios Realizados'!H:H,'Servicios Realizados'!G:G,A116,'Servicios Realizados'!B:B,I$2)</f>
        <v>0</v>
      </c>
      <c r="J116">
        <f>SUMIFS('Servicios Realizados'!H:H,'Servicios Realizados'!G:G,A116,'Servicios Realizados'!B:B,J$2)</f>
        <v>0</v>
      </c>
    </row>
    <row r="117" spans="1:10" hidden="1">
      <c r="A117" s="6">
        <f t="shared" si="1"/>
        <v>42908</v>
      </c>
      <c r="B117">
        <f>SUMIF('Servicios Realizados'!G$2:G$800,A117,'Servicios Realizados'!H$2:H$800)</f>
        <v>46500</v>
      </c>
      <c r="D117">
        <f>SUMIFS('Servicios Realizados'!H:H,'Servicios Realizados'!G:G,A117,'Servicios Realizados'!B:B,D$2)</f>
        <v>0</v>
      </c>
      <c r="E117">
        <f>SUMIFS('Servicios Realizados'!H:H,'Servicios Realizados'!G:G,A117,'Servicios Realizados'!B:B,E$2)</f>
        <v>33250</v>
      </c>
      <c r="F117">
        <f>SUMIFS('Servicios Realizados'!H:H,'Servicios Realizados'!G:G,A117,'Servicios Realizados'!B:B,F$2)</f>
        <v>0</v>
      </c>
      <c r="G117">
        <f>SUMIFS('Servicios Realizados'!H:H,'Servicios Realizados'!G:G,A117,'Servicios Realizados'!B:B,G$2)</f>
        <v>0</v>
      </c>
      <c r="H117">
        <f>SUMIFS('Servicios Realizados'!H:H,'Servicios Realizados'!G:G,A117,'Servicios Realizados'!B:B,H$2)</f>
        <v>0</v>
      </c>
      <c r="I117">
        <f>SUMIFS('Servicios Realizados'!H:H,'Servicios Realizados'!G:G,A117,'Servicios Realizados'!B:B,I$2)</f>
        <v>13250</v>
      </c>
      <c r="J117">
        <f>SUMIFS('Servicios Realizados'!H:H,'Servicios Realizados'!G:G,A117,'Servicios Realizados'!B:B,J$2)</f>
        <v>0</v>
      </c>
    </row>
    <row r="118" spans="1:10" hidden="1">
      <c r="A118" s="6">
        <f t="shared" si="1"/>
        <v>42909</v>
      </c>
      <c r="B118">
        <f>SUMIF('Servicios Realizados'!G$2:G$800,A118,'Servicios Realizados'!H$2:H$800)</f>
        <v>75000</v>
      </c>
      <c r="D118">
        <f>SUMIFS('Servicios Realizados'!H:H,'Servicios Realizados'!G:G,A118,'Servicios Realizados'!B:B,D$2)</f>
        <v>0</v>
      </c>
      <c r="E118">
        <f>SUMIFS('Servicios Realizados'!H:H,'Servicios Realizados'!G:G,A118,'Servicios Realizados'!B:B,E$2)</f>
        <v>75000</v>
      </c>
      <c r="F118">
        <f>SUMIFS('Servicios Realizados'!H:H,'Servicios Realizados'!G:G,A118,'Servicios Realizados'!B:B,F$2)</f>
        <v>0</v>
      </c>
      <c r="G118">
        <f>SUMIFS('Servicios Realizados'!H:H,'Servicios Realizados'!G:G,A118,'Servicios Realizados'!B:B,G$2)</f>
        <v>0</v>
      </c>
      <c r="H118">
        <f>SUMIFS('Servicios Realizados'!H:H,'Servicios Realizados'!G:G,A118,'Servicios Realizados'!B:B,H$2)</f>
        <v>0</v>
      </c>
      <c r="I118">
        <f>SUMIFS('Servicios Realizados'!H:H,'Servicios Realizados'!G:G,A118,'Servicios Realizados'!B:B,I$2)</f>
        <v>0</v>
      </c>
      <c r="J118">
        <f>SUMIFS('Servicios Realizados'!H:H,'Servicios Realizados'!G:G,A118,'Servicios Realizados'!B:B,J$2)</f>
        <v>0</v>
      </c>
    </row>
    <row r="119" spans="1:10" hidden="1">
      <c r="A119" s="6">
        <f t="shared" si="1"/>
        <v>42910</v>
      </c>
      <c r="B119">
        <f>SUMIF('Servicios Realizados'!G$2:G$800,A119,'Servicios Realizados'!H$2:H$800)</f>
        <v>24500</v>
      </c>
      <c r="D119">
        <f>SUMIFS('Servicios Realizados'!H:H,'Servicios Realizados'!G:G,A119,'Servicios Realizados'!B:B,D$2)</f>
        <v>0</v>
      </c>
      <c r="E119">
        <f>SUMIFS('Servicios Realizados'!H:H,'Servicios Realizados'!G:G,A119,'Servicios Realizados'!B:B,E$2)</f>
        <v>15000</v>
      </c>
      <c r="F119">
        <f>SUMIFS('Servicios Realizados'!H:H,'Servicios Realizados'!G:G,A119,'Servicios Realizados'!B:B,F$2)</f>
        <v>0</v>
      </c>
      <c r="G119">
        <f>SUMIFS('Servicios Realizados'!H:H,'Servicios Realizados'!G:G,A119,'Servicios Realizados'!B:B,G$2)</f>
        <v>0</v>
      </c>
      <c r="H119">
        <f>SUMIFS('Servicios Realizados'!H:H,'Servicios Realizados'!G:G,A119,'Servicios Realizados'!B:B,H$2)</f>
        <v>0</v>
      </c>
      <c r="I119">
        <f>SUMIFS('Servicios Realizados'!H:H,'Servicios Realizados'!G:G,A119,'Servicios Realizados'!B:B,I$2)</f>
        <v>9500</v>
      </c>
      <c r="J119">
        <f>SUMIFS('Servicios Realizados'!H:H,'Servicios Realizados'!G:G,A119,'Servicios Realizados'!B:B,J$2)</f>
        <v>0</v>
      </c>
    </row>
    <row r="120" spans="1:10" hidden="1">
      <c r="A120" s="6">
        <f t="shared" si="1"/>
        <v>42911</v>
      </c>
      <c r="B120">
        <f>SUMIF('Servicios Realizados'!G$2:G$800,A120,'Servicios Realizados'!H$2:H$800)</f>
        <v>0</v>
      </c>
      <c r="D120">
        <f>SUMIFS('Servicios Realizados'!H:H,'Servicios Realizados'!G:G,A120,'Servicios Realizados'!B:B,D$2)</f>
        <v>0</v>
      </c>
      <c r="E120">
        <f>SUMIFS('Servicios Realizados'!H:H,'Servicios Realizados'!G:G,A120,'Servicios Realizados'!B:B,E$2)</f>
        <v>0</v>
      </c>
      <c r="F120">
        <f>SUMIFS('Servicios Realizados'!H:H,'Servicios Realizados'!G:G,A120,'Servicios Realizados'!B:B,F$2)</f>
        <v>0</v>
      </c>
      <c r="G120">
        <f>SUMIFS('Servicios Realizados'!H:H,'Servicios Realizados'!G:G,A120,'Servicios Realizados'!B:B,G$2)</f>
        <v>0</v>
      </c>
      <c r="H120">
        <f>SUMIFS('Servicios Realizados'!H:H,'Servicios Realizados'!G:G,A120,'Servicios Realizados'!B:B,H$2)</f>
        <v>0</v>
      </c>
      <c r="I120">
        <f>SUMIFS('Servicios Realizados'!H:H,'Servicios Realizados'!G:G,A120,'Servicios Realizados'!B:B,I$2)</f>
        <v>0</v>
      </c>
      <c r="J120">
        <f>SUMIFS('Servicios Realizados'!H:H,'Servicios Realizados'!G:G,A120,'Servicios Realizados'!B:B,J$2)</f>
        <v>0</v>
      </c>
    </row>
    <row r="121" spans="1:10" hidden="1">
      <c r="A121" s="6">
        <f t="shared" si="1"/>
        <v>42912</v>
      </c>
      <c r="B121">
        <f>SUMIF('Servicios Realizados'!G$2:G$800,A121,'Servicios Realizados'!H$2:H$800)</f>
        <v>0</v>
      </c>
      <c r="D121">
        <f>SUMIFS('Servicios Realizados'!H:H,'Servicios Realizados'!G:G,A121,'Servicios Realizados'!B:B,D$2)</f>
        <v>0</v>
      </c>
      <c r="E121">
        <f>SUMIFS('Servicios Realizados'!H:H,'Servicios Realizados'!G:G,A121,'Servicios Realizados'!B:B,E$2)</f>
        <v>0</v>
      </c>
      <c r="F121">
        <f>SUMIFS('Servicios Realizados'!H:H,'Servicios Realizados'!G:G,A121,'Servicios Realizados'!B:B,F$2)</f>
        <v>0</v>
      </c>
      <c r="G121">
        <f>SUMIFS('Servicios Realizados'!H:H,'Servicios Realizados'!G:G,A121,'Servicios Realizados'!B:B,G$2)</f>
        <v>0</v>
      </c>
      <c r="H121">
        <f>SUMIFS('Servicios Realizados'!H:H,'Servicios Realizados'!G:G,A121,'Servicios Realizados'!B:B,H$2)</f>
        <v>0</v>
      </c>
      <c r="I121">
        <f>SUMIFS('Servicios Realizados'!H:H,'Servicios Realizados'!G:G,A121,'Servicios Realizados'!B:B,I$2)</f>
        <v>0</v>
      </c>
      <c r="J121">
        <f>SUMIFS('Servicios Realizados'!H:H,'Servicios Realizados'!G:G,A121,'Servicios Realizados'!B:B,J$2)</f>
        <v>0</v>
      </c>
    </row>
    <row r="122" spans="1:10" hidden="1">
      <c r="A122" s="6">
        <f t="shared" si="1"/>
        <v>42913</v>
      </c>
      <c r="B122">
        <f>SUMIF('Servicios Realizados'!G$2:G$800,A122,'Servicios Realizados'!H$2:H$800)</f>
        <v>0</v>
      </c>
      <c r="D122">
        <f>SUMIFS('Servicios Realizados'!H:H,'Servicios Realizados'!G:G,A122,'Servicios Realizados'!B:B,D$2)</f>
        <v>0</v>
      </c>
      <c r="E122">
        <f>SUMIFS('Servicios Realizados'!H:H,'Servicios Realizados'!G:G,A122,'Servicios Realizados'!B:B,E$2)</f>
        <v>0</v>
      </c>
      <c r="F122">
        <f>SUMIFS('Servicios Realizados'!H:H,'Servicios Realizados'!G:G,A122,'Servicios Realizados'!B:B,F$2)</f>
        <v>0</v>
      </c>
      <c r="G122">
        <f>SUMIFS('Servicios Realizados'!H:H,'Servicios Realizados'!G:G,A122,'Servicios Realizados'!B:B,G$2)</f>
        <v>0</v>
      </c>
      <c r="H122">
        <f>SUMIFS('Servicios Realizados'!H:H,'Servicios Realizados'!G:G,A122,'Servicios Realizados'!B:B,H$2)</f>
        <v>0</v>
      </c>
      <c r="I122">
        <f>SUMIFS('Servicios Realizados'!H:H,'Servicios Realizados'!G:G,A122,'Servicios Realizados'!B:B,I$2)</f>
        <v>0</v>
      </c>
      <c r="J122">
        <f>SUMIFS('Servicios Realizados'!H:H,'Servicios Realizados'!G:G,A122,'Servicios Realizados'!B:B,J$2)</f>
        <v>0</v>
      </c>
    </row>
    <row r="123" spans="1:10" hidden="1">
      <c r="A123" s="6">
        <f t="shared" si="1"/>
        <v>42914</v>
      </c>
      <c r="B123">
        <f>SUMIF('Servicios Realizados'!G$2:G$800,A123,'Servicios Realizados'!H$2:H$800)</f>
        <v>77000</v>
      </c>
      <c r="D123">
        <f>SUMIFS('Servicios Realizados'!H:H,'Servicios Realizados'!G:G,A123,'Servicios Realizados'!B:B,D$2)</f>
        <v>0</v>
      </c>
      <c r="E123">
        <f>SUMIFS('Servicios Realizados'!H:H,'Servicios Realizados'!G:G,A123,'Servicios Realizados'!B:B,E$2)</f>
        <v>77000</v>
      </c>
      <c r="F123">
        <f>SUMIFS('Servicios Realizados'!H:H,'Servicios Realizados'!G:G,A123,'Servicios Realizados'!B:B,F$2)</f>
        <v>0</v>
      </c>
      <c r="G123">
        <f>SUMIFS('Servicios Realizados'!H:H,'Servicios Realizados'!G:G,A123,'Servicios Realizados'!B:B,G$2)</f>
        <v>0</v>
      </c>
      <c r="H123">
        <f>SUMIFS('Servicios Realizados'!H:H,'Servicios Realizados'!G:G,A123,'Servicios Realizados'!B:B,H$2)</f>
        <v>0</v>
      </c>
      <c r="I123">
        <f>SUMIFS('Servicios Realizados'!H:H,'Servicios Realizados'!G:G,A123,'Servicios Realizados'!B:B,I$2)</f>
        <v>0</v>
      </c>
      <c r="J123">
        <f>SUMIFS('Servicios Realizados'!H:H,'Servicios Realizados'!G:G,A123,'Servicios Realizados'!B:B,J$2)</f>
        <v>0</v>
      </c>
    </row>
    <row r="124" spans="1:10" hidden="1">
      <c r="A124" s="6">
        <f t="shared" si="1"/>
        <v>42915</v>
      </c>
      <c r="B124">
        <f>SUMIF('Servicios Realizados'!G$2:G$800,A124,'Servicios Realizados'!H$2:H$800)</f>
        <v>26500</v>
      </c>
      <c r="D124">
        <f>SUMIFS('Servicios Realizados'!H:H,'Servicios Realizados'!G:G,A124,'Servicios Realizados'!B:B,D$2)</f>
        <v>0</v>
      </c>
      <c r="E124">
        <f>SUMIFS('Servicios Realizados'!H:H,'Servicios Realizados'!G:G,A124,'Servicios Realizados'!B:B,E$2)</f>
        <v>20000</v>
      </c>
      <c r="F124">
        <f>SUMIFS('Servicios Realizados'!H:H,'Servicios Realizados'!G:G,A124,'Servicios Realizados'!B:B,F$2)</f>
        <v>0</v>
      </c>
      <c r="G124">
        <f>SUMIFS('Servicios Realizados'!H:H,'Servicios Realizados'!G:G,A124,'Servicios Realizados'!B:B,G$2)</f>
        <v>0</v>
      </c>
      <c r="H124">
        <f>SUMIFS('Servicios Realizados'!H:H,'Servicios Realizados'!G:G,A124,'Servicios Realizados'!B:B,H$2)</f>
        <v>0</v>
      </c>
      <c r="I124">
        <f>SUMIFS('Servicios Realizados'!H:H,'Servicios Realizados'!G:G,A124,'Servicios Realizados'!B:B,I$2)</f>
        <v>6500</v>
      </c>
      <c r="J124">
        <f>SUMIFS('Servicios Realizados'!H:H,'Servicios Realizados'!G:G,A124,'Servicios Realizados'!B:B,J$2)</f>
        <v>0</v>
      </c>
    </row>
    <row r="125" spans="1:10" hidden="1">
      <c r="A125" s="6">
        <f t="shared" si="1"/>
        <v>42916</v>
      </c>
      <c r="B125">
        <f>SUMIF('Servicios Realizados'!G$2:G$800,A125,'Servicios Realizados'!H$2:H$800)</f>
        <v>0</v>
      </c>
      <c r="D125">
        <f>SUMIFS('Servicios Realizados'!H:H,'Servicios Realizados'!G:G,A125,'Servicios Realizados'!B:B,D$2)</f>
        <v>0</v>
      </c>
      <c r="E125">
        <f>SUMIFS('Servicios Realizados'!H:H,'Servicios Realizados'!G:G,A125,'Servicios Realizados'!B:B,E$2)</f>
        <v>0</v>
      </c>
      <c r="F125">
        <f>SUMIFS('Servicios Realizados'!H:H,'Servicios Realizados'!G:G,A125,'Servicios Realizados'!B:B,F$2)</f>
        <v>0</v>
      </c>
      <c r="G125">
        <f>SUMIFS('Servicios Realizados'!H:H,'Servicios Realizados'!G:G,A125,'Servicios Realizados'!B:B,G$2)</f>
        <v>0</v>
      </c>
      <c r="H125">
        <f>SUMIFS('Servicios Realizados'!H:H,'Servicios Realizados'!G:G,A125,'Servicios Realizados'!B:B,H$2)</f>
        <v>0</v>
      </c>
      <c r="I125">
        <f>SUMIFS('Servicios Realizados'!H:H,'Servicios Realizados'!G:G,A125,'Servicios Realizados'!B:B,I$2)</f>
        <v>0</v>
      </c>
      <c r="J125">
        <f>SUMIFS('Servicios Realizados'!H:H,'Servicios Realizados'!G:G,A125,'Servicios Realizados'!B:B,J$2)</f>
        <v>0</v>
      </c>
    </row>
    <row r="126" spans="1:10" hidden="1">
      <c r="A126" s="6">
        <f t="shared" si="1"/>
        <v>42917</v>
      </c>
      <c r="B126">
        <f>SUMIF('Servicios Realizados'!G$2:G$800,A126,'Servicios Realizados'!H$2:H$800)</f>
        <v>0</v>
      </c>
      <c r="D126">
        <f>SUMIFS('Servicios Realizados'!H:H,'Servicios Realizados'!G:G,A126,'Servicios Realizados'!B:B,D$2)</f>
        <v>0</v>
      </c>
      <c r="E126">
        <f>SUMIFS('Servicios Realizados'!H:H,'Servicios Realizados'!G:G,A126,'Servicios Realizados'!B:B,E$2)</f>
        <v>0</v>
      </c>
      <c r="F126">
        <f>SUMIFS('Servicios Realizados'!H:H,'Servicios Realizados'!G:G,A126,'Servicios Realizados'!B:B,F$2)</f>
        <v>0</v>
      </c>
      <c r="G126">
        <f>SUMIFS('Servicios Realizados'!H:H,'Servicios Realizados'!G:G,A126,'Servicios Realizados'!B:B,G$2)</f>
        <v>0</v>
      </c>
      <c r="H126">
        <f>SUMIFS('Servicios Realizados'!H:H,'Servicios Realizados'!G:G,A126,'Servicios Realizados'!B:B,H$2)</f>
        <v>0</v>
      </c>
      <c r="I126">
        <f>SUMIFS('Servicios Realizados'!H:H,'Servicios Realizados'!G:G,A126,'Servicios Realizados'!B:B,I$2)</f>
        <v>0</v>
      </c>
      <c r="J126">
        <f>SUMIFS('Servicios Realizados'!H:H,'Servicios Realizados'!G:G,A126,'Servicios Realizados'!B:B,J$2)</f>
        <v>0</v>
      </c>
    </row>
    <row r="127" spans="1:10" hidden="1">
      <c r="A127" s="6">
        <f t="shared" si="1"/>
        <v>42918</v>
      </c>
      <c r="B127">
        <f>SUMIF('Servicios Realizados'!G$2:G$800,A127,'Servicios Realizados'!H$2:H$800)</f>
        <v>0</v>
      </c>
      <c r="D127">
        <f>SUMIFS('Servicios Realizados'!H:H,'Servicios Realizados'!G:G,A127,'Servicios Realizados'!B:B,D$2)</f>
        <v>0</v>
      </c>
      <c r="E127">
        <f>SUMIFS('Servicios Realizados'!H:H,'Servicios Realizados'!G:G,A127,'Servicios Realizados'!B:B,E$2)</f>
        <v>0</v>
      </c>
      <c r="F127">
        <f>SUMIFS('Servicios Realizados'!H:H,'Servicios Realizados'!G:G,A127,'Servicios Realizados'!B:B,F$2)</f>
        <v>0</v>
      </c>
      <c r="G127">
        <f>SUMIFS('Servicios Realizados'!H:H,'Servicios Realizados'!G:G,A127,'Servicios Realizados'!B:B,G$2)</f>
        <v>0</v>
      </c>
      <c r="H127">
        <f>SUMIFS('Servicios Realizados'!H:H,'Servicios Realizados'!G:G,A127,'Servicios Realizados'!B:B,H$2)</f>
        <v>0</v>
      </c>
      <c r="I127">
        <f>SUMIFS('Servicios Realizados'!H:H,'Servicios Realizados'!G:G,A127,'Servicios Realizados'!B:B,I$2)</f>
        <v>0</v>
      </c>
      <c r="J127">
        <f>SUMIFS('Servicios Realizados'!H:H,'Servicios Realizados'!G:G,A127,'Servicios Realizados'!B:B,J$2)</f>
        <v>0</v>
      </c>
    </row>
    <row r="128" spans="1:10" hidden="1">
      <c r="A128" s="6">
        <f t="shared" si="1"/>
        <v>42919</v>
      </c>
      <c r="B128">
        <f>SUMIF('Servicios Realizados'!G$2:G$800,A128,'Servicios Realizados'!H$2:H$800)</f>
        <v>23000</v>
      </c>
      <c r="D128">
        <f>SUMIFS('Servicios Realizados'!H:H,'Servicios Realizados'!G:G,A128,'Servicios Realizados'!B:B,D$2)</f>
        <v>0</v>
      </c>
      <c r="E128">
        <f>SUMIFS('Servicios Realizados'!H:H,'Servicios Realizados'!G:G,A128,'Servicios Realizados'!B:B,E$2)</f>
        <v>23000</v>
      </c>
      <c r="F128">
        <f>SUMIFS('Servicios Realizados'!H:H,'Servicios Realizados'!G:G,A128,'Servicios Realizados'!B:B,F$2)</f>
        <v>0</v>
      </c>
      <c r="G128">
        <f>SUMIFS('Servicios Realizados'!H:H,'Servicios Realizados'!G:G,A128,'Servicios Realizados'!B:B,G$2)</f>
        <v>0</v>
      </c>
      <c r="H128">
        <f>SUMIFS('Servicios Realizados'!H:H,'Servicios Realizados'!G:G,A128,'Servicios Realizados'!B:B,H$2)</f>
        <v>0</v>
      </c>
      <c r="I128">
        <f>SUMIFS('Servicios Realizados'!H:H,'Servicios Realizados'!G:G,A128,'Servicios Realizados'!B:B,I$2)</f>
        <v>0</v>
      </c>
      <c r="J128">
        <f>SUMIFS('Servicios Realizados'!H:H,'Servicios Realizados'!G:G,A128,'Servicios Realizados'!B:B,J$2)</f>
        <v>0</v>
      </c>
    </row>
    <row r="129" spans="1:10" hidden="1">
      <c r="A129" s="6">
        <f t="shared" si="1"/>
        <v>42920</v>
      </c>
      <c r="B129">
        <f>SUMIF('Servicios Realizados'!G$2:G$800,A129,'Servicios Realizados'!H$2:H$800)</f>
        <v>10000</v>
      </c>
      <c r="D129">
        <f>SUMIFS('Servicios Realizados'!H:H,'Servicios Realizados'!G:G,A129,'Servicios Realizados'!B:B,D$2)</f>
        <v>0</v>
      </c>
      <c r="E129">
        <f>SUMIFS('Servicios Realizados'!H:H,'Servicios Realizados'!G:G,A129,'Servicios Realizados'!B:B,E$2)</f>
        <v>0</v>
      </c>
      <c r="F129">
        <f>SUMIFS('Servicios Realizados'!H:H,'Servicios Realizados'!G:G,A129,'Servicios Realizados'!B:B,F$2)</f>
        <v>0</v>
      </c>
      <c r="G129">
        <f>SUMIFS('Servicios Realizados'!H:H,'Servicios Realizados'!G:G,A129,'Servicios Realizados'!B:B,G$2)</f>
        <v>0</v>
      </c>
      <c r="H129">
        <f>SUMIFS('Servicios Realizados'!H:H,'Servicios Realizados'!G:G,A129,'Servicios Realizados'!B:B,H$2)</f>
        <v>0</v>
      </c>
      <c r="I129">
        <f>SUMIFS('Servicios Realizados'!H:H,'Servicios Realizados'!G:G,A129,'Servicios Realizados'!B:B,I$2)</f>
        <v>10000</v>
      </c>
      <c r="J129">
        <f>SUMIFS('Servicios Realizados'!H:H,'Servicios Realizados'!G:G,A129,'Servicios Realizados'!B:B,J$2)</f>
        <v>0</v>
      </c>
    </row>
    <row r="130" spans="1:10" hidden="1">
      <c r="A130" s="6">
        <f t="shared" si="1"/>
        <v>42921</v>
      </c>
      <c r="B130">
        <f>SUMIF('Servicios Realizados'!G$2:G$800,A130,'Servicios Realizados'!H$2:H$800)</f>
        <v>0</v>
      </c>
      <c r="D130">
        <f>SUMIFS('Servicios Realizados'!H:H,'Servicios Realizados'!G:G,A130,'Servicios Realizados'!B:B,D$2)</f>
        <v>0</v>
      </c>
      <c r="E130">
        <f>SUMIFS('Servicios Realizados'!H:H,'Servicios Realizados'!G:G,A130,'Servicios Realizados'!B:B,E$2)</f>
        <v>0</v>
      </c>
      <c r="F130">
        <f>SUMIFS('Servicios Realizados'!H:H,'Servicios Realizados'!G:G,A130,'Servicios Realizados'!B:B,F$2)</f>
        <v>0</v>
      </c>
      <c r="G130">
        <f>SUMIFS('Servicios Realizados'!H:H,'Servicios Realizados'!G:G,A130,'Servicios Realizados'!B:B,G$2)</f>
        <v>0</v>
      </c>
      <c r="H130">
        <f>SUMIFS('Servicios Realizados'!H:H,'Servicios Realizados'!G:G,A130,'Servicios Realizados'!B:B,H$2)</f>
        <v>0</v>
      </c>
      <c r="I130">
        <f>SUMIFS('Servicios Realizados'!H:H,'Servicios Realizados'!G:G,A130,'Servicios Realizados'!B:B,I$2)</f>
        <v>0</v>
      </c>
      <c r="J130">
        <f>SUMIFS('Servicios Realizados'!H:H,'Servicios Realizados'!G:G,A130,'Servicios Realizados'!B:B,J$2)</f>
        <v>0</v>
      </c>
    </row>
    <row r="131" spans="1:10" hidden="1">
      <c r="A131" s="6">
        <f t="shared" si="1"/>
        <v>42922</v>
      </c>
      <c r="B131">
        <f>SUMIF('Servicios Realizados'!G$2:G$800,A131,'Servicios Realizados'!H$2:H$800)</f>
        <v>178500</v>
      </c>
      <c r="D131">
        <f>SUMIFS('Servicios Realizados'!H:H,'Servicios Realizados'!G:G,A131,'Servicios Realizados'!B:B,D$2)</f>
        <v>0</v>
      </c>
      <c r="E131">
        <f>SUMIFS('Servicios Realizados'!H:H,'Servicios Realizados'!G:G,A131,'Servicios Realizados'!B:B,E$2)</f>
        <v>123000</v>
      </c>
      <c r="F131">
        <f>SUMIFS('Servicios Realizados'!H:H,'Servicios Realizados'!G:G,A131,'Servicios Realizados'!B:B,F$2)</f>
        <v>0</v>
      </c>
      <c r="G131">
        <f>SUMIFS('Servicios Realizados'!H:H,'Servicios Realizados'!G:G,A131,'Servicios Realizados'!B:B,G$2)</f>
        <v>0</v>
      </c>
      <c r="H131">
        <f>SUMIFS('Servicios Realizados'!H:H,'Servicios Realizados'!G:G,A131,'Servicios Realizados'!B:B,H$2)</f>
        <v>0</v>
      </c>
      <c r="I131">
        <f>SUMIFS('Servicios Realizados'!H:H,'Servicios Realizados'!G:G,A131,'Servicios Realizados'!B:B,I$2)</f>
        <v>55500</v>
      </c>
      <c r="J131">
        <f>SUMIFS('Servicios Realizados'!H:H,'Servicios Realizados'!G:G,A131,'Servicios Realizados'!B:B,J$2)</f>
        <v>0</v>
      </c>
    </row>
    <row r="132" spans="1:10" hidden="1">
      <c r="A132" s="6">
        <f t="shared" si="1"/>
        <v>42923</v>
      </c>
      <c r="B132">
        <f>SUMIF('Servicios Realizados'!G$2:G$800,A132,'Servicios Realizados'!H$2:H$800)</f>
        <v>0</v>
      </c>
      <c r="D132">
        <f>SUMIFS('Servicios Realizados'!H:H,'Servicios Realizados'!G:G,A132,'Servicios Realizados'!B:B,D$2)</f>
        <v>0</v>
      </c>
      <c r="E132">
        <f>SUMIFS('Servicios Realizados'!H:H,'Servicios Realizados'!G:G,A132,'Servicios Realizados'!B:B,E$2)</f>
        <v>0</v>
      </c>
      <c r="F132">
        <f>SUMIFS('Servicios Realizados'!H:H,'Servicios Realizados'!G:G,A132,'Servicios Realizados'!B:B,F$2)</f>
        <v>0</v>
      </c>
      <c r="G132">
        <f>SUMIFS('Servicios Realizados'!H:H,'Servicios Realizados'!G:G,A132,'Servicios Realizados'!B:B,G$2)</f>
        <v>0</v>
      </c>
      <c r="H132">
        <f>SUMIFS('Servicios Realizados'!H:H,'Servicios Realizados'!G:G,A132,'Servicios Realizados'!B:B,H$2)</f>
        <v>0</v>
      </c>
      <c r="I132">
        <f>SUMIFS('Servicios Realizados'!H:H,'Servicios Realizados'!G:G,A132,'Servicios Realizados'!B:B,I$2)</f>
        <v>0</v>
      </c>
      <c r="J132">
        <f>SUMIFS('Servicios Realizados'!H:H,'Servicios Realizados'!G:G,A132,'Servicios Realizados'!B:B,J$2)</f>
        <v>0</v>
      </c>
    </row>
    <row r="133" spans="1:10" hidden="1">
      <c r="A133" s="6">
        <f t="shared" si="1"/>
        <v>42924</v>
      </c>
      <c r="B133">
        <f>SUMIF('Servicios Realizados'!G$2:G$800,A133,'Servicios Realizados'!H$2:H$800)</f>
        <v>148500</v>
      </c>
      <c r="D133">
        <f>SUMIFS('Servicios Realizados'!H:H,'Servicios Realizados'!G:G,A133,'Servicios Realizados'!B:B,D$2)</f>
        <v>0</v>
      </c>
      <c r="E133">
        <f>SUMIFS('Servicios Realizados'!H:H,'Servicios Realizados'!G:G,A133,'Servicios Realizados'!B:B,E$2)</f>
        <v>142000</v>
      </c>
      <c r="F133">
        <f>SUMIFS('Servicios Realizados'!H:H,'Servicios Realizados'!G:G,A133,'Servicios Realizados'!B:B,F$2)</f>
        <v>0</v>
      </c>
      <c r="G133">
        <f>SUMIFS('Servicios Realizados'!H:H,'Servicios Realizados'!G:G,A133,'Servicios Realizados'!B:B,G$2)</f>
        <v>0</v>
      </c>
      <c r="H133">
        <f>SUMIFS('Servicios Realizados'!H:H,'Servicios Realizados'!G:G,A133,'Servicios Realizados'!B:B,H$2)</f>
        <v>0</v>
      </c>
      <c r="I133">
        <f>SUMIFS('Servicios Realizados'!H:H,'Servicios Realizados'!G:G,A133,'Servicios Realizados'!B:B,I$2)</f>
        <v>6500</v>
      </c>
      <c r="J133">
        <f>SUMIFS('Servicios Realizados'!H:H,'Servicios Realizados'!G:G,A133,'Servicios Realizados'!B:B,J$2)</f>
        <v>0</v>
      </c>
    </row>
    <row r="134" spans="1:10" hidden="1">
      <c r="A134" s="6">
        <f t="shared" si="1"/>
        <v>42925</v>
      </c>
      <c r="B134">
        <f>SUMIF('Servicios Realizados'!G$2:G$800,A134,'Servicios Realizados'!H$2:H$800)</f>
        <v>0</v>
      </c>
      <c r="D134">
        <f>SUMIFS('Servicios Realizados'!H:H,'Servicios Realizados'!G:G,A134,'Servicios Realizados'!B:B,D$2)</f>
        <v>0</v>
      </c>
      <c r="E134">
        <f>SUMIFS('Servicios Realizados'!H:H,'Servicios Realizados'!G:G,A134,'Servicios Realizados'!B:B,E$2)</f>
        <v>0</v>
      </c>
      <c r="F134">
        <f>SUMIFS('Servicios Realizados'!H:H,'Servicios Realizados'!G:G,A134,'Servicios Realizados'!B:B,F$2)</f>
        <v>0</v>
      </c>
      <c r="G134">
        <f>SUMIFS('Servicios Realizados'!H:H,'Servicios Realizados'!G:G,A134,'Servicios Realizados'!B:B,G$2)</f>
        <v>0</v>
      </c>
      <c r="H134">
        <f>SUMIFS('Servicios Realizados'!H:H,'Servicios Realizados'!G:G,A134,'Servicios Realizados'!B:B,H$2)</f>
        <v>0</v>
      </c>
      <c r="I134">
        <f>SUMIFS('Servicios Realizados'!H:H,'Servicios Realizados'!G:G,A134,'Servicios Realizados'!B:B,I$2)</f>
        <v>0</v>
      </c>
      <c r="J134">
        <f>SUMIFS('Servicios Realizados'!H:H,'Servicios Realizados'!G:G,A134,'Servicios Realizados'!B:B,J$2)</f>
        <v>0</v>
      </c>
    </row>
    <row r="135" spans="1:10" hidden="1">
      <c r="A135" s="6">
        <f t="shared" si="1"/>
        <v>42926</v>
      </c>
      <c r="B135">
        <f>SUMIF('Servicios Realizados'!G$2:G$800,A135,'Servicios Realizados'!H$2:H$800)</f>
        <v>73000</v>
      </c>
      <c r="D135">
        <f>SUMIFS('Servicios Realizados'!H:H,'Servicios Realizados'!G:G,A135,'Servicios Realizados'!B:B,D$2)</f>
        <v>0</v>
      </c>
      <c r="E135">
        <f>SUMIFS('Servicios Realizados'!H:H,'Servicios Realizados'!G:G,A135,'Servicios Realizados'!B:B,E$2)</f>
        <v>73000</v>
      </c>
      <c r="F135">
        <f>SUMIFS('Servicios Realizados'!H:H,'Servicios Realizados'!G:G,A135,'Servicios Realizados'!B:B,F$2)</f>
        <v>0</v>
      </c>
      <c r="G135">
        <f>SUMIFS('Servicios Realizados'!H:H,'Servicios Realizados'!G:G,A135,'Servicios Realizados'!B:B,G$2)</f>
        <v>0</v>
      </c>
      <c r="H135">
        <f>SUMIFS('Servicios Realizados'!H:H,'Servicios Realizados'!G:G,A135,'Servicios Realizados'!B:B,H$2)</f>
        <v>0</v>
      </c>
      <c r="I135">
        <f>SUMIFS('Servicios Realizados'!H:H,'Servicios Realizados'!G:G,A135,'Servicios Realizados'!B:B,I$2)</f>
        <v>0</v>
      </c>
      <c r="J135">
        <f>SUMIFS('Servicios Realizados'!H:H,'Servicios Realizados'!G:G,A135,'Servicios Realizados'!B:B,J$2)</f>
        <v>0</v>
      </c>
    </row>
    <row r="136" spans="1:10" hidden="1">
      <c r="A136" s="6">
        <f t="shared" si="1"/>
        <v>42927</v>
      </c>
      <c r="B136">
        <f>SUMIF('Servicios Realizados'!G$2:G$800,A136,'Servicios Realizados'!H$2:H$800)</f>
        <v>142000</v>
      </c>
      <c r="D136">
        <f>SUMIFS('Servicios Realizados'!H:H,'Servicios Realizados'!G:G,A136,'Servicios Realizados'!B:B,D$2)</f>
        <v>0</v>
      </c>
      <c r="E136">
        <f>SUMIFS('Servicios Realizados'!H:H,'Servicios Realizados'!G:G,A136,'Servicios Realizados'!B:B,E$2)</f>
        <v>142000</v>
      </c>
      <c r="F136">
        <f>SUMIFS('Servicios Realizados'!H:H,'Servicios Realizados'!G:G,A136,'Servicios Realizados'!B:B,F$2)</f>
        <v>0</v>
      </c>
      <c r="G136">
        <f>SUMIFS('Servicios Realizados'!H:H,'Servicios Realizados'!G:G,A136,'Servicios Realizados'!B:B,G$2)</f>
        <v>0</v>
      </c>
      <c r="H136">
        <f>SUMIFS('Servicios Realizados'!H:H,'Servicios Realizados'!G:G,A136,'Servicios Realizados'!B:B,H$2)</f>
        <v>0</v>
      </c>
      <c r="I136">
        <f>SUMIFS('Servicios Realizados'!H:H,'Servicios Realizados'!G:G,A136,'Servicios Realizados'!B:B,I$2)</f>
        <v>0</v>
      </c>
      <c r="J136">
        <f>SUMIFS('Servicios Realizados'!H:H,'Servicios Realizados'!G:G,A136,'Servicios Realizados'!B:B,J$2)</f>
        <v>0</v>
      </c>
    </row>
    <row r="137" spans="1:10" hidden="1">
      <c r="A137" s="6">
        <f t="shared" si="1"/>
        <v>42928</v>
      </c>
      <c r="B137">
        <f>SUMIF('Servicios Realizados'!G$2:G$800,A137,'Servicios Realizados'!H$2:H$800)</f>
        <v>0</v>
      </c>
      <c r="D137">
        <f>SUMIFS('Servicios Realizados'!H:H,'Servicios Realizados'!G:G,A137,'Servicios Realizados'!B:B,D$2)</f>
        <v>0</v>
      </c>
      <c r="E137">
        <f>SUMIFS('Servicios Realizados'!H:H,'Servicios Realizados'!G:G,A137,'Servicios Realizados'!B:B,E$2)</f>
        <v>0</v>
      </c>
      <c r="F137">
        <f>SUMIFS('Servicios Realizados'!H:H,'Servicios Realizados'!G:G,A137,'Servicios Realizados'!B:B,F$2)</f>
        <v>0</v>
      </c>
      <c r="G137">
        <f>SUMIFS('Servicios Realizados'!H:H,'Servicios Realizados'!G:G,A137,'Servicios Realizados'!B:B,G$2)</f>
        <v>0</v>
      </c>
      <c r="H137">
        <f>SUMIFS('Servicios Realizados'!H:H,'Servicios Realizados'!G:G,A137,'Servicios Realizados'!B:B,H$2)</f>
        <v>0</v>
      </c>
      <c r="I137">
        <f>SUMIFS('Servicios Realizados'!H:H,'Servicios Realizados'!G:G,A137,'Servicios Realizados'!B:B,I$2)</f>
        <v>0</v>
      </c>
      <c r="J137">
        <f>SUMIFS('Servicios Realizados'!H:H,'Servicios Realizados'!G:G,A137,'Servicios Realizados'!B:B,J$2)</f>
        <v>0</v>
      </c>
    </row>
    <row r="138" spans="1:10" hidden="1">
      <c r="A138" s="6">
        <f t="shared" si="1"/>
        <v>42929</v>
      </c>
      <c r="B138">
        <f>SUMIF('Servicios Realizados'!G$2:G$800,A138,'Servicios Realizados'!H$2:H$800)</f>
        <v>15000</v>
      </c>
      <c r="D138">
        <f>SUMIFS('Servicios Realizados'!H:H,'Servicios Realizados'!G:G,A138,'Servicios Realizados'!B:B,D$2)</f>
        <v>0</v>
      </c>
      <c r="E138">
        <f>SUMIFS('Servicios Realizados'!H:H,'Servicios Realizados'!G:G,A138,'Servicios Realizados'!B:B,E$2)</f>
        <v>15000</v>
      </c>
      <c r="F138">
        <f>SUMIFS('Servicios Realizados'!H:H,'Servicios Realizados'!G:G,A138,'Servicios Realizados'!B:B,F$2)</f>
        <v>0</v>
      </c>
      <c r="G138">
        <f>SUMIFS('Servicios Realizados'!H:H,'Servicios Realizados'!G:G,A138,'Servicios Realizados'!B:B,G$2)</f>
        <v>0</v>
      </c>
      <c r="H138">
        <f>SUMIFS('Servicios Realizados'!H:H,'Servicios Realizados'!G:G,A138,'Servicios Realizados'!B:B,H$2)</f>
        <v>0</v>
      </c>
      <c r="I138">
        <f>SUMIFS('Servicios Realizados'!H:H,'Servicios Realizados'!G:G,A138,'Servicios Realizados'!B:B,I$2)</f>
        <v>0</v>
      </c>
      <c r="J138">
        <f>SUMIFS('Servicios Realizados'!H:H,'Servicios Realizados'!G:G,A138,'Servicios Realizados'!B:B,J$2)</f>
        <v>0</v>
      </c>
    </row>
    <row r="139" spans="1:10" hidden="1">
      <c r="A139" s="6">
        <f t="shared" si="1"/>
        <v>42930</v>
      </c>
      <c r="B139">
        <f>SUMIF('Servicios Realizados'!G$2:G$800,A139,'Servicios Realizados'!H$2:H$800)</f>
        <v>19500</v>
      </c>
      <c r="D139">
        <f>SUMIFS('Servicios Realizados'!H:H,'Servicios Realizados'!G:G,A139,'Servicios Realizados'!B:B,D$2)</f>
        <v>0</v>
      </c>
      <c r="E139">
        <f>SUMIFS('Servicios Realizados'!H:H,'Servicios Realizados'!G:G,A139,'Servicios Realizados'!B:B,E$2)</f>
        <v>0</v>
      </c>
      <c r="F139">
        <f>SUMIFS('Servicios Realizados'!H:H,'Servicios Realizados'!G:G,A139,'Servicios Realizados'!B:B,F$2)</f>
        <v>0</v>
      </c>
      <c r="G139">
        <f>SUMIFS('Servicios Realizados'!H:H,'Servicios Realizados'!G:G,A139,'Servicios Realizados'!B:B,G$2)</f>
        <v>0</v>
      </c>
      <c r="H139">
        <f>SUMIFS('Servicios Realizados'!H:H,'Servicios Realizados'!G:G,A139,'Servicios Realizados'!B:B,H$2)</f>
        <v>0</v>
      </c>
      <c r="I139">
        <f>SUMIFS('Servicios Realizados'!H:H,'Servicios Realizados'!G:G,A139,'Servicios Realizados'!B:B,I$2)</f>
        <v>19500</v>
      </c>
      <c r="J139">
        <f>SUMIFS('Servicios Realizados'!H:H,'Servicios Realizados'!G:G,A139,'Servicios Realizados'!B:B,J$2)</f>
        <v>0</v>
      </c>
    </row>
    <row r="140" spans="1:10" hidden="1">
      <c r="A140" s="6">
        <f t="shared" si="1"/>
        <v>42931</v>
      </c>
      <c r="B140">
        <f>SUMIF('Servicios Realizados'!G$2:G$800,A140,'Servicios Realizados'!H$2:H$800)</f>
        <v>51000</v>
      </c>
      <c r="D140">
        <f>SUMIFS('Servicios Realizados'!H:H,'Servicios Realizados'!G:G,A140,'Servicios Realizados'!B:B,D$2)</f>
        <v>0</v>
      </c>
      <c r="E140">
        <f>SUMIFS('Servicios Realizados'!H:H,'Servicios Realizados'!G:G,A140,'Servicios Realizados'!B:B,E$2)</f>
        <v>51000</v>
      </c>
      <c r="F140">
        <f>SUMIFS('Servicios Realizados'!H:H,'Servicios Realizados'!G:G,A140,'Servicios Realizados'!B:B,F$2)</f>
        <v>0</v>
      </c>
      <c r="G140">
        <f>SUMIFS('Servicios Realizados'!H:H,'Servicios Realizados'!G:G,A140,'Servicios Realizados'!B:B,G$2)</f>
        <v>0</v>
      </c>
      <c r="H140">
        <f>SUMIFS('Servicios Realizados'!H:H,'Servicios Realizados'!G:G,A140,'Servicios Realizados'!B:B,H$2)</f>
        <v>0</v>
      </c>
      <c r="I140">
        <f>SUMIFS('Servicios Realizados'!H:H,'Servicios Realizados'!G:G,A140,'Servicios Realizados'!B:B,I$2)</f>
        <v>0</v>
      </c>
      <c r="J140">
        <f>SUMIFS('Servicios Realizados'!H:H,'Servicios Realizados'!G:G,A140,'Servicios Realizados'!B:B,J$2)</f>
        <v>0</v>
      </c>
    </row>
    <row r="141" spans="1:10" hidden="1">
      <c r="A141" s="6">
        <f t="shared" si="1"/>
        <v>42932</v>
      </c>
      <c r="B141">
        <f>SUMIF('Servicios Realizados'!G$2:G$800,A141,'Servicios Realizados'!H$2:H$800)</f>
        <v>0</v>
      </c>
      <c r="D141">
        <f>SUMIFS('Servicios Realizados'!H:H,'Servicios Realizados'!G:G,A141,'Servicios Realizados'!B:B,D$2)</f>
        <v>0</v>
      </c>
      <c r="E141">
        <f>SUMIFS('Servicios Realizados'!H:H,'Servicios Realizados'!G:G,A141,'Servicios Realizados'!B:B,E$2)</f>
        <v>0</v>
      </c>
      <c r="F141">
        <f>SUMIFS('Servicios Realizados'!H:H,'Servicios Realizados'!G:G,A141,'Servicios Realizados'!B:B,F$2)</f>
        <v>0</v>
      </c>
      <c r="G141">
        <f>SUMIFS('Servicios Realizados'!H:H,'Servicios Realizados'!G:G,A141,'Servicios Realizados'!B:B,G$2)</f>
        <v>0</v>
      </c>
      <c r="H141">
        <f>SUMIFS('Servicios Realizados'!H:H,'Servicios Realizados'!G:G,A141,'Servicios Realizados'!B:B,H$2)</f>
        <v>0</v>
      </c>
      <c r="I141">
        <f>SUMIFS('Servicios Realizados'!H:H,'Servicios Realizados'!G:G,A141,'Servicios Realizados'!B:B,I$2)</f>
        <v>0</v>
      </c>
      <c r="J141">
        <f>SUMIFS('Servicios Realizados'!H:H,'Servicios Realizados'!G:G,A141,'Servicios Realizados'!B:B,J$2)</f>
        <v>0</v>
      </c>
    </row>
    <row r="142" spans="1:10" hidden="1">
      <c r="A142" s="6">
        <f t="shared" si="1"/>
        <v>42933</v>
      </c>
      <c r="B142">
        <f>SUMIF('Servicios Realizados'!G$2:G$800,A142,'Servicios Realizados'!H$2:H$800)</f>
        <v>0</v>
      </c>
      <c r="D142">
        <f>SUMIFS('Servicios Realizados'!H:H,'Servicios Realizados'!G:G,A142,'Servicios Realizados'!B:B,D$2)</f>
        <v>0</v>
      </c>
      <c r="E142">
        <f>SUMIFS('Servicios Realizados'!H:H,'Servicios Realizados'!G:G,A142,'Servicios Realizados'!B:B,E$2)</f>
        <v>0</v>
      </c>
      <c r="F142">
        <f>SUMIFS('Servicios Realizados'!H:H,'Servicios Realizados'!G:G,A142,'Servicios Realizados'!B:B,F$2)</f>
        <v>0</v>
      </c>
      <c r="G142">
        <f>SUMIFS('Servicios Realizados'!H:H,'Servicios Realizados'!G:G,A142,'Servicios Realizados'!B:B,G$2)</f>
        <v>0</v>
      </c>
      <c r="H142">
        <f>SUMIFS('Servicios Realizados'!H:H,'Servicios Realizados'!G:G,A142,'Servicios Realizados'!B:B,H$2)</f>
        <v>0</v>
      </c>
      <c r="I142">
        <f>SUMIFS('Servicios Realizados'!H:H,'Servicios Realizados'!G:G,A142,'Servicios Realizados'!B:B,I$2)</f>
        <v>0</v>
      </c>
      <c r="J142">
        <f>SUMIFS('Servicios Realizados'!H:H,'Servicios Realizados'!G:G,A142,'Servicios Realizados'!B:B,J$2)</f>
        <v>0</v>
      </c>
    </row>
    <row r="143" spans="1:10" hidden="1">
      <c r="A143" s="6">
        <f t="shared" si="1"/>
        <v>42934</v>
      </c>
      <c r="B143">
        <f>SUMIF('Servicios Realizados'!G$2:G$800,A143,'Servicios Realizados'!H$2:H$800)</f>
        <v>145500</v>
      </c>
      <c r="D143">
        <f>SUMIFS('Servicios Realizados'!H:H,'Servicios Realizados'!G:G,A143,'Servicios Realizados'!B:B,D$2)</f>
        <v>32000</v>
      </c>
      <c r="E143">
        <f>SUMIFS('Servicios Realizados'!H:H,'Servicios Realizados'!G:G,A143,'Servicios Realizados'!B:B,E$2)</f>
        <v>75000</v>
      </c>
      <c r="F143">
        <f>SUMIFS('Servicios Realizados'!H:H,'Servicios Realizados'!G:G,A143,'Servicios Realizados'!B:B,F$2)</f>
        <v>0</v>
      </c>
      <c r="G143">
        <f>SUMIFS('Servicios Realizados'!H:H,'Servicios Realizados'!G:G,A143,'Servicios Realizados'!B:B,G$2)</f>
        <v>0</v>
      </c>
      <c r="H143">
        <f>SUMIFS('Servicios Realizados'!H:H,'Servicios Realizados'!G:G,A143,'Servicios Realizados'!B:B,H$2)</f>
        <v>0</v>
      </c>
      <c r="I143">
        <f>SUMIFS('Servicios Realizados'!H:H,'Servicios Realizados'!G:G,A143,'Servicios Realizados'!B:B,I$2)</f>
        <v>38500</v>
      </c>
      <c r="J143">
        <f>SUMIFS('Servicios Realizados'!H:H,'Servicios Realizados'!G:G,A143,'Servicios Realizados'!B:B,J$2)</f>
        <v>0</v>
      </c>
    </row>
    <row r="144" spans="1:10" hidden="1">
      <c r="A144" s="6">
        <f t="shared" si="1"/>
        <v>42935</v>
      </c>
      <c r="B144">
        <f>SUMIF('Servicios Realizados'!G$2:G$800,A144,'Servicios Realizados'!H$2:H$800)</f>
        <v>7500</v>
      </c>
      <c r="D144">
        <f>SUMIFS('Servicios Realizados'!H:H,'Servicios Realizados'!G:G,A144,'Servicios Realizados'!B:B,D$2)</f>
        <v>0</v>
      </c>
      <c r="E144">
        <f>SUMIFS('Servicios Realizados'!H:H,'Servicios Realizados'!G:G,A144,'Servicios Realizados'!B:B,E$2)</f>
        <v>0</v>
      </c>
      <c r="F144">
        <f>SUMIFS('Servicios Realizados'!H:H,'Servicios Realizados'!G:G,A144,'Servicios Realizados'!B:B,F$2)</f>
        <v>0</v>
      </c>
      <c r="G144">
        <f>SUMIFS('Servicios Realizados'!H:H,'Servicios Realizados'!G:G,A144,'Servicios Realizados'!B:B,G$2)</f>
        <v>0</v>
      </c>
      <c r="H144">
        <f>SUMIFS('Servicios Realizados'!H:H,'Servicios Realizados'!G:G,A144,'Servicios Realizados'!B:B,H$2)</f>
        <v>0</v>
      </c>
      <c r="I144">
        <f>SUMIFS('Servicios Realizados'!H:H,'Servicios Realizados'!G:G,A144,'Servicios Realizados'!B:B,I$2)</f>
        <v>7500</v>
      </c>
      <c r="J144">
        <f>SUMIFS('Servicios Realizados'!H:H,'Servicios Realizados'!G:G,A144,'Servicios Realizados'!B:B,J$2)</f>
        <v>0</v>
      </c>
    </row>
    <row r="145" spans="1:10" hidden="1">
      <c r="A145" s="6">
        <f t="shared" si="1"/>
        <v>42936</v>
      </c>
      <c r="B145">
        <f>SUMIF('Servicios Realizados'!G$2:G$800,A145,'Servicios Realizados'!H$2:H$800)</f>
        <v>68000</v>
      </c>
      <c r="D145">
        <f>SUMIFS('Servicios Realizados'!H:H,'Servicios Realizados'!G:G,A145,'Servicios Realizados'!B:B,D$2)</f>
        <v>0</v>
      </c>
      <c r="E145">
        <f>SUMIFS('Servicios Realizados'!H:H,'Servicios Realizados'!G:G,A145,'Servicios Realizados'!B:B,E$2)</f>
        <v>68000</v>
      </c>
      <c r="F145">
        <f>SUMIFS('Servicios Realizados'!H:H,'Servicios Realizados'!G:G,A145,'Servicios Realizados'!B:B,F$2)</f>
        <v>0</v>
      </c>
      <c r="G145">
        <f>SUMIFS('Servicios Realizados'!H:H,'Servicios Realizados'!G:G,A145,'Servicios Realizados'!B:B,G$2)</f>
        <v>0</v>
      </c>
      <c r="H145">
        <f>SUMIFS('Servicios Realizados'!H:H,'Servicios Realizados'!G:G,A145,'Servicios Realizados'!B:B,H$2)</f>
        <v>0</v>
      </c>
      <c r="I145">
        <f>SUMIFS('Servicios Realizados'!H:H,'Servicios Realizados'!G:G,A145,'Servicios Realizados'!B:B,I$2)</f>
        <v>0</v>
      </c>
      <c r="J145">
        <f>SUMIFS('Servicios Realizados'!H:H,'Servicios Realizados'!G:G,A145,'Servicios Realizados'!B:B,J$2)</f>
        <v>0</v>
      </c>
    </row>
    <row r="146" spans="1:10" hidden="1">
      <c r="A146" s="6">
        <f t="shared" si="1"/>
        <v>42937</v>
      </c>
      <c r="B146">
        <f>SUMIF('Servicios Realizados'!G$2:G$800,A146,'Servicios Realizados'!H$2:H$800)</f>
        <v>0</v>
      </c>
      <c r="D146">
        <f>SUMIFS('Servicios Realizados'!H:H,'Servicios Realizados'!G:G,A146,'Servicios Realizados'!B:B,D$2)</f>
        <v>0</v>
      </c>
      <c r="E146">
        <f>SUMIFS('Servicios Realizados'!H:H,'Servicios Realizados'!G:G,A146,'Servicios Realizados'!B:B,E$2)</f>
        <v>0</v>
      </c>
      <c r="F146">
        <f>SUMIFS('Servicios Realizados'!H:H,'Servicios Realizados'!G:G,A146,'Servicios Realizados'!B:B,F$2)</f>
        <v>0</v>
      </c>
      <c r="G146">
        <f>SUMIFS('Servicios Realizados'!H:H,'Servicios Realizados'!G:G,A146,'Servicios Realizados'!B:B,G$2)</f>
        <v>0</v>
      </c>
      <c r="H146">
        <f>SUMIFS('Servicios Realizados'!H:H,'Servicios Realizados'!G:G,A146,'Servicios Realizados'!B:B,H$2)</f>
        <v>0</v>
      </c>
      <c r="I146">
        <f>SUMIFS('Servicios Realizados'!H:H,'Servicios Realizados'!G:G,A146,'Servicios Realizados'!B:B,I$2)</f>
        <v>0</v>
      </c>
      <c r="J146">
        <f>SUMIFS('Servicios Realizados'!H:H,'Servicios Realizados'!G:G,A146,'Servicios Realizados'!B:B,J$2)</f>
        <v>0</v>
      </c>
    </row>
    <row r="147" spans="1:10" hidden="1">
      <c r="A147" s="6">
        <f t="shared" si="1"/>
        <v>42938</v>
      </c>
      <c r="B147">
        <f>SUMIF('Servicios Realizados'!G$2:G$800,A147,'Servicios Realizados'!H$2:H$800)</f>
        <v>0</v>
      </c>
      <c r="D147">
        <f>SUMIFS('Servicios Realizados'!H:H,'Servicios Realizados'!G:G,A147,'Servicios Realizados'!B:B,D$2)</f>
        <v>0</v>
      </c>
      <c r="E147">
        <f>SUMIFS('Servicios Realizados'!H:H,'Servicios Realizados'!G:G,A147,'Servicios Realizados'!B:B,E$2)</f>
        <v>0</v>
      </c>
      <c r="F147">
        <f>SUMIFS('Servicios Realizados'!H:H,'Servicios Realizados'!G:G,A147,'Servicios Realizados'!B:B,F$2)</f>
        <v>0</v>
      </c>
      <c r="G147">
        <f>SUMIFS('Servicios Realizados'!H:H,'Servicios Realizados'!G:G,A147,'Servicios Realizados'!B:B,G$2)</f>
        <v>0</v>
      </c>
      <c r="H147">
        <f>SUMIFS('Servicios Realizados'!H:H,'Servicios Realizados'!G:G,A147,'Servicios Realizados'!B:B,H$2)</f>
        <v>0</v>
      </c>
      <c r="I147">
        <f>SUMIFS('Servicios Realizados'!H:H,'Servicios Realizados'!G:G,A147,'Servicios Realizados'!B:B,I$2)</f>
        <v>0</v>
      </c>
      <c r="J147">
        <f>SUMIFS('Servicios Realizados'!H:H,'Servicios Realizados'!G:G,A147,'Servicios Realizados'!B:B,J$2)</f>
        <v>0</v>
      </c>
    </row>
    <row r="148" spans="1:10" hidden="1">
      <c r="A148" s="6">
        <f t="shared" si="1"/>
        <v>42939</v>
      </c>
      <c r="B148">
        <f>SUMIF('Servicios Realizados'!G$2:G$800,A148,'Servicios Realizados'!H$2:H$800)</f>
        <v>35000</v>
      </c>
      <c r="D148">
        <f>SUMIFS('Servicios Realizados'!H:H,'Servicios Realizados'!G:G,A148,'Servicios Realizados'!B:B,D$2)</f>
        <v>0</v>
      </c>
      <c r="E148">
        <f>SUMIFS('Servicios Realizados'!H:H,'Servicios Realizados'!G:G,A148,'Servicios Realizados'!B:B,E$2)</f>
        <v>20000</v>
      </c>
      <c r="F148">
        <f>SUMIFS('Servicios Realizados'!H:H,'Servicios Realizados'!G:G,A148,'Servicios Realizados'!B:B,F$2)</f>
        <v>0</v>
      </c>
      <c r="G148">
        <f>SUMIFS('Servicios Realizados'!H:H,'Servicios Realizados'!G:G,A148,'Servicios Realizados'!B:B,G$2)</f>
        <v>0</v>
      </c>
      <c r="H148">
        <f>SUMIFS('Servicios Realizados'!H:H,'Servicios Realizados'!G:G,A148,'Servicios Realizados'!B:B,H$2)</f>
        <v>0</v>
      </c>
      <c r="I148">
        <f>SUMIFS('Servicios Realizados'!H:H,'Servicios Realizados'!G:G,A148,'Servicios Realizados'!B:B,I$2)</f>
        <v>15000</v>
      </c>
      <c r="J148">
        <f>SUMIFS('Servicios Realizados'!H:H,'Servicios Realizados'!G:G,A148,'Servicios Realizados'!B:B,J$2)</f>
        <v>0</v>
      </c>
    </row>
    <row r="149" spans="1:10" hidden="1">
      <c r="A149" s="6">
        <f t="shared" si="1"/>
        <v>42940</v>
      </c>
      <c r="B149">
        <f>SUMIF('Servicios Realizados'!G$2:G$800,A149,'Servicios Realizados'!H$2:H$800)</f>
        <v>0</v>
      </c>
      <c r="D149">
        <f>SUMIFS('Servicios Realizados'!H:H,'Servicios Realizados'!G:G,A149,'Servicios Realizados'!B:B,D$2)</f>
        <v>0</v>
      </c>
      <c r="E149">
        <f>SUMIFS('Servicios Realizados'!H:H,'Servicios Realizados'!G:G,A149,'Servicios Realizados'!B:B,E$2)</f>
        <v>0</v>
      </c>
      <c r="F149">
        <f>SUMIFS('Servicios Realizados'!H:H,'Servicios Realizados'!G:G,A149,'Servicios Realizados'!B:B,F$2)</f>
        <v>0</v>
      </c>
      <c r="G149">
        <f>SUMIFS('Servicios Realizados'!H:H,'Servicios Realizados'!G:G,A149,'Servicios Realizados'!B:B,G$2)</f>
        <v>0</v>
      </c>
      <c r="H149">
        <f>SUMIFS('Servicios Realizados'!H:H,'Servicios Realizados'!G:G,A149,'Servicios Realizados'!B:B,H$2)</f>
        <v>0</v>
      </c>
      <c r="I149">
        <f>SUMIFS('Servicios Realizados'!H:H,'Servicios Realizados'!G:G,A149,'Servicios Realizados'!B:B,I$2)</f>
        <v>0</v>
      </c>
      <c r="J149">
        <f>SUMIFS('Servicios Realizados'!H:H,'Servicios Realizados'!G:G,A149,'Servicios Realizados'!B:B,J$2)</f>
        <v>0</v>
      </c>
    </row>
    <row r="150" spans="1:10" hidden="1">
      <c r="A150" s="6">
        <f t="shared" si="1"/>
        <v>42941</v>
      </c>
      <c r="B150">
        <f>SUMIF('Servicios Realizados'!G$2:G$800,A150,'Servicios Realizados'!H$2:H$800)</f>
        <v>45000</v>
      </c>
      <c r="D150">
        <f>SUMIFS('Servicios Realizados'!H:H,'Servicios Realizados'!G:G,A150,'Servicios Realizados'!B:B,D$2)</f>
        <v>0</v>
      </c>
      <c r="E150">
        <f>SUMIFS('Servicios Realizados'!H:H,'Servicios Realizados'!G:G,A150,'Servicios Realizados'!B:B,E$2)</f>
        <v>45000</v>
      </c>
      <c r="F150">
        <f>SUMIFS('Servicios Realizados'!H:H,'Servicios Realizados'!G:G,A150,'Servicios Realizados'!B:B,F$2)</f>
        <v>0</v>
      </c>
      <c r="G150">
        <f>SUMIFS('Servicios Realizados'!H:H,'Servicios Realizados'!G:G,A150,'Servicios Realizados'!B:B,G$2)</f>
        <v>0</v>
      </c>
      <c r="H150">
        <f>SUMIFS('Servicios Realizados'!H:H,'Servicios Realizados'!G:G,A150,'Servicios Realizados'!B:B,H$2)</f>
        <v>0</v>
      </c>
      <c r="I150">
        <f>SUMIFS('Servicios Realizados'!H:H,'Servicios Realizados'!G:G,A150,'Servicios Realizados'!B:B,I$2)</f>
        <v>0</v>
      </c>
      <c r="J150">
        <f>SUMIFS('Servicios Realizados'!H:H,'Servicios Realizados'!G:G,A150,'Servicios Realizados'!B:B,J$2)</f>
        <v>0</v>
      </c>
    </row>
    <row r="151" spans="1:10" hidden="1">
      <c r="A151" s="6">
        <f t="shared" si="1"/>
        <v>42942</v>
      </c>
      <c r="B151">
        <f>SUMIF('Servicios Realizados'!G$2:G$800,A151,'Servicios Realizados'!H$2:H$800)</f>
        <v>30000</v>
      </c>
      <c r="D151">
        <f>SUMIFS('Servicios Realizados'!H:H,'Servicios Realizados'!G:G,A151,'Servicios Realizados'!B:B,D$2)</f>
        <v>0</v>
      </c>
      <c r="E151">
        <f>SUMIFS('Servicios Realizados'!H:H,'Servicios Realizados'!G:G,A151,'Servicios Realizados'!B:B,E$2)</f>
        <v>0</v>
      </c>
      <c r="F151">
        <f>SUMIFS('Servicios Realizados'!H:H,'Servicios Realizados'!G:G,A151,'Servicios Realizados'!B:B,F$2)</f>
        <v>0</v>
      </c>
      <c r="G151">
        <f>SUMIFS('Servicios Realizados'!H:H,'Servicios Realizados'!G:G,A151,'Servicios Realizados'!B:B,G$2)</f>
        <v>0</v>
      </c>
      <c r="H151">
        <f>SUMIFS('Servicios Realizados'!H:H,'Servicios Realizados'!G:G,A151,'Servicios Realizados'!B:B,H$2)</f>
        <v>0</v>
      </c>
      <c r="I151">
        <f>SUMIFS('Servicios Realizados'!H:H,'Servicios Realizados'!G:G,A151,'Servicios Realizados'!B:B,I$2)</f>
        <v>30000</v>
      </c>
      <c r="J151">
        <f>SUMIFS('Servicios Realizados'!H:H,'Servicios Realizados'!G:G,A151,'Servicios Realizados'!B:B,J$2)</f>
        <v>0</v>
      </c>
    </row>
    <row r="152" spans="1:10" hidden="1">
      <c r="A152" s="6">
        <f t="shared" si="1"/>
        <v>42943</v>
      </c>
      <c r="B152">
        <f>SUMIF('Servicios Realizados'!G$2:G$800,A152,'Servicios Realizados'!H$2:H$800)</f>
        <v>98000</v>
      </c>
      <c r="D152">
        <f>SUMIFS('Servicios Realizados'!H:H,'Servicios Realizados'!G:G,A152,'Servicios Realizados'!B:B,D$2)</f>
        <v>0</v>
      </c>
      <c r="E152">
        <f>SUMIFS('Servicios Realizados'!H:H,'Servicios Realizados'!G:G,A152,'Servicios Realizados'!B:B,E$2)</f>
        <v>98000</v>
      </c>
      <c r="F152">
        <f>SUMIFS('Servicios Realizados'!H:H,'Servicios Realizados'!G:G,A152,'Servicios Realizados'!B:B,F$2)</f>
        <v>0</v>
      </c>
      <c r="G152">
        <f>SUMIFS('Servicios Realizados'!H:H,'Servicios Realizados'!G:G,A152,'Servicios Realizados'!B:B,G$2)</f>
        <v>0</v>
      </c>
      <c r="H152">
        <f>SUMIFS('Servicios Realizados'!H:H,'Servicios Realizados'!G:G,A152,'Servicios Realizados'!B:B,H$2)</f>
        <v>0</v>
      </c>
      <c r="I152">
        <f>SUMIFS('Servicios Realizados'!H:H,'Servicios Realizados'!G:G,A152,'Servicios Realizados'!B:B,I$2)</f>
        <v>0</v>
      </c>
      <c r="J152">
        <f>SUMIFS('Servicios Realizados'!H:H,'Servicios Realizados'!G:G,A152,'Servicios Realizados'!B:B,J$2)</f>
        <v>0</v>
      </c>
    </row>
    <row r="153" spans="1:10" hidden="1">
      <c r="A153" s="6">
        <f t="shared" si="1"/>
        <v>42944</v>
      </c>
      <c r="B153">
        <f>SUMIF('Servicios Realizados'!G$2:G$800,A153,'Servicios Realizados'!H$2:H$800)</f>
        <v>0</v>
      </c>
      <c r="D153">
        <f>SUMIFS('Servicios Realizados'!H:H,'Servicios Realizados'!G:G,A153,'Servicios Realizados'!B:B,D$2)</f>
        <v>0</v>
      </c>
      <c r="E153">
        <f>SUMIFS('Servicios Realizados'!H:H,'Servicios Realizados'!G:G,A153,'Servicios Realizados'!B:B,E$2)</f>
        <v>0</v>
      </c>
      <c r="F153">
        <f>SUMIFS('Servicios Realizados'!H:H,'Servicios Realizados'!G:G,A153,'Servicios Realizados'!B:B,F$2)</f>
        <v>0</v>
      </c>
      <c r="G153">
        <f>SUMIFS('Servicios Realizados'!H:H,'Servicios Realizados'!G:G,A153,'Servicios Realizados'!B:B,G$2)</f>
        <v>0</v>
      </c>
      <c r="H153">
        <f>SUMIFS('Servicios Realizados'!H:H,'Servicios Realizados'!G:G,A153,'Servicios Realizados'!B:B,H$2)</f>
        <v>0</v>
      </c>
      <c r="I153">
        <f>SUMIFS('Servicios Realizados'!H:H,'Servicios Realizados'!G:G,A153,'Servicios Realizados'!B:B,I$2)</f>
        <v>0</v>
      </c>
      <c r="J153">
        <f>SUMIFS('Servicios Realizados'!H:H,'Servicios Realizados'!G:G,A153,'Servicios Realizados'!B:B,J$2)</f>
        <v>0</v>
      </c>
    </row>
    <row r="154" spans="1:10" hidden="1">
      <c r="A154" s="6">
        <f t="shared" si="1"/>
        <v>42945</v>
      </c>
      <c r="B154">
        <f>SUMIF('Servicios Realizados'!G$2:G$800,A154,'Servicios Realizados'!H$2:H$800)</f>
        <v>21500</v>
      </c>
      <c r="D154">
        <f>SUMIFS('Servicios Realizados'!H:H,'Servicios Realizados'!G:G,A154,'Servicios Realizados'!B:B,D$2)</f>
        <v>0</v>
      </c>
      <c r="E154">
        <f>SUMIFS('Servicios Realizados'!H:H,'Servicios Realizados'!G:G,A154,'Servicios Realizados'!B:B,E$2)</f>
        <v>0</v>
      </c>
      <c r="F154">
        <f>SUMIFS('Servicios Realizados'!H:H,'Servicios Realizados'!G:G,A154,'Servicios Realizados'!B:B,F$2)</f>
        <v>0</v>
      </c>
      <c r="G154">
        <f>SUMIFS('Servicios Realizados'!H:H,'Servicios Realizados'!G:G,A154,'Servicios Realizados'!B:B,G$2)</f>
        <v>0</v>
      </c>
      <c r="H154">
        <f>SUMIFS('Servicios Realizados'!H:H,'Servicios Realizados'!G:G,A154,'Servicios Realizados'!B:B,H$2)</f>
        <v>0</v>
      </c>
      <c r="I154">
        <f>SUMIFS('Servicios Realizados'!H:H,'Servicios Realizados'!G:G,A154,'Servicios Realizados'!B:B,I$2)</f>
        <v>21500</v>
      </c>
      <c r="J154">
        <f>SUMIFS('Servicios Realizados'!H:H,'Servicios Realizados'!G:G,A154,'Servicios Realizados'!B:B,J$2)</f>
        <v>0</v>
      </c>
    </row>
    <row r="155" spans="1:10" hidden="1">
      <c r="A155" s="6">
        <f t="shared" si="1"/>
        <v>42946</v>
      </c>
      <c r="B155">
        <f>SUMIF('Servicios Realizados'!G$2:G$800,A155,'Servicios Realizados'!H$2:H$800)</f>
        <v>0</v>
      </c>
      <c r="D155">
        <f>SUMIFS('Servicios Realizados'!H:H,'Servicios Realizados'!G:G,A155,'Servicios Realizados'!B:B,D$2)</f>
        <v>0</v>
      </c>
      <c r="E155">
        <f>SUMIFS('Servicios Realizados'!H:H,'Servicios Realizados'!G:G,A155,'Servicios Realizados'!B:B,E$2)</f>
        <v>0</v>
      </c>
      <c r="F155">
        <f>SUMIFS('Servicios Realizados'!H:H,'Servicios Realizados'!G:G,A155,'Servicios Realizados'!B:B,F$2)</f>
        <v>0</v>
      </c>
      <c r="G155">
        <f>SUMIFS('Servicios Realizados'!H:H,'Servicios Realizados'!G:G,A155,'Servicios Realizados'!B:B,G$2)</f>
        <v>0</v>
      </c>
      <c r="H155">
        <f>SUMIFS('Servicios Realizados'!H:H,'Servicios Realizados'!G:G,A155,'Servicios Realizados'!B:B,H$2)</f>
        <v>0</v>
      </c>
      <c r="I155">
        <f>SUMIFS('Servicios Realizados'!H:H,'Servicios Realizados'!G:G,A155,'Servicios Realizados'!B:B,I$2)</f>
        <v>0</v>
      </c>
      <c r="J155">
        <f>SUMIFS('Servicios Realizados'!H:H,'Servicios Realizados'!G:G,A155,'Servicios Realizados'!B:B,J$2)</f>
        <v>0</v>
      </c>
    </row>
    <row r="156" spans="1:10" hidden="1">
      <c r="A156" s="6">
        <f t="shared" si="1"/>
        <v>42947</v>
      </c>
      <c r="B156">
        <f>SUMIF('Servicios Realizados'!G$2:G$800,A156,'Servicios Realizados'!H$2:H$800)</f>
        <v>0</v>
      </c>
      <c r="D156">
        <f>SUMIFS('Servicios Realizados'!H:H,'Servicios Realizados'!G:G,A156,'Servicios Realizados'!B:B,D$2)</f>
        <v>0</v>
      </c>
      <c r="E156">
        <f>SUMIFS('Servicios Realizados'!H:H,'Servicios Realizados'!G:G,A156,'Servicios Realizados'!B:B,E$2)</f>
        <v>0</v>
      </c>
      <c r="F156">
        <f>SUMIFS('Servicios Realizados'!H:H,'Servicios Realizados'!G:G,A156,'Servicios Realizados'!B:B,F$2)</f>
        <v>0</v>
      </c>
      <c r="G156">
        <f>SUMIFS('Servicios Realizados'!H:H,'Servicios Realizados'!G:G,A156,'Servicios Realizados'!B:B,G$2)</f>
        <v>0</v>
      </c>
      <c r="H156">
        <f>SUMIFS('Servicios Realizados'!H:H,'Servicios Realizados'!G:G,A156,'Servicios Realizados'!B:B,H$2)</f>
        <v>0</v>
      </c>
      <c r="I156">
        <f>SUMIFS('Servicios Realizados'!H:H,'Servicios Realizados'!G:G,A156,'Servicios Realizados'!B:B,I$2)</f>
        <v>0</v>
      </c>
      <c r="J156">
        <f>SUMIFS('Servicios Realizados'!H:H,'Servicios Realizados'!G:G,A156,'Servicios Realizados'!B:B,J$2)</f>
        <v>0</v>
      </c>
    </row>
    <row r="157" spans="1:10" hidden="1">
      <c r="A157" s="6">
        <f t="shared" si="1"/>
        <v>42948</v>
      </c>
      <c r="B157">
        <f>SUMIF('Servicios Realizados'!G$2:G$800,A157,'Servicios Realizados'!H$2:H$800)</f>
        <v>0</v>
      </c>
      <c r="D157">
        <f>SUMIFS('Servicios Realizados'!H:H,'Servicios Realizados'!G:G,A157,'Servicios Realizados'!B:B,D$2)</f>
        <v>0</v>
      </c>
      <c r="E157">
        <f>SUMIFS('Servicios Realizados'!H:H,'Servicios Realizados'!G:G,A157,'Servicios Realizados'!B:B,E$2)</f>
        <v>0</v>
      </c>
      <c r="F157">
        <f>SUMIFS('Servicios Realizados'!H:H,'Servicios Realizados'!G:G,A157,'Servicios Realizados'!B:B,F$2)</f>
        <v>0</v>
      </c>
      <c r="G157">
        <f>SUMIFS('Servicios Realizados'!H:H,'Servicios Realizados'!G:G,A157,'Servicios Realizados'!B:B,G$2)</f>
        <v>0</v>
      </c>
      <c r="H157">
        <f>SUMIFS('Servicios Realizados'!H:H,'Servicios Realizados'!G:G,A157,'Servicios Realizados'!B:B,H$2)</f>
        <v>0</v>
      </c>
      <c r="I157">
        <f>SUMIFS('Servicios Realizados'!H:H,'Servicios Realizados'!G:G,A157,'Servicios Realizados'!B:B,I$2)</f>
        <v>0</v>
      </c>
      <c r="J157">
        <f>SUMIFS('Servicios Realizados'!H:H,'Servicios Realizados'!G:G,A157,'Servicios Realizados'!B:B,J$2)</f>
        <v>0</v>
      </c>
    </row>
    <row r="158" spans="1:10" hidden="1">
      <c r="A158" s="6">
        <f t="shared" si="1"/>
        <v>42949</v>
      </c>
      <c r="B158">
        <f>SUMIF('Servicios Realizados'!G$2:G$800,A158,'Servicios Realizados'!H$2:H$800)</f>
        <v>24000</v>
      </c>
      <c r="D158">
        <f>SUMIFS('Servicios Realizados'!H:H,'Servicios Realizados'!G:G,A158,'Servicios Realizados'!B:B,D$2)</f>
        <v>0</v>
      </c>
      <c r="E158">
        <f>SUMIFS('Servicios Realizados'!H:H,'Servicios Realizados'!G:G,A158,'Servicios Realizados'!B:B,E$2)</f>
        <v>0</v>
      </c>
      <c r="F158">
        <f>SUMIFS('Servicios Realizados'!H:H,'Servicios Realizados'!G:G,A158,'Servicios Realizados'!B:B,F$2)</f>
        <v>0</v>
      </c>
      <c r="G158">
        <f>SUMIFS('Servicios Realizados'!H:H,'Servicios Realizados'!G:G,A158,'Servicios Realizados'!B:B,G$2)</f>
        <v>0</v>
      </c>
      <c r="H158">
        <f>SUMIFS('Servicios Realizados'!H:H,'Servicios Realizados'!G:G,A158,'Servicios Realizados'!B:B,H$2)</f>
        <v>0</v>
      </c>
      <c r="I158">
        <f>SUMIFS('Servicios Realizados'!H:H,'Servicios Realizados'!G:G,A158,'Servicios Realizados'!B:B,I$2)</f>
        <v>24000</v>
      </c>
      <c r="J158">
        <f>SUMIFS('Servicios Realizados'!H:H,'Servicios Realizados'!G:G,A158,'Servicios Realizados'!B:B,J$2)</f>
        <v>0</v>
      </c>
    </row>
    <row r="159" spans="1:10" hidden="1">
      <c r="A159" s="6">
        <f t="shared" si="1"/>
        <v>42950</v>
      </c>
      <c r="B159">
        <f>SUMIF('Servicios Realizados'!G$2:G$800,A159,'Servicios Realizados'!H$2:H$800)</f>
        <v>43000</v>
      </c>
      <c r="D159">
        <f>SUMIFS('Servicios Realizados'!H:H,'Servicios Realizados'!G:G,A159,'Servicios Realizados'!B:B,D$2)</f>
        <v>0</v>
      </c>
      <c r="E159">
        <f>SUMIFS('Servicios Realizados'!H:H,'Servicios Realizados'!G:G,A159,'Servicios Realizados'!B:B,E$2)</f>
        <v>18000</v>
      </c>
      <c r="F159">
        <f>SUMIFS('Servicios Realizados'!H:H,'Servicios Realizados'!G:G,A159,'Servicios Realizados'!B:B,F$2)</f>
        <v>0</v>
      </c>
      <c r="G159">
        <f>SUMIFS('Servicios Realizados'!H:H,'Servicios Realizados'!G:G,A159,'Servicios Realizados'!B:B,G$2)</f>
        <v>0</v>
      </c>
      <c r="H159">
        <f>SUMIFS('Servicios Realizados'!H:H,'Servicios Realizados'!G:G,A159,'Servicios Realizados'!B:B,H$2)</f>
        <v>0</v>
      </c>
      <c r="I159">
        <f>SUMIFS('Servicios Realizados'!H:H,'Servicios Realizados'!G:G,A159,'Servicios Realizados'!B:B,I$2)</f>
        <v>25000</v>
      </c>
      <c r="J159">
        <f>SUMIFS('Servicios Realizados'!H:H,'Servicios Realizados'!G:G,A159,'Servicios Realizados'!B:B,J$2)</f>
        <v>0</v>
      </c>
    </row>
    <row r="160" spans="1:10" hidden="1">
      <c r="A160" s="6">
        <f t="shared" si="1"/>
        <v>42951</v>
      </c>
      <c r="B160">
        <f>SUMIF('Servicios Realizados'!G$2:G$800,A160,'Servicios Realizados'!H$2:H$800)</f>
        <v>0</v>
      </c>
      <c r="D160">
        <f>SUMIFS('Servicios Realizados'!H:H,'Servicios Realizados'!G:G,A160,'Servicios Realizados'!B:B,D$2)</f>
        <v>0</v>
      </c>
      <c r="E160">
        <f>SUMIFS('Servicios Realizados'!H:H,'Servicios Realizados'!G:G,A160,'Servicios Realizados'!B:B,E$2)</f>
        <v>0</v>
      </c>
      <c r="F160">
        <f>SUMIFS('Servicios Realizados'!H:H,'Servicios Realizados'!G:G,A160,'Servicios Realizados'!B:B,F$2)</f>
        <v>0</v>
      </c>
      <c r="G160">
        <f>SUMIFS('Servicios Realizados'!H:H,'Servicios Realizados'!G:G,A160,'Servicios Realizados'!B:B,G$2)</f>
        <v>0</v>
      </c>
      <c r="H160">
        <f>SUMIFS('Servicios Realizados'!H:H,'Servicios Realizados'!G:G,A160,'Servicios Realizados'!B:B,H$2)</f>
        <v>0</v>
      </c>
      <c r="I160">
        <f>SUMIFS('Servicios Realizados'!H:H,'Servicios Realizados'!G:G,A160,'Servicios Realizados'!B:B,I$2)</f>
        <v>0</v>
      </c>
      <c r="J160">
        <f>SUMIFS('Servicios Realizados'!H:H,'Servicios Realizados'!G:G,A160,'Servicios Realizados'!B:B,J$2)</f>
        <v>0</v>
      </c>
    </row>
    <row r="161" spans="1:10" hidden="1">
      <c r="A161" s="6">
        <f t="shared" si="1"/>
        <v>42952</v>
      </c>
      <c r="B161">
        <f>SUMIF('Servicios Realizados'!G$2:G$800,A161,'Servicios Realizados'!H$2:H$800)</f>
        <v>0</v>
      </c>
      <c r="D161">
        <f>SUMIFS('Servicios Realizados'!H:H,'Servicios Realizados'!G:G,A161,'Servicios Realizados'!B:B,D$2)</f>
        <v>0</v>
      </c>
      <c r="E161">
        <f>SUMIFS('Servicios Realizados'!H:H,'Servicios Realizados'!G:G,A161,'Servicios Realizados'!B:B,E$2)</f>
        <v>0</v>
      </c>
      <c r="F161">
        <f>SUMIFS('Servicios Realizados'!H:H,'Servicios Realizados'!G:G,A161,'Servicios Realizados'!B:B,F$2)</f>
        <v>0</v>
      </c>
      <c r="G161">
        <f>SUMIFS('Servicios Realizados'!H:H,'Servicios Realizados'!G:G,A161,'Servicios Realizados'!B:B,G$2)</f>
        <v>0</v>
      </c>
      <c r="H161">
        <f>SUMIFS('Servicios Realizados'!H:H,'Servicios Realizados'!G:G,A161,'Servicios Realizados'!B:B,H$2)</f>
        <v>0</v>
      </c>
      <c r="I161">
        <f>SUMIFS('Servicios Realizados'!H:H,'Servicios Realizados'!G:G,A161,'Servicios Realizados'!B:B,I$2)</f>
        <v>0</v>
      </c>
      <c r="J161">
        <f>SUMIFS('Servicios Realizados'!H:H,'Servicios Realizados'!G:G,A161,'Servicios Realizados'!B:B,J$2)</f>
        <v>0</v>
      </c>
    </row>
    <row r="162" spans="1:10" hidden="1">
      <c r="A162" s="6">
        <f t="shared" si="1"/>
        <v>42953</v>
      </c>
      <c r="B162">
        <f>SUMIF('Servicios Realizados'!G$2:G$800,A162,'Servicios Realizados'!H$2:H$800)</f>
        <v>0</v>
      </c>
      <c r="D162">
        <f>SUMIFS('Servicios Realizados'!H:H,'Servicios Realizados'!G:G,A162,'Servicios Realizados'!B:B,D$2)</f>
        <v>0</v>
      </c>
      <c r="E162">
        <f>SUMIFS('Servicios Realizados'!H:H,'Servicios Realizados'!G:G,A162,'Servicios Realizados'!B:B,E$2)</f>
        <v>0</v>
      </c>
      <c r="F162">
        <f>SUMIFS('Servicios Realizados'!H:H,'Servicios Realizados'!G:G,A162,'Servicios Realizados'!B:B,F$2)</f>
        <v>0</v>
      </c>
      <c r="G162">
        <f>SUMIFS('Servicios Realizados'!H:H,'Servicios Realizados'!G:G,A162,'Servicios Realizados'!B:B,G$2)</f>
        <v>0</v>
      </c>
      <c r="H162">
        <f>SUMIFS('Servicios Realizados'!H:H,'Servicios Realizados'!G:G,A162,'Servicios Realizados'!B:B,H$2)</f>
        <v>0</v>
      </c>
      <c r="I162">
        <f>SUMIFS('Servicios Realizados'!H:H,'Servicios Realizados'!G:G,A162,'Servicios Realizados'!B:B,I$2)</f>
        <v>0</v>
      </c>
      <c r="J162">
        <f>SUMIFS('Servicios Realizados'!H:H,'Servicios Realizados'!G:G,A162,'Servicios Realizados'!B:B,J$2)</f>
        <v>0</v>
      </c>
    </row>
    <row r="163" spans="1:10" hidden="1">
      <c r="A163" s="6">
        <f t="shared" ref="A163:A217" si="2">SUM(A162,1)</f>
        <v>42954</v>
      </c>
      <c r="B163">
        <f>SUMIF('Servicios Realizados'!G$2:G$800,A163,'Servicios Realizados'!H$2:H$800)</f>
        <v>418000</v>
      </c>
      <c r="D163">
        <f>SUMIFS('Servicios Realizados'!H:H,'Servicios Realizados'!G:G,A163,'Servicios Realizados'!B:B,D$2)</f>
        <v>55000</v>
      </c>
      <c r="E163">
        <f>SUMIFS('Servicios Realizados'!H:H,'Servicios Realizados'!G:G,A163,'Servicios Realizados'!B:B,E$2)</f>
        <v>26000</v>
      </c>
      <c r="F163">
        <f>SUMIFS('Servicios Realizados'!H:H,'Servicios Realizados'!G:G,A163,'Servicios Realizados'!B:B,F$2)</f>
        <v>282000</v>
      </c>
      <c r="G163">
        <f>SUMIFS('Servicios Realizados'!H:H,'Servicios Realizados'!G:G,A163,'Servicios Realizados'!B:B,G$2)</f>
        <v>55000</v>
      </c>
      <c r="H163">
        <f>SUMIFS('Servicios Realizados'!H:H,'Servicios Realizados'!G:G,A163,'Servicios Realizados'!B:B,H$2)</f>
        <v>0</v>
      </c>
      <c r="I163">
        <f>SUMIFS('Servicios Realizados'!H:H,'Servicios Realizados'!G:G,A163,'Servicios Realizados'!B:B,I$2)</f>
        <v>0</v>
      </c>
      <c r="J163">
        <f>SUMIFS('Servicios Realizados'!H:H,'Servicios Realizados'!G:G,A163,'Servicios Realizados'!B:B,J$2)</f>
        <v>0</v>
      </c>
    </row>
    <row r="164" spans="1:10" hidden="1">
      <c r="A164" s="6">
        <f t="shared" si="2"/>
        <v>42955</v>
      </c>
      <c r="B164">
        <f>SUMIF('Servicios Realizados'!G$2:G$800,A164,'Servicios Realizados'!H$2:H$800)</f>
        <v>22500</v>
      </c>
      <c r="D164">
        <f>SUMIFS('Servicios Realizados'!H:H,'Servicios Realizados'!G:G,A164,'Servicios Realizados'!B:B,D$2)</f>
        <v>0</v>
      </c>
      <c r="E164">
        <f>SUMIFS('Servicios Realizados'!H:H,'Servicios Realizados'!G:G,A164,'Servicios Realizados'!B:B,E$2)</f>
        <v>15000</v>
      </c>
      <c r="F164">
        <f>SUMIFS('Servicios Realizados'!H:H,'Servicios Realizados'!G:G,A164,'Servicios Realizados'!B:B,F$2)</f>
        <v>0</v>
      </c>
      <c r="G164">
        <f>SUMIFS('Servicios Realizados'!H:H,'Servicios Realizados'!G:G,A164,'Servicios Realizados'!B:B,G$2)</f>
        <v>0</v>
      </c>
      <c r="H164">
        <f>SUMIFS('Servicios Realizados'!H:H,'Servicios Realizados'!G:G,A164,'Servicios Realizados'!B:B,H$2)</f>
        <v>0</v>
      </c>
      <c r="I164">
        <f>SUMIFS('Servicios Realizados'!H:H,'Servicios Realizados'!G:G,A164,'Servicios Realizados'!B:B,I$2)</f>
        <v>7500</v>
      </c>
      <c r="J164">
        <f>SUMIFS('Servicios Realizados'!H:H,'Servicios Realizados'!G:G,A164,'Servicios Realizados'!B:B,J$2)</f>
        <v>0</v>
      </c>
    </row>
    <row r="165" spans="1:10" hidden="1">
      <c r="A165" s="6">
        <f t="shared" si="2"/>
        <v>42956</v>
      </c>
      <c r="B165">
        <f>SUMIF('Servicios Realizados'!G$2:G$800,A165,'Servicios Realizados'!H$2:H$800)</f>
        <v>115000</v>
      </c>
      <c r="D165">
        <f>SUMIFS('Servicios Realizados'!H:H,'Servicios Realizados'!G:G,A165,'Servicios Realizados'!B:B,D$2)</f>
        <v>0</v>
      </c>
      <c r="E165">
        <f>SUMIFS('Servicios Realizados'!H:H,'Servicios Realizados'!G:G,A165,'Servicios Realizados'!B:B,E$2)</f>
        <v>115000</v>
      </c>
      <c r="F165">
        <f>SUMIFS('Servicios Realizados'!H:H,'Servicios Realizados'!G:G,A165,'Servicios Realizados'!B:B,F$2)</f>
        <v>0</v>
      </c>
      <c r="G165">
        <f>SUMIFS('Servicios Realizados'!H:H,'Servicios Realizados'!G:G,A165,'Servicios Realizados'!B:B,G$2)</f>
        <v>0</v>
      </c>
      <c r="H165">
        <f>SUMIFS('Servicios Realizados'!H:H,'Servicios Realizados'!G:G,A165,'Servicios Realizados'!B:B,H$2)</f>
        <v>0</v>
      </c>
      <c r="I165">
        <f>SUMIFS('Servicios Realizados'!H:H,'Servicios Realizados'!G:G,A165,'Servicios Realizados'!B:B,I$2)</f>
        <v>0</v>
      </c>
      <c r="J165">
        <f>SUMIFS('Servicios Realizados'!H:H,'Servicios Realizados'!G:G,A165,'Servicios Realizados'!B:B,J$2)</f>
        <v>0</v>
      </c>
    </row>
    <row r="166" spans="1:10" hidden="1">
      <c r="A166" s="6">
        <f t="shared" si="2"/>
        <v>42957</v>
      </c>
      <c r="B166">
        <f>SUMIF('Servicios Realizados'!G$2:G$800,A166,'Servicios Realizados'!H$2:H$800)</f>
        <v>13500</v>
      </c>
      <c r="D166">
        <f>SUMIFS('Servicios Realizados'!H:H,'Servicios Realizados'!G:G,A166,'Servicios Realizados'!B:B,D$2)</f>
        <v>0</v>
      </c>
      <c r="E166">
        <f>SUMIFS('Servicios Realizados'!H:H,'Servicios Realizados'!G:G,A166,'Servicios Realizados'!B:B,E$2)</f>
        <v>0</v>
      </c>
      <c r="F166">
        <f>SUMIFS('Servicios Realizados'!H:H,'Servicios Realizados'!G:G,A166,'Servicios Realizados'!B:B,F$2)</f>
        <v>0</v>
      </c>
      <c r="G166">
        <f>SUMIFS('Servicios Realizados'!H:H,'Servicios Realizados'!G:G,A166,'Servicios Realizados'!B:B,G$2)</f>
        <v>0</v>
      </c>
      <c r="H166">
        <f>SUMIFS('Servicios Realizados'!H:H,'Servicios Realizados'!G:G,A166,'Servicios Realizados'!B:B,H$2)</f>
        <v>0</v>
      </c>
      <c r="I166">
        <f>SUMIFS('Servicios Realizados'!H:H,'Servicios Realizados'!G:G,A166,'Servicios Realizados'!B:B,I$2)</f>
        <v>13500</v>
      </c>
      <c r="J166">
        <f>SUMIFS('Servicios Realizados'!H:H,'Servicios Realizados'!G:G,A166,'Servicios Realizados'!B:B,J$2)</f>
        <v>0</v>
      </c>
    </row>
    <row r="167" spans="1:10" hidden="1">
      <c r="A167" s="6">
        <f t="shared" si="2"/>
        <v>42958</v>
      </c>
      <c r="B167">
        <f>SUMIF('Servicios Realizados'!G$2:G$800,A167,'Servicios Realizados'!H$2:H$800)</f>
        <v>0</v>
      </c>
      <c r="D167">
        <f>SUMIFS('Servicios Realizados'!H:H,'Servicios Realizados'!G:G,A167,'Servicios Realizados'!B:B,D$2)</f>
        <v>0</v>
      </c>
      <c r="E167">
        <f>SUMIFS('Servicios Realizados'!H:H,'Servicios Realizados'!G:G,A167,'Servicios Realizados'!B:B,E$2)</f>
        <v>0</v>
      </c>
      <c r="F167">
        <f>SUMIFS('Servicios Realizados'!H:H,'Servicios Realizados'!G:G,A167,'Servicios Realizados'!B:B,F$2)</f>
        <v>0</v>
      </c>
      <c r="G167">
        <f>SUMIFS('Servicios Realizados'!H:H,'Servicios Realizados'!G:G,A167,'Servicios Realizados'!B:B,G$2)</f>
        <v>0</v>
      </c>
      <c r="H167">
        <f>SUMIFS('Servicios Realizados'!H:H,'Servicios Realizados'!G:G,A167,'Servicios Realizados'!B:B,H$2)</f>
        <v>0</v>
      </c>
      <c r="I167">
        <f>SUMIFS('Servicios Realizados'!H:H,'Servicios Realizados'!G:G,A167,'Servicios Realizados'!B:B,I$2)</f>
        <v>0</v>
      </c>
      <c r="J167">
        <f>SUMIFS('Servicios Realizados'!H:H,'Servicios Realizados'!G:G,A167,'Servicios Realizados'!B:B,J$2)</f>
        <v>0</v>
      </c>
    </row>
    <row r="168" spans="1:10" hidden="1">
      <c r="A168" s="6">
        <f t="shared" si="2"/>
        <v>42959</v>
      </c>
      <c r="B168">
        <f>SUMIF('Servicios Realizados'!G$2:G$800,A168,'Servicios Realizados'!H$2:H$800)</f>
        <v>200500</v>
      </c>
      <c r="D168">
        <f>SUMIFS('Servicios Realizados'!H:H,'Servicios Realizados'!G:G,A168,'Servicios Realizados'!B:B,D$2)</f>
        <v>0</v>
      </c>
      <c r="E168">
        <f>SUMIFS('Servicios Realizados'!H:H,'Servicios Realizados'!G:G,A168,'Servicios Realizados'!B:B,E$2)</f>
        <v>78000</v>
      </c>
      <c r="F168">
        <f>SUMIFS('Servicios Realizados'!H:H,'Servicios Realizados'!G:G,A168,'Servicios Realizados'!B:B,F$2)</f>
        <v>65000</v>
      </c>
      <c r="G168">
        <f>SUMIFS('Servicios Realizados'!H:H,'Servicios Realizados'!G:G,A168,'Servicios Realizados'!B:B,G$2)</f>
        <v>0</v>
      </c>
      <c r="H168">
        <f>SUMIFS('Servicios Realizados'!H:H,'Servicios Realizados'!G:G,A168,'Servicios Realizados'!B:B,H$2)</f>
        <v>0</v>
      </c>
      <c r="I168">
        <f>SUMIFS('Servicios Realizados'!H:H,'Servicios Realizados'!G:G,A168,'Servicios Realizados'!B:B,I$2)</f>
        <v>57500</v>
      </c>
      <c r="J168">
        <f>SUMIFS('Servicios Realizados'!H:H,'Servicios Realizados'!G:G,A168,'Servicios Realizados'!B:B,J$2)</f>
        <v>0</v>
      </c>
    </row>
    <row r="169" spans="1:10" hidden="1">
      <c r="A169" s="6">
        <f t="shared" si="2"/>
        <v>42960</v>
      </c>
      <c r="B169">
        <f>SUMIF('Servicios Realizados'!G$2:G$800,A169,'Servicios Realizados'!H$2:H$800)</f>
        <v>0</v>
      </c>
      <c r="D169">
        <f>SUMIFS('Servicios Realizados'!H:H,'Servicios Realizados'!G:G,A169,'Servicios Realizados'!B:B,D$2)</f>
        <v>0</v>
      </c>
      <c r="E169">
        <f>SUMIFS('Servicios Realizados'!H:H,'Servicios Realizados'!G:G,A169,'Servicios Realizados'!B:B,E$2)</f>
        <v>0</v>
      </c>
      <c r="F169">
        <f>SUMIFS('Servicios Realizados'!H:H,'Servicios Realizados'!G:G,A169,'Servicios Realizados'!B:B,F$2)</f>
        <v>0</v>
      </c>
      <c r="G169">
        <f>SUMIFS('Servicios Realizados'!H:H,'Servicios Realizados'!G:G,A169,'Servicios Realizados'!B:B,G$2)</f>
        <v>0</v>
      </c>
      <c r="H169">
        <f>SUMIFS('Servicios Realizados'!H:H,'Servicios Realizados'!G:G,A169,'Servicios Realizados'!B:B,H$2)</f>
        <v>0</v>
      </c>
      <c r="I169">
        <f>SUMIFS('Servicios Realizados'!H:H,'Servicios Realizados'!G:G,A169,'Servicios Realizados'!B:B,I$2)</f>
        <v>0</v>
      </c>
      <c r="J169">
        <f>SUMIFS('Servicios Realizados'!H:H,'Servicios Realizados'!G:G,A169,'Servicios Realizados'!B:B,J$2)</f>
        <v>0</v>
      </c>
    </row>
    <row r="170" spans="1:10" hidden="1">
      <c r="A170" s="6">
        <f t="shared" si="2"/>
        <v>42961</v>
      </c>
      <c r="B170">
        <f>SUMIF('Servicios Realizados'!G$2:G$800,A170,'Servicios Realizados'!H$2:H$800)</f>
        <v>0</v>
      </c>
      <c r="D170">
        <f>SUMIFS('Servicios Realizados'!H:H,'Servicios Realizados'!G:G,A170,'Servicios Realizados'!B:B,D$2)</f>
        <v>0</v>
      </c>
      <c r="E170">
        <f>SUMIFS('Servicios Realizados'!H:H,'Servicios Realizados'!G:G,A170,'Servicios Realizados'!B:B,E$2)</f>
        <v>0</v>
      </c>
      <c r="F170">
        <f>SUMIFS('Servicios Realizados'!H:H,'Servicios Realizados'!G:G,A170,'Servicios Realizados'!B:B,F$2)</f>
        <v>0</v>
      </c>
      <c r="G170">
        <f>SUMIFS('Servicios Realizados'!H:H,'Servicios Realizados'!G:G,A170,'Servicios Realizados'!B:B,G$2)</f>
        <v>0</v>
      </c>
      <c r="H170">
        <f>SUMIFS('Servicios Realizados'!H:H,'Servicios Realizados'!G:G,A170,'Servicios Realizados'!B:B,H$2)</f>
        <v>0</v>
      </c>
      <c r="I170">
        <f>SUMIFS('Servicios Realizados'!H:H,'Servicios Realizados'!G:G,A170,'Servicios Realizados'!B:B,I$2)</f>
        <v>0</v>
      </c>
      <c r="J170">
        <f>SUMIFS('Servicios Realizados'!H:H,'Servicios Realizados'!G:G,A170,'Servicios Realizados'!B:B,J$2)</f>
        <v>0</v>
      </c>
    </row>
    <row r="171" spans="1:10" hidden="1">
      <c r="A171" s="6">
        <f t="shared" si="2"/>
        <v>42962</v>
      </c>
      <c r="B171">
        <f>SUMIF('Servicios Realizados'!G$2:G$800,A171,'Servicios Realizados'!H$2:H$800)</f>
        <v>0</v>
      </c>
      <c r="D171">
        <f>SUMIFS('Servicios Realizados'!H:H,'Servicios Realizados'!G:G,A171,'Servicios Realizados'!B:B,D$2)</f>
        <v>0</v>
      </c>
      <c r="E171">
        <f>SUMIFS('Servicios Realizados'!H:H,'Servicios Realizados'!G:G,A171,'Servicios Realizados'!B:B,E$2)</f>
        <v>0</v>
      </c>
      <c r="F171">
        <f>SUMIFS('Servicios Realizados'!H:H,'Servicios Realizados'!G:G,A171,'Servicios Realizados'!B:B,F$2)</f>
        <v>0</v>
      </c>
      <c r="G171">
        <f>SUMIFS('Servicios Realizados'!H:H,'Servicios Realizados'!G:G,A171,'Servicios Realizados'!B:B,G$2)</f>
        <v>0</v>
      </c>
      <c r="H171">
        <f>SUMIFS('Servicios Realizados'!H:H,'Servicios Realizados'!G:G,A171,'Servicios Realizados'!B:B,H$2)</f>
        <v>0</v>
      </c>
      <c r="I171">
        <f>SUMIFS('Servicios Realizados'!H:H,'Servicios Realizados'!G:G,A171,'Servicios Realizados'!B:B,I$2)</f>
        <v>0</v>
      </c>
      <c r="J171">
        <f>SUMIFS('Servicios Realizados'!H:H,'Servicios Realizados'!G:G,A171,'Servicios Realizados'!B:B,J$2)</f>
        <v>0</v>
      </c>
    </row>
    <row r="172" spans="1:10" hidden="1">
      <c r="A172" s="6">
        <f t="shared" si="2"/>
        <v>42963</v>
      </c>
      <c r="B172">
        <f>SUMIF('Servicios Realizados'!G$2:G$800,A172,'Servicios Realizados'!H$2:H$800)</f>
        <v>0</v>
      </c>
      <c r="D172">
        <f>SUMIFS('Servicios Realizados'!H:H,'Servicios Realizados'!G:G,A172,'Servicios Realizados'!B:B,D$2)</f>
        <v>0</v>
      </c>
      <c r="E172">
        <f>SUMIFS('Servicios Realizados'!H:H,'Servicios Realizados'!G:G,A172,'Servicios Realizados'!B:B,E$2)</f>
        <v>0</v>
      </c>
      <c r="F172">
        <f>SUMIFS('Servicios Realizados'!H:H,'Servicios Realizados'!G:G,A172,'Servicios Realizados'!B:B,F$2)</f>
        <v>0</v>
      </c>
      <c r="G172">
        <f>SUMIFS('Servicios Realizados'!H:H,'Servicios Realizados'!G:G,A172,'Servicios Realizados'!B:B,G$2)</f>
        <v>0</v>
      </c>
      <c r="H172">
        <f>SUMIFS('Servicios Realizados'!H:H,'Servicios Realizados'!G:G,A172,'Servicios Realizados'!B:B,H$2)</f>
        <v>0</v>
      </c>
      <c r="I172">
        <f>SUMIFS('Servicios Realizados'!H:H,'Servicios Realizados'!G:G,A172,'Servicios Realizados'!B:B,I$2)</f>
        <v>0</v>
      </c>
      <c r="J172">
        <f>SUMIFS('Servicios Realizados'!H:H,'Servicios Realizados'!G:G,A172,'Servicios Realizados'!B:B,J$2)</f>
        <v>0</v>
      </c>
    </row>
    <row r="173" spans="1:10" hidden="1">
      <c r="A173" s="6">
        <f t="shared" si="2"/>
        <v>42964</v>
      </c>
      <c r="B173">
        <f>SUMIF('Servicios Realizados'!G$2:G$800,A173,'Servicios Realizados'!H$2:H$800)</f>
        <v>208000</v>
      </c>
      <c r="D173">
        <f>SUMIFS('Servicios Realizados'!H:H,'Servicios Realizados'!G:G,A173,'Servicios Realizados'!B:B,D$2)</f>
        <v>0</v>
      </c>
      <c r="E173">
        <f>SUMIFS('Servicios Realizados'!H:H,'Servicios Realizados'!G:G,A173,'Servicios Realizados'!B:B,E$2)</f>
        <v>148000</v>
      </c>
      <c r="F173">
        <f>SUMIFS('Servicios Realizados'!H:H,'Servicios Realizados'!G:G,A173,'Servicios Realizados'!B:B,F$2)</f>
        <v>0</v>
      </c>
      <c r="G173">
        <f>SUMIFS('Servicios Realizados'!H:H,'Servicios Realizados'!G:G,A173,'Servicios Realizados'!B:B,G$2)</f>
        <v>60000</v>
      </c>
      <c r="H173">
        <f>SUMIFS('Servicios Realizados'!H:H,'Servicios Realizados'!G:G,A173,'Servicios Realizados'!B:B,H$2)</f>
        <v>0</v>
      </c>
      <c r="I173">
        <f>SUMIFS('Servicios Realizados'!H:H,'Servicios Realizados'!G:G,A173,'Servicios Realizados'!B:B,I$2)</f>
        <v>0</v>
      </c>
      <c r="J173">
        <f>SUMIFS('Servicios Realizados'!H:H,'Servicios Realizados'!G:G,A173,'Servicios Realizados'!B:B,J$2)</f>
        <v>0</v>
      </c>
    </row>
    <row r="174" spans="1:10" hidden="1">
      <c r="A174" s="6">
        <f t="shared" si="2"/>
        <v>42965</v>
      </c>
      <c r="B174">
        <f>SUMIF('Servicios Realizados'!G$2:G$800,A174,'Servicios Realizados'!H$2:H$800)</f>
        <v>50000</v>
      </c>
      <c r="D174">
        <f>SUMIFS('Servicios Realizados'!H:H,'Servicios Realizados'!G:G,A174,'Servicios Realizados'!B:B,D$2)</f>
        <v>0</v>
      </c>
      <c r="E174">
        <f>SUMIFS('Servicios Realizados'!H:H,'Servicios Realizados'!G:G,A174,'Servicios Realizados'!B:B,E$2)</f>
        <v>50000</v>
      </c>
      <c r="F174">
        <f>SUMIFS('Servicios Realizados'!H:H,'Servicios Realizados'!G:G,A174,'Servicios Realizados'!B:B,F$2)</f>
        <v>0</v>
      </c>
      <c r="G174">
        <f>SUMIFS('Servicios Realizados'!H:H,'Servicios Realizados'!G:G,A174,'Servicios Realizados'!B:B,G$2)</f>
        <v>0</v>
      </c>
      <c r="H174">
        <f>SUMIFS('Servicios Realizados'!H:H,'Servicios Realizados'!G:G,A174,'Servicios Realizados'!B:B,H$2)</f>
        <v>0</v>
      </c>
      <c r="I174">
        <f>SUMIFS('Servicios Realizados'!H:H,'Servicios Realizados'!G:G,A174,'Servicios Realizados'!B:B,I$2)</f>
        <v>0</v>
      </c>
      <c r="J174">
        <f>SUMIFS('Servicios Realizados'!H:H,'Servicios Realizados'!G:G,A174,'Servicios Realizados'!B:B,J$2)</f>
        <v>0</v>
      </c>
    </row>
    <row r="175" spans="1:10" hidden="1">
      <c r="A175" s="6">
        <f t="shared" si="2"/>
        <v>42966</v>
      </c>
      <c r="B175">
        <f>SUMIF('Servicios Realizados'!G$2:G$800,A175,'Servicios Realizados'!H$2:H$800)</f>
        <v>63001</v>
      </c>
      <c r="D175">
        <f>SUMIFS('Servicios Realizados'!H:H,'Servicios Realizados'!G:G,A175,'Servicios Realizados'!B:B,D$2)</f>
        <v>1</v>
      </c>
      <c r="E175">
        <f>SUMIFS('Servicios Realizados'!H:H,'Servicios Realizados'!G:G,A175,'Servicios Realizados'!B:B,E$2)</f>
        <v>63000</v>
      </c>
      <c r="F175">
        <f>SUMIFS('Servicios Realizados'!H:H,'Servicios Realizados'!G:G,A175,'Servicios Realizados'!B:B,F$2)</f>
        <v>0</v>
      </c>
      <c r="G175">
        <f>SUMIFS('Servicios Realizados'!H:H,'Servicios Realizados'!G:G,A175,'Servicios Realizados'!B:B,G$2)</f>
        <v>0</v>
      </c>
      <c r="H175">
        <f>SUMIFS('Servicios Realizados'!H:H,'Servicios Realizados'!G:G,A175,'Servicios Realizados'!B:B,H$2)</f>
        <v>0</v>
      </c>
      <c r="I175">
        <f>SUMIFS('Servicios Realizados'!H:H,'Servicios Realizados'!G:G,A175,'Servicios Realizados'!B:B,I$2)</f>
        <v>0</v>
      </c>
      <c r="J175">
        <f>SUMIFS('Servicios Realizados'!H:H,'Servicios Realizados'!G:G,A175,'Servicios Realizados'!B:B,J$2)</f>
        <v>0</v>
      </c>
    </row>
    <row r="176" spans="1:10" hidden="1">
      <c r="A176" s="6">
        <f t="shared" si="2"/>
        <v>42967</v>
      </c>
      <c r="B176">
        <f>SUMIF('Servicios Realizados'!G$2:G$800,A176,'Servicios Realizados'!H$2:H$800)</f>
        <v>0</v>
      </c>
      <c r="D176">
        <f>SUMIFS('Servicios Realizados'!H:H,'Servicios Realizados'!G:G,A176,'Servicios Realizados'!B:B,D$2)</f>
        <v>0</v>
      </c>
      <c r="E176">
        <f>SUMIFS('Servicios Realizados'!H:H,'Servicios Realizados'!G:G,A176,'Servicios Realizados'!B:B,E$2)</f>
        <v>0</v>
      </c>
      <c r="F176">
        <f>SUMIFS('Servicios Realizados'!H:H,'Servicios Realizados'!G:G,A176,'Servicios Realizados'!B:B,F$2)</f>
        <v>0</v>
      </c>
      <c r="G176">
        <f>SUMIFS('Servicios Realizados'!H:H,'Servicios Realizados'!G:G,A176,'Servicios Realizados'!B:B,G$2)</f>
        <v>0</v>
      </c>
      <c r="H176">
        <f>SUMIFS('Servicios Realizados'!H:H,'Servicios Realizados'!G:G,A176,'Servicios Realizados'!B:B,H$2)</f>
        <v>0</v>
      </c>
      <c r="I176">
        <f>SUMIFS('Servicios Realizados'!H:H,'Servicios Realizados'!G:G,A176,'Servicios Realizados'!B:B,I$2)</f>
        <v>0</v>
      </c>
      <c r="J176">
        <f>SUMIFS('Servicios Realizados'!H:H,'Servicios Realizados'!G:G,A176,'Servicios Realizados'!B:B,J$2)</f>
        <v>0</v>
      </c>
    </row>
    <row r="177" spans="1:10" hidden="1">
      <c r="A177" s="6">
        <f t="shared" si="2"/>
        <v>42968</v>
      </c>
      <c r="B177">
        <f>SUMIF('Servicios Realizados'!G$2:G$800,A177,'Servicios Realizados'!H$2:H$800)</f>
        <v>18001</v>
      </c>
      <c r="D177">
        <f>SUMIFS('Servicios Realizados'!H:H,'Servicios Realizados'!G:G,A177,'Servicios Realizados'!B:B,D$2)</f>
        <v>0</v>
      </c>
      <c r="E177">
        <f>SUMIFS('Servicios Realizados'!H:H,'Servicios Realizados'!G:G,A177,'Servicios Realizados'!B:B,E$2)</f>
        <v>0</v>
      </c>
      <c r="F177">
        <f>SUMIFS('Servicios Realizados'!H:H,'Servicios Realizados'!G:G,A177,'Servicios Realizados'!B:B,F$2)</f>
        <v>0</v>
      </c>
      <c r="G177">
        <f>SUMIFS('Servicios Realizados'!H:H,'Servicios Realizados'!G:G,A177,'Servicios Realizados'!B:B,G$2)</f>
        <v>0</v>
      </c>
      <c r="H177">
        <f>SUMIFS('Servicios Realizados'!H:H,'Servicios Realizados'!G:G,A177,'Servicios Realizados'!B:B,H$2)</f>
        <v>0</v>
      </c>
      <c r="I177">
        <f>SUMIFS('Servicios Realizados'!H:H,'Servicios Realizados'!G:G,A177,'Servicios Realizados'!B:B,I$2)</f>
        <v>18001</v>
      </c>
      <c r="J177">
        <f>SUMIFS('Servicios Realizados'!H:H,'Servicios Realizados'!G:G,A177,'Servicios Realizados'!B:B,J$2)</f>
        <v>0</v>
      </c>
    </row>
    <row r="178" spans="1:10" hidden="1">
      <c r="A178" s="6">
        <f t="shared" si="2"/>
        <v>42969</v>
      </c>
      <c r="B178">
        <f>SUMIF('Servicios Realizados'!G$2:G$800,A178,'Servicios Realizados'!H$2:H$800)</f>
        <v>125000</v>
      </c>
      <c r="D178">
        <f>SUMIFS('Servicios Realizados'!H:H,'Servicios Realizados'!G:G,A178,'Servicios Realizados'!B:B,D$2)</f>
        <v>0</v>
      </c>
      <c r="E178">
        <f>SUMIFS('Servicios Realizados'!H:H,'Servicios Realizados'!G:G,A178,'Servicios Realizados'!B:B,E$2)</f>
        <v>0</v>
      </c>
      <c r="F178">
        <f>SUMIFS('Servicios Realizados'!H:H,'Servicios Realizados'!G:G,A178,'Servicios Realizados'!B:B,F$2)</f>
        <v>125000</v>
      </c>
      <c r="G178">
        <f>SUMIFS('Servicios Realizados'!H:H,'Servicios Realizados'!G:G,A178,'Servicios Realizados'!B:B,G$2)</f>
        <v>0</v>
      </c>
      <c r="H178">
        <f>SUMIFS('Servicios Realizados'!H:H,'Servicios Realizados'!G:G,A178,'Servicios Realizados'!B:B,H$2)</f>
        <v>0</v>
      </c>
      <c r="I178">
        <f>SUMIFS('Servicios Realizados'!H:H,'Servicios Realizados'!G:G,A178,'Servicios Realizados'!B:B,I$2)</f>
        <v>0</v>
      </c>
      <c r="J178">
        <f>SUMIFS('Servicios Realizados'!H:H,'Servicios Realizados'!G:G,A178,'Servicios Realizados'!B:B,J$2)</f>
        <v>0</v>
      </c>
    </row>
    <row r="179" spans="1:10" hidden="1">
      <c r="A179" s="6">
        <f t="shared" si="2"/>
        <v>42970</v>
      </c>
      <c r="B179">
        <f>SUMIF('Servicios Realizados'!G$2:G$800,A179,'Servicios Realizados'!H$2:H$800)</f>
        <v>106500</v>
      </c>
      <c r="D179">
        <f>SUMIFS('Servicios Realizados'!H:H,'Servicios Realizados'!G:G,A179,'Servicios Realizados'!B:B,D$2)</f>
        <v>66000</v>
      </c>
      <c r="E179">
        <f>SUMIFS('Servicios Realizados'!H:H,'Servicios Realizados'!G:G,A179,'Servicios Realizados'!B:B,E$2)</f>
        <v>19000</v>
      </c>
      <c r="F179">
        <f>SUMIFS('Servicios Realizados'!H:H,'Servicios Realizados'!G:G,A179,'Servicios Realizados'!B:B,F$2)</f>
        <v>0</v>
      </c>
      <c r="G179">
        <f>SUMIFS('Servicios Realizados'!H:H,'Servicios Realizados'!G:G,A179,'Servicios Realizados'!B:B,G$2)</f>
        <v>0</v>
      </c>
      <c r="H179">
        <f>SUMIFS('Servicios Realizados'!H:H,'Servicios Realizados'!G:G,A179,'Servicios Realizados'!B:B,H$2)</f>
        <v>0</v>
      </c>
      <c r="I179">
        <f>SUMIFS('Servicios Realizados'!H:H,'Servicios Realizados'!G:G,A179,'Servicios Realizados'!B:B,I$2)</f>
        <v>21500</v>
      </c>
      <c r="J179">
        <f>SUMIFS('Servicios Realizados'!H:H,'Servicios Realizados'!G:G,A179,'Servicios Realizados'!B:B,J$2)</f>
        <v>0</v>
      </c>
    </row>
    <row r="180" spans="1:10" hidden="1">
      <c r="A180" s="6">
        <f t="shared" si="2"/>
        <v>42971</v>
      </c>
      <c r="B180">
        <f>SUMIF('Servicios Realizados'!G$2:G$800,A180,'Servicios Realizados'!H$2:H$800)</f>
        <v>99000</v>
      </c>
      <c r="D180">
        <f>SUMIFS('Servicios Realizados'!H:H,'Servicios Realizados'!G:G,A180,'Servicios Realizados'!B:B,D$2)</f>
        <v>0</v>
      </c>
      <c r="E180">
        <f>SUMIFS('Servicios Realizados'!H:H,'Servicios Realizados'!G:G,A180,'Servicios Realizados'!B:B,E$2)</f>
        <v>34000</v>
      </c>
      <c r="F180">
        <f>SUMIFS('Servicios Realizados'!H:H,'Servicios Realizados'!G:G,A180,'Servicios Realizados'!B:B,F$2)</f>
        <v>0</v>
      </c>
      <c r="G180">
        <f>SUMIFS('Servicios Realizados'!H:H,'Servicios Realizados'!G:G,A180,'Servicios Realizados'!B:B,G$2)</f>
        <v>65000</v>
      </c>
      <c r="H180">
        <f>SUMIFS('Servicios Realizados'!H:H,'Servicios Realizados'!G:G,A180,'Servicios Realizados'!B:B,H$2)</f>
        <v>0</v>
      </c>
      <c r="I180">
        <f>SUMIFS('Servicios Realizados'!H:H,'Servicios Realizados'!G:G,A180,'Servicios Realizados'!B:B,I$2)</f>
        <v>0</v>
      </c>
      <c r="J180">
        <f>SUMIFS('Servicios Realizados'!H:H,'Servicios Realizados'!G:G,A180,'Servicios Realizados'!B:B,J$2)</f>
        <v>0</v>
      </c>
    </row>
    <row r="181" spans="1:10" hidden="1">
      <c r="A181" s="6">
        <f t="shared" si="2"/>
        <v>42972</v>
      </c>
      <c r="B181">
        <f>SUMIF('Servicios Realizados'!G$2:G$800,A181,'Servicios Realizados'!H$2:H$800)</f>
        <v>0</v>
      </c>
      <c r="D181">
        <f>SUMIFS('Servicios Realizados'!H:H,'Servicios Realizados'!G:G,A181,'Servicios Realizados'!B:B,D$2)</f>
        <v>0</v>
      </c>
      <c r="E181">
        <f>SUMIFS('Servicios Realizados'!H:H,'Servicios Realizados'!G:G,A181,'Servicios Realizados'!B:B,E$2)</f>
        <v>0</v>
      </c>
      <c r="F181">
        <f>SUMIFS('Servicios Realizados'!H:H,'Servicios Realizados'!G:G,A181,'Servicios Realizados'!B:B,F$2)</f>
        <v>0</v>
      </c>
      <c r="G181">
        <f>SUMIFS('Servicios Realizados'!H:H,'Servicios Realizados'!G:G,A181,'Servicios Realizados'!B:B,G$2)</f>
        <v>0</v>
      </c>
      <c r="H181">
        <f>SUMIFS('Servicios Realizados'!H:H,'Servicios Realizados'!G:G,A181,'Servicios Realizados'!B:B,H$2)</f>
        <v>0</v>
      </c>
      <c r="I181">
        <f>SUMIFS('Servicios Realizados'!H:H,'Servicios Realizados'!G:G,A181,'Servicios Realizados'!B:B,I$2)</f>
        <v>0</v>
      </c>
      <c r="J181">
        <f>SUMIFS('Servicios Realizados'!H:H,'Servicios Realizados'!G:G,A181,'Servicios Realizados'!B:B,J$2)</f>
        <v>0</v>
      </c>
    </row>
    <row r="182" spans="1:10" hidden="1">
      <c r="A182" s="6">
        <f t="shared" si="2"/>
        <v>42973</v>
      </c>
      <c r="B182">
        <f>SUMIF('Servicios Realizados'!G$2:G$800,A182,'Servicios Realizados'!H$2:H$800)</f>
        <v>6500</v>
      </c>
      <c r="D182">
        <f>SUMIFS('Servicios Realizados'!H:H,'Servicios Realizados'!G:G,A182,'Servicios Realizados'!B:B,D$2)</f>
        <v>0</v>
      </c>
      <c r="E182">
        <f>SUMIFS('Servicios Realizados'!H:H,'Servicios Realizados'!G:G,A182,'Servicios Realizados'!B:B,E$2)</f>
        <v>0</v>
      </c>
      <c r="F182">
        <f>SUMIFS('Servicios Realizados'!H:H,'Servicios Realizados'!G:G,A182,'Servicios Realizados'!B:B,F$2)</f>
        <v>0</v>
      </c>
      <c r="G182">
        <f>SUMIFS('Servicios Realizados'!H:H,'Servicios Realizados'!G:G,A182,'Servicios Realizados'!B:B,G$2)</f>
        <v>0</v>
      </c>
      <c r="H182">
        <f>SUMIFS('Servicios Realizados'!H:H,'Servicios Realizados'!G:G,A182,'Servicios Realizados'!B:B,H$2)</f>
        <v>0</v>
      </c>
      <c r="I182">
        <f>SUMIFS('Servicios Realizados'!H:H,'Servicios Realizados'!G:G,A182,'Servicios Realizados'!B:B,I$2)</f>
        <v>6500</v>
      </c>
      <c r="J182">
        <f>SUMIFS('Servicios Realizados'!H:H,'Servicios Realizados'!G:G,A182,'Servicios Realizados'!B:B,J$2)</f>
        <v>0</v>
      </c>
    </row>
    <row r="183" spans="1:10" hidden="1">
      <c r="A183" s="6">
        <f t="shared" si="2"/>
        <v>42974</v>
      </c>
      <c r="B183">
        <f>SUMIF('Servicios Realizados'!G$2:G$800,A183,'Servicios Realizados'!H$2:H$800)</f>
        <v>0</v>
      </c>
      <c r="D183">
        <f>SUMIFS('Servicios Realizados'!H:H,'Servicios Realizados'!G:G,A183,'Servicios Realizados'!B:B,D$2)</f>
        <v>0</v>
      </c>
      <c r="E183">
        <f>SUMIFS('Servicios Realizados'!H:H,'Servicios Realizados'!G:G,A183,'Servicios Realizados'!B:B,E$2)</f>
        <v>0</v>
      </c>
      <c r="F183">
        <f>SUMIFS('Servicios Realizados'!H:H,'Servicios Realizados'!G:G,A183,'Servicios Realizados'!B:B,F$2)</f>
        <v>0</v>
      </c>
      <c r="G183">
        <f>SUMIFS('Servicios Realizados'!H:H,'Servicios Realizados'!G:G,A183,'Servicios Realizados'!B:B,G$2)</f>
        <v>0</v>
      </c>
      <c r="H183">
        <f>SUMIFS('Servicios Realizados'!H:H,'Servicios Realizados'!G:G,A183,'Servicios Realizados'!B:B,H$2)</f>
        <v>0</v>
      </c>
      <c r="I183">
        <f>SUMIFS('Servicios Realizados'!H:H,'Servicios Realizados'!G:G,A183,'Servicios Realizados'!B:B,I$2)</f>
        <v>0</v>
      </c>
      <c r="J183">
        <f>SUMIFS('Servicios Realizados'!H:H,'Servicios Realizados'!G:G,A183,'Servicios Realizados'!B:B,J$2)</f>
        <v>0</v>
      </c>
    </row>
    <row r="184" spans="1:10" hidden="1">
      <c r="A184" s="6">
        <f t="shared" si="2"/>
        <v>42975</v>
      </c>
      <c r="B184">
        <f>SUMIF('Servicios Realizados'!G$2:G$800,A184,'Servicios Realizados'!H$2:H$800)</f>
        <v>0</v>
      </c>
      <c r="D184">
        <f>SUMIFS('Servicios Realizados'!H:H,'Servicios Realizados'!G:G,A184,'Servicios Realizados'!B:B,D$2)</f>
        <v>0</v>
      </c>
      <c r="E184">
        <f>SUMIFS('Servicios Realizados'!H:H,'Servicios Realizados'!G:G,A184,'Servicios Realizados'!B:B,E$2)</f>
        <v>0</v>
      </c>
      <c r="F184">
        <f>SUMIFS('Servicios Realizados'!H:H,'Servicios Realizados'!G:G,A184,'Servicios Realizados'!B:B,F$2)</f>
        <v>0</v>
      </c>
      <c r="G184">
        <f>SUMIFS('Servicios Realizados'!H:H,'Servicios Realizados'!G:G,A184,'Servicios Realizados'!B:B,G$2)</f>
        <v>0</v>
      </c>
      <c r="H184">
        <f>SUMIFS('Servicios Realizados'!H:H,'Servicios Realizados'!G:G,A184,'Servicios Realizados'!B:B,H$2)</f>
        <v>0</v>
      </c>
      <c r="I184">
        <f>SUMIFS('Servicios Realizados'!H:H,'Servicios Realizados'!G:G,A184,'Servicios Realizados'!B:B,I$2)</f>
        <v>0</v>
      </c>
      <c r="J184">
        <f>SUMIFS('Servicios Realizados'!H:H,'Servicios Realizados'!G:G,A184,'Servicios Realizados'!B:B,J$2)</f>
        <v>0</v>
      </c>
    </row>
    <row r="185" spans="1:10" hidden="1">
      <c r="A185" s="6">
        <f t="shared" si="2"/>
        <v>42976</v>
      </c>
      <c r="B185">
        <f>SUMIF('Servicios Realizados'!G$2:G$800,A185,'Servicios Realizados'!H$2:H$800)</f>
        <v>20001</v>
      </c>
      <c r="D185">
        <f>SUMIFS('Servicios Realizados'!H:H,'Servicios Realizados'!G:G,A185,'Servicios Realizados'!B:B,D$2)</f>
        <v>0</v>
      </c>
      <c r="E185">
        <f>SUMIFS('Servicios Realizados'!H:H,'Servicios Realizados'!G:G,A185,'Servicios Realizados'!B:B,E$2)</f>
        <v>20000</v>
      </c>
      <c r="F185">
        <f>SUMIFS('Servicios Realizados'!H:H,'Servicios Realizados'!G:G,A185,'Servicios Realizados'!B:B,F$2)</f>
        <v>0</v>
      </c>
      <c r="G185">
        <f>SUMIFS('Servicios Realizados'!H:H,'Servicios Realizados'!G:G,A185,'Servicios Realizados'!B:B,G$2)</f>
        <v>0</v>
      </c>
      <c r="H185">
        <f>SUMIFS('Servicios Realizados'!H:H,'Servicios Realizados'!G:G,A185,'Servicios Realizados'!B:B,H$2)</f>
        <v>0</v>
      </c>
      <c r="I185">
        <f>SUMIFS('Servicios Realizados'!H:H,'Servicios Realizados'!G:G,A185,'Servicios Realizados'!B:B,I$2)</f>
        <v>1</v>
      </c>
      <c r="J185">
        <f>SUMIFS('Servicios Realizados'!H:H,'Servicios Realizados'!G:G,A185,'Servicios Realizados'!B:B,J$2)</f>
        <v>0</v>
      </c>
    </row>
    <row r="186" spans="1:10" hidden="1">
      <c r="A186" s="6">
        <f t="shared" si="2"/>
        <v>42977</v>
      </c>
      <c r="B186">
        <f>SUMIF('Servicios Realizados'!G$2:G$800,A186,'Servicios Realizados'!H$2:H$800)</f>
        <v>0</v>
      </c>
      <c r="D186">
        <f>SUMIFS('Servicios Realizados'!H:H,'Servicios Realizados'!G:G,A186,'Servicios Realizados'!B:B,D$2)</f>
        <v>0</v>
      </c>
      <c r="E186">
        <f>SUMIFS('Servicios Realizados'!H:H,'Servicios Realizados'!G:G,A186,'Servicios Realizados'!B:B,E$2)</f>
        <v>0</v>
      </c>
      <c r="F186">
        <f>SUMIFS('Servicios Realizados'!H:H,'Servicios Realizados'!G:G,A186,'Servicios Realizados'!B:B,F$2)</f>
        <v>0</v>
      </c>
      <c r="G186">
        <f>SUMIFS('Servicios Realizados'!H:H,'Servicios Realizados'!G:G,A186,'Servicios Realizados'!B:B,G$2)</f>
        <v>0</v>
      </c>
      <c r="H186">
        <f>SUMIFS('Servicios Realizados'!H:H,'Servicios Realizados'!G:G,A186,'Servicios Realizados'!B:B,H$2)</f>
        <v>0</v>
      </c>
      <c r="I186">
        <f>SUMIFS('Servicios Realizados'!H:H,'Servicios Realizados'!G:G,A186,'Servicios Realizados'!B:B,I$2)</f>
        <v>0</v>
      </c>
      <c r="J186">
        <f>SUMIFS('Servicios Realizados'!H:H,'Servicios Realizados'!G:G,A186,'Servicios Realizados'!B:B,J$2)</f>
        <v>0</v>
      </c>
    </row>
    <row r="187" spans="1:10" hidden="1">
      <c r="A187" s="6">
        <f t="shared" si="2"/>
        <v>42978</v>
      </c>
      <c r="B187">
        <f>SUMIF('Servicios Realizados'!G$2:G$800,A187,'Servicios Realizados'!H$2:H$800)</f>
        <v>45000</v>
      </c>
      <c r="D187">
        <f>SUMIFS('Servicios Realizados'!H:H,'Servicios Realizados'!G:G,A187,'Servicios Realizados'!B:B,D$2)</f>
        <v>0</v>
      </c>
      <c r="E187">
        <f>SUMIFS('Servicios Realizados'!H:H,'Servicios Realizados'!G:G,A187,'Servicios Realizados'!B:B,E$2)</f>
        <v>45000</v>
      </c>
      <c r="F187">
        <f>SUMIFS('Servicios Realizados'!H:H,'Servicios Realizados'!G:G,A187,'Servicios Realizados'!B:B,F$2)</f>
        <v>0</v>
      </c>
      <c r="G187">
        <f>SUMIFS('Servicios Realizados'!H:H,'Servicios Realizados'!G:G,A187,'Servicios Realizados'!B:B,G$2)</f>
        <v>0</v>
      </c>
      <c r="H187">
        <f>SUMIFS('Servicios Realizados'!H:H,'Servicios Realizados'!G:G,A187,'Servicios Realizados'!B:B,H$2)</f>
        <v>0</v>
      </c>
      <c r="I187">
        <f>SUMIFS('Servicios Realizados'!H:H,'Servicios Realizados'!G:G,A187,'Servicios Realizados'!B:B,I$2)</f>
        <v>0</v>
      </c>
      <c r="J187">
        <f>SUMIFS('Servicios Realizados'!H:H,'Servicios Realizados'!G:G,A187,'Servicios Realizados'!B:B,J$2)</f>
        <v>0</v>
      </c>
    </row>
    <row r="188" spans="1:10" hidden="1">
      <c r="A188" s="6">
        <f t="shared" si="2"/>
        <v>42979</v>
      </c>
      <c r="B188">
        <f>SUMIF('Servicios Realizados'!G$2:G$800,A188,'Servicios Realizados'!H$2:H$800)</f>
        <v>56001</v>
      </c>
      <c r="D188">
        <f>SUMIFS('Servicios Realizados'!H:H,'Servicios Realizados'!G:G,A188,'Servicios Realizados'!B:B,D$2)</f>
        <v>0</v>
      </c>
      <c r="E188">
        <f>SUMIFS('Servicios Realizados'!H:H,'Servicios Realizados'!G:G,A188,'Servicios Realizados'!B:B,E$2)</f>
        <v>43000</v>
      </c>
      <c r="F188">
        <f>SUMIFS('Servicios Realizados'!H:H,'Servicios Realizados'!G:G,A188,'Servicios Realizados'!B:B,F$2)</f>
        <v>0</v>
      </c>
      <c r="G188">
        <f>SUMIFS('Servicios Realizados'!H:H,'Servicios Realizados'!G:G,A188,'Servicios Realizados'!B:B,G$2)</f>
        <v>0</v>
      </c>
      <c r="H188">
        <f>SUMIFS('Servicios Realizados'!H:H,'Servicios Realizados'!G:G,A188,'Servicios Realizados'!B:B,H$2)</f>
        <v>0</v>
      </c>
      <c r="I188">
        <f>SUMIFS('Servicios Realizados'!H:H,'Servicios Realizados'!G:G,A188,'Servicios Realizados'!B:B,I$2)</f>
        <v>13001</v>
      </c>
      <c r="J188">
        <f>SUMIFS('Servicios Realizados'!H:H,'Servicios Realizados'!G:G,A188,'Servicios Realizados'!B:B,J$2)</f>
        <v>0</v>
      </c>
    </row>
    <row r="189" spans="1:10" hidden="1">
      <c r="A189" s="6">
        <f t="shared" si="2"/>
        <v>42980</v>
      </c>
      <c r="B189">
        <f>SUMIF('Servicios Realizados'!G$2:G$800,A189,'Servicios Realizados'!H$2:H$800)</f>
        <v>61000</v>
      </c>
      <c r="D189">
        <f>SUMIFS('Servicios Realizados'!H:H,'Servicios Realizados'!G:G,A189,'Servicios Realizados'!B:B,D$2)</f>
        <v>15000</v>
      </c>
      <c r="E189">
        <f>SUMIFS('Servicios Realizados'!H:H,'Servicios Realizados'!G:G,A189,'Servicios Realizados'!B:B,E$2)</f>
        <v>18000</v>
      </c>
      <c r="F189">
        <f>SUMIFS('Servicios Realizados'!H:H,'Servicios Realizados'!G:G,A189,'Servicios Realizados'!B:B,F$2)</f>
        <v>0</v>
      </c>
      <c r="G189">
        <f>SUMIFS('Servicios Realizados'!H:H,'Servicios Realizados'!G:G,A189,'Servicios Realizados'!B:B,G$2)</f>
        <v>0</v>
      </c>
      <c r="H189">
        <f>SUMIFS('Servicios Realizados'!H:H,'Servicios Realizados'!G:G,A189,'Servicios Realizados'!B:B,H$2)</f>
        <v>0</v>
      </c>
      <c r="I189">
        <f>SUMIFS('Servicios Realizados'!H:H,'Servicios Realizados'!G:G,A189,'Servicios Realizados'!B:B,I$2)</f>
        <v>28000</v>
      </c>
      <c r="J189">
        <f>SUMIFS('Servicios Realizados'!H:H,'Servicios Realizados'!G:G,A189,'Servicios Realizados'!B:B,J$2)</f>
        <v>0</v>
      </c>
    </row>
    <row r="190" spans="1:10" hidden="1">
      <c r="A190" s="6">
        <f t="shared" si="2"/>
        <v>42981</v>
      </c>
      <c r="B190">
        <f>SUMIF('Servicios Realizados'!G$2:G$800,A190,'Servicios Realizados'!H$2:H$800)</f>
        <v>0</v>
      </c>
      <c r="D190">
        <f>SUMIFS('Servicios Realizados'!H:H,'Servicios Realizados'!G:G,A190,'Servicios Realizados'!B:B,D$2)</f>
        <v>0</v>
      </c>
      <c r="E190">
        <f>SUMIFS('Servicios Realizados'!H:H,'Servicios Realizados'!G:G,A190,'Servicios Realizados'!B:B,E$2)</f>
        <v>0</v>
      </c>
      <c r="F190">
        <f>SUMIFS('Servicios Realizados'!H:H,'Servicios Realizados'!G:G,A190,'Servicios Realizados'!B:B,F$2)</f>
        <v>0</v>
      </c>
      <c r="G190">
        <f>SUMIFS('Servicios Realizados'!H:H,'Servicios Realizados'!G:G,A190,'Servicios Realizados'!B:B,G$2)</f>
        <v>0</v>
      </c>
      <c r="H190">
        <f>SUMIFS('Servicios Realizados'!H:H,'Servicios Realizados'!G:G,A190,'Servicios Realizados'!B:B,H$2)</f>
        <v>0</v>
      </c>
      <c r="I190">
        <f>SUMIFS('Servicios Realizados'!H:H,'Servicios Realizados'!G:G,A190,'Servicios Realizados'!B:B,I$2)</f>
        <v>0</v>
      </c>
      <c r="J190">
        <f>SUMIFS('Servicios Realizados'!H:H,'Servicios Realizados'!G:G,A190,'Servicios Realizados'!B:B,J$2)</f>
        <v>0</v>
      </c>
    </row>
    <row r="191" spans="1:10" hidden="1">
      <c r="A191" s="6">
        <f t="shared" si="2"/>
        <v>42982</v>
      </c>
      <c r="B191">
        <f>SUMIF('Servicios Realizados'!G$2:G$800,A191,'Servicios Realizados'!H$2:H$800)</f>
        <v>54000</v>
      </c>
      <c r="D191">
        <f>SUMIFS('Servicios Realizados'!H:H,'Servicios Realizados'!G:G,A191,'Servicios Realizados'!B:B,D$2)</f>
        <v>0</v>
      </c>
      <c r="E191">
        <f>SUMIFS('Servicios Realizados'!H:H,'Servicios Realizados'!G:G,A191,'Servicios Realizados'!B:B,E$2)</f>
        <v>54000</v>
      </c>
      <c r="F191">
        <f>SUMIFS('Servicios Realizados'!H:H,'Servicios Realizados'!G:G,A191,'Servicios Realizados'!B:B,F$2)</f>
        <v>0</v>
      </c>
      <c r="G191">
        <f>SUMIFS('Servicios Realizados'!H:H,'Servicios Realizados'!G:G,A191,'Servicios Realizados'!B:B,G$2)</f>
        <v>0</v>
      </c>
      <c r="H191">
        <f>SUMIFS('Servicios Realizados'!H:H,'Servicios Realizados'!G:G,A191,'Servicios Realizados'!B:B,H$2)</f>
        <v>0</v>
      </c>
      <c r="I191">
        <f>SUMIFS('Servicios Realizados'!H:H,'Servicios Realizados'!G:G,A191,'Servicios Realizados'!B:B,I$2)</f>
        <v>0</v>
      </c>
      <c r="J191">
        <f>SUMIFS('Servicios Realizados'!H:H,'Servicios Realizados'!G:G,A191,'Servicios Realizados'!B:B,J$2)</f>
        <v>0</v>
      </c>
    </row>
    <row r="192" spans="1:10" hidden="1">
      <c r="A192" s="6">
        <f t="shared" si="2"/>
        <v>42983</v>
      </c>
      <c r="B192">
        <f>SUMIF('Servicios Realizados'!G$2:G$800,A192,'Servicios Realizados'!H$2:H$800)</f>
        <v>105000</v>
      </c>
      <c r="D192">
        <f>SUMIFS('Servicios Realizados'!H:H,'Servicios Realizados'!G:G,A192,'Servicios Realizados'!B:B,D$2)</f>
        <v>0</v>
      </c>
      <c r="E192">
        <f>SUMIFS('Servicios Realizados'!H:H,'Servicios Realizados'!G:G,A192,'Servicios Realizados'!B:B,E$2)</f>
        <v>105000</v>
      </c>
      <c r="F192">
        <f>SUMIFS('Servicios Realizados'!H:H,'Servicios Realizados'!G:G,A192,'Servicios Realizados'!B:B,F$2)</f>
        <v>0</v>
      </c>
      <c r="G192">
        <f>SUMIFS('Servicios Realizados'!H:H,'Servicios Realizados'!G:G,A192,'Servicios Realizados'!B:B,G$2)</f>
        <v>0</v>
      </c>
      <c r="H192">
        <f>SUMIFS('Servicios Realizados'!H:H,'Servicios Realizados'!G:G,A192,'Servicios Realizados'!B:B,H$2)</f>
        <v>0</v>
      </c>
      <c r="I192">
        <f>SUMIFS('Servicios Realizados'!H:H,'Servicios Realizados'!G:G,A192,'Servicios Realizados'!B:B,I$2)</f>
        <v>0</v>
      </c>
      <c r="J192">
        <f>SUMIFS('Servicios Realizados'!H:H,'Servicios Realizados'!G:G,A192,'Servicios Realizados'!B:B,J$2)</f>
        <v>0</v>
      </c>
    </row>
    <row r="193" spans="1:10" hidden="1">
      <c r="A193" s="6">
        <f t="shared" si="2"/>
        <v>42984</v>
      </c>
      <c r="B193">
        <f>SUMIF('Servicios Realizados'!G$2:G$800,A193,'Servicios Realizados'!H$2:H$800)</f>
        <v>27000</v>
      </c>
      <c r="D193">
        <f>SUMIFS('Servicios Realizados'!H:H,'Servicios Realizados'!G:G,A193,'Servicios Realizados'!B:B,D$2)</f>
        <v>0</v>
      </c>
      <c r="E193">
        <f>SUMIFS('Servicios Realizados'!H:H,'Servicios Realizados'!G:G,A193,'Servicios Realizados'!B:B,E$2)</f>
        <v>27000</v>
      </c>
      <c r="F193">
        <f>SUMIFS('Servicios Realizados'!H:H,'Servicios Realizados'!G:G,A193,'Servicios Realizados'!B:B,F$2)</f>
        <v>0</v>
      </c>
      <c r="G193">
        <f>SUMIFS('Servicios Realizados'!H:H,'Servicios Realizados'!G:G,A193,'Servicios Realizados'!B:B,G$2)</f>
        <v>0</v>
      </c>
      <c r="H193">
        <f>SUMIFS('Servicios Realizados'!H:H,'Servicios Realizados'!G:G,A193,'Servicios Realizados'!B:B,H$2)</f>
        <v>0</v>
      </c>
      <c r="I193">
        <f>SUMIFS('Servicios Realizados'!H:H,'Servicios Realizados'!G:G,A193,'Servicios Realizados'!B:B,I$2)</f>
        <v>0</v>
      </c>
      <c r="J193">
        <f>SUMIFS('Servicios Realizados'!H:H,'Servicios Realizados'!G:G,A193,'Servicios Realizados'!B:B,J$2)</f>
        <v>0</v>
      </c>
    </row>
    <row r="194" spans="1:10" hidden="1">
      <c r="A194" s="6">
        <f t="shared" si="2"/>
        <v>42985</v>
      </c>
      <c r="B194">
        <f>SUMIF('Servicios Realizados'!G$2:G$800,A194,'Servicios Realizados'!H$2:H$800)</f>
        <v>25001</v>
      </c>
      <c r="D194">
        <f>SUMIFS('Servicios Realizados'!H:H,'Servicios Realizados'!G:G,A194,'Servicios Realizados'!B:B,D$2)</f>
        <v>0</v>
      </c>
      <c r="E194">
        <f>SUMIFS('Servicios Realizados'!H:H,'Servicios Realizados'!G:G,A194,'Servicios Realizados'!B:B,E$2)</f>
        <v>25001</v>
      </c>
      <c r="F194">
        <f>SUMIFS('Servicios Realizados'!H:H,'Servicios Realizados'!G:G,A194,'Servicios Realizados'!B:B,F$2)</f>
        <v>0</v>
      </c>
      <c r="G194">
        <f>SUMIFS('Servicios Realizados'!H:H,'Servicios Realizados'!G:G,A194,'Servicios Realizados'!B:B,G$2)</f>
        <v>0</v>
      </c>
      <c r="H194">
        <f>SUMIFS('Servicios Realizados'!H:H,'Servicios Realizados'!G:G,A194,'Servicios Realizados'!B:B,H$2)</f>
        <v>0</v>
      </c>
      <c r="I194">
        <f>SUMIFS('Servicios Realizados'!H:H,'Servicios Realizados'!G:G,A194,'Servicios Realizados'!B:B,I$2)</f>
        <v>0</v>
      </c>
      <c r="J194">
        <f>SUMIFS('Servicios Realizados'!H:H,'Servicios Realizados'!G:G,A194,'Servicios Realizados'!B:B,J$2)</f>
        <v>0</v>
      </c>
    </row>
    <row r="195" spans="1:10" hidden="1">
      <c r="A195" s="6">
        <f t="shared" si="2"/>
        <v>42986</v>
      </c>
      <c r="B195">
        <f>SUMIF('Servicios Realizados'!G$2:G$800,A195,'Servicios Realizados'!H$2:H$800)</f>
        <v>0</v>
      </c>
      <c r="D195">
        <f>SUMIFS('Servicios Realizados'!H:H,'Servicios Realizados'!G:G,A195,'Servicios Realizados'!B:B,D$2)</f>
        <v>0</v>
      </c>
      <c r="E195">
        <f>SUMIFS('Servicios Realizados'!H:H,'Servicios Realizados'!G:G,A195,'Servicios Realizados'!B:B,E$2)</f>
        <v>0</v>
      </c>
      <c r="F195">
        <f>SUMIFS('Servicios Realizados'!H:H,'Servicios Realizados'!G:G,A195,'Servicios Realizados'!B:B,F$2)</f>
        <v>0</v>
      </c>
      <c r="G195">
        <f>SUMIFS('Servicios Realizados'!H:H,'Servicios Realizados'!G:G,A195,'Servicios Realizados'!B:B,G$2)</f>
        <v>0</v>
      </c>
      <c r="H195">
        <f>SUMIFS('Servicios Realizados'!H:H,'Servicios Realizados'!G:G,A195,'Servicios Realizados'!B:B,H$2)</f>
        <v>0</v>
      </c>
      <c r="I195">
        <f>SUMIFS('Servicios Realizados'!H:H,'Servicios Realizados'!G:G,A195,'Servicios Realizados'!B:B,I$2)</f>
        <v>0</v>
      </c>
      <c r="J195">
        <f>SUMIFS('Servicios Realizados'!H:H,'Servicios Realizados'!G:G,A195,'Servicios Realizados'!B:B,J$2)</f>
        <v>0</v>
      </c>
    </row>
    <row r="196" spans="1:10" hidden="1">
      <c r="A196" s="6">
        <f t="shared" si="2"/>
        <v>42987</v>
      </c>
      <c r="B196">
        <f>SUMIF('Servicios Realizados'!G$2:G$800,A196,'Servicios Realizados'!H$2:H$800)</f>
        <v>74000</v>
      </c>
      <c r="D196">
        <f>SUMIFS('Servicios Realizados'!H:H,'Servicios Realizados'!G:G,A196,'Servicios Realizados'!B:B,D$2)</f>
        <v>0</v>
      </c>
      <c r="E196">
        <f>SUMIFS('Servicios Realizados'!H:H,'Servicios Realizados'!G:G,A196,'Servicios Realizados'!B:B,E$2)</f>
        <v>59000</v>
      </c>
      <c r="F196">
        <f>SUMIFS('Servicios Realizados'!H:H,'Servicios Realizados'!G:G,A196,'Servicios Realizados'!B:B,F$2)</f>
        <v>0</v>
      </c>
      <c r="G196">
        <f>SUMIFS('Servicios Realizados'!H:H,'Servicios Realizados'!G:G,A196,'Servicios Realizados'!B:B,G$2)</f>
        <v>0</v>
      </c>
      <c r="H196">
        <f>SUMIFS('Servicios Realizados'!H:H,'Servicios Realizados'!G:G,A196,'Servicios Realizados'!B:B,H$2)</f>
        <v>0</v>
      </c>
      <c r="I196">
        <f>SUMIFS('Servicios Realizados'!H:H,'Servicios Realizados'!G:G,A196,'Servicios Realizados'!B:B,I$2)</f>
        <v>15000</v>
      </c>
      <c r="J196">
        <f>SUMIFS('Servicios Realizados'!H:H,'Servicios Realizados'!G:G,A196,'Servicios Realizados'!B:B,J$2)</f>
        <v>0</v>
      </c>
    </row>
    <row r="197" spans="1:10" hidden="1">
      <c r="A197" s="6">
        <f t="shared" si="2"/>
        <v>42988</v>
      </c>
      <c r="B197">
        <f>SUMIF('Servicios Realizados'!G$2:G$800,A197,'Servicios Realizados'!H$2:H$800)</f>
        <v>0</v>
      </c>
      <c r="D197">
        <f>SUMIFS('Servicios Realizados'!H:H,'Servicios Realizados'!G:G,A197,'Servicios Realizados'!B:B,D$2)</f>
        <v>0</v>
      </c>
      <c r="E197">
        <f>SUMIFS('Servicios Realizados'!H:H,'Servicios Realizados'!G:G,A197,'Servicios Realizados'!B:B,E$2)</f>
        <v>0</v>
      </c>
      <c r="F197">
        <f>SUMIFS('Servicios Realizados'!H:H,'Servicios Realizados'!G:G,A197,'Servicios Realizados'!B:B,F$2)</f>
        <v>0</v>
      </c>
      <c r="G197">
        <f>SUMIFS('Servicios Realizados'!H:H,'Servicios Realizados'!G:G,A197,'Servicios Realizados'!B:B,G$2)</f>
        <v>0</v>
      </c>
      <c r="H197">
        <f>SUMIFS('Servicios Realizados'!H:H,'Servicios Realizados'!G:G,A197,'Servicios Realizados'!B:B,H$2)</f>
        <v>0</v>
      </c>
      <c r="I197">
        <f>SUMIFS('Servicios Realizados'!H:H,'Servicios Realizados'!G:G,A197,'Servicios Realizados'!B:B,I$2)</f>
        <v>0</v>
      </c>
      <c r="J197">
        <f>SUMIFS('Servicios Realizados'!H:H,'Servicios Realizados'!G:G,A197,'Servicios Realizados'!B:B,J$2)</f>
        <v>0</v>
      </c>
    </row>
    <row r="198" spans="1:10" hidden="1">
      <c r="A198" s="6">
        <f t="shared" si="2"/>
        <v>42989</v>
      </c>
      <c r="B198">
        <f>SUMIF('Servicios Realizados'!G$2:G$800,A198,'Servicios Realizados'!H$2:H$800)</f>
        <v>0</v>
      </c>
      <c r="D198">
        <f>SUMIFS('Servicios Realizados'!H:H,'Servicios Realizados'!G:G,A198,'Servicios Realizados'!B:B,D$2)</f>
        <v>0</v>
      </c>
      <c r="E198">
        <f>SUMIFS('Servicios Realizados'!H:H,'Servicios Realizados'!G:G,A198,'Servicios Realizados'!B:B,E$2)</f>
        <v>0</v>
      </c>
      <c r="F198">
        <f>SUMIFS('Servicios Realizados'!H:H,'Servicios Realizados'!G:G,A198,'Servicios Realizados'!B:B,F$2)</f>
        <v>0</v>
      </c>
      <c r="G198">
        <f>SUMIFS('Servicios Realizados'!H:H,'Servicios Realizados'!G:G,A198,'Servicios Realizados'!B:B,G$2)</f>
        <v>0</v>
      </c>
      <c r="H198">
        <f>SUMIFS('Servicios Realizados'!H:H,'Servicios Realizados'!G:G,A198,'Servicios Realizados'!B:B,H$2)</f>
        <v>0</v>
      </c>
      <c r="I198">
        <f>SUMIFS('Servicios Realizados'!H:H,'Servicios Realizados'!G:G,A198,'Servicios Realizados'!B:B,I$2)</f>
        <v>0</v>
      </c>
      <c r="J198">
        <f>SUMIFS('Servicios Realizados'!H:H,'Servicios Realizados'!G:G,A198,'Servicios Realizados'!B:B,J$2)</f>
        <v>0</v>
      </c>
    </row>
    <row r="199" spans="1:10" hidden="1">
      <c r="A199" s="6">
        <f t="shared" si="2"/>
        <v>42990</v>
      </c>
      <c r="B199">
        <f>SUMIF('Servicios Realizados'!G$2:G$800,A199,'Servicios Realizados'!H$2:H$800)</f>
        <v>83000</v>
      </c>
      <c r="D199">
        <f>SUMIFS('Servicios Realizados'!H:H,'Servicios Realizados'!G:G,A199,'Servicios Realizados'!B:B,D$2)</f>
        <v>0</v>
      </c>
      <c r="E199">
        <f>SUMIFS('Servicios Realizados'!H:H,'Servicios Realizados'!G:G,A199,'Servicios Realizados'!B:B,E$2)</f>
        <v>70000</v>
      </c>
      <c r="F199">
        <f>SUMIFS('Servicios Realizados'!H:H,'Servicios Realizados'!G:G,A199,'Servicios Realizados'!B:B,F$2)</f>
        <v>0</v>
      </c>
      <c r="G199">
        <f>SUMIFS('Servicios Realizados'!H:H,'Servicios Realizados'!G:G,A199,'Servicios Realizados'!B:B,G$2)</f>
        <v>0</v>
      </c>
      <c r="H199">
        <f>SUMIFS('Servicios Realizados'!H:H,'Servicios Realizados'!G:G,A199,'Servicios Realizados'!B:B,H$2)</f>
        <v>0</v>
      </c>
      <c r="I199">
        <f>SUMIFS('Servicios Realizados'!H:H,'Servicios Realizados'!G:G,A199,'Servicios Realizados'!B:B,I$2)</f>
        <v>13000</v>
      </c>
      <c r="J199">
        <f>SUMIFS('Servicios Realizados'!H:H,'Servicios Realizados'!G:G,A199,'Servicios Realizados'!B:B,J$2)</f>
        <v>0</v>
      </c>
    </row>
    <row r="200" spans="1:10" hidden="1">
      <c r="A200" s="6">
        <f t="shared" si="2"/>
        <v>42991</v>
      </c>
      <c r="B200">
        <f>SUMIF('Servicios Realizados'!G$2:G$800,A200,'Servicios Realizados'!H$2:H$800)</f>
        <v>0</v>
      </c>
      <c r="D200">
        <f>SUMIFS('Servicios Realizados'!H:H,'Servicios Realizados'!G:G,A200,'Servicios Realizados'!B:B,D$2)</f>
        <v>0</v>
      </c>
      <c r="E200">
        <f>SUMIFS('Servicios Realizados'!H:H,'Servicios Realizados'!G:G,A200,'Servicios Realizados'!B:B,E$2)</f>
        <v>0</v>
      </c>
      <c r="F200">
        <f>SUMIFS('Servicios Realizados'!H:H,'Servicios Realizados'!G:G,A200,'Servicios Realizados'!B:B,F$2)</f>
        <v>0</v>
      </c>
      <c r="G200">
        <f>SUMIFS('Servicios Realizados'!H:H,'Servicios Realizados'!G:G,A200,'Servicios Realizados'!B:B,G$2)</f>
        <v>0</v>
      </c>
      <c r="H200">
        <f>SUMIFS('Servicios Realizados'!H:H,'Servicios Realizados'!G:G,A200,'Servicios Realizados'!B:B,H$2)</f>
        <v>0</v>
      </c>
      <c r="I200">
        <f>SUMIFS('Servicios Realizados'!H:H,'Servicios Realizados'!G:G,A200,'Servicios Realizados'!B:B,I$2)</f>
        <v>0</v>
      </c>
      <c r="J200">
        <f>SUMIFS('Servicios Realizados'!H:H,'Servicios Realizados'!G:G,A200,'Servicios Realizados'!B:B,J$2)</f>
        <v>0</v>
      </c>
    </row>
    <row r="201" spans="1:10" hidden="1">
      <c r="A201" s="6">
        <f t="shared" si="2"/>
        <v>42992</v>
      </c>
      <c r="B201">
        <f>SUMIF('Servicios Realizados'!G$2:G$800,A201,'Servicios Realizados'!H$2:H$800)</f>
        <v>15000</v>
      </c>
      <c r="D201">
        <f>SUMIFS('Servicios Realizados'!H:H,'Servicios Realizados'!G:G,A201,'Servicios Realizados'!B:B,D$2)</f>
        <v>0</v>
      </c>
      <c r="E201">
        <f>SUMIFS('Servicios Realizados'!H:H,'Servicios Realizados'!G:G,A201,'Servicios Realizados'!B:B,E$2)</f>
        <v>0</v>
      </c>
      <c r="F201">
        <f>SUMIFS('Servicios Realizados'!H:H,'Servicios Realizados'!G:G,A201,'Servicios Realizados'!B:B,F$2)</f>
        <v>0</v>
      </c>
      <c r="G201">
        <f>SUMIFS('Servicios Realizados'!H:H,'Servicios Realizados'!G:G,A201,'Servicios Realizados'!B:B,G$2)</f>
        <v>0</v>
      </c>
      <c r="H201">
        <f>SUMIFS('Servicios Realizados'!H:H,'Servicios Realizados'!G:G,A201,'Servicios Realizados'!B:B,H$2)</f>
        <v>0</v>
      </c>
      <c r="I201">
        <f>SUMIFS('Servicios Realizados'!H:H,'Servicios Realizados'!G:G,A201,'Servicios Realizados'!B:B,I$2)</f>
        <v>15000</v>
      </c>
      <c r="J201">
        <f>SUMIFS('Servicios Realizados'!H:H,'Servicios Realizados'!G:G,A201,'Servicios Realizados'!B:B,J$2)</f>
        <v>0</v>
      </c>
    </row>
    <row r="202" spans="1:10" hidden="1">
      <c r="A202" s="6">
        <f t="shared" si="2"/>
        <v>42993</v>
      </c>
      <c r="B202">
        <f>SUMIF('Servicios Realizados'!G$2:G$800,A202,'Servicios Realizados'!H$2:H$800)</f>
        <v>40000</v>
      </c>
      <c r="D202">
        <f>SUMIFS('Servicios Realizados'!H:H,'Servicios Realizados'!G:G,A202,'Servicios Realizados'!B:B,D$2)</f>
        <v>0</v>
      </c>
      <c r="E202">
        <f>SUMIFS('Servicios Realizados'!H:H,'Servicios Realizados'!G:G,A202,'Servicios Realizados'!B:B,E$2)</f>
        <v>40000</v>
      </c>
      <c r="F202">
        <f>SUMIFS('Servicios Realizados'!H:H,'Servicios Realizados'!G:G,A202,'Servicios Realizados'!B:B,F$2)</f>
        <v>0</v>
      </c>
      <c r="G202">
        <f>SUMIFS('Servicios Realizados'!H:H,'Servicios Realizados'!G:G,A202,'Servicios Realizados'!B:B,G$2)</f>
        <v>0</v>
      </c>
      <c r="H202">
        <f>SUMIFS('Servicios Realizados'!H:H,'Servicios Realizados'!G:G,A202,'Servicios Realizados'!B:B,H$2)</f>
        <v>0</v>
      </c>
      <c r="I202">
        <f>SUMIFS('Servicios Realizados'!H:H,'Servicios Realizados'!G:G,A202,'Servicios Realizados'!B:B,I$2)</f>
        <v>0</v>
      </c>
      <c r="J202">
        <f>SUMIFS('Servicios Realizados'!H:H,'Servicios Realizados'!G:G,A202,'Servicios Realizados'!B:B,J$2)</f>
        <v>0</v>
      </c>
    </row>
    <row r="203" spans="1:10" hidden="1">
      <c r="A203" s="6">
        <f t="shared" si="2"/>
        <v>42994</v>
      </c>
      <c r="B203">
        <f>SUMIF('Servicios Realizados'!G$2:G$800,A203,'Servicios Realizados'!H$2:H$800)</f>
        <v>0</v>
      </c>
      <c r="D203">
        <f>SUMIFS('Servicios Realizados'!H:H,'Servicios Realizados'!G:G,A203,'Servicios Realizados'!B:B,D$2)</f>
        <v>0</v>
      </c>
      <c r="E203">
        <f>SUMIFS('Servicios Realizados'!H:H,'Servicios Realizados'!G:G,A203,'Servicios Realizados'!B:B,E$2)</f>
        <v>0</v>
      </c>
      <c r="F203">
        <f>SUMIFS('Servicios Realizados'!H:H,'Servicios Realizados'!G:G,A203,'Servicios Realizados'!B:B,F$2)</f>
        <v>0</v>
      </c>
      <c r="G203">
        <f>SUMIFS('Servicios Realizados'!H:H,'Servicios Realizados'!G:G,A203,'Servicios Realizados'!B:B,G$2)</f>
        <v>0</v>
      </c>
      <c r="H203">
        <f>SUMIFS('Servicios Realizados'!H:H,'Servicios Realizados'!G:G,A203,'Servicios Realizados'!B:B,H$2)</f>
        <v>0</v>
      </c>
      <c r="I203">
        <f>SUMIFS('Servicios Realizados'!H:H,'Servicios Realizados'!G:G,A203,'Servicios Realizados'!B:B,I$2)</f>
        <v>0</v>
      </c>
      <c r="J203">
        <f>SUMIFS('Servicios Realizados'!H:H,'Servicios Realizados'!G:G,A203,'Servicios Realizados'!B:B,J$2)</f>
        <v>0</v>
      </c>
    </row>
    <row r="204" spans="1:10" hidden="1">
      <c r="A204" s="6">
        <f t="shared" si="2"/>
        <v>42995</v>
      </c>
      <c r="B204">
        <f>SUMIF('Servicios Realizados'!G$2:G$800,A204,'Servicios Realizados'!H$2:H$800)</f>
        <v>0</v>
      </c>
      <c r="D204">
        <f>SUMIFS('Servicios Realizados'!H:H,'Servicios Realizados'!G:G,A204,'Servicios Realizados'!B:B,D$2)</f>
        <v>0</v>
      </c>
      <c r="E204">
        <f>SUMIFS('Servicios Realizados'!H:H,'Servicios Realizados'!G:G,A204,'Servicios Realizados'!B:B,E$2)</f>
        <v>0</v>
      </c>
      <c r="F204">
        <f>SUMIFS('Servicios Realizados'!H:H,'Servicios Realizados'!G:G,A204,'Servicios Realizados'!B:B,F$2)</f>
        <v>0</v>
      </c>
      <c r="G204">
        <f>SUMIFS('Servicios Realizados'!H:H,'Servicios Realizados'!G:G,A204,'Servicios Realizados'!B:B,G$2)</f>
        <v>0</v>
      </c>
      <c r="H204">
        <f>SUMIFS('Servicios Realizados'!H:H,'Servicios Realizados'!G:G,A204,'Servicios Realizados'!B:B,H$2)</f>
        <v>0</v>
      </c>
      <c r="I204">
        <f>SUMIFS('Servicios Realizados'!H:H,'Servicios Realizados'!G:G,A204,'Servicios Realizados'!B:B,I$2)</f>
        <v>0</v>
      </c>
      <c r="J204">
        <f>SUMIFS('Servicios Realizados'!H:H,'Servicios Realizados'!G:G,A204,'Servicios Realizados'!B:B,J$2)</f>
        <v>0</v>
      </c>
    </row>
    <row r="205" spans="1:10" hidden="1">
      <c r="A205" s="6">
        <f t="shared" si="2"/>
        <v>42996</v>
      </c>
      <c r="B205">
        <f>SUMIF('Servicios Realizados'!G$2:G$800,A205,'Servicios Realizados'!H$2:H$800)</f>
        <v>0</v>
      </c>
      <c r="D205">
        <f>SUMIFS('Servicios Realizados'!H:H,'Servicios Realizados'!G:G,A205,'Servicios Realizados'!B:B,D$2)</f>
        <v>0</v>
      </c>
      <c r="E205">
        <f>SUMIFS('Servicios Realizados'!H:H,'Servicios Realizados'!G:G,A205,'Servicios Realizados'!B:B,E$2)</f>
        <v>0</v>
      </c>
      <c r="F205">
        <f>SUMIFS('Servicios Realizados'!H:H,'Servicios Realizados'!G:G,A205,'Servicios Realizados'!B:B,F$2)</f>
        <v>0</v>
      </c>
      <c r="G205">
        <f>SUMIFS('Servicios Realizados'!H:H,'Servicios Realizados'!G:G,A205,'Servicios Realizados'!B:B,G$2)</f>
        <v>0</v>
      </c>
      <c r="H205">
        <f>SUMIFS('Servicios Realizados'!H:H,'Servicios Realizados'!G:G,A205,'Servicios Realizados'!B:B,H$2)</f>
        <v>0</v>
      </c>
      <c r="I205">
        <f>SUMIFS('Servicios Realizados'!H:H,'Servicios Realizados'!G:G,A205,'Servicios Realizados'!B:B,I$2)</f>
        <v>0</v>
      </c>
      <c r="J205">
        <f>SUMIFS('Servicios Realizados'!H:H,'Servicios Realizados'!G:G,A205,'Servicios Realizados'!B:B,J$2)</f>
        <v>0</v>
      </c>
    </row>
    <row r="206" spans="1:10" hidden="1">
      <c r="A206" s="6">
        <f t="shared" si="2"/>
        <v>42997</v>
      </c>
      <c r="B206">
        <f>SUMIF('Servicios Realizados'!G$2:G$800,A206,'Servicios Realizados'!H$2:H$800)</f>
        <v>0</v>
      </c>
      <c r="D206">
        <f>SUMIFS('Servicios Realizados'!H:H,'Servicios Realizados'!G:G,A206,'Servicios Realizados'!B:B,D$2)</f>
        <v>0</v>
      </c>
      <c r="E206">
        <f>SUMIFS('Servicios Realizados'!H:H,'Servicios Realizados'!G:G,A206,'Servicios Realizados'!B:B,E$2)</f>
        <v>0</v>
      </c>
      <c r="F206">
        <f>SUMIFS('Servicios Realizados'!H:H,'Servicios Realizados'!G:G,A206,'Servicios Realizados'!B:B,F$2)</f>
        <v>0</v>
      </c>
      <c r="G206">
        <f>SUMIFS('Servicios Realizados'!H:H,'Servicios Realizados'!G:G,A206,'Servicios Realizados'!B:B,G$2)</f>
        <v>0</v>
      </c>
      <c r="H206">
        <f>SUMIFS('Servicios Realizados'!H:H,'Servicios Realizados'!G:G,A206,'Servicios Realizados'!B:B,H$2)</f>
        <v>0</v>
      </c>
      <c r="I206">
        <f>SUMIFS('Servicios Realizados'!H:H,'Servicios Realizados'!G:G,A206,'Servicios Realizados'!B:B,I$2)</f>
        <v>0</v>
      </c>
      <c r="J206">
        <f>SUMIFS('Servicios Realizados'!H:H,'Servicios Realizados'!G:G,A206,'Servicios Realizados'!B:B,J$2)</f>
        <v>0</v>
      </c>
    </row>
    <row r="207" spans="1:10" hidden="1">
      <c r="A207" s="6">
        <f t="shared" si="2"/>
        <v>42998</v>
      </c>
      <c r="B207">
        <f>SUMIF('Servicios Realizados'!G$2:G$800,A207,'Servicios Realizados'!H$2:H$800)</f>
        <v>182300</v>
      </c>
      <c r="D207">
        <f>SUMIFS('Servicios Realizados'!H:H,'Servicios Realizados'!G:G,A207,'Servicios Realizados'!B:B,D$2)</f>
        <v>0</v>
      </c>
      <c r="E207">
        <f>SUMIFS('Servicios Realizados'!H:H,'Servicios Realizados'!G:G,A207,'Servicios Realizados'!B:B,E$2)</f>
        <v>129000</v>
      </c>
      <c r="F207">
        <f>SUMIFS('Servicios Realizados'!H:H,'Servicios Realizados'!G:G,A207,'Servicios Realizados'!B:B,F$2)</f>
        <v>0</v>
      </c>
      <c r="G207">
        <f>SUMIFS('Servicios Realizados'!H:H,'Servicios Realizados'!G:G,A207,'Servicios Realizados'!B:B,G$2)</f>
        <v>0</v>
      </c>
      <c r="H207">
        <f>SUMIFS('Servicios Realizados'!H:H,'Servicios Realizados'!G:G,A207,'Servicios Realizados'!B:B,H$2)</f>
        <v>0</v>
      </c>
      <c r="I207">
        <f>SUMIFS('Servicios Realizados'!H:H,'Servicios Realizados'!G:G,A207,'Servicios Realizados'!B:B,I$2)</f>
        <v>53300</v>
      </c>
      <c r="J207">
        <f>SUMIFS('Servicios Realizados'!H:H,'Servicios Realizados'!G:G,A207,'Servicios Realizados'!B:B,J$2)</f>
        <v>0</v>
      </c>
    </row>
    <row r="208" spans="1:10" hidden="1">
      <c r="A208" s="6">
        <f t="shared" si="2"/>
        <v>42999</v>
      </c>
      <c r="B208">
        <f>SUMIF('Servicios Realizados'!G$2:G$800,A208,'Servicios Realizados'!H$2:H$800)</f>
        <v>0</v>
      </c>
      <c r="D208">
        <f>SUMIFS('Servicios Realizados'!H:H,'Servicios Realizados'!G:G,A208,'Servicios Realizados'!B:B,D$2)</f>
        <v>0</v>
      </c>
      <c r="E208">
        <f>SUMIFS('Servicios Realizados'!H:H,'Servicios Realizados'!G:G,A208,'Servicios Realizados'!B:B,E$2)</f>
        <v>0</v>
      </c>
      <c r="F208">
        <f>SUMIFS('Servicios Realizados'!H:H,'Servicios Realizados'!G:G,A208,'Servicios Realizados'!B:B,F$2)</f>
        <v>0</v>
      </c>
      <c r="G208">
        <f>SUMIFS('Servicios Realizados'!H:H,'Servicios Realizados'!G:G,A208,'Servicios Realizados'!B:B,G$2)</f>
        <v>0</v>
      </c>
      <c r="H208">
        <f>SUMIFS('Servicios Realizados'!H:H,'Servicios Realizados'!G:G,A208,'Servicios Realizados'!B:B,H$2)</f>
        <v>0</v>
      </c>
      <c r="I208">
        <f>SUMIFS('Servicios Realizados'!H:H,'Servicios Realizados'!G:G,A208,'Servicios Realizados'!B:B,I$2)</f>
        <v>0</v>
      </c>
      <c r="J208">
        <f>SUMIFS('Servicios Realizados'!H:H,'Servicios Realizados'!G:G,A208,'Servicios Realizados'!B:B,J$2)</f>
        <v>0</v>
      </c>
    </row>
    <row r="209" spans="1:10" hidden="1">
      <c r="A209" s="6">
        <f t="shared" si="2"/>
        <v>43000</v>
      </c>
      <c r="B209">
        <f>SUMIF('Servicios Realizados'!G$2:G$800,A209,'Servicios Realizados'!H$2:H$800)</f>
        <v>176800</v>
      </c>
      <c r="D209">
        <f>SUMIFS('Servicios Realizados'!H:H,'Servicios Realizados'!G:G,A209,'Servicios Realizados'!B:B,D$2)</f>
        <v>0</v>
      </c>
      <c r="E209">
        <f>SUMIFS('Servicios Realizados'!H:H,'Servicios Realizados'!G:G,A209,'Servicios Realizados'!B:B,E$2)</f>
        <v>141800</v>
      </c>
      <c r="F209">
        <f>SUMIFS('Servicios Realizados'!H:H,'Servicios Realizados'!G:G,A209,'Servicios Realizados'!B:B,F$2)</f>
        <v>0</v>
      </c>
      <c r="G209">
        <f>SUMIFS('Servicios Realizados'!H:H,'Servicios Realizados'!G:G,A209,'Servicios Realizados'!B:B,G$2)</f>
        <v>0</v>
      </c>
      <c r="H209">
        <f>SUMIFS('Servicios Realizados'!H:H,'Servicios Realizados'!G:G,A209,'Servicios Realizados'!B:B,H$2)</f>
        <v>0</v>
      </c>
      <c r="I209">
        <f>SUMIFS('Servicios Realizados'!H:H,'Servicios Realizados'!G:G,A209,'Servicios Realizados'!B:B,I$2)</f>
        <v>35000</v>
      </c>
      <c r="J209">
        <f>SUMIFS('Servicios Realizados'!H:H,'Servicios Realizados'!G:G,A209,'Servicios Realizados'!B:B,J$2)</f>
        <v>0</v>
      </c>
    </row>
    <row r="210" spans="1:10" hidden="1">
      <c r="A210" s="6">
        <f t="shared" si="2"/>
        <v>43001</v>
      </c>
      <c r="B210">
        <f>SUMIF('Servicios Realizados'!G$2:G$800,A210,'Servicios Realizados'!H$2:H$800)</f>
        <v>118400</v>
      </c>
      <c r="D210">
        <f>SUMIFS('Servicios Realizados'!H:H,'Servicios Realizados'!G:G,A210,'Servicios Realizados'!B:B,D$2)</f>
        <v>0</v>
      </c>
      <c r="E210">
        <f>SUMIFS('Servicios Realizados'!H:H,'Servicios Realizados'!G:G,A210,'Servicios Realizados'!B:B,E$2)</f>
        <v>105000</v>
      </c>
      <c r="F210">
        <f>SUMIFS('Servicios Realizados'!H:H,'Servicios Realizados'!G:G,A210,'Servicios Realizados'!B:B,F$2)</f>
        <v>0</v>
      </c>
      <c r="G210">
        <f>SUMIFS('Servicios Realizados'!H:H,'Servicios Realizados'!G:G,A210,'Servicios Realizados'!B:B,G$2)</f>
        <v>0</v>
      </c>
      <c r="H210">
        <f>SUMIFS('Servicios Realizados'!H:H,'Servicios Realizados'!G:G,A210,'Servicios Realizados'!B:B,H$2)</f>
        <v>0</v>
      </c>
      <c r="I210">
        <f>SUMIFS('Servicios Realizados'!H:H,'Servicios Realizados'!G:G,A210,'Servicios Realizados'!B:B,I$2)</f>
        <v>13400</v>
      </c>
      <c r="J210">
        <f>SUMIFS('Servicios Realizados'!H:H,'Servicios Realizados'!G:G,A210,'Servicios Realizados'!B:B,J$2)</f>
        <v>0</v>
      </c>
    </row>
    <row r="211" spans="1:10" hidden="1">
      <c r="A211" s="6">
        <f t="shared" si="2"/>
        <v>43002</v>
      </c>
      <c r="B211">
        <f>SUMIF('Servicios Realizados'!G$2:G$800,A211,'Servicios Realizados'!H$2:H$800)</f>
        <v>0</v>
      </c>
      <c r="D211">
        <f>SUMIFS('Servicios Realizados'!H:H,'Servicios Realizados'!G:G,A211,'Servicios Realizados'!B:B,D$2)</f>
        <v>0</v>
      </c>
      <c r="E211">
        <f>SUMIFS('Servicios Realizados'!H:H,'Servicios Realizados'!G:G,A211,'Servicios Realizados'!B:B,E$2)</f>
        <v>0</v>
      </c>
      <c r="F211">
        <f>SUMIFS('Servicios Realizados'!H:H,'Servicios Realizados'!G:G,A211,'Servicios Realizados'!B:B,F$2)</f>
        <v>0</v>
      </c>
      <c r="G211">
        <f>SUMIFS('Servicios Realizados'!H:H,'Servicios Realizados'!G:G,A211,'Servicios Realizados'!B:B,G$2)</f>
        <v>0</v>
      </c>
      <c r="H211">
        <f>SUMIFS('Servicios Realizados'!H:H,'Servicios Realizados'!G:G,A211,'Servicios Realizados'!B:B,H$2)</f>
        <v>0</v>
      </c>
      <c r="I211">
        <f>SUMIFS('Servicios Realizados'!H:H,'Servicios Realizados'!G:G,A211,'Servicios Realizados'!B:B,I$2)</f>
        <v>0</v>
      </c>
      <c r="J211">
        <f>SUMIFS('Servicios Realizados'!H:H,'Servicios Realizados'!G:G,A211,'Servicios Realizados'!B:B,J$2)</f>
        <v>0</v>
      </c>
    </row>
    <row r="212" spans="1:10" hidden="1">
      <c r="A212" s="6">
        <f t="shared" si="2"/>
        <v>43003</v>
      </c>
      <c r="B212">
        <f>SUMIF('Servicios Realizados'!G$2:G$800,A212,'Servicios Realizados'!H$2:H$800)</f>
        <v>21700</v>
      </c>
      <c r="D212">
        <f>SUMIFS('Servicios Realizados'!H:H,'Servicios Realizados'!G:G,A212,'Servicios Realizados'!B:B,D$2)</f>
        <v>0</v>
      </c>
      <c r="E212">
        <f>SUMIFS('Servicios Realizados'!H:H,'Servicios Realizados'!G:G,A212,'Servicios Realizados'!B:B,E$2)</f>
        <v>0</v>
      </c>
      <c r="F212">
        <f>SUMIFS('Servicios Realizados'!H:H,'Servicios Realizados'!G:G,A212,'Servicios Realizados'!B:B,F$2)</f>
        <v>0</v>
      </c>
      <c r="G212">
        <f>SUMIFS('Servicios Realizados'!H:H,'Servicios Realizados'!G:G,A212,'Servicios Realizados'!B:B,G$2)</f>
        <v>0</v>
      </c>
      <c r="H212">
        <f>SUMIFS('Servicios Realizados'!H:H,'Servicios Realizados'!G:G,A212,'Servicios Realizados'!B:B,H$2)</f>
        <v>0</v>
      </c>
      <c r="I212">
        <f>SUMIFS('Servicios Realizados'!H:H,'Servicios Realizados'!G:G,A212,'Servicios Realizados'!B:B,I$2)</f>
        <v>21700</v>
      </c>
      <c r="J212">
        <f>SUMIFS('Servicios Realizados'!H:H,'Servicios Realizados'!G:G,A212,'Servicios Realizados'!B:B,J$2)</f>
        <v>0</v>
      </c>
    </row>
    <row r="213" spans="1:10" hidden="1">
      <c r="A213" s="6">
        <f t="shared" si="2"/>
        <v>43004</v>
      </c>
      <c r="B213">
        <f>SUMIF('Servicios Realizados'!G$2:G$800,A213,'Servicios Realizados'!H$2:H$800)</f>
        <v>65000</v>
      </c>
      <c r="D213">
        <f>SUMIFS('Servicios Realizados'!H:H,'Servicios Realizados'!G:G,A213,'Servicios Realizados'!B:B,D$2)</f>
        <v>0</v>
      </c>
      <c r="E213">
        <f>SUMIFS('Servicios Realizados'!H:H,'Servicios Realizados'!G:G,A213,'Servicios Realizados'!B:B,E$2)</f>
        <v>65000</v>
      </c>
      <c r="F213">
        <f>SUMIFS('Servicios Realizados'!H:H,'Servicios Realizados'!G:G,A213,'Servicios Realizados'!B:B,F$2)</f>
        <v>0</v>
      </c>
      <c r="G213">
        <f>SUMIFS('Servicios Realizados'!H:H,'Servicios Realizados'!G:G,A213,'Servicios Realizados'!B:B,G$2)</f>
        <v>0</v>
      </c>
      <c r="H213">
        <f>SUMIFS('Servicios Realizados'!H:H,'Servicios Realizados'!G:G,A213,'Servicios Realizados'!B:B,H$2)</f>
        <v>0</v>
      </c>
      <c r="I213">
        <f>SUMIFS('Servicios Realizados'!H:H,'Servicios Realizados'!G:G,A213,'Servicios Realizados'!B:B,I$2)</f>
        <v>0</v>
      </c>
      <c r="J213">
        <f>SUMIFS('Servicios Realizados'!H:H,'Servicios Realizados'!G:G,A213,'Servicios Realizados'!B:B,J$2)</f>
        <v>0</v>
      </c>
    </row>
    <row r="214" spans="1:10" hidden="1">
      <c r="A214" s="6">
        <f t="shared" si="2"/>
        <v>43005</v>
      </c>
      <c r="B214">
        <f>SUMIF('Servicios Realizados'!G$2:G$800,A214,'Servicios Realizados'!H$2:H$800)</f>
        <v>0</v>
      </c>
      <c r="D214">
        <f>SUMIFS('Servicios Realizados'!H:H,'Servicios Realizados'!G:G,A214,'Servicios Realizados'!B:B,D$2)</f>
        <v>0</v>
      </c>
      <c r="E214">
        <f>SUMIFS('Servicios Realizados'!H:H,'Servicios Realizados'!G:G,A214,'Servicios Realizados'!B:B,E$2)</f>
        <v>0</v>
      </c>
      <c r="F214">
        <f>SUMIFS('Servicios Realizados'!H:H,'Servicios Realizados'!G:G,A214,'Servicios Realizados'!B:B,F$2)</f>
        <v>0</v>
      </c>
      <c r="G214">
        <f>SUMIFS('Servicios Realizados'!H:H,'Servicios Realizados'!G:G,A214,'Servicios Realizados'!B:B,G$2)</f>
        <v>0</v>
      </c>
      <c r="H214">
        <f>SUMIFS('Servicios Realizados'!H:H,'Servicios Realizados'!G:G,A214,'Servicios Realizados'!B:B,H$2)</f>
        <v>0</v>
      </c>
      <c r="I214">
        <f>SUMIFS('Servicios Realizados'!H:H,'Servicios Realizados'!G:G,A214,'Servicios Realizados'!B:B,I$2)</f>
        <v>0</v>
      </c>
      <c r="J214">
        <f>SUMIFS('Servicios Realizados'!H:H,'Servicios Realizados'!G:G,A214,'Servicios Realizados'!B:B,J$2)</f>
        <v>0</v>
      </c>
    </row>
    <row r="215" spans="1:10" hidden="1">
      <c r="A215" s="6">
        <f t="shared" si="2"/>
        <v>43006</v>
      </c>
      <c r="B215">
        <f>SUMIF('Servicios Realizados'!G$2:G$800,A215,'Servicios Realizados'!H$2:H$800)</f>
        <v>70000</v>
      </c>
      <c r="D215">
        <f>SUMIFS('Servicios Realizados'!H:H,'Servicios Realizados'!G:G,A215,'Servicios Realizados'!B:B,D$2)</f>
        <v>0</v>
      </c>
      <c r="E215">
        <f>SUMIFS('Servicios Realizados'!H:H,'Servicios Realizados'!G:G,A215,'Servicios Realizados'!B:B,E$2)</f>
        <v>70000</v>
      </c>
      <c r="F215">
        <f>SUMIFS('Servicios Realizados'!H:H,'Servicios Realizados'!G:G,A215,'Servicios Realizados'!B:B,F$2)</f>
        <v>0</v>
      </c>
      <c r="G215">
        <f>SUMIFS('Servicios Realizados'!H:H,'Servicios Realizados'!G:G,A215,'Servicios Realizados'!B:B,G$2)</f>
        <v>0</v>
      </c>
      <c r="H215">
        <f>SUMIFS('Servicios Realizados'!H:H,'Servicios Realizados'!G:G,A215,'Servicios Realizados'!B:B,H$2)</f>
        <v>0</v>
      </c>
      <c r="I215">
        <f>SUMIFS('Servicios Realizados'!H:H,'Servicios Realizados'!G:G,A215,'Servicios Realizados'!B:B,I$2)</f>
        <v>0</v>
      </c>
      <c r="J215">
        <f>SUMIFS('Servicios Realizados'!H:H,'Servicios Realizados'!G:G,A215,'Servicios Realizados'!B:B,J$2)</f>
        <v>0</v>
      </c>
    </row>
    <row r="216" spans="1:10" hidden="1">
      <c r="A216" s="6">
        <f t="shared" si="2"/>
        <v>43007</v>
      </c>
      <c r="B216">
        <f>SUMIF('Servicios Realizados'!G$2:G$800,A216,'Servicios Realizados'!H$2:H$800)</f>
        <v>29500</v>
      </c>
      <c r="D216">
        <f>SUMIFS('Servicios Realizados'!H:H,'Servicios Realizados'!G:G,A216,'Servicios Realizados'!B:B,D$2)</f>
        <v>0</v>
      </c>
      <c r="E216">
        <f>SUMIFS('Servicios Realizados'!H:H,'Servicios Realizados'!G:G,A216,'Servicios Realizados'!B:B,E$2)</f>
        <v>22000</v>
      </c>
      <c r="F216">
        <f>SUMIFS('Servicios Realizados'!H:H,'Servicios Realizados'!G:G,A216,'Servicios Realizados'!B:B,F$2)</f>
        <v>0</v>
      </c>
      <c r="G216">
        <f>SUMIFS('Servicios Realizados'!H:H,'Servicios Realizados'!G:G,A216,'Servicios Realizados'!B:B,G$2)</f>
        <v>0</v>
      </c>
      <c r="H216">
        <f>SUMIFS('Servicios Realizados'!H:H,'Servicios Realizados'!G:G,A216,'Servicios Realizados'!B:B,H$2)</f>
        <v>0</v>
      </c>
      <c r="I216">
        <f>SUMIFS('Servicios Realizados'!H:H,'Servicios Realizados'!G:G,A216,'Servicios Realizados'!B:B,I$2)</f>
        <v>7500</v>
      </c>
      <c r="J216">
        <f>SUMIFS('Servicios Realizados'!H:H,'Servicios Realizados'!G:G,A216,'Servicios Realizados'!B:B,J$2)</f>
        <v>0</v>
      </c>
    </row>
    <row r="217" spans="1:10" hidden="1">
      <c r="A217" s="6">
        <f t="shared" si="2"/>
        <v>43008</v>
      </c>
      <c r="B217">
        <f>SUMIF('Servicios Realizados'!G$2:G$800,A217,'Servicios Realizados'!H$2:H$800)</f>
        <v>0</v>
      </c>
      <c r="D217">
        <f>SUMIFS('Servicios Realizados'!H:H,'Servicios Realizados'!G:G,A217,'Servicios Realizados'!B:B,D$2)</f>
        <v>0</v>
      </c>
      <c r="E217">
        <f>SUMIFS('Servicios Realizados'!H:H,'Servicios Realizados'!G:G,A217,'Servicios Realizados'!B:B,E$2)</f>
        <v>0</v>
      </c>
      <c r="F217">
        <f>SUMIFS('Servicios Realizados'!H:H,'Servicios Realizados'!G:G,A217,'Servicios Realizados'!B:B,F$2)</f>
        <v>0</v>
      </c>
      <c r="G217">
        <f>SUMIFS('Servicios Realizados'!H:H,'Servicios Realizados'!G:G,A217,'Servicios Realizados'!B:B,G$2)</f>
        <v>0</v>
      </c>
      <c r="H217">
        <f>SUMIFS('Servicios Realizados'!H:H,'Servicios Realizados'!G:G,A217,'Servicios Realizados'!B:B,H$2)</f>
        <v>0</v>
      </c>
      <c r="I217">
        <f>SUMIFS('Servicios Realizados'!H:H,'Servicios Realizados'!G:G,A217,'Servicios Realizados'!B:B,I$2)</f>
        <v>0</v>
      </c>
      <c r="J217">
        <f>SUMIFS('Servicios Realizados'!H:H,'Servicios Realizados'!G:G,A217,'Servicios Realizados'!B:B,J$2)</f>
        <v>0</v>
      </c>
    </row>
    <row r="218" spans="1:10" hidden="1">
      <c r="A218" s="6">
        <v>43009</v>
      </c>
      <c r="B218">
        <f>SUMIF('Servicios Realizados'!G$2:G$800,A218,'Servicios Realizados'!H$2:H$800)</f>
        <v>0</v>
      </c>
      <c r="D218">
        <f>SUMIFS('Servicios Realizados'!H:H,'Servicios Realizados'!G:G,A218,'Servicios Realizados'!B:B,D$2)</f>
        <v>0</v>
      </c>
      <c r="E218">
        <f>SUMIFS('Servicios Realizados'!H:H,'Servicios Realizados'!G:G,A218,'Servicios Realizados'!B:B,E$2)</f>
        <v>0</v>
      </c>
      <c r="F218">
        <f>SUMIFS('Servicios Realizados'!H:H,'Servicios Realizados'!G:G,A218,'Servicios Realizados'!B:B,F$2)</f>
        <v>0</v>
      </c>
      <c r="G218">
        <f>SUMIFS('Servicios Realizados'!H:H,'Servicios Realizados'!G:G,A218,'Servicios Realizados'!B:B,G$2)</f>
        <v>0</v>
      </c>
      <c r="H218">
        <f>SUMIFS('Servicios Realizados'!H:H,'Servicios Realizados'!G:G,A218,'Servicios Realizados'!B:B,H$2)</f>
        <v>0</v>
      </c>
      <c r="I218">
        <f>SUMIFS('Servicios Realizados'!H:H,'Servicios Realizados'!G:G,A218,'Servicios Realizados'!B:B,I$2)</f>
        <v>0</v>
      </c>
      <c r="J218">
        <f>SUMIFS('Servicios Realizados'!H:H,'Servicios Realizados'!G:G,A218,'Servicios Realizados'!B:B,J$2)</f>
        <v>0</v>
      </c>
    </row>
    <row r="219" spans="1:10" hidden="1">
      <c r="A219" s="6">
        <v>43010</v>
      </c>
      <c r="B219">
        <f>SUMIF('Servicios Realizados'!G$2:G$800,A219,'Servicios Realizados'!H$2:H$800)</f>
        <v>273400</v>
      </c>
      <c r="D219">
        <f>SUMIFS('Servicios Realizados'!H:H,'Servicios Realizados'!G:G,A219,'Servicios Realizados'!B:B,D$2)</f>
        <v>111000</v>
      </c>
      <c r="E219">
        <f>SUMIFS('Servicios Realizados'!H:H,'Servicios Realizados'!G:G,A219,'Servicios Realizados'!B:B,E$2)</f>
        <v>126000</v>
      </c>
      <c r="F219">
        <f>SUMIFS('Servicios Realizados'!H:H,'Servicios Realizados'!G:G,A219,'Servicios Realizados'!B:B,F$2)</f>
        <v>0</v>
      </c>
      <c r="G219">
        <f>SUMIFS('Servicios Realizados'!H:H,'Servicios Realizados'!G:G,A219,'Servicios Realizados'!B:B,G$2)</f>
        <v>29500</v>
      </c>
      <c r="H219">
        <f>SUMIFS('Servicios Realizados'!H:H,'Servicios Realizados'!G:G,A219,'Servicios Realizados'!B:B,H$2)</f>
        <v>0</v>
      </c>
      <c r="I219">
        <f>SUMIFS('Servicios Realizados'!H:H,'Servicios Realizados'!G:G,A219,'Servicios Realizados'!B:B,I$2)</f>
        <v>6900</v>
      </c>
      <c r="J219">
        <f>SUMIFS('Servicios Realizados'!H:H,'Servicios Realizados'!G:G,A219,'Servicios Realizados'!B:B,J$2)</f>
        <v>0</v>
      </c>
    </row>
    <row r="220" spans="1:10" hidden="1">
      <c r="A220" s="6">
        <v>43011</v>
      </c>
      <c r="B220">
        <f>SUMIF('Servicios Realizados'!G$2:G$800,A220,'Servicios Realizados'!H$2:H$800)</f>
        <v>85500</v>
      </c>
      <c r="D220">
        <f>SUMIFS('Servicios Realizados'!H:H,'Servicios Realizados'!G:G,A220,'Servicios Realizados'!B:B,D$2)</f>
        <v>0</v>
      </c>
      <c r="E220">
        <f>SUMIFS('Servicios Realizados'!H:H,'Servicios Realizados'!G:G,A220,'Servicios Realizados'!B:B,E$2)</f>
        <v>79000</v>
      </c>
      <c r="F220">
        <f>SUMIFS('Servicios Realizados'!H:H,'Servicios Realizados'!G:G,A220,'Servicios Realizados'!B:B,F$2)</f>
        <v>0</v>
      </c>
      <c r="G220">
        <f>SUMIFS('Servicios Realizados'!H:H,'Servicios Realizados'!G:G,A220,'Servicios Realizados'!B:B,G$2)</f>
        <v>0</v>
      </c>
      <c r="H220">
        <f>SUMIFS('Servicios Realizados'!H:H,'Servicios Realizados'!G:G,A220,'Servicios Realizados'!B:B,H$2)</f>
        <v>0</v>
      </c>
      <c r="I220">
        <f>SUMIFS('Servicios Realizados'!H:H,'Servicios Realizados'!G:G,A220,'Servicios Realizados'!B:B,I$2)</f>
        <v>6500</v>
      </c>
      <c r="J220">
        <f>SUMIFS('Servicios Realizados'!H:H,'Servicios Realizados'!G:G,A220,'Servicios Realizados'!B:B,J$2)</f>
        <v>0</v>
      </c>
    </row>
    <row r="221" spans="1:10" hidden="1">
      <c r="A221" s="6">
        <v>43012</v>
      </c>
      <c r="B221">
        <f>SUMIF('Servicios Realizados'!G$2:G$800,A221,'Servicios Realizados'!H$2:H$800)</f>
        <v>60000</v>
      </c>
      <c r="D221">
        <f>SUMIFS('Servicios Realizados'!H:H,'Servicios Realizados'!G:G,A221,'Servicios Realizados'!B:B,D$2)</f>
        <v>0</v>
      </c>
      <c r="E221">
        <f>SUMIFS('Servicios Realizados'!H:H,'Servicios Realizados'!G:G,A221,'Servicios Realizados'!B:B,E$2)</f>
        <v>60000</v>
      </c>
      <c r="F221">
        <f>SUMIFS('Servicios Realizados'!H:H,'Servicios Realizados'!G:G,A221,'Servicios Realizados'!B:B,F$2)</f>
        <v>0</v>
      </c>
      <c r="G221">
        <f>SUMIFS('Servicios Realizados'!H:H,'Servicios Realizados'!G:G,A221,'Servicios Realizados'!B:B,G$2)</f>
        <v>0</v>
      </c>
      <c r="H221">
        <f>SUMIFS('Servicios Realizados'!H:H,'Servicios Realizados'!G:G,A221,'Servicios Realizados'!B:B,H$2)</f>
        <v>0</v>
      </c>
      <c r="I221">
        <f>SUMIFS('Servicios Realizados'!H:H,'Servicios Realizados'!G:G,A221,'Servicios Realizados'!B:B,I$2)</f>
        <v>0</v>
      </c>
      <c r="J221">
        <f>SUMIFS('Servicios Realizados'!H:H,'Servicios Realizados'!G:G,A221,'Servicios Realizados'!B:B,J$2)</f>
        <v>0</v>
      </c>
    </row>
    <row r="222" spans="1:10" hidden="1">
      <c r="A222" s="6">
        <v>43013</v>
      </c>
      <c r="B222">
        <f>SUMIF('Servicios Realizados'!G$2:G$800,A222,'Servicios Realizados'!H$2:H$800)</f>
        <v>47000</v>
      </c>
      <c r="D222">
        <f>SUMIFS('Servicios Realizados'!H:H,'Servicios Realizados'!G:G,A222,'Servicios Realizados'!B:B,D$2)</f>
        <v>0</v>
      </c>
      <c r="E222">
        <f>SUMIFS('Servicios Realizados'!H:H,'Servicios Realizados'!G:G,A222,'Servicios Realizados'!B:B,E$2)</f>
        <v>17000</v>
      </c>
      <c r="F222">
        <f>SUMIFS('Servicios Realizados'!H:H,'Servicios Realizados'!G:G,A222,'Servicios Realizados'!B:B,F$2)</f>
        <v>0</v>
      </c>
      <c r="G222">
        <f>SUMIFS('Servicios Realizados'!H:H,'Servicios Realizados'!G:G,A222,'Servicios Realizados'!B:B,G$2)</f>
        <v>30000</v>
      </c>
      <c r="H222">
        <f>SUMIFS('Servicios Realizados'!H:H,'Servicios Realizados'!G:G,A222,'Servicios Realizados'!B:B,H$2)</f>
        <v>0</v>
      </c>
      <c r="I222">
        <f>SUMIFS('Servicios Realizados'!H:H,'Servicios Realizados'!G:G,A222,'Servicios Realizados'!B:B,I$2)</f>
        <v>0</v>
      </c>
      <c r="J222">
        <f>SUMIFS('Servicios Realizados'!H:H,'Servicios Realizados'!G:G,A222,'Servicios Realizados'!B:B,J$2)</f>
        <v>0</v>
      </c>
    </row>
    <row r="223" spans="1:10" hidden="1">
      <c r="A223" s="6">
        <v>43014</v>
      </c>
      <c r="B223">
        <f>SUMIF('Servicios Realizados'!G$2:G$800,A223,'Servicios Realizados'!H$2:H$800)</f>
        <v>45000</v>
      </c>
      <c r="D223">
        <f>SUMIFS('Servicios Realizados'!H:H,'Servicios Realizados'!G:G,A223,'Servicios Realizados'!B:B,D$2)</f>
        <v>45000</v>
      </c>
      <c r="E223">
        <f>SUMIFS('Servicios Realizados'!H:H,'Servicios Realizados'!G:G,A223,'Servicios Realizados'!B:B,E$2)</f>
        <v>0</v>
      </c>
      <c r="F223">
        <f>SUMIFS('Servicios Realizados'!H:H,'Servicios Realizados'!G:G,A223,'Servicios Realizados'!B:B,F$2)</f>
        <v>0</v>
      </c>
      <c r="G223">
        <f>SUMIFS('Servicios Realizados'!H:H,'Servicios Realizados'!G:G,A223,'Servicios Realizados'!B:B,G$2)</f>
        <v>0</v>
      </c>
      <c r="H223">
        <f>SUMIFS('Servicios Realizados'!H:H,'Servicios Realizados'!G:G,A223,'Servicios Realizados'!B:B,H$2)</f>
        <v>0</v>
      </c>
      <c r="I223">
        <f>SUMIFS('Servicios Realizados'!H:H,'Servicios Realizados'!G:G,A223,'Servicios Realizados'!B:B,I$2)</f>
        <v>0</v>
      </c>
      <c r="J223">
        <f>SUMIFS('Servicios Realizados'!H:H,'Servicios Realizados'!G:G,A223,'Servicios Realizados'!B:B,J$2)</f>
        <v>0</v>
      </c>
    </row>
    <row r="224" spans="1:10" hidden="1">
      <c r="A224" s="6">
        <v>43015</v>
      </c>
      <c r="B224">
        <f>SUMIF('Servicios Realizados'!G$2:G$800,A224,'Servicios Realizados'!H$2:H$800)</f>
        <v>105000</v>
      </c>
      <c r="D224">
        <f>SUMIFS('Servicios Realizados'!H:H,'Servicios Realizados'!G:G,A224,'Servicios Realizados'!B:B,D$2)</f>
        <v>70000</v>
      </c>
      <c r="E224">
        <f>SUMIFS('Servicios Realizados'!H:H,'Servicios Realizados'!G:G,A224,'Servicios Realizados'!B:B,E$2)</f>
        <v>35000</v>
      </c>
      <c r="F224">
        <f>SUMIFS('Servicios Realizados'!H:H,'Servicios Realizados'!G:G,A224,'Servicios Realizados'!B:B,F$2)</f>
        <v>0</v>
      </c>
      <c r="G224">
        <f>SUMIFS('Servicios Realizados'!H:H,'Servicios Realizados'!G:G,A224,'Servicios Realizados'!B:B,G$2)</f>
        <v>0</v>
      </c>
      <c r="H224">
        <f>SUMIFS('Servicios Realizados'!H:H,'Servicios Realizados'!G:G,A224,'Servicios Realizados'!B:B,H$2)</f>
        <v>0</v>
      </c>
      <c r="I224">
        <f>SUMIFS('Servicios Realizados'!H:H,'Servicios Realizados'!G:G,A224,'Servicios Realizados'!B:B,I$2)</f>
        <v>0</v>
      </c>
      <c r="J224">
        <f>SUMIFS('Servicios Realizados'!H:H,'Servicios Realizados'!G:G,A224,'Servicios Realizados'!B:B,J$2)</f>
        <v>0</v>
      </c>
    </row>
    <row r="225" spans="1:10" hidden="1">
      <c r="A225" s="6">
        <v>43016</v>
      </c>
      <c r="B225">
        <f>SUMIF('Servicios Realizados'!G$2:G$800,A225,'Servicios Realizados'!H$2:H$800)</f>
        <v>0</v>
      </c>
      <c r="D225">
        <f>SUMIFS('Servicios Realizados'!H:H,'Servicios Realizados'!G:G,A225,'Servicios Realizados'!B:B,D$2)</f>
        <v>0</v>
      </c>
      <c r="E225">
        <f>SUMIFS('Servicios Realizados'!H:H,'Servicios Realizados'!G:G,A225,'Servicios Realizados'!B:B,E$2)</f>
        <v>0</v>
      </c>
      <c r="F225">
        <f>SUMIFS('Servicios Realizados'!H:H,'Servicios Realizados'!G:G,A225,'Servicios Realizados'!B:B,F$2)</f>
        <v>0</v>
      </c>
      <c r="G225">
        <f>SUMIFS('Servicios Realizados'!H:H,'Servicios Realizados'!G:G,A225,'Servicios Realizados'!B:B,G$2)</f>
        <v>0</v>
      </c>
      <c r="H225">
        <f>SUMIFS('Servicios Realizados'!H:H,'Servicios Realizados'!G:G,A225,'Servicios Realizados'!B:B,H$2)</f>
        <v>0</v>
      </c>
      <c r="I225">
        <f>SUMIFS('Servicios Realizados'!H:H,'Servicios Realizados'!G:G,A225,'Servicios Realizados'!B:B,I$2)</f>
        <v>0</v>
      </c>
      <c r="J225">
        <f>SUMIFS('Servicios Realizados'!H:H,'Servicios Realizados'!G:G,A225,'Servicios Realizados'!B:B,J$2)</f>
        <v>0</v>
      </c>
    </row>
    <row r="226" spans="1:10" hidden="1">
      <c r="A226" s="6">
        <v>43017</v>
      </c>
      <c r="B226">
        <f>SUMIF('Servicios Realizados'!G$2:G$800,A226,'Servicios Realizados'!H$2:H$800)</f>
        <v>0</v>
      </c>
      <c r="D226">
        <f>SUMIFS('Servicios Realizados'!H:H,'Servicios Realizados'!G:G,A226,'Servicios Realizados'!B:B,D$2)</f>
        <v>0</v>
      </c>
      <c r="E226">
        <f>SUMIFS('Servicios Realizados'!H:H,'Servicios Realizados'!G:G,A226,'Servicios Realizados'!B:B,E$2)</f>
        <v>0</v>
      </c>
      <c r="F226">
        <f>SUMIFS('Servicios Realizados'!H:H,'Servicios Realizados'!G:G,A226,'Servicios Realizados'!B:B,F$2)</f>
        <v>0</v>
      </c>
      <c r="G226">
        <f>SUMIFS('Servicios Realizados'!H:H,'Servicios Realizados'!G:G,A226,'Servicios Realizados'!B:B,G$2)</f>
        <v>0</v>
      </c>
      <c r="H226">
        <f>SUMIFS('Servicios Realizados'!H:H,'Servicios Realizados'!G:G,A226,'Servicios Realizados'!B:B,H$2)</f>
        <v>0</v>
      </c>
      <c r="I226">
        <f>SUMIFS('Servicios Realizados'!H:H,'Servicios Realizados'!G:G,A226,'Servicios Realizados'!B:B,I$2)</f>
        <v>0</v>
      </c>
      <c r="J226">
        <f>SUMIFS('Servicios Realizados'!H:H,'Servicios Realizados'!G:G,A226,'Servicios Realizados'!B:B,J$2)</f>
        <v>0</v>
      </c>
    </row>
    <row r="227" spans="1:10" hidden="1">
      <c r="A227" s="6">
        <v>43018</v>
      </c>
      <c r="B227">
        <f>SUMIF('Servicios Realizados'!G$2:G$800,A227,'Servicios Realizados'!H$2:H$800)</f>
        <v>172000</v>
      </c>
      <c r="D227">
        <f>SUMIFS('Servicios Realizados'!H:H,'Servicios Realizados'!G:G,A227,'Servicios Realizados'!B:B,D$2)</f>
        <v>0</v>
      </c>
      <c r="E227">
        <f>SUMIFS('Servicios Realizados'!H:H,'Servicios Realizados'!G:G,A227,'Servicios Realizados'!B:B,E$2)</f>
        <v>163000</v>
      </c>
      <c r="F227">
        <f>SUMIFS('Servicios Realizados'!H:H,'Servicios Realizados'!G:G,A227,'Servicios Realizados'!B:B,F$2)</f>
        <v>0</v>
      </c>
      <c r="G227">
        <f>SUMIFS('Servicios Realizados'!H:H,'Servicios Realizados'!G:G,A227,'Servicios Realizados'!B:B,G$2)</f>
        <v>0</v>
      </c>
      <c r="H227">
        <f>SUMIFS('Servicios Realizados'!H:H,'Servicios Realizados'!G:G,A227,'Servicios Realizados'!B:B,H$2)</f>
        <v>0</v>
      </c>
      <c r="I227">
        <f>SUMIFS('Servicios Realizados'!H:H,'Servicios Realizados'!G:G,A227,'Servicios Realizados'!B:B,I$2)</f>
        <v>9000</v>
      </c>
      <c r="J227">
        <f>SUMIFS('Servicios Realizados'!H:H,'Servicios Realizados'!G:G,A227,'Servicios Realizados'!B:B,J$2)</f>
        <v>0</v>
      </c>
    </row>
    <row r="228" spans="1:10" hidden="1">
      <c r="A228" s="6">
        <v>43019</v>
      </c>
      <c r="B228">
        <f>SUMIF('Servicios Realizados'!G$2:G$800,A228,'Servicios Realizados'!H$2:H$800)</f>
        <v>92000</v>
      </c>
      <c r="D228">
        <f>SUMIFS('Servicios Realizados'!H:H,'Servicios Realizados'!G:G,A228,'Servicios Realizados'!B:B,D$2)</f>
        <v>0</v>
      </c>
      <c r="E228">
        <f>SUMIFS('Servicios Realizados'!H:H,'Servicios Realizados'!G:G,A228,'Servicios Realizados'!B:B,E$2)</f>
        <v>36000</v>
      </c>
      <c r="F228">
        <f>SUMIFS('Servicios Realizados'!H:H,'Servicios Realizados'!G:G,A228,'Servicios Realizados'!B:B,F$2)</f>
        <v>0</v>
      </c>
      <c r="G228">
        <f>SUMIFS('Servicios Realizados'!H:H,'Servicios Realizados'!G:G,A228,'Servicios Realizados'!B:B,G$2)</f>
        <v>40000</v>
      </c>
      <c r="H228">
        <f>SUMIFS('Servicios Realizados'!H:H,'Servicios Realizados'!G:G,A228,'Servicios Realizados'!B:B,H$2)</f>
        <v>0</v>
      </c>
      <c r="I228">
        <f>SUMIFS('Servicios Realizados'!H:H,'Servicios Realizados'!G:G,A228,'Servicios Realizados'!B:B,I$2)</f>
        <v>16000</v>
      </c>
      <c r="J228">
        <f>SUMIFS('Servicios Realizados'!H:H,'Servicios Realizados'!G:G,A228,'Servicios Realizados'!B:B,J$2)</f>
        <v>0</v>
      </c>
    </row>
    <row r="229" spans="1:10" hidden="1">
      <c r="A229" s="6">
        <v>43020</v>
      </c>
      <c r="B229">
        <f>SUMIF('Servicios Realizados'!G$2:G$800,A229,'Servicios Realizados'!H$2:H$800)</f>
        <v>124000</v>
      </c>
      <c r="D229">
        <f>SUMIFS('Servicios Realizados'!H:H,'Servicios Realizados'!G:G,A229,'Servicios Realizados'!B:B,D$2)</f>
        <v>0</v>
      </c>
      <c r="E229">
        <f>SUMIFS('Servicios Realizados'!H:H,'Servicios Realizados'!G:G,A229,'Servicios Realizados'!B:B,E$2)</f>
        <v>124000</v>
      </c>
      <c r="F229">
        <f>SUMIFS('Servicios Realizados'!H:H,'Servicios Realizados'!G:G,A229,'Servicios Realizados'!B:B,F$2)</f>
        <v>0</v>
      </c>
      <c r="G229">
        <f>SUMIFS('Servicios Realizados'!H:H,'Servicios Realizados'!G:G,A229,'Servicios Realizados'!B:B,G$2)</f>
        <v>0</v>
      </c>
      <c r="H229">
        <f>SUMIFS('Servicios Realizados'!H:H,'Servicios Realizados'!G:G,A229,'Servicios Realizados'!B:B,H$2)</f>
        <v>0</v>
      </c>
      <c r="I229">
        <f>SUMIFS('Servicios Realizados'!H:H,'Servicios Realizados'!G:G,A229,'Servicios Realizados'!B:B,I$2)</f>
        <v>0</v>
      </c>
      <c r="J229">
        <f>SUMIFS('Servicios Realizados'!H:H,'Servicios Realizados'!G:G,A229,'Servicios Realizados'!B:B,J$2)</f>
        <v>0</v>
      </c>
    </row>
    <row r="230" spans="1:10" hidden="1">
      <c r="A230" s="6">
        <v>43021</v>
      </c>
      <c r="B230">
        <f>SUMIF('Servicios Realizados'!G$2:G$800,A230,'Servicios Realizados'!H$2:H$800)</f>
        <v>100000</v>
      </c>
      <c r="D230">
        <f>SUMIFS('Servicios Realizados'!H:H,'Servicios Realizados'!G:G,A230,'Servicios Realizados'!B:B,D$2)</f>
        <v>50000</v>
      </c>
      <c r="E230">
        <f>SUMIFS('Servicios Realizados'!H:H,'Servicios Realizados'!G:G,A230,'Servicios Realizados'!B:B,E$2)</f>
        <v>50000</v>
      </c>
      <c r="F230">
        <f>SUMIFS('Servicios Realizados'!H:H,'Servicios Realizados'!G:G,A230,'Servicios Realizados'!B:B,F$2)</f>
        <v>0</v>
      </c>
      <c r="G230">
        <f>SUMIFS('Servicios Realizados'!H:H,'Servicios Realizados'!G:G,A230,'Servicios Realizados'!B:B,G$2)</f>
        <v>0</v>
      </c>
      <c r="H230">
        <f>SUMIFS('Servicios Realizados'!H:H,'Servicios Realizados'!G:G,A230,'Servicios Realizados'!B:B,H$2)</f>
        <v>0</v>
      </c>
      <c r="I230">
        <f>SUMIFS('Servicios Realizados'!H:H,'Servicios Realizados'!G:G,A230,'Servicios Realizados'!B:B,I$2)</f>
        <v>0</v>
      </c>
      <c r="J230">
        <f>SUMIFS('Servicios Realizados'!H:H,'Servicios Realizados'!G:G,A230,'Servicios Realizados'!B:B,J$2)</f>
        <v>0</v>
      </c>
    </row>
    <row r="231" spans="1:10" hidden="1">
      <c r="A231" s="6">
        <v>43022</v>
      </c>
      <c r="B231">
        <f>SUMIF('Servicios Realizados'!G$2:G$800,A231,'Servicios Realizados'!H$2:H$800)</f>
        <v>145000</v>
      </c>
      <c r="D231">
        <f>SUMIFS('Servicios Realizados'!H:H,'Servicios Realizados'!G:G,A231,'Servicios Realizados'!B:B,D$2)</f>
        <v>20000</v>
      </c>
      <c r="E231">
        <f>SUMIFS('Servicios Realizados'!H:H,'Servicios Realizados'!G:G,A231,'Servicios Realizados'!B:B,E$2)</f>
        <v>125000</v>
      </c>
      <c r="F231">
        <f>SUMIFS('Servicios Realizados'!H:H,'Servicios Realizados'!G:G,A231,'Servicios Realizados'!B:B,F$2)</f>
        <v>0</v>
      </c>
      <c r="G231">
        <f>SUMIFS('Servicios Realizados'!H:H,'Servicios Realizados'!G:G,A231,'Servicios Realizados'!B:B,G$2)</f>
        <v>0</v>
      </c>
      <c r="H231">
        <f>SUMIFS('Servicios Realizados'!H:H,'Servicios Realizados'!G:G,A231,'Servicios Realizados'!B:B,H$2)</f>
        <v>0</v>
      </c>
      <c r="I231">
        <f>SUMIFS('Servicios Realizados'!H:H,'Servicios Realizados'!G:G,A231,'Servicios Realizados'!B:B,I$2)</f>
        <v>0</v>
      </c>
      <c r="J231">
        <f>SUMIFS('Servicios Realizados'!H:H,'Servicios Realizados'!G:G,A231,'Servicios Realizados'!B:B,J$2)</f>
        <v>0</v>
      </c>
    </row>
    <row r="232" spans="1:10" hidden="1">
      <c r="A232" s="6">
        <v>43023</v>
      </c>
      <c r="B232">
        <f>SUMIF('Servicios Realizados'!G$2:G$800,A232,'Servicios Realizados'!H$2:H$800)</f>
        <v>0</v>
      </c>
      <c r="D232">
        <f>SUMIFS('Servicios Realizados'!H:H,'Servicios Realizados'!G:G,A232,'Servicios Realizados'!B:B,D$2)</f>
        <v>0</v>
      </c>
      <c r="E232">
        <f>SUMIFS('Servicios Realizados'!H:H,'Servicios Realizados'!G:G,A232,'Servicios Realizados'!B:B,E$2)</f>
        <v>0</v>
      </c>
      <c r="F232">
        <f>SUMIFS('Servicios Realizados'!H:H,'Servicios Realizados'!G:G,A232,'Servicios Realizados'!B:B,F$2)</f>
        <v>0</v>
      </c>
      <c r="G232">
        <f>SUMIFS('Servicios Realizados'!H:H,'Servicios Realizados'!G:G,A232,'Servicios Realizados'!B:B,G$2)</f>
        <v>0</v>
      </c>
      <c r="H232">
        <f>SUMIFS('Servicios Realizados'!H:H,'Servicios Realizados'!G:G,A232,'Servicios Realizados'!B:B,H$2)</f>
        <v>0</v>
      </c>
      <c r="I232">
        <f>SUMIFS('Servicios Realizados'!H:H,'Servicios Realizados'!G:G,A232,'Servicios Realizados'!B:B,I$2)</f>
        <v>0</v>
      </c>
      <c r="J232">
        <f>SUMIFS('Servicios Realizados'!H:H,'Servicios Realizados'!G:G,A232,'Servicios Realizados'!B:B,J$2)</f>
        <v>0</v>
      </c>
    </row>
    <row r="233" spans="1:10" hidden="1">
      <c r="A233" s="6">
        <v>43024</v>
      </c>
      <c r="B233">
        <f>SUMIF('Servicios Realizados'!G$2:G$800,A233,'Servicios Realizados'!H$2:H$800)</f>
        <v>0</v>
      </c>
      <c r="D233">
        <f>SUMIFS('Servicios Realizados'!H:H,'Servicios Realizados'!G:G,A233,'Servicios Realizados'!B:B,D$2)</f>
        <v>0</v>
      </c>
      <c r="E233">
        <f>SUMIFS('Servicios Realizados'!H:H,'Servicios Realizados'!G:G,A233,'Servicios Realizados'!B:B,E$2)</f>
        <v>0</v>
      </c>
      <c r="F233">
        <f>SUMIFS('Servicios Realizados'!H:H,'Servicios Realizados'!G:G,A233,'Servicios Realizados'!B:B,F$2)</f>
        <v>0</v>
      </c>
      <c r="G233">
        <f>SUMIFS('Servicios Realizados'!H:H,'Servicios Realizados'!G:G,A233,'Servicios Realizados'!B:B,G$2)</f>
        <v>0</v>
      </c>
      <c r="H233">
        <f>SUMIFS('Servicios Realizados'!H:H,'Servicios Realizados'!G:G,A233,'Servicios Realizados'!B:B,H$2)</f>
        <v>0</v>
      </c>
      <c r="I233">
        <f>SUMIFS('Servicios Realizados'!H:H,'Servicios Realizados'!G:G,A233,'Servicios Realizados'!B:B,I$2)</f>
        <v>0</v>
      </c>
      <c r="J233">
        <f>SUMIFS('Servicios Realizados'!H:H,'Servicios Realizados'!G:G,A233,'Servicios Realizados'!B:B,J$2)</f>
        <v>0</v>
      </c>
    </row>
    <row r="234" spans="1:10" hidden="1">
      <c r="A234" s="6">
        <v>43025</v>
      </c>
      <c r="B234">
        <f>SUMIF('Servicios Realizados'!G$2:G$800,A234,'Servicios Realizados'!H$2:H$800)</f>
        <v>1</v>
      </c>
      <c r="D234">
        <f>SUMIFS('Servicios Realizados'!H:H,'Servicios Realizados'!G:G,A234,'Servicios Realizados'!B:B,D$2)</f>
        <v>0</v>
      </c>
      <c r="E234">
        <f>SUMIFS('Servicios Realizados'!H:H,'Servicios Realizados'!G:G,A234,'Servicios Realizados'!B:B,E$2)</f>
        <v>0</v>
      </c>
      <c r="F234">
        <f>SUMIFS('Servicios Realizados'!H:H,'Servicios Realizados'!G:G,A234,'Servicios Realizados'!B:B,F$2)</f>
        <v>0</v>
      </c>
      <c r="G234">
        <f>SUMIFS('Servicios Realizados'!H:H,'Servicios Realizados'!G:G,A234,'Servicios Realizados'!B:B,G$2)</f>
        <v>0</v>
      </c>
      <c r="H234">
        <f>SUMIFS('Servicios Realizados'!H:H,'Servicios Realizados'!G:G,A234,'Servicios Realizados'!B:B,H$2)</f>
        <v>0</v>
      </c>
      <c r="I234">
        <f>SUMIFS('Servicios Realizados'!H:H,'Servicios Realizados'!G:G,A234,'Servicios Realizados'!B:B,I$2)</f>
        <v>1</v>
      </c>
      <c r="J234">
        <f>SUMIFS('Servicios Realizados'!H:H,'Servicios Realizados'!G:G,A234,'Servicios Realizados'!B:B,J$2)</f>
        <v>0</v>
      </c>
    </row>
    <row r="235" spans="1:10" hidden="1">
      <c r="A235" s="6">
        <v>43026</v>
      </c>
      <c r="B235">
        <f>SUMIF('Servicios Realizados'!G$2:G$800,A235,'Servicios Realizados'!H$2:H$800)</f>
        <v>0</v>
      </c>
      <c r="D235">
        <f>SUMIFS('Servicios Realizados'!H:H,'Servicios Realizados'!G:G,A235,'Servicios Realizados'!B:B,D$2)</f>
        <v>0</v>
      </c>
      <c r="E235">
        <f>SUMIFS('Servicios Realizados'!H:H,'Servicios Realizados'!G:G,A235,'Servicios Realizados'!B:B,E$2)</f>
        <v>0</v>
      </c>
      <c r="F235">
        <f>SUMIFS('Servicios Realizados'!H:H,'Servicios Realizados'!G:G,A235,'Servicios Realizados'!B:B,F$2)</f>
        <v>0</v>
      </c>
      <c r="G235">
        <f>SUMIFS('Servicios Realizados'!H:H,'Servicios Realizados'!G:G,A235,'Servicios Realizados'!B:B,G$2)</f>
        <v>0</v>
      </c>
      <c r="H235">
        <f>SUMIFS('Servicios Realizados'!H:H,'Servicios Realizados'!G:G,A235,'Servicios Realizados'!B:B,H$2)</f>
        <v>0</v>
      </c>
      <c r="I235">
        <f>SUMIFS('Servicios Realizados'!H:H,'Servicios Realizados'!G:G,A235,'Servicios Realizados'!B:B,I$2)</f>
        <v>0</v>
      </c>
      <c r="J235">
        <f>SUMIFS('Servicios Realizados'!H:H,'Servicios Realizados'!G:G,A235,'Servicios Realizados'!B:B,J$2)</f>
        <v>0</v>
      </c>
    </row>
    <row r="236" spans="1:10" hidden="1">
      <c r="A236" s="6">
        <v>43027</v>
      </c>
      <c r="B236">
        <f>SUMIF('Servicios Realizados'!G$2:G$800,A236,'Servicios Realizados'!H$2:H$800)</f>
        <v>28000</v>
      </c>
      <c r="D236">
        <f>SUMIFS('Servicios Realizados'!H:H,'Servicios Realizados'!G:G,A236,'Servicios Realizados'!B:B,D$2)</f>
        <v>0</v>
      </c>
      <c r="E236">
        <f>SUMIFS('Servicios Realizados'!H:H,'Servicios Realizados'!G:G,A236,'Servicios Realizados'!B:B,E$2)</f>
        <v>28000</v>
      </c>
      <c r="F236">
        <f>SUMIFS('Servicios Realizados'!H:H,'Servicios Realizados'!G:G,A236,'Servicios Realizados'!B:B,F$2)</f>
        <v>0</v>
      </c>
      <c r="G236">
        <f>SUMIFS('Servicios Realizados'!H:H,'Servicios Realizados'!G:G,A236,'Servicios Realizados'!B:B,G$2)</f>
        <v>0</v>
      </c>
      <c r="H236">
        <f>SUMIFS('Servicios Realizados'!H:H,'Servicios Realizados'!G:G,A236,'Servicios Realizados'!B:B,H$2)</f>
        <v>0</v>
      </c>
      <c r="I236">
        <f>SUMIFS('Servicios Realizados'!H:H,'Servicios Realizados'!G:G,A236,'Servicios Realizados'!B:B,I$2)</f>
        <v>0</v>
      </c>
      <c r="J236">
        <f>SUMIFS('Servicios Realizados'!H:H,'Servicios Realizados'!G:G,A236,'Servicios Realizados'!B:B,J$2)</f>
        <v>0</v>
      </c>
    </row>
    <row r="237" spans="1:10" hidden="1">
      <c r="A237" s="6">
        <v>43028</v>
      </c>
      <c r="B237">
        <f>SUMIF('Servicios Realizados'!G$2:G$800,A237,'Servicios Realizados'!H$2:H$800)</f>
        <v>0</v>
      </c>
      <c r="D237">
        <f>SUMIFS('Servicios Realizados'!H:H,'Servicios Realizados'!G:G,A237,'Servicios Realizados'!B:B,D$2)</f>
        <v>0</v>
      </c>
      <c r="E237">
        <f>SUMIFS('Servicios Realizados'!H:H,'Servicios Realizados'!G:G,A237,'Servicios Realizados'!B:B,E$2)</f>
        <v>0</v>
      </c>
      <c r="F237">
        <f>SUMIFS('Servicios Realizados'!H:H,'Servicios Realizados'!G:G,A237,'Servicios Realizados'!B:B,F$2)</f>
        <v>0</v>
      </c>
      <c r="G237">
        <f>SUMIFS('Servicios Realizados'!H:H,'Servicios Realizados'!G:G,A237,'Servicios Realizados'!B:B,G$2)</f>
        <v>0</v>
      </c>
      <c r="H237">
        <f>SUMIFS('Servicios Realizados'!H:H,'Servicios Realizados'!G:G,A237,'Servicios Realizados'!B:B,H$2)</f>
        <v>0</v>
      </c>
      <c r="I237">
        <f>SUMIFS('Servicios Realizados'!H:H,'Servicios Realizados'!G:G,A237,'Servicios Realizados'!B:B,I$2)</f>
        <v>0</v>
      </c>
      <c r="J237">
        <f>SUMIFS('Servicios Realizados'!H:H,'Servicios Realizados'!G:G,A237,'Servicios Realizados'!B:B,J$2)</f>
        <v>0</v>
      </c>
    </row>
    <row r="238" spans="1:10" hidden="1">
      <c r="A238" s="6">
        <v>43029</v>
      </c>
      <c r="B238">
        <f>SUMIF('Servicios Realizados'!G$2:G$800,A238,'Servicios Realizados'!H$2:H$800)</f>
        <v>78900</v>
      </c>
      <c r="D238">
        <f>SUMIFS('Servicios Realizados'!H:H,'Servicios Realizados'!G:G,A238,'Servicios Realizados'!B:B,D$2)</f>
        <v>0</v>
      </c>
      <c r="E238">
        <f>SUMIFS('Servicios Realizados'!H:H,'Servicios Realizados'!G:G,A238,'Servicios Realizados'!B:B,E$2)</f>
        <v>72000</v>
      </c>
      <c r="F238">
        <f>SUMIFS('Servicios Realizados'!H:H,'Servicios Realizados'!G:G,A238,'Servicios Realizados'!B:B,F$2)</f>
        <v>0</v>
      </c>
      <c r="G238">
        <f>SUMIFS('Servicios Realizados'!H:H,'Servicios Realizados'!G:G,A238,'Servicios Realizados'!B:B,G$2)</f>
        <v>0</v>
      </c>
      <c r="H238">
        <f>SUMIFS('Servicios Realizados'!H:H,'Servicios Realizados'!G:G,A238,'Servicios Realizados'!B:B,H$2)</f>
        <v>0</v>
      </c>
      <c r="I238">
        <f>SUMIFS('Servicios Realizados'!H:H,'Servicios Realizados'!G:G,A238,'Servicios Realizados'!B:B,I$2)</f>
        <v>6900</v>
      </c>
      <c r="J238">
        <f>SUMIFS('Servicios Realizados'!H:H,'Servicios Realizados'!G:G,A238,'Servicios Realizados'!B:B,J$2)</f>
        <v>0</v>
      </c>
    </row>
    <row r="239" spans="1:10" hidden="1">
      <c r="A239" s="6">
        <v>43030</v>
      </c>
      <c r="B239">
        <f>SUMIF('Servicios Realizados'!G$2:G$800,A239,'Servicios Realizados'!H$2:H$800)</f>
        <v>0</v>
      </c>
      <c r="D239">
        <f>SUMIFS('Servicios Realizados'!H:H,'Servicios Realizados'!G:G,A239,'Servicios Realizados'!B:B,D$2)</f>
        <v>0</v>
      </c>
      <c r="E239">
        <f>SUMIFS('Servicios Realizados'!H:H,'Servicios Realizados'!G:G,A239,'Servicios Realizados'!B:B,E$2)</f>
        <v>0</v>
      </c>
      <c r="F239">
        <f>SUMIFS('Servicios Realizados'!H:H,'Servicios Realizados'!G:G,A239,'Servicios Realizados'!B:B,F$2)</f>
        <v>0</v>
      </c>
      <c r="G239">
        <f>SUMIFS('Servicios Realizados'!H:H,'Servicios Realizados'!G:G,A239,'Servicios Realizados'!B:B,G$2)</f>
        <v>0</v>
      </c>
      <c r="H239">
        <f>SUMIFS('Servicios Realizados'!H:H,'Servicios Realizados'!G:G,A239,'Servicios Realizados'!B:B,H$2)</f>
        <v>0</v>
      </c>
      <c r="I239">
        <f>SUMIFS('Servicios Realizados'!H:H,'Servicios Realizados'!G:G,A239,'Servicios Realizados'!B:B,I$2)</f>
        <v>0</v>
      </c>
      <c r="J239">
        <f>SUMIFS('Servicios Realizados'!H:H,'Servicios Realizados'!G:G,A239,'Servicios Realizados'!B:B,J$2)</f>
        <v>0</v>
      </c>
    </row>
    <row r="240" spans="1:10" hidden="1">
      <c r="A240" s="6">
        <v>43031</v>
      </c>
      <c r="B240">
        <f>SUMIF('Servicios Realizados'!G$2:G$800,A240,'Servicios Realizados'!H$2:H$800)</f>
        <v>34800</v>
      </c>
      <c r="D240">
        <f>SUMIFS('Servicios Realizados'!H:H,'Servicios Realizados'!G:G,A240,'Servicios Realizados'!B:B,D$2)</f>
        <v>0</v>
      </c>
      <c r="E240">
        <f>SUMIFS('Servicios Realizados'!H:H,'Servicios Realizados'!G:G,A240,'Servicios Realizados'!B:B,E$2)</f>
        <v>20000</v>
      </c>
      <c r="F240">
        <f>SUMIFS('Servicios Realizados'!H:H,'Servicios Realizados'!G:G,A240,'Servicios Realizados'!B:B,F$2)</f>
        <v>0</v>
      </c>
      <c r="G240">
        <f>SUMIFS('Servicios Realizados'!H:H,'Servicios Realizados'!G:G,A240,'Servicios Realizados'!B:B,G$2)</f>
        <v>0</v>
      </c>
      <c r="H240">
        <f>SUMIFS('Servicios Realizados'!H:H,'Servicios Realizados'!G:G,A240,'Servicios Realizados'!B:B,H$2)</f>
        <v>0</v>
      </c>
      <c r="I240">
        <f>SUMIFS('Servicios Realizados'!H:H,'Servicios Realizados'!G:G,A240,'Servicios Realizados'!B:B,I$2)</f>
        <v>14800</v>
      </c>
      <c r="J240">
        <f>SUMIFS('Servicios Realizados'!H:H,'Servicios Realizados'!G:G,A240,'Servicios Realizados'!B:B,J$2)</f>
        <v>0</v>
      </c>
    </row>
    <row r="241" spans="1:10" hidden="1">
      <c r="A241" s="6">
        <v>43032</v>
      </c>
      <c r="B241">
        <f>SUMIF('Servicios Realizados'!G$2:G$800,A241,'Servicios Realizados'!H$2:H$800)</f>
        <v>77900</v>
      </c>
      <c r="D241">
        <f>SUMIFS('Servicios Realizados'!H:H,'Servicios Realizados'!G:G,A241,'Servicios Realizados'!B:B,D$2)</f>
        <v>0</v>
      </c>
      <c r="E241">
        <f>SUMIFS('Servicios Realizados'!H:H,'Servicios Realizados'!G:G,A241,'Servicios Realizados'!B:B,E$2)</f>
        <v>52000</v>
      </c>
      <c r="F241">
        <f>SUMIFS('Servicios Realizados'!H:H,'Servicios Realizados'!G:G,A241,'Servicios Realizados'!B:B,F$2)</f>
        <v>0</v>
      </c>
      <c r="G241">
        <f>SUMIFS('Servicios Realizados'!H:H,'Servicios Realizados'!G:G,A241,'Servicios Realizados'!B:B,G$2)</f>
        <v>0</v>
      </c>
      <c r="H241">
        <f>SUMIFS('Servicios Realizados'!H:H,'Servicios Realizados'!G:G,A241,'Servicios Realizados'!B:B,H$2)</f>
        <v>0</v>
      </c>
      <c r="I241">
        <f>SUMIFS('Servicios Realizados'!H:H,'Servicios Realizados'!G:G,A241,'Servicios Realizados'!B:B,I$2)</f>
        <v>25900</v>
      </c>
      <c r="J241">
        <f>SUMIFS('Servicios Realizados'!H:H,'Servicios Realizados'!G:G,A241,'Servicios Realizados'!B:B,J$2)</f>
        <v>0</v>
      </c>
    </row>
    <row r="242" spans="1:10" hidden="1">
      <c r="A242" s="6">
        <v>43033</v>
      </c>
      <c r="B242">
        <f>SUMIF('Servicios Realizados'!G$2:G$800,A242,'Servicios Realizados'!H$2:H$800)</f>
        <v>0</v>
      </c>
      <c r="D242">
        <f>SUMIFS('Servicios Realizados'!H:H,'Servicios Realizados'!G:G,A242,'Servicios Realizados'!B:B,D$2)</f>
        <v>0</v>
      </c>
      <c r="E242">
        <f>SUMIFS('Servicios Realizados'!H:H,'Servicios Realizados'!G:G,A242,'Servicios Realizados'!B:B,E$2)</f>
        <v>0</v>
      </c>
      <c r="F242">
        <f>SUMIFS('Servicios Realizados'!H:H,'Servicios Realizados'!G:G,A242,'Servicios Realizados'!B:B,F$2)</f>
        <v>0</v>
      </c>
      <c r="G242">
        <f>SUMIFS('Servicios Realizados'!H:H,'Servicios Realizados'!G:G,A242,'Servicios Realizados'!B:B,G$2)</f>
        <v>0</v>
      </c>
      <c r="H242">
        <f>SUMIFS('Servicios Realizados'!H:H,'Servicios Realizados'!G:G,A242,'Servicios Realizados'!B:B,H$2)</f>
        <v>0</v>
      </c>
      <c r="I242">
        <f>SUMIFS('Servicios Realizados'!H:H,'Servicios Realizados'!G:G,A242,'Servicios Realizados'!B:B,I$2)</f>
        <v>0</v>
      </c>
      <c r="J242">
        <f>SUMIFS('Servicios Realizados'!H:H,'Servicios Realizados'!G:G,A242,'Servicios Realizados'!B:B,J$2)</f>
        <v>0</v>
      </c>
    </row>
    <row r="243" spans="1:10" hidden="1">
      <c r="A243" s="6">
        <v>43034</v>
      </c>
      <c r="B243">
        <f>SUMIF('Servicios Realizados'!G$2:G$800,A243,'Servicios Realizados'!H$2:H$800)</f>
        <v>50000</v>
      </c>
      <c r="D243">
        <f>SUMIFS('Servicios Realizados'!H:H,'Servicios Realizados'!G:G,A243,'Servicios Realizados'!B:B,D$2)</f>
        <v>0</v>
      </c>
      <c r="E243">
        <f>SUMIFS('Servicios Realizados'!H:H,'Servicios Realizados'!G:G,A243,'Servicios Realizados'!B:B,E$2)</f>
        <v>50000</v>
      </c>
      <c r="F243">
        <f>SUMIFS('Servicios Realizados'!H:H,'Servicios Realizados'!G:G,A243,'Servicios Realizados'!B:B,F$2)</f>
        <v>0</v>
      </c>
      <c r="G243">
        <f>SUMIFS('Servicios Realizados'!H:H,'Servicios Realizados'!G:G,A243,'Servicios Realizados'!B:B,G$2)</f>
        <v>0</v>
      </c>
      <c r="H243">
        <f>SUMIFS('Servicios Realizados'!H:H,'Servicios Realizados'!G:G,A243,'Servicios Realizados'!B:B,H$2)</f>
        <v>0</v>
      </c>
      <c r="I243">
        <f>SUMIFS('Servicios Realizados'!H:H,'Servicios Realizados'!G:G,A243,'Servicios Realizados'!B:B,I$2)</f>
        <v>0</v>
      </c>
      <c r="J243">
        <f>SUMIFS('Servicios Realizados'!H:H,'Servicios Realizados'!G:G,A243,'Servicios Realizados'!B:B,J$2)</f>
        <v>0</v>
      </c>
    </row>
    <row r="244" spans="1:10" hidden="1">
      <c r="A244" s="6">
        <v>43035</v>
      </c>
      <c r="B244">
        <f>SUMIF('Servicios Realizados'!G$2:G$800,A244,'Servicios Realizados'!H$2:H$800)</f>
        <v>0</v>
      </c>
      <c r="D244">
        <f>SUMIFS('Servicios Realizados'!H:H,'Servicios Realizados'!G:G,A244,'Servicios Realizados'!B:B,D$2)</f>
        <v>0</v>
      </c>
      <c r="E244">
        <f>SUMIFS('Servicios Realizados'!H:H,'Servicios Realizados'!G:G,A244,'Servicios Realizados'!B:B,E$2)</f>
        <v>0</v>
      </c>
      <c r="F244">
        <f>SUMIFS('Servicios Realizados'!H:H,'Servicios Realizados'!G:G,A244,'Servicios Realizados'!B:B,F$2)</f>
        <v>0</v>
      </c>
      <c r="G244">
        <f>SUMIFS('Servicios Realizados'!H:H,'Servicios Realizados'!G:G,A244,'Servicios Realizados'!B:B,G$2)</f>
        <v>0</v>
      </c>
      <c r="H244">
        <f>SUMIFS('Servicios Realizados'!H:H,'Servicios Realizados'!G:G,A244,'Servicios Realizados'!B:B,H$2)</f>
        <v>0</v>
      </c>
      <c r="I244">
        <f>SUMIFS('Servicios Realizados'!H:H,'Servicios Realizados'!G:G,A244,'Servicios Realizados'!B:B,I$2)</f>
        <v>0</v>
      </c>
      <c r="J244">
        <f>SUMIFS('Servicios Realizados'!H:H,'Servicios Realizados'!G:G,A244,'Servicios Realizados'!B:B,J$2)</f>
        <v>0</v>
      </c>
    </row>
    <row r="245" spans="1:10" hidden="1">
      <c r="A245" s="6">
        <v>43036</v>
      </c>
      <c r="B245">
        <f>SUMIF('Servicios Realizados'!G$2:G$800,A245,'Servicios Realizados'!H$2:H$800)</f>
        <v>0</v>
      </c>
      <c r="D245">
        <f>SUMIFS('Servicios Realizados'!H:H,'Servicios Realizados'!G:G,A245,'Servicios Realizados'!B:B,D$2)</f>
        <v>0</v>
      </c>
      <c r="E245">
        <f>SUMIFS('Servicios Realizados'!H:H,'Servicios Realizados'!G:G,A245,'Servicios Realizados'!B:B,E$2)</f>
        <v>0</v>
      </c>
      <c r="F245">
        <f>SUMIFS('Servicios Realizados'!H:H,'Servicios Realizados'!G:G,A245,'Servicios Realizados'!B:B,F$2)</f>
        <v>0</v>
      </c>
      <c r="G245">
        <f>SUMIFS('Servicios Realizados'!H:H,'Servicios Realizados'!G:G,A245,'Servicios Realizados'!B:B,G$2)</f>
        <v>0</v>
      </c>
      <c r="H245">
        <f>SUMIFS('Servicios Realizados'!H:H,'Servicios Realizados'!G:G,A245,'Servicios Realizados'!B:B,H$2)</f>
        <v>0</v>
      </c>
      <c r="I245">
        <f>SUMIFS('Servicios Realizados'!H:H,'Servicios Realizados'!G:G,A245,'Servicios Realizados'!B:B,I$2)</f>
        <v>0</v>
      </c>
      <c r="J245">
        <f>SUMIFS('Servicios Realizados'!H:H,'Servicios Realizados'!G:G,A245,'Servicios Realizados'!B:B,J$2)</f>
        <v>0</v>
      </c>
    </row>
    <row r="246" spans="1:10" hidden="1">
      <c r="A246" s="6">
        <v>43037</v>
      </c>
      <c r="B246">
        <f>SUMIF('Servicios Realizados'!G$2:G$800,A246,'Servicios Realizados'!H$2:H$800)</f>
        <v>0</v>
      </c>
      <c r="D246">
        <f>SUMIFS('Servicios Realizados'!H:H,'Servicios Realizados'!G:G,A246,'Servicios Realizados'!B:B,D$2)</f>
        <v>0</v>
      </c>
      <c r="E246">
        <f>SUMIFS('Servicios Realizados'!H:H,'Servicios Realizados'!G:G,A246,'Servicios Realizados'!B:B,E$2)</f>
        <v>0</v>
      </c>
      <c r="F246">
        <f>SUMIFS('Servicios Realizados'!H:H,'Servicios Realizados'!G:G,A246,'Servicios Realizados'!B:B,F$2)</f>
        <v>0</v>
      </c>
      <c r="G246">
        <f>SUMIFS('Servicios Realizados'!H:H,'Servicios Realizados'!G:G,A246,'Servicios Realizados'!B:B,G$2)</f>
        <v>0</v>
      </c>
      <c r="H246">
        <f>SUMIFS('Servicios Realizados'!H:H,'Servicios Realizados'!G:G,A246,'Servicios Realizados'!B:B,H$2)</f>
        <v>0</v>
      </c>
      <c r="I246">
        <f>SUMIFS('Servicios Realizados'!H:H,'Servicios Realizados'!G:G,A246,'Servicios Realizados'!B:B,I$2)</f>
        <v>0</v>
      </c>
      <c r="J246">
        <f>SUMIFS('Servicios Realizados'!H:H,'Servicios Realizados'!G:G,A246,'Servicios Realizados'!B:B,J$2)</f>
        <v>0</v>
      </c>
    </row>
    <row r="247" spans="1:10" hidden="1">
      <c r="A247" s="6">
        <v>43038</v>
      </c>
      <c r="B247">
        <f>SUMIF('Servicios Realizados'!G$2:G$800,A247,'Servicios Realizados'!H$2:H$800)</f>
        <v>123000</v>
      </c>
      <c r="D247">
        <f>SUMIFS('Servicios Realizados'!H:H,'Servicios Realizados'!G:G,A247,'Servicios Realizados'!B:B,D$2)</f>
        <v>0</v>
      </c>
      <c r="E247">
        <f>SUMIFS('Servicios Realizados'!H:H,'Servicios Realizados'!G:G,A247,'Servicios Realizados'!B:B,E$2)</f>
        <v>105000</v>
      </c>
      <c r="F247">
        <f>SUMIFS('Servicios Realizados'!H:H,'Servicios Realizados'!G:G,A247,'Servicios Realizados'!B:B,F$2)</f>
        <v>0</v>
      </c>
      <c r="G247">
        <f>SUMIFS('Servicios Realizados'!H:H,'Servicios Realizados'!G:G,A247,'Servicios Realizados'!B:B,G$2)</f>
        <v>0</v>
      </c>
      <c r="H247">
        <f>SUMIFS('Servicios Realizados'!H:H,'Servicios Realizados'!G:G,A247,'Servicios Realizados'!B:B,H$2)</f>
        <v>0</v>
      </c>
      <c r="I247">
        <f>SUMIFS('Servicios Realizados'!H:H,'Servicios Realizados'!G:G,A247,'Servicios Realizados'!B:B,I$2)</f>
        <v>18000</v>
      </c>
      <c r="J247">
        <f>SUMIFS('Servicios Realizados'!H:H,'Servicios Realizados'!G:G,A247,'Servicios Realizados'!B:B,J$2)</f>
        <v>0</v>
      </c>
    </row>
    <row r="248" spans="1:10" hidden="1">
      <c r="A248" s="6">
        <v>43039</v>
      </c>
      <c r="B248">
        <f>SUMIF('Servicios Realizados'!G$2:G$800,A248,'Servicios Realizados'!H$2:H$800)</f>
        <v>54900</v>
      </c>
      <c r="D248">
        <f>SUMIFS('Servicios Realizados'!H:H,'Servicios Realizados'!G:G,A248,'Servicios Realizados'!B:B,D$2)</f>
        <v>0</v>
      </c>
      <c r="E248">
        <f>SUMIFS('Servicios Realizados'!H:H,'Servicios Realizados'!G:G,A248,'Servicios Realizados'!B:B,E$2)</f>
        <v>48000</v>
      </c>
      <c r="F248">
        <f>SUMIFS('Servicios Realizados'!H:H,'Servicios Realizados'!G:G,A248,'Servicios Realizados'!B:B,F$2)</f>
        <v>0</v>
      </c>
      <c r="G248">
        <f>SUMIFS('Servicios Realizados'!H:H,'Servicios Realizados'!G:G,A248,'Servicios Realizados'!B:B,G$2)</f>
        <v>0</v>
      </c>
      <c r="H248">
        <f>SUMIFS('Servicios Realizados'!H:H,'Servicios Realizados'!G:G,A248,'Servicios Realizados'!B:B,H$2)</f>
        <v>0</v>
      </c>
      <c r="I248">
        <f>SUMIFS('Servicios Realizados'!H:H,'Servicios Realizados'!G:G,A248,'Servicios Realizados'!B:B,I$2)</f>
        <v>6900</v>
      </c>
      <c r="J248">
        <f>SUMIFS('Servicios Realizados'!H:H,'Servicios Realizados'!G:G,A248,'Servicios Realizados'!B:B,J$2)</f>
        <v>0</v>
      </c>
    </row>
    <row r="249" spans="1:10" hidden="1">
      <c r="A249" s="6">
        <v>43040</v>
      </c>
      <c r="B249">
        <f>SUMIF('Servicios Realizados'!G$2:G$800,A249,'Servicios Realizados'!H$2:H$800)</f>
        <v>0</v>
      </c>
      <c r="D249">
        <f>SUMIFS('Servicios Realizados'!H:H,'Servicios Realizados'!G:G,A249,'Servicios Realizados'!B:B,D$2)</f>
        <v>0</v>
      </c>
      <c r="E249">
        <f>SUMIFS('Servicios Realizados'!H:H,'Servicios Realizados'!G:G,A249,'Servicios Realizados'!B:B,E$2)</f>
        <v>0</v>
      </c>
      <c r="F249">
        <f>SUMIFS('Servicios Realizados'!H:H,'Servicios Realizados'!G:G,A249,'Servicios Realizados'!B:B,F$2)</f>
        <v>0</v>
      </c>
      <c r="G249">
        <f>SUMIFS('Servicios Realizados'!H:H,'Servicios Realizados'!G:G,A249,'Servicios Realizados'!B:B,G$2)</f>
        <v>0</v>
      </c>
      <c r="H249">
        <f>SUMIFS('Servicios Realizados'!H:H,'Servicios Realizados'!G:G,A249,'Servicios Realizados'!B:B,H$2)</f>
        <v>0</v>
      </c>
      <c r="I249">
        <f>SUMIFS('Servicios Realizados'!H:H,'Servicios Realizados'!G:G,A249,'Servicios Realizados'!B:B,I$2)</f>
        <v>0</v>
      </c>
      <c r="J249">
        <f>SUMIFS('Servicios Realizados'!H:H,'Servicios Realizados'!G:G,A249,'Servicios Realizados'!B:B,J$2)</f>
        <v>0</v>
      </c>
    </row>
    <row r="250" spans="1:10" hidden="1">
      <c r="A250" s="6">
        <v>43041</v>
      </c>
      <c r="B250">
        <f>SUMIF('Servicios Realizados'!G$2:G$800,A250,'Servicios Realizados'!H$2:H$800)</f>
        <v>39000</v>
      </c>
      <c r="D250">
        <f>SUMIFS('Servicios Realizados'!H:H,'Servicios Realizados'!G:G,A250,'Servicios Realizados'!B:B,D$2)</f>
        <v>0</v>
      </c>
      <c r="E250">
        <f>SUMIFS('Servicios Realizados'!H:H,'Servicios Realizados'!G:G,A250,'Servicios Realizados'!B:B,E$2)</f>
        <v>16000</v>
      </c>
      <c r="F250">
        <f>SUMIFS('Servicios Realizados'!H:H,'Servicios Realizados'!G:G,A250,'Servicios Realizados'!B:B,F$2)</f>
        <v>0</v>
      </c>
      <c r="G250">
        <f>SUMIFS('Servicios Realizados'!H:H,'Servicios Realizados'!G:G,A250,'Servicios Realizados'!B:B,G$2)</f>
        <v>0</v>
      </c>
      <c r="H250">
        <f>SUMIFS('Servicios Realizados'!H:H,'Servicios Realizados'!G:G,A250,'Servicios Realizados'!B:B,H$2)</f>
        <v>0</v>
      </c>
      <c r="I250">
        <f>SUMIFS('Servicios Realizados'!H:H,'Servicios Realizados'!G:G,A250,'Servicios Realizados'!B:B,I$2)</f>
        <v>23000</v>
      </c>
      <c r="J250">
        <f>SUMIFS('Servicios Realizados'!H:H,'Servicios Realizados'!G:G,A250,'Servicios Realizados'!B:B,J$2)</f>
        <v>0</v>
      </c>
    </row>
    <row r="251" spans="1:10" hidden="1">
      <c r="A251" s="6">
        <v>43042</v>
      </c>
      <c r="B251">
        <f>SUMIF('Servicios Realizados'!G$2:G$800,A251,'Servicios Realizados'!H$2:H$800)</f>
        <v>0</v>
      </c>
      <c r="D251">
        <f>SUMIFS('Servicios Realizados'!H:H,'Servicios Realizados'!G:G,A251,'Servicios Realizados'!B:B,D$2)</f>
        <v>0</v>
      </c>
      <c r="E251">
        <f>SUMIFS('Servicios Realizados'!H:H,'Servicios Realizados'!G:G,A251,'Servicios Realizados'!B:B,E$2)</f>
        <v>0</v>
      </c>
      <c r="F251">
        <f>SUMIFS('Servicios Realizados'!H:H,'Servicios Realizados'!G:G,A251,'Servicios Realizados'!B:B,F$2)</f>
        <v>0</v>
      </c>
      <c r="G251">
        <f>SUMIFS('Servicios Realizados'!H:H,'Servicios Realizados'!G:G,A251,'Servicios Realizados'!B:B,G$2)</f>
        <v>0</v>
      </c>
      <c r="H251">
        <f>SUMIFS('Servicios Realizados'!H:H,'Servicios Realizados'!G:G,A251,'Servicios Realizados'!B:B,H$2)</f>
        <v>0</v>
      </c>
      <c r="I251">
        <f>SUMIFS('Servicios Realizados'!H:H,'Servicios Realizados'!G:G,A251,'Servicios Realizados'!B:B,I$2)</f>
        <v>0</v>
      </c>
      <c r="J251">
        <f>SUMIFS('Servicios Realizados'!H:H,'Servicios Realizados'!G:G,A251,'Servicios Realizados'!B:B,J$2)</f>
        <v>0</v>
      </c>
    </row>
    <row r="252" spans="1:10" hidden="1">
      <c r="A252" s="6">
        <v>43043</v>
      </c>
      <c r="B252">
        <f>SUMIF('Servicios Realizados'!G$2:G$800,A252,'Servicios Realizados'!H$2:H$800)</f>
        <v>119900</v>
      </c>
      <c r="D252">
        <f>SUMIFS('Servicios Realizados'!H:H,'Servicios Realizados'!G:G,A252,'Servicios Realizados'!B:B,D$2)</f>
        <v>0</v>
      </c>
      <c r="E252">
        <f>SUMIFS('Servicios Realizados'!H:H,'Servicios Realizados'!G:G,A252,'Servicios Realizados'!B:B,E$2)</f>
        <v>113000</v>
      </c>
      <c r="F252">
        <f>SUMIFS('Servicios Realizados'!H:H,'Servicios Realizados'!G:G,A252,'Servicios Realizados'!B:B,F$2)</f>
        <v>0</v>
      </c>
      <c r="G252">
        <f>SUMIFS('Servicios Realizados'!H:H,'Servicios Realizados'!G:G,A252,'Servicios Realizados'!B:B,G$2)</f>
        <v>0</v>
      </c>
      <c r="H252">
        <f>SUMIFS('Servicios Realizados'!H:H,'Servicios Realizados'!G:G,A252,'Servicios Realizados'!B:B,H$2)</f>
        <v>0</v>
      </c>
      <c r="I252">
        <f>SUMIFS('Servicios Realizados'!H:H,'Servicios Realizados'!G:G,A252,'Servicios Realizados'!B:B,I$2)</f>
        <v>6900</v>
      </c>
      <c r="J252">
        <f>SUMIFS('Servicios Realizados'!H:H,'Servicios Realizados'!G:G,A252,'Servicios Realizados'!B:B,J$2)</f>
        <v>0</v>
      </c>
    </row>
    <row r="253" spans="1:10" hidden="1">
      <c r="A253" s="6">
        <v>43044</v>
      </c>
      <c r="B253">
        <f>SUMIF('Servicios Realizados'!G$2:G$800,A253,'Servicios Realizados'!H$2:H$800)</f>
        <v>0</v>
      </c>
      <c r="D253">
        <f>SUMIFS('Servicios Realizados'!H:H,'Servicios Realizados'!G:G,A253,'Servicios Realizados'!B:B,D$2)</f>
        <v>0</v>
      </c>
      <c r="E253">
        <f>SUMIFS('Servicios Realizados'!H:H,'Servicios Realizados'!G:G,A253,'Servicios Realizados'!B:B,E$2)</f>
        <v>0</v>
      </c>
      <c r="F253">
        <f>SUMIFS('Servicios Realizados'!H:H,'Servicios Realizados'!G:G,A253,'Servicios Realizados'!B:B,F$2)</f>
        <v>0</v>
      </c>
      <c r="G253">
        <f>SUMIFS('Servicios Realizados'!H:H,'Servicios Realizados'!G:G,A253,'Servicios Realizados'!B:B,G$2)</f>
        <v>0</v>
      </c>
      <c r="H253">
        <f>SUMIFS('Servicios Realizados'!H:H,'Servicios Realizados'!G:G,A253,'Servicios Realizados'!B:B,H$2)</f>
        <v>0</v>
      </c>
      <c r="I253">
        <f>SUMIFS('Servicios Realizados'!H:H,'Servicios Realizados'!G:G,A253,'Servicios Realizados'!B:B,I$2)</f>
        <v>0</v>
      </c>
      <c r="J253">
        <f>SUMIFS('Servicios Realizados'!H:H,'Servicios Realizados'!G:G,A253,'Servicios Realizados'!B:B,J$2)</f>
        <v>0</v>
      </c>
    </row>
    <row r="254" spans="1:10" hidden="1">
      <c r="A254" s="6">
        <v>43045</v>
      </c>
      <c r="B254">
        <f>SUMIF('Servicios Realizados'!G$2:G$800,A254,'Servicios Realizados'!H$2:H$800)</f>
        <v>0</v>
      </c>
      <c r="D254">
        <f>SUMIFS('Servicios Realizados'!H:H,'Servicios Realizados'!G:G,A254,'Servicios Realizados'!B:B,D$2)</f>
        <v>0</v>
      </c>
      <c r="E254">
        <f>SUMIFS('Servicios Realizados'!H:H,'Servicios Realizados'!G:G,A254,'Servicios Realizados'!B:B,E$2)</f>
        <v>0</v>
      </c>
      <c r="F254">
        <f>SUMIFS('Servicios Realizados'!H:H,'Servicios Realizados'!G:G,A254,'Servicios Realizados'!B:B,F$2)</f>
        <v>0</v>
      </c>
      <c r="G254">
        <f>SUMIFS('Servicios Realizados'!H:H,'Servicios Realizados'!G:G,A254,'Servicios Realizados'!B:B,G$2)</f>
        <v>0</v>
      </c>
      <c r="H254">
        <f>SUMIFS('Servicios Realizados'!H:H,'Servicios Realizados'!G:G,A254,'Servicios Realizados'!B:B,H$2)</f>
        <v>0</v>
      </c>
      <c r="I254">
        <f>SUMIFS('Servicios Realizados'!H:H,'Servicios Realizados'!G:G,A254,'Servicios Realizados'!B:B,I$2)</f>
        <v>0</v>
      </c>
      <c r="J254">
        <f>SUMIFS('Servicios Realizados'!H:H,'Servicios Realizados'!G:G,A254,'Servicios Realizados'!B:B,J$2)</f>
        <v>0</v>
      </c>
    </row>
    <row r="255" spans="1:10" hidden="1">
      <c r="A255" s="6">
        <v>43046</v>
      </c>
      <c r="B255">
        <f>SUMIF('Servicios Realizados'!G$2:G$800,A255,'Servicios Realizados'!H$2:H$800)</f>
        <v>189900</v>
      </c>
      <c r="D255">
        <f>SUMIFS('Servicios Realizados'!H:H,'Servicios Realizados'!G:G,A255,'Servicios Realizados'!B:B,D$2)</f>
        <v>0</v>
      </c>
      <c r="E255">
        <f>SUMIFS('Servicios Realizados'!H:H,'Servicios Realizados'!G:G,A255,'Servicios Realizados'!B:B,E$2)</f>
        <v>189900</v>
      </c>
      <c r="F255">
        <f>SUMIFS('Servicios Realizados'!H:H,'Servicios Realizados'!G:G,A255,'Servicios Realizados'!B:B,F$2)</f>
        <v>0</v>
      </c>
      <c r="G255">
        <f>SUMIFS('Servicios Realizados'!H:H,'Servicios Realizados'!G:G,A255,'Servicios Realizados'!B:B,G$2)</f>
        <v>0</v>
      </c>
      <c r="H255">
        <f>SUMIFS('Servicios Realizados'!H:H,'Servicios Realizados'!G:G,A255,'Servicios Realizados'!B:B,H$2)</f>
        <v>0</v>
      </c>
      <c r="I255">
        <f>SUMIFS('Servicios Realizados'!H:H,'Servicios Realizados'!G:G,A255,'Servicios Realizados'!B:B,I$2)</f>
        <v>0</v>
      </c>
      <c r="J255">
        <f>SUMIFS('Servicios Realizados'!H:H,'Servicios Realizados'!G:G,A255,'Servicios Realizados'!B:B,J$2)</f>
        <v>0</v>
      </c>
    </row>
    <row r="256" spans="1:10" hidden="1">
      <c r="A256" s="6">
        <v>43047</v>
      </c>
      <c r="B256">
        <f>SUMIF('Servicios Realizados'!G$2:G$800,A256,'Servicios Realizados'!H$2:H$800)</f>
        <v>25000</v>
      </c>
      <c r="D256">
        <f>SUMIFS('Servicios Realizados'!H:H,'Servicios Realizados'!G:G,A256,'Servicios Realizados'!B:B,D$2)</f>
        <v>0</v>
      </c>
      <c r="E256">
        <f>SUMIFS('Servicios Realizados'!H:H,'Servicios Realizados'!G:G,A256,'Servicios Realizados'!B:B,E$2)</f>
        <v>25000</v>
      </c>
      <c r="F256">
        <f>SUMIFS('Servicios Realizados'!H:H,'Servicios Realizados'!G:G,A256,'Servicios Realizados'!B:B,F$2)</f>
        <v>0</v>
      </c>
      <c r="G256">
        <f>SUMIFS('Servicios Realizados'!H:H,'Servicios Realizados'!G:G,A256,'Servicios Realizados'!B:B,G$2)</f>
        <v>0</v>
      </c>
      <c r="H256">
        <f>SUMIFS('Servicios Realizados'!H:H,'Servicios Realizados'!G:G,A256,'Servicios Realizados'!B:B,H$2)</f>
        <v>0</v>
      </c>
      <c r="I256">
        <f>SUMIFS('Servicios Realizados'!H:H,'Servicios Realizados'!G:G,A256,'Servicios Realizados'!B:B,I$2)</f>
        <v>0</v>
      </c>
      <c r="J256">
        <f>SUMIFS('Servicios Realizados'!H:H,'Servicios Realizados'!G:G,A256,'Servicios Realizados'!B:B,J$2)</f>
        <v>0</v>
      </c>
    </row>
    <row r="257" spans="1:10" hidden="1">
      <c r="A257" s="6">
        <v>43048</v>
      </c>
      <c r="B257">
        <f>SUMIF('Servicios Realizados'!G$2:G$800,A257,'Servicios Realizados'!H$2:H$800)</f>
        <v>124000</v>
      </c>
      <c r="D257">
        <f>SUMIFS('Servicios Realizados'!H:H,'Servicios Realizados'!G:G,A257,'Servicios Realizados'!B:B,D$2)</f>
        <v>0</v>
      </c>
      <c r="E257">
        <f>SUMIFS('Servicios Realizados'!H:H,'Servicios Realizados'!G:G,A257,'Servicios Realizados'!B:B,E$2)</f>
        <v>124000</v>
      </c>
      <c r="F257">
        <f>SUMIFS('Servicios Realizados'!H:H,'Servicios Realizados'!G:G,A257,'Servicios Realizados'!B:B,F$2)</f>
        <v>0</v>
      </c>
      <c r="G257">
        <f>SUMIFS('Servicios Realizados'!H:H,'Servicios Realizados'!G:G,A257,'Servicios Realizados'!B:B,G$2)</f>
        <v>0</v>
      </c>
      <c r="H257">
        <f>SUMIFS('Servicios Realizados'!H:H,'Servicios Realizados'!G:G,A257,'Servicios Realizados'!B:B,H$2)</f>
        <v>0</v>
      </c>
      <c r="I257">
        <f>SUMIFS('Servicios Realizados'!H:H,'Servicios Realizados'!G:G,A257,'Servicios Realizados'!B:B,I$2)</f>
        <v>0</v>
      </c>
      <c r="J257">
        <f>SUMIFS('Servicios Realizados'!H:H,'Servicios Realizados'!G:G,A257,'Servicios Realizados'!B:B,J$2)</f>
        <v>0</v>
      </c>
    </row>
    <row r="258" spans="1:10" hidden="1">
      <c r="A258" s="6">
        <v>43049</v>
      </c>
      <c r="B258">
        <f>SUMIF('Servicios Realizados'!G$2:G$800,A258,'Servicios Realizados'!H$2:H$800)</f>
        <v>0</v>
      </c>
      <c r="D258">
        <f>SUMIFS('Servicios Realizados'!H:H,'Servicios Realizados'!G:G,A258,'Servicios Realizados'!B:B,D$2)</f>
        <v>0</v>
      </c>
      <c r="E258">
        <f>SUMIFS('Servicios Realizados'!H:H,'Servicios Realizados'!G:G,A258,'Servicios Realizados'!B:B,E$2)</f>
        <v>0</v>
      </c>
      <c r="F258">
        <f>SUMIFS('Servicios Realizados'!H:H,'Servicios Realizados'!G:G,A258,'Servicios Realizados'!B:B,F$2)</f>
        <v>0</v>
      </c>
      <c r="G258">
        <f>SUMIFS('Servicios Realizados'!H:H,'Servicios Realizados'!G:G,A258,'Servicios Realizados'!B:B,G$2)</f>
        <v>0</v>
      </c>
      <c r="H258">
        <f>SUMIFS('Servicios Realizados'!H:H,'Servicios Realizados'!G:G,A258,'Servicios Realizados'!B:B,H$2)</f>
        <v>0</v>
      </c>
      <c r="I258">
        <f>SUMIFS('Servicios Realizados'!H:H,'Servicios Realizados'!G:G,A258,'Servicios Realizados'!B:B,I$2)</f>
        <v>0</v>
      </c>
      <c r="J258">
        <f>SUMIFS('Servicios Realizados'!H:H,'Servicios Realizados'!G:G,A258,'Servicios Realizados'!B:B,J$2)</f>
        <v>0</v>
      </c>
    </row>
    <row r="259" spans="1:10" hidden="1">
      <c r="A259" s="6">
        <v>43050</v>
      </c>
      <c r="B259">
        <f>SUMIF('Servicios Realizados'!G$2:G$800,A259,'Servicios Realizados'!H$2:H$800)</f>
        <v>95700</v>
      </c>
      <c r="D259">
        <f>SUMIFS('Servicios Realizados'!H:H,'Servicios Realizados'!G:G,A259,'Servicios Realizados'!B:B,D$2)</f>
        <v>0</v>
      </c>
      <c r="E259">
        <f>SUMIFS('Servicios Realizados'!H:H,'Servicios Realizados'!G:G,A259,'Servicios Realizados'!B:B,E$2)</f>
        <v>71000</v>
      </c>
      <c r="F259">
        <f>SUMIFS('Servicios Realizados'!H:H,'Servicios Realizados'!G:G,A259,'Servicios Realizados'!B:B,F$2)</f>
        <v>0</v>
      </c>
      <c r="G259">
        <f>SUMIFS('Servicios Realizados'!H:H,'Servicios Realizados'!G:G,A259,'Servicios Realizados'!B:B,G$2)</f>
        <v>0</v>
      </c>
      <c r="H259">
        <f>SUMIFS('Servicios Realizados'!H:H,'Servicios Realizados'!G:G,A259,'Servicios Realizados'!B:B,H$2)</f>
        <v>0</v>
      </c>
      <c r="I259">
        <f>SUMIFS('Servicios Realizados'!H:H,'Servicios Realizados'!G:G,A259,'Servicios Realizados'!B:B,I$2)</f>
        <v>24700</v>
      </c>
      <c r="J259">
        <f>SUMIFS('Servicios Realizados'!H:H,'Servicios Realizados'!G:G,A259,'Servicios Realizados'!B:B,J$2)</f>
        <v>0</v>
      </c>
    </row>
    <row r="260" spans="1:10" hidden="1">
      <c r="A260" s="6">
        <v>43051</v>
      </c>
      <c r="B260">
        <f>SUMIF('Servicios Realizados'!G$2:G$800,A260,'Servicios Realizados'!H$2:H$800)</f>
        <v>0</v>
      </c>
      <c r="D260">
        <f>SUMIFS('Servicios Realizados'!H:H,'Servicios Realizados'!G:G,A260,'Servicios Realizados'!B:B,D$2)</f>
        <v>0</v>
      </c>
      <c r="E260">
        <f>SUMIFS('Servicios Realizados'!H:H,'Servicios Realizados'!G:G,A260,'Servicios Realizados'!B:B,E$2)</f>
        <v>0</v>
      </c>
      <c r="F260">
        <f>SUMIFS('Servicios Realizados'!H:H,'Servicios Realizados'!G:G,A260,'Servicios Realizados'!B:B,F$2)</f>
        <v>0</v>
      </c>
      <c r="G260">
        <f>SUMIFS('Servicios Realizados'!H:H,'Servicios Realizados'!G:G,A260,'Servicios Realizados'!B:B,G$2)</f>
        <v>0</v>
      </c>
      <c r="H260">
        <f>SUMIFS('Servicios Realizados'!H:H,'Servicios Realizados'!G:G,A260,'Servicios Realizados'!B:B,H$2)</f>
        <v>0</v>
      </c>
      <c r="I260">
        <f>SUMIFS('Servicios Realizados'!H:H,'Servicios Realizados'!G:G,A260,'Servicios Realizados'!B:B,I$2)</f>
        <v>0</v>
      </c>
      <c r="J260">
        <f>SUMIFS('Servicios Realizados'!H:H,'Servicios Realizados'!G:G,A260,'Servicios Realizados'!B:B,J$2)</f>
        <v>0</v>
      </c>
    </row>
    <row r="261" spans="1:10" hidden="1">
      <c r="A261" s="6">
        <v>43052</v>
      </c>
      <c r="B261">
        <f>SUMIF('Servicios Realizados'!G$2:G$800,A261,'Servicios Realizados'!H$2:H$800)</f>
        <v>57500</v>
      </c>
      <c r="D261">
        <f>SUMIFS('Servicios Realizados'!H:H,'Servicios Realizados'!G:G,A261,'Servicios Realizados'!B:B,D$2)</f>
        <v>0</v>
      </c>
      <c r="E261">
        <f>SUMIFS('Servicios Realizados'!H:H,'Servicios Realizados'!G:G,A261,'Servicios Realizados'!B:B,E$2)</f>
        <v>22000</v>
      </c>
      <c r="F261">
        <f>SUMIFS('Servicios Realizados'!H:H,'Servicios Realizados'!G:G,A261,'Servicios Realizados'!B:B,F$2)</f>
        <v>0</v>
      </c>
      <c r="G261">
        <f>SUMIFS('Servicios Realizados'!H:H,'Servicios Realizados'!G:G,A261,'Servicios Realizados'!B:B,G$2)</f>
        <v>0</v>
      </c>
      <c r="H261">
        <f>SUMIFS('Servicios Realizados'!H:H,'Servicios Realizados'!G:G,A261,'Servicios Realizados'!B:B,H$2)</f>
        <v>0</v>
      </c>
      <c r="I261">
        <f>SUMIFS('Servicios Realizados'!H:H,'Servicios Realizados'!G:G,A261,'Servicios Realizados'!B:B,I$2)</f>
        <v>35500</v>
      </c>
      <c r="J261">
        <f>SUMIFS('Servicios Realizados'!H:H,'Servicios Realizados'!G:G,A261,'Servicios Realizados'!B:B,J$2)</f>
        <v>0</v>
      </c>
    </row>
    <row r="262" spans="1:10" hidden="1">
      <c r="A262" s="6">
        <v>43053</v>
      </c>
      <c r="B262">
        <f>SUMIF('Servicios Realizados'!G$2:G$800,A262,'Servicios Realizados'!H$2:H$800)</f>
        <v>111000</v>
      </c>
      <c r="D262">
        <f>SUMIFS('Servicios Realizados'!H:H,'Servicios Realizados'!G:G,A262,'Servicios Realizados'!B:B,D$2)</f>
        <v>0</v>
      </c>
      <c r="E262">
        <f>SUMIFS('Servicios Realizados'!H:H,'Servicios Realizados'!G:G,A262,'Servicios Realizados'!B:B,E$2)</f>
        <v>111000</v>
      </c>
      <c r="F262">
        <f>SUMIFS('Servicios Realizados'!H:H,'Servicios Realizados'!G:G,A262,'Servicios Realizados'!B:B,F$2)</f>
        <v>0</v>
      </c>
      <c r="G262">
        <f>SUMIFS('Servicios Realizados'!H:H,'Servicios Realizados'!G:G,A262,'Servicios Realizados'!B:B,G$2)</f>
        <v>0</v>
      </c>
      <c r="H262">
        <f>SUMIFS('Servicios Realizados'!H:H,'Servicios Realizados'!G:G,A262,'Servicios Realizados'!B:B,H$2)</f>
        <v>0</v>
      </c>
      <c r="I262">
        <f>SUMIFS('Servicios Realizados'!H:H,'Servicios Realizados'!G:G,A262,'Servicios Realizados'!B:B,I$2)</f>
        <v>0</v>
      </c>
      <c r="J262">
        <f>SUMIFS('Servicios Realizados'!H:H,'Servicios Realizados'!G:G,A262,'Servicios Realizados'!B:B,J$2)</f>
        <v>0</v>
      </c>
    </row>
    <row r="263" spans="1:10" hidden="1">
      <c r="A263" s="6">
        <v>43054</v>
      </c>
      <c r="B263">
        <f>SUMIF('Servicios Realizados'!G$2:G$800,A263,'Servicios Realizados'!H$2:H$800)</f>
        <v>0</v>
      </c>
      <c r="D263">
        <f>SUMIFS('Servicios Realizados'!H:H,'Servicios Realizados'!G:G,A263,'Servicios Realizados'!B:B,D$2)</f>
        <v>0</v>
      </c>
      <c r="E263">
        <f>SUMIFS('Servicios Realizados'!H:H,'Servicios Realizados'!G:G,A263,'Servicios Realizados'!B:B,E$2)</f>
        <v>0</v>
      </c>
      <c r="F263">
        <f>SUMIFS('Servicios Realizados'!H:H,'Servicios Realizados'!G:G,A263,'Servicios Realizados'!B:B,F$2)</f>
        <v>0</v>
      </c>
      <c r="G263">
        <f>SUMIFS('Servicios Realizados'!H:H,'Servicios Realizados'!G:G,A263,'Servicios Realizados'!B:B,G$2)</f>
        <v>0</v>
      </c>
      <c r="H263">
        <f>SUMIFS('Servicios Realizados'!H:H,'Servicios Realizados'!G:G,A263,'Servicios Realizados'!B:B,H$2)</f>
        <v>0</v>
      </c>
      <c r="I263">
        <f>SUMIFS('Servicios Realizados'!H:H,'Servicios Realizados'!G:G,A263,'Servicios Realizados'!B:B,I$2)</f>
        <v>0</v>
      </c>
      <c r="J263">
        <f>SUMIFS('Servicios Realizados'!H:H,'Servicios Realizados'!G:G,A263,'Servicios Realizados'!B:B,J$2)</f>
        <v>0</v>
      </c>
    </row>
    <row r="264" spans="1:10" hidden="1">
      <c r="A264" s="6">
        <v>43055</v>
      </c>
      <c r="B264">
        <f>SUMIF('Servicios Realizados'!G$2:G$800,A264,'Servicios Realizados'!H$2:H$800)</f>
        <v>0</v>
      </c>
      <c r="D264">
        <f>SUMIFS('Servicios Realizados'!H:H,'Servicios Realizados'!G:G,A264,'Servicios Realizados'!B:B,D$2)</f>
        <v>0</v>
      </c>
      <c r="E264">
        <f>SUMIFS('Servicios Realizados'!H:H,'Servicios Realizados'!G:G,A264,'Servicios Realizados'!B:B,E$2)</f>
        <v>0</v>
      </c>
      <c r="F264">
        <f>SUMIFS('Servicios Realizados'!H:H,'Servicios Realizados'!G:G,A264,'Servicios Realizados'!B:B,F$2)</f>
        <v>0</v>
      </c>
      <c r="G264">
        <f>SUMIFS('Servicios Realizados'!H:H,'Servicios Realizados'!G:G,A264,'Servicios Realizados'!B:B,G$2)</f>
        <v>0</v>
      </c>
      <c r="H264">
        <f>SUMIFS('Servicios Realizados'!H:H,'Servicios Realizados'!G:G,A264,'Servicios Realizados'!B:B,H$2)</f>
        <v>0</v>
      </c>
      <c r="I264">
        <f>SUMIFS('Servicios Realizados'!H:H,'Servicios Realizados'!G:G,A264,'Servicios Realizados'!B:B,I$2)</f>
        <v>0</v>
      </c>
      <c r="J264">
        <f>SUMIFS('Servicios Realizados'!H:H,'Servicios Realizados'!G:G,A264,'Servicios Realizados'!B:B,J$2)</f>
        <v>0</v>
      </c>
    </row>
    <row r="265" spans="1:10" hidden="1">
      <c r="A265" s="6">
        <v>43056</v>
      </c>
      <c r="B265">
        <f>SUMIF('Servicios Realizados'!G$2:G$800,A265,'Servicios Realizados'!H$2:H$800)</f>
        <v>0</v>
      </c>
      <c r="D265">
        <f>SUMIFS('Servicios Realizados'!H:H,'Servicios Realizados'!G:G,A265,'Servicios Realizados'!B:B,D$2)</f>
        <v>0</v>
      </c>
      <c r="E265">
        <f>SUMIFS('Servicios Realizados'!H:H,'Servicios Realizados'!G:G,A265,'Servicios Realizados'!B:B,E$2)</f>
        <v>0</v>
      </c>
      <c r="F265">
        <f>SUMIFS('Servicios Realizados'!H:H,'Servicios Realizados'!G:G,A265,'Servicios Realizados'!B:B,F$2)</f>
        <v>0</v>
      </c>
      <c r="G265">
        <f>SUMIFS('Servicios Realizados'!H:H,'Servicios Realizados'!G:G,A265,'Servicios Realizados'!B:B,G$2)</f>
        <v>0</v>
      </c>
      <c r="H265">
        <f>SUMIFS('Servicios Realizados'!H:H,'Servicios Realizados'!G:G,A265,'Servicios Realizados'!B:B,H$2)</f>
        <v>0</v>
      </c>
      <c r="I265">
        <f>SUMIFS('Servicios Realizados'!H:H,'Servicios Realizados'!G:G,A265,'Servicios Realizados'!B:B,I$2)</f>
        <v>0</v>
      </c>
      <c r="J265">
        <f>SUMIFS('Servicios Realizados'!H:H,'Servicios Realizados'!G:G,A265,'Servicios Realizados'!B:B,J$2)</f>
        <v>0</v>
      </c>
    </row>
    <row r="266" spans="1:10" hidden="1">
      <c r="A266" s="6">
        <v>43057</v>
      </c>
      <c r="B266">
        <f>SUMIF('Servicios Realizados'!G$2:G$800,A266,'Servicios Realizados'!H$2:H$800)</f>
        <v>85000</v>
      </c>
      <c r="D266">
        <f>SUMIFS('Servicios Realizados'!H:H,'Servicios Realizados'!G:G,A266,'Servicios Realizados'!B:B,D$2)</f>
        <v>0</v>
      </c>
      <c r="E266">
        <f>SUMIFS('Servicios Realizados'!H:H,'Servicios Realizados'!G:G,A266,'Servicios Realizados'!B:B,E$2)</f>
        <v>85000</v>
      </c>
      <c r="F266">
        <f>SUMIFS('Servicios Realizados'!H:H,'Servicios Realizados'!G:G,A266,'Servicios Realizados'!B:B,F$2)</f>
        <v>0</v>
      </c>
      <c r="G266">
        <f>SUMIFS('Servicios Realizados'!H:H,'Servicios Realizados'!G:G,A266,'Servicios Realizados'!B:B,G$2)</f>
        <v>0</v>
      </c>
      <c r="H266">
        <f>SUMIFS('Servicios Realizados'!H:H,'Servicios Realizados'!G:G,A266,'Servicios Realizados'!B:B,H$2)</f>
        <v>0</v>
      </c>
      <c r="I266">
        <f>SUMIFS('Servicios Realizados'!H:H,'Servicios Realizados'!G:G,A266,'Servicios Realizados'!B:B,I$2)</f>
        <v>0</v>
      </c>
      <c r="J266">
        <f>SUMIFS('Servicios Realizados'!H:H,'Servicios Realizados'!G:G,A266,'Servicios Realizados'!B:B,J$2)</f>
        <v>0</v>
      </c>
    </row>
    <row r="267" spans="1:10" hidden="1">
      <c r="A267" s="6">
        <v>43058</v>
      </c>
      <c r="B267">
        <f>SUMIF('Servicios Realizados'!G$2:G$800,A267,'Servicios Realizados'!H$2:H$800)</f>
        <v>0</v>
      </c>
      <c r="D267">
        <f>SUMIFS('Servicios Realizados'!H:H,'Servicios Realizados'!G:G,A267,'Servicios Realizados'!B:B,D$2)</f>
        <v>0</v>
      </c>
      <c r="E267">
        <f>SUMIFS('Servicios Realizados'!H:H,'Servicios Realizados'!G:G,A267,'Servicios Realizados'!B:B,E$2)</f>
        <v>0</v>
      </c>
      <c r="F267">
        <f>SUMIFS('Servicios Realizados'!H:H,'Servicios Realizados'!G:G,A267,'Servicios Realizados'!B:B,F$2)</f>
        <v>0</v>
      </c>
      <c r="G267">
        <f>SUMIFS('Servicios Realizados'!H:H,'Servicios Realizados'!G:G,A267,'Servicios Realizados'!B:B,G$2)</f>
        <v>0</v>
      </c>
      <c r="H267">
        <f>SUMIFS('Servicios Realizados'!H:H,'Servicios Realizados'!G:G,A267,'Servicios Realizados'!B:B,H$2)</f>
        <v>0</v>
      </c>
      <c r="I267">
        <f>SUMIFS('Servicios Realizados'!H:H,'Servicios Realizados'!G:G,A267,'Servicios Realizados'!B:B,I$2)</f>
        <v>0</v>
      </c>
      <c r="J267">
        <f>SUMIFS('Servicios Realizados'!H:H,'Servicios Realizados'!G:G,A267,'Servicios Realizados'!B:B,J$2)</f>
        <v>0</v>
      </c>
    </row>
    <row r="268" spans="1:10" hidden="1">
      <c r="A268" s="6">
        <v>43059</v>
      </c>
      <c r="B268">
        <f>SUMIF('Servicios Realizados'!G$2:G$800,A268,'Servicios Realizados'!H$2:H$800)</f>
        <v>521000</v>
      </c>
      <c r="D268">
        <f>SUMIFS('Servicios Realizados'!H:H,'Servicios Realizados'!G:G,A268,'Servicios Realizados'!B:B,D$2)</f>
        <v>0</v>
      </c>
      <c r="E268">
        <f>SUMIFS('Servicios Realizados'!H:H,'Servicios Realizados'!G:G,A268,'Servicios Realizados'!B:B,E$2)</f>
        <v>281000</v>
      </c>
      <c r="F268">
        <f>SUMIFS('Servicios Realizados'!H:H,'Servicios Realizados'!G:G,A268,'Servicios Realizados'!B:B,F$2)</f>
        <v>147000</v>
      </c>
      <c r="G268">
        <f>SUMIFS('Servicios Realizados'!H:H,'Servicios Realizados'!G:G,A268,'Servicios Realizados'!B:B,G$2)</f>
        <v>75000</v>
      </c>
      <c r="H268">
        <f>SUMIFS('Servicios Realizados'!H:H,'Servicios Realizados'!G:G,A268,'Servicios Realizados'!B:B,H$2)</f>
        <v>0</v>
      </c>
      <c r="I268">
        <f>SUMIFS('Servicios Realizados'!H:H,'Servicios Realizados'!G:G,A268,'Servicios Realizados'!B:B,I$2)</f>
        <v>18000</v>
      </c>
      <c r="J268">
        <f>SUMIFS('Servicios Realizados'!H:H,'Servicios Realizados'!G:G,A268,'Servicios Realizados'!B:B,J$2)</f>
        <v>0</v>
      </c>
    </row>
    <row r="269" spans="1:10" hidden="1">
      <c r="A269" s="6">
        <v>43060</v>
      </c>
      <c r="B269">
        <f>SUMIF('Servicios Realizados'!G$2:G$800,A269,'Servicios Realizados'!H$2:H$800)</f>
        <v>97000</v>
      </c>
      <c r="D269">
        <f>SUMIFS('Servicios Realizados'!H:H,'Servicios Realizados'!G:G,A269,'Servicios Realizados'!B:B,D$2)</f>
        <v>0</v>
      </c>
      <c r="E269">
        <f>SUMIFS('Servicios Realizados'!H:H,'Servicios Realizados'!G:G,A269,'Servicios Realizados'!B:B,E$2)</f>
        <v>64000</v>
      </c>
      <c r="F269">
        <f>SUMIFS('Servicios Realizados'!H:H,'Servicios Realizados'!G:G,A269,'Servicios Realizados'!B:B,F$2)</f>
        <v>0</v>
      </c>
      <c r="G269">
        <f>SUMIFS('Servicios Realizados'!H:H,'Servicios Realizados'!G:G,A269,'Servicios Realizados'!B:B,G$2)</f>
        <v>0</v>
      </c>
      <c r="H269">
        <f>SUMIFS('Servicios Realizados'!H:H,'Servicios Realizados'!G:G,A269,'Servicios Realizados'!B:B,H$2)</f>
        <v>0</v>
      </c>
      <c r="I269">
        <f>SUMIFS('Servicios Realizados'!H:H,'Servicios Realizados'!G:G,A269,'Servicios Realizados'!B:B,I$2)</f>
        <v>33000</v>
      </c>
      <c r="J269">
        <f>SUMIFS('Servicios Realizados'!H:H,'Servicios Realizados'!G:G,A269,'Servicios Realizados'!B:B,J$2)</f>
        <v>0</v>
      </c>
    </row>
    <row r="270" spans="1:10" hidden="1">
      <c r="A270" s="6">
        <v>43061</v>
      </c>
      <c r="B270">
        <f>SUMIF('Servicios Realizados'!G$2:G$800,A270,'Servicios Realizados'!H$2:H$800)</f>
        <v>19800</v>
      </c>
      <c r="D270">
        <f>SUMIFS('Servicios Realizados'!H:H,'Servicios Realizados'!G:G,A270,'Servicios Realizados'!B:B,D$2)</f>
        <v>0</v>
      </c>
      <c r="E270">
        <f>SUMIFS('Servicios Realizados'!H:H,'Servicios Realizados'!G:G,A270,'Servicios Realizados'!B:B,E$2)</f>
        <v>0</v>
      </c>
      <c r="F270">
        <f>SUMIFS('Servicios Realizados'!H:H,'Servicios Realizados'!G:G,A270,'Servicios Realizados'!B:B,F$2)</f>
        <v>0</v>
      </c>
      <c r="G270">
        <f>SUMIFS('Servicios Realizados'!H:H,'Servicios Realizados'!G:G,A270,'Servicios Realizados'!B:B,G$2)</f>
        <v>0</v>
      </c>
      <c r="H270">
        <f>SUMIFS('Servicios Realizados'!H:H,'Servicios Realizados'!G:G,A270,'Servicios Realizados'!B:B,H$2)</f>
        <v>0</v>
      </c>
      <c r="I270">
        <f>SUMIFS('Servicios Realizados'!H:H,'Servicios Realizados'!G:G,A270,'Servicios Realizados'!B:B,I$2)</f>
        <v>19800</v>
      </c>
      <c r="J270">
        <f>SUMIFS('Servicios Realizados'!H:H,'Servicios Realizados'!G:G,A270,'Servicios Realizados'!B:B,J$2)</f>
        <v>0</v>
      </c>
    </row>
    <row r="271" spans="1:10" hidden="1">
      <c r="A271" s="6">
        <v>43062</v>
      </c>
      <c r="B271">
        <f>SUMIF('Servicios Realizados'!G$2:G$800,A271,'Servicios Realizados'!H$2:H$800)</f>
        <v>0</v>
      </c>
      <c r="D271">
        <f>SUMIFS('Servicios Realizados'!H:H,'Servicios Realizados'!G:G,A271,'Servicios Realizados'!B:B,D$2)</f>
        <v>0</v>
      </c>
      <c r="E271">
        <f>SUMIFS('Servicios Realizados'!H:H,'Servicios Realizados'!G:G,A271,'Servicios Realizados'!B:B,E$2)</f>
        <v>0</v>
      </c>
      <c r="F271">
        <f>SUMIFS('Servicios Realizados'!H:H,'Servicios Realizados'!G:G,A271,'Servicios Realizados'!B:B,F$2)</f>
        <v>0</v>
      </c>
      <c r="G271">
        <f>SUMIFS('Servicios Realizados'!H:H,'Servicios Realizados'!G:G,A271,'Servicios Realizados'!B:B,G$2)</f>
        <v>0</v>
      </c>
      <c r="H271">
        <f>SUMIFS('Servicios Realizados'!H:H,'Servicios Realizados'!G:G,A271,'Servicios Realizados'!B:B,H$2)</f>
        <v>0</v>
      </c>
      <c r="I271">
        <f>SUMIFS('Servicios Realizados'!H:H,'Servicios Realizados'!G:G,A271,'Servicios Realizados'!B:B,I$2)</f>
        <v>0</v>
      </c>
      <c r="J271">
        <f>SUMIFS('Servicios Realizados'!H:H,'Servicios Realizados'!G:G,A271,'Servicios Realizados'!B:B,J$2)</f>
        <v>0</v>
      </c>
    </row>
    <row r="272" spans="1:10" hidden="1">
      <c r="A272" s="6">
        <v>43063</v>
      </c>
      <c r="B272">
        <f>SUMIF('Servicios Realizados'!G$2:G$800,A272,'Servicios Realizados'!H$2:H$800)</f>
        <v>0</v>
      </c>
      <c r="D272">
        <f>SUMIFS('Servicios Realizados'!H:H,'Servicios Realizados'!G:G,A272,'Servicios Realizados'!B:B,D$2)</f>
        <v>0</v>
      </c>
      <c r="E272">
        <f>SUMIFS('Servicios Realizados'!H:H,'Servicios Realizados'!G:G,A272,'Servicios Realizados'!B:B,E$2)</f>
        <v>0</v>
      </c>
      <c r="F272">
        <f>SUMIFS('Servicios Realizados'!H:H,'Servicios Realizados'!G:G,A272,'Servicios Realizados'!B:B,F$2)</f>
        <v>0</v>
      </c>
      <c r="G272">
        <f>SUMIFS('Servicios Realizados'!H:H,'Servicios Realizados'!G:G,A272,'Servicios Realizados'!B:B,G$2)</f>
        <v>0</v>
      </c>
      <c r="H272">
        <f>SUMIFS('Servicios Realizados'!H:H,'Servicios Realizados'!G:G,A272,'Servicios Realizados'!B:B,H$2)</f>
        <v>0</v>
      </c>
      <c r="I272">
        <f>SUMIFS('Servicios Realizados'!H:H,'Servicios Realizados'!G:G,A272,'Servicios Realizados'!B:B,I$2)</f>
        <v>0</v>
      </c>
      <c r="J272">
        <f>SUMIFS('Servicios Realizados'!H:H,'Servicios Realizados'!G:G,A272,'Servicios Realizados'!B:B,J$2)</f>
        <v>0</v>
      </c>
    </row>
    <row r="273" spans="1:10" hidden="1">
      <c r="A273" s="6">
        <v>43064</v>
      </c>
      <c r="B273">
        <f>SUMIF('Servicios Realizados'!G$2:G$800,A273,'Servicios Realizados'!H$2:H$800)</f>
        <v>0</v>
      </c>
      <c r="D273">
        <f>SUMIFS('Servicios Realizados'!H:H,'Servicios Realizados'!G:G,A273,'Servicios Realizados'!B:B,D$2)</f>
        <v>0</v>
      </c>
      <c r="E273">
        <f>SUMIFS('Servicios Realizados'!H:H,'Servicios Realizados'!G:G,A273,'Servicios Realizados'!B:B,E$2)</f>
        <v>0</v>
      </c>
      <c r="F273">
        <f>SUMIFS('Servicios Realizados'!H:H,'Servicios Realizados'!G:G,A273,'Servicios Realizados'!B:B,F$2)</f>
        <v>0</v>
      </c>
      <c r="G273">
        <f>SUMIFS('Servicios Realizados'!H:H,'Servicios Realizados'!G:G,A273,'Servicios Realizados'!B:B,G$2)</f>
        <v>0</v>
      </c>
      <c r="H273">
        <f>SUMIFS('Servicios Realizados'!H:H,'Servicios Realizados'!G:G,A273,'Servicios Realizados'!B:B,H$2)</f>
        <v>0</v>
      </c>
      <c r="I273">
        <f>SUMIFS('Servicios Realizados'!H:H,'Servicios Realizados'!G:G,A273,'Servicios Realizados'!B:B,I$2)</f>
        <v>0</v>
      </c>
      <c r="J273">
        <f>SUMIFS('Servicios Realizados'!H:H,'Servicios Realizados'!G:G,A273,'Servicios Realizados'!B:B,J$2)</f>
        <v>0</v>
      </c>
    </row>
    <row r="274" spans="1:10" hidden="1">
      <c r="A274" s="6">
        <v>43065</v>
      </c>
      <c r="B274">
        <f>SUMIF('Servicios Realizados'!G$2:G$800,A274,'Servicios Realizados'!H$2:H$800)</f>
        <v>0</v>
      </c>
      <c r="D274">
        <f>SUMIFS('Servicios Realizados'!H:H,'Servicios Realizados'!G:G,A274,'Servicios Realizados'!B:B,D$2)</f>
        <v>0</v>
      </c>
      <c r="E274">
        <f>SUMIFS('Servicios Realizados'!H:H,'Servicios Realizados'!G:G,A274,'Servicios Realizados'!B:B,E$2)</f>
        <v>0</v>
      </c>
      <c r="F274">
        <f>SUMIFS('Servicios Realizados'!H:H,'Servicios Realizados'!G:G,A274,'Servicios Realizados'!B:B,F$2)</f>
        <v>0</v>
      </c>
      <c r="G274">
        <f>SUMIFS('Servicios Realizados'!H:H,'Servicios Realizados'!G:G,A274,'Servicios Realizados'!B:B,G$2)</f>
        <v>0</v>
      </c>
      <c r="H274">
        <f>SUMIFS('Servicios Realizados'!H:H,'Servicios Realizados'!G:G,A274,'Servicios Realizados'!B:B,H$2)</f>
        <v>0</v>
      </c>
      <c r="I274">
        <f>SUMIFS('Servicios Realizados'!H:H,'Servicios Realizados'!G:G,A274,'Servicios Realizados'!B:B,I$2)</f>
        <v>0</v>
      </c>
      <c r="J274">
        <f>SUMIFS('Servicios Realizados'!H:H,'Servicios Realizados'!G:G,A274,'Servicios Realizados'!B:B,J$2)</f>
        <v>0</v>
      </c>
    </row>
    <row r="275" spans="1:10" hidden="1">
      <c r="A275" s="6">
        <v>43066</v>
      </c>
      <c r="B275">
        <f>SUMIF('Servicios Realizados'!G$2:G$800,A275,'Servicios Realizados'!H$2:H$800)</f>
        <v>176000</v>
      </c>
      <c r="D275">
        <f>SUMIFS('Servicios Realizados'!H:H,'Servicios Realizados'!G:G,A275,'Servicios Realizados'!B:B,D$2)</f>
        <v>0</v>
      </c>
      <c r="E275">
        <f>SUMIFS('Servicios Realizados'!H:H,'Servicios Realizados'!G:G,A275,'Servicios Realizados'!B:B,E$2)</f>
        <v>176000</v>
      </c>
      <c r="F275">
        <f>SUMIFS('Servicios Realizados'!H:H,'Servicios Realizados'!G:G,A275,'Servicios Realizados'!B:B,F$2)</f>
        <v>0</v>
      </c>
      <c r="G275">
        <f>SUMIFS('Servicios Realizados'!H:H,'Servicios Realizados'!G:G,A275,'Servicios Realizados'!B:B,G$2)</f>
        <v>0</v>
      </c>
      <c r="H275">
        <f>SUMIFS('Servicios Realizados'!H:H,'Servicios Realizados'!G:G,A275,'Servicios Realizados'!B:B,H$2)</f>
        <v>0</v>
      </c>
      <c r="I275">
        <f>SUMIFS('Servicios Realizados'!H:H,'Servicios Realizados'!G:G,A275,'Servicios Realizados'!B:B,I$2)</f>
        <v>0</v>
      </c>
      <c r="J275">
        <f>SUMIFS('Servicios Realizados'!H:H,'Servicios Realizados'!G:G,A275,'Servicios Realizados'!B:B,J$2)</f>
        <v>0</v>
      </c>
    </row>
    <row r="276" spans="1:10" hidden="1">
      <c r="A276" s="6">
        <v>43067</v>
      </c>
      <c r="B276">
        <f>SUMIF('Servicios Realizados'!G$2:G$800,A276,'Servicios Realizados'!H$2:H$800)</f>
        <v>0</v>
      </c>
      <c r="D276">
        <f>SUMIFS('Servicios Realizados'!H:H,'Servicios Realizados'!G:G,A276,'Servicios Realizados'!B:B,D$2)</f>
        <v>0</v>
      </c>
      <c r="E276">
        <f>SUMIFS('Servicios Realizados'!H:H,'Servicios Realizados'!G:G,A276,'Servicios Realizados'!B:B,E$2)</f>
        <v>0</v>
      </c>
      <c r="F276">
        <f>SUMIFS('Servicios Realizados'!H:H,'Servicios Realizados'!G:G,A276,'Servicios Realizados'!B:B,F$2)</f>
        <v>0</v>
      </c>
      <c r="G276">
        <f>SUMIFS('Servicios Realizados'!H:H,'Servicios Realizados'!G:G,A276,'Servicios Realizados'!B:B,G$2)</f>
        <v>0</v>
      </c>
      <c r="H276">
        <f>SUMIFS('Servicios Realizados'!H:H,'Servicios Realizados'!G:G,A276,'Servicios Realizados'!B:B,H$2)</f>
        <v>0</v>
      </c>
      <c r="I276">
        <f>SUMIFS('Servicios Realizados'!H:H,'Servicios Realizados'!G:G,A276,'Servicios Realizados'!B:B,I$2)</f>
        <v>0</v>
      </c>
      <c r="J276">
        <f>SUMIFS('Servicios Realizados'!H:H,'Servicios Realizados'!G:G,A276,'Servicios Realizados'!B:B,J$2)</f>
        <v>0</v>
      </c>
    </row>
    <row r="277" spans="1:10" hidden="1">
      <c r="A277" s="6">
        <v>43068</v>
      </c>
      <c r="B277">
        <f>SUMIF('Servicios Realizados'!G$2:G$800,A277,'Servicios Realizados'!H$2:H$800)</f>
        <v>81800</v>
      </c>
      <c r="D277">
        <f>SUMIFS('Servicios Realizados'!H:H,'Servicios Realizados'!G:G,A277,'Servicios Realizados'!B:B,D$2)</f>
        <v>0</v>
      </c>
      <c r="E277">
        <f>SUMIFS('Servicios Realizados'!H:H,'Servicios Realizados'!G:G,A277,'Servicios Realizados'!B:B,E$2)</f>
        <v>71900</v>
      </c>
      <c r="F277">
        <f>SUMIFS('Servicios Realizados'!H:H,'Servicios Realizados'!G:G,A277,'Servicios Realizados'!B:B,F$2)</f>
        <v>0</v>
      </c>
      <c r="G277">
        <f>SUMIFS('Servicios Realizados'!H:H,'Servicios Realizados'!G:G,A277,'Servicios Realizados'!B:B,G$2)</f>
        <v>0</v>
      </c>
      <c r="H277">
        <f>SUMIFS('Servicios Realizados'!H:H,'Servicios Realizados'!G:G,A277,'Servicios Realizados'!B:B,H$2)</f>
        <v>0</v>
      </c>
      <c r="I277">
        <f>SUMIFS('Servicios Realizados'!H:H,'Servicios Realizados'!G:G,A277,'Servicios Realizados'!B:B,I$2)</f>
        <v>9900</v>
      </c>
      <c r="J277">
        <f>SUMIFS('Servicios Realizados'!H:H,'Servicios Realizados'!G:G,A277,'Servicios Realizados'!B:B,J$2)</f>
        <v>0</v>
      </c>
    </row>
    <row r="278" spans="1:10" hidden="1">
      <c r="A278" s="6">
        <v>43069</v>
      </c>
      <c r="B278">
        <f>SUMIF('Servicios Realizados'!G$2:G$800,A278,'Servicios Realizados'!H$2:H$800)</f>
        <v>280223</v>
      </c>
      <c r="D278">
        <f>SUMIFS('Servicios Realizados'!H:H,'Servicios Realizados'!G:G,A278,'Servicios Realizados'!B:B,D$2)</f>
        <v>138323</v>
      </c>
      <c r="E278">
        <f>SUMIFS('Servicios Realizados'!H:H,'Servicios Realizados'!G:G,A278,'Servicios Realizados'!B:B,E$2)</f>
        <v>134000</v>
      </c>
      <c r="F278">
        <f>SUMIFS('Servicios Realizados'!H:H,'Servicios Realizados'!G:G,A278,'Servicios Realizados'!B:B,F$2)</f>
        <v>0</v>
      </c>
      <c r="G278">
        <f>SUMIFS('Servicios Realizados'!H:H,'Servicios Realizados'!G:G,A278,'Servicios Realizados'!B:B,G$2)</f>
        <v>0</v>
      </c>
      <c r="H278">
        <f>SUMIFS('Servicios Realizados'!H:H,'Servicios Realizados'!G:G,A278,'Servicios Realizados'!B:B,H$2)</f>
        <v>0</v>
      </c>
      <c r="I278">
        <f>SUMIFS('Servicios Realizados'!H:H,'Servicios Realizados'!G:G,A278,'Servicios Realizados'!B:B,I$2)</f>
        <v>7900</v>
      </c>
      <c r="J278">
        <f>SUMIFS('Servicios Realizados'!H:H,'Servicios Realizados'!G:G,A278,'Servicios Realizados'!B:B,J$2)</f>
        <v>0</v>
      </c>
    </row>
    <row r="279" spans="1:10" hidden="1">
      <c r="A279" s="6">
        <v>43070</v>
      </c>
      <c r="B279">
        <f>SUMIF('Servicios Realizados'!G$2:G$800,A279,'Servicios Realizados'!H$2:H$800)</f>
        <v>55000</v>
      </c>
      <c r="D279">
        <f>SUMIFS('Servicios Realizados'!H:H,'Servicios Realizados'!G:G,A279,'Servicios Realizados'!B:B,D$2)</f>
        <v>0</v>
      </c>
      <c r="E279">
        <f>SUMIFS('Servicios Realizados'!H:H,'Servicios Realizados'!G:G,A279,'Servicios Realizados'!B:B,E$2)</f>
        <v>55000</v>
      </c>
      <c r="F279">
        <f>SUMIFS('Servicios Realizados'!H:H,'Servicios Realizados'!G:G,A279,'Servicios Realizados'!B:B,F$2)</f>
        <v>0</v>
      </c>
      <c r="G279">
        <f>SUMIFS('Servicios Realizados'!H:H,'Servicios Realizados'!G:G,A279,'Servicios Realizados'!B:B,G$2)</f>
        <v>0</v>
      </c>
      <c r="H279">
        <f>SUMIFS('Servicios Realizados'!H:H,'Servicios Realizados'!G:G,A279,'Servicios Realizados'!B:B,H$2)</f>
        <v>0</v>
      </c>
      <c r="I279">
        <f>SUMIFS('Servicios Realizados'!H:H,'Servicios Realizados'!G:G,A279,'Servicios Realizados'!B:B,I$2)</f>
        <v>0</v>
      </c>
      <c r="J279">
        <f>SUMIFS('Servicios Realizados'!H:H,'Servicios Realizados'!G:G,A279,'Servicios Realizados'!B:B,J$2)</f>
        <v>0</v>
      </c>
    </row>
    <row r="280" spans="1:10" hidden="1">
      <c r="A280" s="6">
        <v>43071</v>
      </c>
      <c r="B280">
        <f>SUMIF('Servicios Realizados'!G$2:G$800,A280,'Servicios Realizados'!H$2:H$800)</f>
        <v>35000</v>
      </c>
      <c r="D280">
        <f>SUMIFS('Servicios Realizados'!H:H,'Servicios Realizados'!G:G,A280,'Servicios Realizados'!B:B,D$2)</f>
        <v>0</v>
      </c>
      <c r="E280">
        <f>SUMIFS('Servicios Realizados'!H:H,'Servicios Realizados'!G:G,A280,'Servicios Realizados'!B:B,E$2)</f>
        <v>35000</v>
      </c>
      <c r="F280">
        <f>SUMIFS('Servicios Realizados'!H:H,'Servicios Realizados'!G:G,A280,'Servicios Realizados'!B:B,F$2)</f>
        <v>0</v>
      </c>
      <c r="G280">
        <f>SUMIFS('Servicios Realizados'!H:H,'Servicios Realizados'!G:G,A280,'Servicios Realizados'!B:B,G$2)</f>
        <v>0</v>
      </c>
      <c r="H280">
        <f>SUMIFS('Servicios Realizados'!H:H,'Servicios Realizados'!G:G,A280,'Servicios Realizados'!B:B,H$2)</f>
        <v>0</v>
      </c>
      <c r="I280">
        <f>SUMIFS('Servicios Realizados'!H:H,'Servicios Realizados'!G:G,A280,'Servicios Realizados'!B:B,I$2)</f>
        <v>0</v>
      </c>
      <c r="J280">
        <f>SUMIFS('Servicios Realizados'!H:H,'Servicios Realizados'!G:G,A280,'Servicios Realizados'!B:B,J$2)</f>
        <v>0</v>
      </c>
    </row>
    <row r="281" spans="1:10" hidden="1">
      <c r="A281" s="6">
        <v>43072</v>
      </c>
      <c r="B281">
        <f>SUMIF('Servicios Realizados'!G$2:G$800,A281,'Servicios Realizados'!H$2:H$800)</f>
        <v>0</v>
      </c>
      <c r="D281">
        <f>SUMIFS('Servicios Realizados'!H:H,'Servicios Realizados'!G:G,A281,'Servicios Realizados'!B:B,D$2)</f>
        <v>0</v>
      </c>
      <c r="E281">
        <f>SUMIFS('Servicios Realizados'!H:H,'Servicios Realizados'!G:G,A281,'Servicios Realizados'!B:B,E$2)</f>
        <v>0</v>
      </c>
      <c r="F281">
        <f>SUMIFS('Servicios Realizados'!H:H,'Servicios Realizados'!G:G,A281,'Servicios Realizados'!B:B,F$2)</f>
        <v>0</v>
      </c>
      <c r="G281">
        <f>SUMIFS('Servicios Realizados'!H:H,'Servicios Realizados'!G:G,A281,'Servicios Realizados'!B:B,G$2)</f>
        <v>0</v>
      </c>
      <c r="H281">
        <f>SUMIFS('Servicios Realizados'!H:H,'Servicios Realizados'!G:G,A281,'Servicios Realizados'!B:B,H$2)</f>
        <v>0</v>
      </c>
      <c r="I281">
        <f>SUMIFS('Servicios Realizados'!H:H,'Servicios Realizados'!G:G,A281,'Servicios Realizados'!B:B,I$2)</f>
        <v>0</v>
      </c>
      <c r="J281">
        <f>SUMIFS('Servicios Realizados'!H:H,'Servicios Realizados'!G:G,A281,'Servicios Realizados'!B:B,J$2)</f>
        <v>0</v>
      </c>
    </row>
    <row r="282" spans="1:10" hidden="1">
      <c r="A282" s="6">
        <v>43073</v>
      </c>
      <c r="B282">
        <f>SUMIF('Servicios Realizados'!G$2:G$800,A282,'Servicios Realizados'!H$2:H$800)</f>
        <v>163000</v>
      </c>
      <c r="D282">
        <f>SUMIFS('Servicios Realizados'!H:H,'Servicios Realizados'!G:G,A282,'Servicios Realizados'!B:B,D$2)</f>
        <v>0</v>
      </c>
      <c r="E282">
        <f>SUMIFS('Servicios Realizados'!H:H,'Servicios Realizados'!G:G,A282,'Servicios Realizados'!B:B,E$2)</f>
        <v>163000</v>
      </c>
      <c r="F282">
        <f>SUMIFS('Servicios Realizados'!H:H,'Servicios Realizados'!G:G,A282,'Servicios Realizados'!B:B,F$2)</f>
        <v>0</v>
      </c>
      <c r="G282">
        <f>SUMIFS('Servicios Realizados'!H:H,'Servicios Realizados'!G:G,A282,'Servicios Realizados'!B:B,G$2)</f>
        <v>0</v>
      </c>
      <c r="H282">
        <f>SUMIFS('Servicios Realizados'!H:H,'Servicios Realizados'!G:G,A282,'Servicios Realizados'!B:B,H$2)</f>
        <v>0</v>
      </c>
      <c r="I282">
        <f>SUMIFS('Servicios Realizados'!H:H,'Servicios Realizados'!G:G,A282,'Servicios Realizados'!B:B,I$2)</f>
        <v>0</v>
      </c>
      <c r="J282">
        <f>SUMIFS('Servicios Realizados'!H:H,'Servicios Realizados'!G:G,A282,'Servicios Realizados'!B:B,J$2)</f>
        <v>0</v>
      </c>
    </row>
    <row r="283" spans="1:10" hidden="1">
      <c r="A283" s="6">
        <v>43074</v>
      </c>
      <c r="B283">
        <f>SUMIF('Servicios Realizados'!G$2:G$800,A283,'Servicios Realizados'!H$2:H$800)</f>
        <v>63500</v>
      </c>
      <c r="D283">
        <f>SUMIFS('Servicios Realizados'!H:H,'Servicios Realizados'!G:G,A283,'Servicios Realizados'!B:B,D$2)</f>
        <v>0</v>
      </c>
      <c r="E283">
        <f>SUMIFS('Servicios Realizados'!H:H,'Servicios Realizados'!G:G,A283,'Servicios Realizados'!B:B,E$2)</f>
        <v>63500</v>
      </c>
      <c r="F283">
        <f>SUMIFS('Servicios Realizados'!H:H,'Servicios Realizados'!G:G,A283,'Servicios Realizados'!B:B,F$2)</f>
        <v>0</v>
      </c>
      <c r="G283">
        <f>SUMIFS('Servicios Realizados'!H:H,'Servicios Realizados'!G:G,A283,'Servicios Realizados'!B:B,G$2)</f>
        <v>0</v>
      </c>
      <c r="H283">
        <f>SUMIFS('Servicios Realizados'!H:H,'Servicios Realizados'!G:G,A283,'Servicios Realizados'!B:B,H$2)</f>
        <v>0</v>
      </c>
      <c r="I283">
        <f>SUMIFS('Servicios Realizados'!H:H,'Servicios Realizados'!G:G,A283,'Servicios Realizados'!B:B,I$2)</f>
        <v>0</v>
      </c>
      <c r="J283">
        <f>SUMIFS('Servicios Realizados'!H:H,'Servicios Realizados'!G:G,A283,'Servicios Realizados'!B:B,J$2)</f>
        <v>0</v>
      </c>
    </row>
    <row r="284" spans="1:10" hidden="1">
      <c r="A284" s="6">
        <v>43075</v>
      </c>
      <c r="B284">
        <f>SUMIF('Servicios Realizados'!G$2:G$800,A284,'Servicios Realizados'!H$2:H$800)</f>
        <v>53700</v>
      </c>
      <c r="D284">
        <f>SUMIFS('Servicios Realizados'!H:H,'Servicios Realizados'!G:G,A284,'Servicios Realizados'!B:B,D$2)</f>
        <v>0</v>
      </c>
      <c r="E284">
        <f>SUMIFS('Servicios Realizados'!H:H,'Servicios Realizados'!G:G,A284,'Servicios Realizados'!B:B,E$2)</f>
        <v>33000</v>
      </c>
      <c r="F284">
        <f>SUMIFS('Servicios Realizados'!H:H,'Servicios Realizados'!G:G,A284,'Servicios Realizados'!B:B,F$2)</f>
        <v>0</v>
      </c>
      <c r="G284">
        <f>SUMIFS('Servicios Realizados'!H:H,'Servicios Realizados'!G:G,A284,'Servicios Realizados'!B:B,G$2)</f>
        <v>0</v>
      </c>
      <c r="H284">
        <f>SUMIFS('Servicios Realizados'!H:H,'Servicios Realizados'!G:G,A284,'Servicios Realizados'!B:B,H$2)</f>
        <v>0</v>
      </c>
      <c r="I284">
        <f>SUMIFS('Servicios Realizados'!H:H,'Servicios Realizados'!G:G,A284,'Servicios Realizados'!B:B,I$2)</f>
        <v>20700</v>
      </c>
      <c r="J284">
        <f>SUMIFS('Servicios Realizados'!H:H,'Servicios Realizados'!G:G,A284,'Servicios Realizados'!B:B,J$2)</f>
        <v>0</v>
      </c>
    </row>
    <row r="285" spans="1:10" hidden="1">
      <c r="A285" s="6">
        <v>43076</v>
      </c>
      <c r="B285">
        <f>SUMIF('Servicios Realizados'!G$2:G$800,A285,'Servicios Realizados'!H$2:H$800)</f>
        <v>58001</v>
      </c>
      <c r="D285">
        <f>SUMIFS('Servicios Realizados'!H:H,'Servicios Realizados'!G:G,A285,'Servicios Realizados'!B:B,D$2)</f>
        <v>0</v>
      </c>
      <c r="E285">
        <f>SUMIFS('Servicios Realizados'!H:H,'Servicios Realizados'!G:G,A285,'Servicios Realizados'!B:B,E$2)</f>
        <v>58000</v>
      </c>
      <c r="F285">
        <f>SUMIFS('Servicios Realizados'!H:H,'Servicios Realizados'!G:G,A285,'Servicios Realizados'!B:B,F$2)</f>
        <v>0</v>
      </c>
      <c r="G285">
        <f>SUMIFS('Servicios Realizados'!H:H,'Servicios Realizados'!G:G,A285,'Servicios Realizados'!B:B,G$2)</f>
        <v>1</v>
      </c>
      <c r="H285">
        <f>SUMIFS('Servicios Realizados'!H:H,'Servicios Realizados'!G:G,A285,'Servicios Realizados'!B:B,H$2)</f>
        <v>0</v>
      </c>
      <c r="I285">
        <f>SUMIFS('Servicios Realizados'!H:H,'Servicios Realizados'!G:G,A285,'Servicios Realizados'!B:B,I$2)</f>
        <v>0</v>
      </c>
      <c r="J285">
        <f>SUMIFS('Servicios Realizados'!H:H,'Servicios Realizados'!G:G,A285,'Servicios Realizados'!B:B,J$2)</f>
        <v>0</v>
      </c>
    </row>
    <row r="286" spans="1:10" hidden="1">
      <c r="A286" s="6">
        <v>43077</v>
      </c>
      <c r="B286">
        <f>SUMIF('Servicios Realizados'!G$2:G$800,A286,'Servicios Realizados'!H$2:H$800)</f>
        <v>0</v>
      </c>
      <c r="D286">
        <f>SUMIFS('Servicios Realizados'!H:H,'Servicios Realizados'!G:G,A286,'Servicios Realizados'!B:B,D$2)</f>
        <v>0</v>
      </c>
      <c r="E286">
        <f>SUMIFS('Servicios Realizados'!H:H,'Servicios Realizados'!G:G,A286,'Servicios Realizados'!B:B,E$2)</f>
        <v>0</v>
      </c>
      <c r="F286">
        <f>SUMIFS('Servicios Realizados'!H:H,'Servicios Realizados'!G:G,A286,'Servicios Realizados'!B:B,F$2)</f>
        <v>0</v>
      </c>
      <c r="G286">
        <f>SUMIFS('Servicios Realizados'!H:H,'Servicios Realizados'!G:G,A286,'Servicios Realizados'!B:B,G$2)</f>
        <v>0</v>
      </c>
      <c r="H286">
        <f>SUMIFS('Servicios Realizados'!H:H,'Servicios Realizados'!G:G,A286,'Servicios Realizados'!B:B,H$2)</f>
        <v>0</v>
      </c>
      <c r="I286">
        <f>SUMIFS('Servicios Realizados'!H:H,'Servicios Realizados'!G:G,A286,'Servicios Realizados'!B:B,I$2)</f>
        <v>0</v>
      </c>
      <c r="J286">
        <f>SUMIFS('Servicios Realizados'!H:H,'Servicios Realizados'!G:G,A286,'Servicios Realizados'!B:B,J$2)</f>
        <v>0</v>
      </c>
    </row>
    <row r="287" spans="1:10" hidden="1">
      <c r="A287" s="6">
        <v>43078</v>
      </c>
      <c r="B287">
        <f>SUMIF('Servicios Realizados'!G$2:G$800,A287,'Servicios Realizados'!H$2:H$800)</f>
        <v>48000</v>
      </c>
      <c r="D287">
        <f>SUMIFS('Servicios Realizados'!H:H,'Servicios Realizados'!G:G,A287,'Servicios Realizados'!B:B,D$2)</f>
        <v>0</v>
      </c>
      <c r="E287">
        <f>SUMIFS('Servicios Realizados'!H:H,'Servicios Realizados'!G:G,A287,'Servicios Realizados'!B:B,E$2)</f>
        <v>48000</v>
      </c>
      <c r="F287">
        <f>SUMIFS('Servicios Realizados'!H:H,'Servicios Realizados'!G:G,A287,'Servicios Realizados'!B:B,F$2)</f>
        <v>0</v>
      </c>
      <c r="G287">
        <f>SUMIFS('Servicios Realizados'!H:H,'Servicios Realizados'!G:G,A287,'Servicios Realizados'!B:B,G$2)</f>
        <v>0</v>
      </c>
      <c r="H287">
        <f>SUMIFS('Servicios Realizados'!H:H,'Servicios Realizados'!G:G,A287,'Servicios Realizados'!B:B,H$2)</f>
        <v>0</v>
      </c>
      <c r="I287">
        <f>SUMIFS('Servicios Realizados'!H:H,'Servicios Realizados'!G:G,A287,'Servicios Realizados'!B:B,I$2)</f>
        <v>0</v>
      </c>
      <c r="J287">
        <f>SUMIFS('Servicios Realizados'!H:H,'Servicios Realizados'!G:G,A287,'Servicios Realizados'!B:B,J$2)</f>
        <v>0</v>
      </c>
    </row>
    <row r="288" spans="1:10" hidden="1">
      <c r="A288" s="6">
        <v>43079</v>
      </c>
      <c r="B288">
        <f>SUMIF('Servicios Realizados'!G$2:G$800,A288,'Servicios Realizados'!H$2:H$800)</f>
        <v>0</v>
      </c>
      <c r="D288">
        <f>SUMIFS('Servicios Realizados'!H:H,'Servicios Realizados'!G:G,A288,'Servicios Realizados'!B:B,D$2)</f>
        <v>0</v>
      </c>
      <c r="E288">
        <f>SUMIFS('Servicios Realizados'!H:H,'Servicios Realizados'!G:G,A288,'Servicios Realizados'!B:B,E$2)</f>
        <v>0</v>
      </c>
      <c r="F288">
        <f>SUMIFS('Servicios Realizados'!H:H,'Servicios Realizados'!G:G,A288,'Servicios Realizados'!B:B,F$2)</f>
        <v>0</v>
      </c>
      <c r="G288">
        <f>SUMIFS('Servicios Realizados'!H:H,'Servicios Realizados'!G:G,A288,'Servicios Realizados'!B:B,G$2)</f>
        <v>0</v>
      </c>
      <c r="H288">
        <f>SUMIFS('Servicios Realizados'!H:H,'Servicios Realizados'!G:G,A288,'Servicios Realizados'!B:B,H$2)</f>
        <v>0</v>
      </c>
      <c r="I288">
        <f>SUMIFS('Servicios Realizados'!H:H,'Servicios Realizados'!G:G,A288,'Servicios Realizados'!B:B,I$2)</f>
        <v>0</v>
      </c>
      <c r="J288">
        <f>SUMIFS('Servicios Realizados'!H:H,'Servicios Realizados'!G:G,A288,'Servicios Realizados'!B:B,J$2)</f>
        <v>0</v>
      </c>
    </row>
    <row r="289" spans="1:10" hidden="1">
      <c r="A289" s="6">
        <v>43080</v>
      </c>
      <c r="B289">
        <f>SUMIF('Servicios Realizados'!G$2:G$800,A289,'Servicios Realizados'!H$2:H$800)</f>
        <v>95000</v>
      </c>
      <c r="D289">
        <f>SUMIFS('Servicios Realizados'!H:H,'Servicios Realizados'!G:G,A289,'Servicios Realizados'!B:B,D$2)</f>
        <v>0</v>
      </c>
      <c r="E289">
        <f>SUMIFS('Servicios Realizados'!H:H,'Servicios Realizados'!G:G,A289,'Servicios Realizados'!B:B,E$2)</f>
        <v>95000</v>
      </c>
      <c r="F289">
        <f>SUMIFS('Servicios Realizados'!H:H,'Servicios Realizados'!G:G,A289,'Servicios Realizados'!B:B,F$2)</f>
        <v>0</v>
      </c>
      <c r="G289">
        <f>SUMIFS('Servicios Realizados'!H:H,'Servicios Realizados'!G:G,A289,'Servicios Realizados'!B:B,G$2)</f>
        <v>0</v>
      </c>
      <c r="H289">
        <f>SUMIFS('Servicios Realizados'!H:H,'Servicios Realizados'!G:G,A289,'Servicios Realizados'!B:B,H$2)</f>
        <v>0</v>
      </c>
      <c r="I289">
        <f>SUMIFS('Servicios Realizados'!H:H,'Servicios Realizados'!G:G,A289,'Servicios Realizados'!B:B,I$2)</f>
        <v>0</v>
      </c>
      <c r="J289">
        <f>SUMIFS('Servicios Realizados'!H:H,'Servicios Realizados'!G:G,A289,'Servicios Realizados'!B:B,J$2)</f>
        <v>0</v>
      </c>
    </row>
    <row r="290" spans="1:10" hidden="1">
      <c r="A290" s="6">
        <v>43081</v>
      </c>
      <c r="B290">
        <f>SUMIF('Servicios Realizados'!G$2:G$800,A290,'Servicios Realizados'!H$2:H$800)</f>
        <v>31800</v>
      </c>
      <c r="D290">
        <f>SUMIFS('Servicios Realizados'!H:H,'Servicios Realizados'!G:G,A290,'Servicios Realizados'!B:B,D$2)</f>
        <v>0</v>
      </c>
      <c r="E290">
        <f>SUMIFS('Servicios Realizados'!H:H,'Servicios Realizados'!G:G,A290,'Servicios Realizados'!B:B,E$2)</f>
        <v>18000</v>
      </c>
      <c r="F290">
        <f>SUMIFS('Servicios Realizados'!H:H,'Servicios Realizados'!G:G,A290,'Servicios Realizados'!B:B,F$2)</f>
        <v>0</v>
      </c>
      <c r="G290">
        <f>SUMIFS('Servicios Realizados'!H:H,'Servicios Realizados'!G:G,A290,'Servicios Realizados'!B:B,G$2)</f>
        <v>0</v>
      </c>
      <c r="H290">
        <f>SUMIFS('Servicios Realizados'!H:H,'Servicios Realizados'!G:G,A290,'Servicios Realizados'!B:B,H$2)</f>
        <v>0</v>
      </c>
      <c r="I290">
        <f>SUMIFS('Servicios Realizados'!H:H,'Servicios Realizados'!G:G,A290,'Servicios Realizados'!B:B,I$2)</f>
        <v>13800</v>
      </c>
      <c r="J290">
        <f>SUMIFS('Servicios Realizados'!H:H,'Servicios Realizados'!G:G,A290,'Servicios Realizados'!B:B,J$2)</f>
        <v>0</v>
      </c>
    </row>
    <row r="291" spans="1:10" hidden="1">
      <c r="A291" s="6">
        <v>43082</v>
      </c>
      <c r="B291">
        <f>SUMIF('Servicios Realizados'!G$2:G$800,A291,'Servicios Realizados'!H$2:H$800)</f>
        <v>92501</v>
      </c>
      <c r="D291">
        <f>SUMIFS('Servicios Realizados'!H:H,'Servicios Realizados'!G:G,A291,'Servicios Realizados'!B:B,D$2)</f>
        <v>37500</v>
      </c>
      <c r="E291">
        <f>SUMIFS('Servicios Realizados'!H:H,'Servicios Realizados'!G:G,A291,'Servicios Realizados'!B:B,E$2)</f>
        <v>25001</v>
      </c>
      <c r="F291">
        <f>SUMIFS('Servicios Realizados'!H:H,'Servicios Realizados'!G:G,A291,'Servicios Realizados'!B:B,F$2)</f>
        <v>0</v>
      </c>
      <c r="G291">
        <f>SUMIFS('Servicios Realizados'!H:H,'Servicios Realizados'!G:G,A291,'Servicios Realizados'!B:B,G$2)</f>
        <v>30000</v>
      </c>
      <c r="H291">
        <f>SUMIFS('Servicios Realizados'!H:H,'Servicios Realizados'!G:G,A291,'Servicios Realizados'!B:B,H$2)</f>
        <v>0</v>
      </c>
      <c r="I291">
        <f>SUMIFS('Servicios Realizados'!H:H,'Servicios Realizados'!G:G,A291,'Servicios Realizados'!B:B,I$2)</f>
        <v>0</v>
      </c>
      <c r="J291">
        <f>SUMIFS('Servicios Realizados'!H:H,'Servicios Realizados'!G:G,A291,'Servicios Realizados'!B:B,J$2)</f>
        <v>0</v>
      </c>
    </row>
    <row r="292" spans="1:10" hidden="1">
      <c r="A292" s="6">
        <v>43083</v>
      </c>
      <c r="B292">
        <f>SUMIF('Servicios Realizados'!G$2:G$800,A292,'Servicios Realizados'!H$2:H$800)</f>
        <v>0</v>
      </c>
      <c r="D292">
        <f>SUMIFS('Servicios Realizados'!H:H,'Servicios Realizados'!G:G,A292,'Servicios Realizados'!B:B,D$2)</f>
        <v>0</v>
      </c>
      <c r="E292">
        <f>SUMIFS('Servicios Realizados'!H:H,'Servicios Realizados'!G:G,A292,'Servicios Realizados'!B:B,E$2)</f>
        <v>0</v>
      </c>
      <c r="F292">
        <f>SUMIFS('Servicios Realizados'!H:H,'Servicios Realizados'!G:G,A292,'Servicios Realizados'!B:B,F$2)</f>
        <v>0</v>
      </c>
      <c r="G292">
        <f>SUMIFS('Servicios Realizados'!H:H,'Servicios Realizados'!G:G,A292,'Servicios Realizados'!B:B,G$2)</f>
        <v>0</v>
      </c>
      <c r="H292">
        <f>SUMIFS('Servicios Realizados'!H:H,'Servicios Realizados'!G:G,A292,'Servicios Realizados'!B:B,H$2)</f>
        <v>0</v>
      </c>
      <c r="I292">
        <f>SUMIFS('Servicios Realizados'!H:H,'Servicios Realizados'!G:G,A292,'Servicios Realizados'!B:B,I$2)</f>
        <v>0</v>
      </c>
      <c r="J292">
        <f>SUMIFS('Servicios Realizados'!H:H,'Servicios Realizados'!G:G,A292,'Servicios Realizados'!B:B,J$2)</f>
        <v>0</v>
      </c>
    </row>
    <row r="293" spans="1:10" hidden="1">
      <c r="A293" s="6">
        <v>43084</v>
      </c>
      <c r="B293">
        <f>SUMIF('Servicios Realizados'!G$2:G$800,A293,'Servicios Realizados'!H$2:H$800)</f>
        <v>0</v>
      </c>
      <c r="D293">
        <f>SUMIFS('Servicios Realizados'!H:H,'Servicios Realizados'!G:G,A293,'Servicios Realizados'!B:B,D$2)</f>
        <v>0</v>
      </c>
      <c r="E293">
        <f>SUMIFS('Servicios Realizados'!H:H,'Servicios Realizados'!G:G,A293,'Servicios Realizados'!B:B,E$2)</f>
        <v>0</v>
      </c>
      <c r="F293">
        <f>SUMIFS('Servicios Realizados'!H:H,'Servicios Realizados'!G:G,A293,'Servicios Realizados'!B:B,F$2)</f>
        <v>0</v>
      </c>
      <c r="G293">
        <f>SUMIFS('Servicios Realizados'!H:H,'Servicios Realizados'!G:G,A293,'Servicios Realizados'!B:B,G$2)</f>
        <v>0</v>
      </c>
      <c r="H293">
        <f>SUMIFS('Servicios Realizados'!H:H,'Servicios Realizados'!G:G,A293,'Servicios Realizados'!B:B,H$2)</f>
        <v>0</v>
      </c>
      <c r="I293">
        <f>SUMIFS('Servicios Realizados'!H:H,'Servicios Realizados'!G:G,A293,'Servicios Realizados'!B:B,I$2)</f>
        <v>0</v>
      </c>
      <c r="J293">
        <f>SUMIFS('Servicios Realizados'!H:H,'Servicios Realizados'!G:G,A293,'Servicios Realizados'!B:B,J$2)</f>
        <v>0</v>
      </c>
    </row>
    <row r="294" spans="1:10" hidden="1">
      <c r="A294" s="6">
        <v>43085</v>
      </c>
      <c r="B294">
        <f>SUMIF('Servicios Realizados'!G$2:G$800,A294,'Servicios Realizados'!H$2:H$800)</f>
        <v>0</v>
      </c>
      <c r="D294">
        <f>SUMIFS('Servicios Realizados'!H:H,'Servicios Realizados'!G:G,A294,'Servicios Realizados'!B:B,D$2)</f>
        <v>0</v>
      </c>
      <c r="E294">
        <f>SUMIFS('Servicios Realizados'!H:H,'Servicios Realizados'!G:G,A294,'Servicios Realizados'!B:B,E$2)</f>
        <v>0</v>
      </c>
      <c r="F294">
        <f>SUMIFS('Servicios Realizados'!H:H,'Servicios Realizados'!G:G,A294,'Servicios Realizados'!B:B,F$2)</f>
        <v>0</v>
      </c>
      <c r="G294">
        <f>SUMIFS('Servicios Realizados'!H:H,'Servicios Realizados'!G:G,A294,'Servicios Realizados'!B:B,G$2)</f>
        <v>0</v>
      </c>
      <c r="H294">
        <f>SUMIFS('Servicios Realizados'!H:H,'Servicios Realizados'!G:G,A294,'Servicios Realizados'!B:B,H$2)</f>
        <v>0</v>
      </c>
      <c r="I294">
        <f>SUMIFS('Servicios Realizados'!H:H,'Servicios Realizados'!G:G,A294,'Servicios Realizados'!B:B,I$2)</f>
        <v>0</v>
      </c>
      <c r="J294">
        <f>SUMIFS('Servicios Realizados'!H:H,'Servicios Realizados'!G:G,A294,'Servicios Realizados'!B:B,J$2)</f>
        <v>0</v>
      </c>
    </row>
    <row r="295" spans="1:10" hidden="1">
      <c r="A295" s="6">
        <v>43086</v>
      </c>
      <c r="B295">
        <f>SUMIF('Servicios Realizados'!G$2:G$800,A295,'Servicios Realizados'!H$2:H$800)</f>
        <v>0</v>
      </c>
      <c r="D295">
        <f>SUMIFS('Servicios Realizados'!H:H,'Servicios Realizados'!G:G,A295,'Servicios Realizados'!B:B,D$2)</f>
        <v>0</v>
      </c>
      <c r="E295">
        <f>SUMIFS('Servicios Realizados'!H:H,'Servicios Realizados'!G:G,A295,'Servicios Realizados'!B:B,E$2)</f>
        <v>0</v>
      </c>
      <c r="F295">
        <f>SUMIFS('Servicios Realizados'!H:H,'Servicios Realizados'!G:G,A295,'Servicios Realizados'!B:B,F$2)</f>
        <v>0</v>
      </c>
      <c r="G295">
        <f>SUMIFS('Servicios Realizados'!H:H,'Servicios Realizados'!G:G,A295,'Servicios Realizados'!B:B,G$2)</f>
        <v>0</v>
      </c>
      <c r="H295">
        <f>SUMIFS('Servicios Realizados'!H:H,'Servicios Realizados'!G:G,A295,'Servicios Realizados'!B:B,H$2)</f>
        <v>0</v>
      </c>
      <c r="I295">
        <f>SUMIFS('Servicios Realizados'!H:H,'Servicios Realizados'!G:G,A295,'Servicios Realizados'!B:B,I$2)</f>
        <v>0</v>
      </c>
      <c r="J295">
        <f>SUMIFS('Servicios Realizados'!H:H,'Servicios Realizados'!G:G,A295,'Servicios Realizados'!B:B,J$2)</f>
        <v>0</v>
      </c>
    </row>
    <row r="296" spans="1:10" hidden="1">
      <c r="A296" s="6">
        <v>43087</v>
      </c>
      <c r="B296">
        <f>SUMIF('Servicios Realizados'!G$2:G$800,A296,'Servicios Realizados'!H$2:H$800)</f>
        <v>244900</v>
      </c>
      <c r="D296">
        <f>SUMIFS('Servicios Realizados'!H:H,'Servicios Realizados'!G:G,A296,'Servicios Realizados'!B:B,D$2)</f>
        <v>69000</v>
      </c>
      <c r="E296">
        <f>SUMIFS('Servicios Realizados'!H:H,'Servicios Realizados'!G:G,A296,'Servicios Realizados'!B:B,E$2)</f>
        <v>168000</v>
      </c>
      <c r="F296">
        <f>SUMIFS('Servicios Realizados'!H:H,'Servicios Realizados'!G:G,A296,'Servicios Realizados'!B:B,F$2)</f>
        <v>0</v>
      </c>
      <c r="G296">
        <f>SUMIFS('Servicios Realizados'!H:H,'Servicios Realizados'!G:G,A296,'Servicios Realizados'!B:B,G$2)</f>
        <v>0</v>
      </c>
      <c r="H296">
        <f>SUMIFS('Servicios Realizados'!H:H,'Servicios Realizados'!G:G,A296,'Servicios Realizados'!B:B,H$2)</f>
        <v>0</v>
      </c>
      <c r="I296">
        <f>SUMIFS('Servicios Realizados'!H:H,'Servicios Realizados'!G:G,A296,'Servicios Realizados'!B:B,I$2)</f>
        <v>7900</v>
      </c>
      <c r="J296">
        <f>SUMIFS('Servicios Realizados'!H:H,'Servicios Realizados'!G:G,A296,'Servicios Realizados'!B:B,J$2)</f>
        <v>0</v>
      </c>
    </row>
    <row r="297" spans="1:10" hidden="1">
      <c r="A297" s="6">
        <v>43088</v>
      </c>
      <c r="B297">
        <f>SUMIF('Servicios Realizados'!G$2:G$800,A297,'Servicios Realizados'!H$2:H$800)</f>
        <v>23000</v>
      </c>
      <c r="D297">
        <f>SUMIFS('Servicios Realizados'!H:H,'Servicios Realizados'!G:G,A297,'Servicios Realizados'!B:B,D$2)</f>
        <v>0</v>
      </c>
      <c r="E297">
        <f>SUMIFS('Servicios Realizados'!H:H,'Servicios Realizados'!G:G,A297,'Servicios Realizados'!B:B,E$2)</f>
        <v>23000</v>
      </c>
      <c r="F297">
        <f>SUMIFS('Servicios Realizados'!H:H,'Servicios Realizados'!G:G,A297,'Servicios Realizados'!B:B,F$2)</f>
        <v>0</v>
      </c>
      <c r="G297">
        <f>SUMIFS('Servicios Realizados'!H:H,'Servicios Realizados'!G:G,A297,'Servicios Realizados'!B:B,G$2)</f>
        <v>0</v>
      </c>
      <c r="H297">
        <f>SUMIFS('Servicios Realizados'!H:H,'Servicios Realizados'!G:G,A297,'Servicios Realizados'!B:B,H$2)</f>
        <v>0</v>
      </c>
      <c r="I297">
        <f>SUMIFS('Servicios Realizados'!H:H,'Servicios Realizados'!G:G,A297,'Servicios Realizados'!B:B,I$2)</f>
        <v>0</v>
      </c>
      <c r="J297">
        <f>SUMIFS('Servicios Realizados'!H:H,'Servicios Realizados'!G:G,A297,'Servicios Realizados'!B:B,J$2)</f>
        <v>0</v>
      </c>
    </row>
    <row r="298" spans="1:10" hidden="1">
      <c r="A298" s="6">
        <v>43089</v>
      </c>
      <c r="B298">
        <f>SUMIF('Servicios Realizados'!G$2:G$800,A298,'Servicios Realizados'!H$2:H$800)</f>
        <v>86901</v>
      </c>
      <c r="D298">
        <f>SUMIFS('Servicios Realizados'!H:H,'Servicios Realizados'!G:G,A298,'Servicios Realizados'!B:B,D$2)</f>
        <v>0</v>
      </c>
      <c r="E298">
        <f>SUMIFS('Servicios Realizados'!H:H,'Servicios Realizados'!G:G,A298,'Servicios Realizados'!B:B,E$2)</f>
        <v>73451</v>
      </c>
      <c r="F298">
        <f>SUMIFS('Servicios Realizados'!H:H,'Servicios Realizados'!G:G,A298,'Servicios Realizados'!B:B,F$2)</f>
        <v>0</v>
      </c>
      <c r="G298">
        <f>SUMIFS('Servicios Realizados'!H:H,'Servicios Realizados'!G:G,A298,'Servicios Realizados'!B:B,G$2)</f>
        <v>0</v>
      </c>
      <c r="H298">
        <f>SUMIFS('Servicios Realizados'!H:H,'Servicios Realizados'!G:G,A298,'Servicios Realizados'!B:B,H$2)</f>
        <v>0</v>
      </c>
      <c r="I298">
        <f>SUMIFS('Servicios Realizados'!H:H,'Servicios Realizados'!G:G,A298,'Servicios Realizados'!B:B,I$2)</f>
        <v>13450</v>
      </c>
      <c r="J298">
        <f>SUMIFS('Servicios Realizados'!H:H,'Servicios Realizados'!G:G,A298,'Servicios Realizados'!B:B,J$2)</f>
        <v>0</v>
      </c>
    </row>
    <row r="299" spans="1:10" hidden="1">
      <c r="A299" s="6">
        <v>43090</v>
      </c>
      <c r="B299">
        <f>SUMIF('Servicios Realizados'!G$2:G$800,A299,'Servicios Realizados'!H$2:H$800)</f>
        <v>0</v>
      </c>
      <c r="D299">
        <f>SUMIFS('Servicios Realizados'!H:H,'Servicios Realizados'!G:G,A299,'Servicios Realizados'!B:B,D$2)</f>
        <v>0</v>
      </c>
      <c r="E299">
        <f>SUMIFS('Servicios Realizados'!H:H,'Servicios Realizados'!G:G,A299,'Servicios Realizados'!B:B,E$2)</f>
        <v>0</v>
      </c>
      <c r="F299">
        <f>SUMIFS('Servicios Realizados'!H:H,'Servicios Realizados'!G:G,A299,'Servicios Realizados'!B:B,F$2)</f>
        <v>0</v>
      </c>
      <c r="G299">
        <f>SUMIFS('Servicios Realizados'!H:H,'Servicios Realizados'!G:G,A299,'Servicios Realizados'!B:B,G$2)</f>
        <v>0</v>
      </c>
      <c r="H299">
        <f>SUMIFS('Servicios Realizados'!H:H,'Servicios Realizados'!G:G,A299,'Servicios Realizados'!B:B,H$2)</f>
        <v>0</v>
      </c>
      <c r="I299">
        <f>SUMIFS('Servicios Realizados'!H:H,'Servicios Realizados'!G:G,A299,'Servicios Realizados'!B:B,I$2)</f>
        <v>0</v>
      </c>
      <c r="J299">
        <f>SUMIFS('Servicios Realizados'!H:H,'Servicios Realizados'!G:G,A299,'Servicios Realizados'!B:B,J$2)</f>
        <v>0</v>
      </c>
    </row>
    <row r="300" spans="1:10" hidden="1">
      <c r="A300" s="6">
        <v>43091</v>
      </c>
      <c r="B300">
        <f>SUMIF('Servicios Realizados'!G$2:G$800,A300,'Servicios Realizados'!H$2:H$800)</f>
        <v>137001</v>
      </c>
      <c r="D300">
        <f>SUMIFS('Servicios Realizados'!H:H,'Servicios Realizados'!G:G,A300,'Servicios Realizados'!B:B,D$2)</f>
        <v>0</v>
      </c>
      <c r="E300">
        <f>SUMIFS('Servicios Realizados'!H:H,'Servicios Realizados'!G:G,A300,'Servicios Realizados'!B:B,E$2)</f>
        <v>47000</v>
      </c>
      <c r="F300">
        <f>SUMIFS('Servicios Realizados'!H:H,'Servicios Realizados'!G:G,A300,'Servicios Realizados'!B:B,F$2)</f>
        <v>90000</v>
      </c>
      <c r="G300">
        <f>SUMIFS('Servicios Realizados'!H:H,'Servicios Realizados'!G:G,A300,'Servicios Realizados'!B:B,G$2)</f>
        <v>0</v>
      </c>
      <c r="H300">
        <f>SUMIFS('Servicios Realizados'!H:H,'Servicios Realizados'!G:G,A300,'Servicios Realizados'!B:B,H$2)</f>
        <v>0</v>
      </c>
      <c r="I300">
        <f>SUMIFS('Servicios Realizados'!H:H,'Servicios Realizados'!G:G,A300,'Servicios Realizados'!B:B,I$2)</f>
        <v>1</v>
      </c>
      <c r="J300">
        <f>SUMIFS('Servicios Realizados'!H:H,'Servicios Realizados'!G:G,A300,'Servicios Realizados'!B:B,J$2)</f>
        <v>0</v>
      </c>
    </row>
    <row r="301" spans="1:10" hidden="1">
      <c r="A301" s="6">
        <v>43092</v>
      </c>
      <c r="B301">
        <f>SUMIF('Servicios Realizados'!G$2:G$800,A301,'Servicios Realizados'!H$2:H$800)</f>
        <v>0</v>
      </c>
      <c r="D301">
        <f>SUMIFS('Servicios Realizados'!H:H,'Servicios Realizados'!G:G,A301,'Servicios Realizados'!B:B,D$2)</f>
        <v>0</v>
      </c>
      <c r="E301">
        <f>SUMIFS('Servicios Realizados'!H:H,'Servicios Realizados'!G:G,A301,'Servicios Realizados'!B:B,E$2)</f>
        <v>0</v>
      </c>
      <c r="F301">
        <f>SUMIFS('Servicios Realizados'!H:H,'Servicios Realizados'!G:G,A301,'Servicios Realizados'!B:B,F$2)</f>
        <v>0</v>
      </c>
      <c r="G301">
        <f>SUMIFS('Servicios Realizados'!H:H,'Servicios Realizados'!G:G,A301,'Servicios Realizados'!B:B,G$2)</f>
        <v>0</v>
      </c>
      <c r="H301">
        <f>SUMIFS('Servicios Realizados'!H:H,'Servicios Realizados'!G:G,A301,'Servicios Realizados'!B:B,H$2)</f>
        <v>0</v>
      </c>
      <c r="I301">
        <f>SUMIFS('Servicios Realizados'!H:H,'Servicios Realizados'!G:G,A301,'Servicios Realizados'!B:B,I$2)</f>
        <v>0</v>
      </c>
      <c r="J301">
        <f>SUMIFS('Servicios Realizados'!H:H,'Servicios Realizados'!G:G,A301,'Servicios Realizados'!B:B,J$2)</f>
        <v>0</v>
      </c>
    </row>
    <row r="302" spans="1:10" hidden="1">
      <c r="A302" s="6">
        <v>43093</v>
      </c>
      <c r="B302">
        <f>SUMIF('Servicios Realizados'!G$2:G$800,A302,'Servicios Realizados'!H$2:H$800)</f>
        <v>0</v>
      </c>
      <c r="D302">
        <f>SUMIFS('Servicios Realizados'!H:H,'Servicios Realizados'!G:G,A302,'Servicios Realizados'!B:B,D$2)</f>
        <v>0</v>
      </c>
      <c r="E302">
        <f>SUMIFS('Servicios Realizados'!H:H,'Servicios Realizados'!G:G,A302,'Servicios Realizados'!B:B,E$2)</f>
        <v>0</v>
      </c>
      <c r="F302">
        <f>SUMIFS('Servicios Realizados'!H:H,'Servicios Realizados'!G:G,A302,'Servicios Realizados'!B:B,F$2)</f>
        <v>0</v>
      </c>
      <c r="G302">
        <f>SUMIFS('Servicios Realizados'!H:H,'Servicios Realizados'!G:G,A302,'Servicios Realizados'!B:B,G$2)</f>
        <v>0</v>
      </c>
      <c r="H302">
        <f>SUMIFS('Servicios Realizados'!H:H,'Servicios Realizados'!G:G,A302,'Servicios Realizados'!B:B,H$2)</f>
        <v>0</v>
      </c>
      <c r="I302">
        <f>SUMIFS('Servicios Realizados'!H:H,'Servicios Realizados'!G:G,A302,'Servicios Realizados'!B:B,I$2)</f>
        <v>0</v>
      </c>
      <c r="J302">
        <f>SUMIFS('Servicios Realizados'!H:H,'Servicios Realizados'!G:G,A302,'Servicios Realizados'!B:B,J$2)</f>
        <v>0</v>
      </c>
    </row>
    <row r="303" spans="1:10" hidden="1">
      <c r="A303" s="6">
        <v>43094</v>
      </c>
      <c r="B303">
        <f>SUMIF('Servicios Realizados'!G$2:G$800,A303,'Servicios Realizados'!H$2:H$800)</f>
        <v>0</v>
      </c>
      <c r="D303">
        <f>SUMIFS('Servicios Realizados'!H:H,'Servicios Realizados'!G:G,A303,'Servicios Realizados'!B:B,D$2)</f>
        <v>0</v>
      </c>
      <c r="E303">
        <f>SUMIFS('Servicios Realizados'!H:H,'Servicios Realizados'!G:G,A303,'Servicios Realizados'!B:B,E$2)</f>
        <v>0</v>
      </c>
      <c r="F303">
        <f>SUMIFS('Servicios Realizados'!H:H,'Servicios Realizados'!G:G,A303,'Servicios Realizados'!B:B,F$2)</f>
        <v>0</v>
      </c>
      <c r="G303">
        <f>SUMIFS('Servicios Realizados'!H:H,'Servicios Realizados'!G:G,A303,'Servicios Realizados'!B:B,G$2)</f>
        <v>0</v>
      </c>
      <c r="H303">
        <f>SUMIFS('Servicios Realizados'!H:H,'Servicios Realizados'!G:G,A303,'Servicios Realizados'!B:B,H$2)</f>
        <v>0</v>
      </c>
      <c r="I303">
        <f>SUMIFS('Servicios Realizados'!H:H,'Servicios Realizados'!G:G,A303,'Servicios Realizados'!B:B,I$2)</f>
        <v>0</v>
      </c>
      <c r="J303">
        <f>SUMIFS('Servicios Realizados'!H:H,'Servicios Realizados'!G:G,A303,'Servicios Realizados'!B:B,J$2)</f>
        <v>0</v>
      </c>
    </row>
    <row r="304" spans="1:10" hidden="1">
      <c r="A304" s="6">
        <v>43095</v>
      </c>
      <c r="B304">
        <f>SUMIF('Servicios Realizados'!G$2:G$800,A304,'Servicios Realizados'!H$2:H$800)</f>
        <v>85000</v>
      </c>
      <c r="D304">
        <f>SUMIFS('Servicios Realizados'!H:H,'Servicios Realizados'!G:G,A304,'Servicios Realizados'!B:B,D$2)</f>
        <v>0</v>
      </c>
      <c r="E304">
        <f>SUMIFS('Servicios Realizados'!H:H,'Servicios Realizados'!G:G,A304,'Servicios Realizados'!B:B,E$2)</f>
        <v>85000</v>
      </c>
      <c r="F304">
        <f>SUMIFS('Servicios Realizados'!H:H,'Servicios Realizados'!G:G,A304,'Servicios Realizados'!B:B,F$2)</f>
        <v>0</v>
      </c>
      <c r="G304">
        <f>SUMIFS('Servicios Realizados'!H:H,'Servicios Realizados'!G:G,A304,'Servicios Realizados'!B:B,G$2)</f>
        <v>0</v>
      </c>
      <c r="H304">
        <f>SUMIFS('Servicios Realizados'!H:H,'Servicios Realizados'!G:G,A304,'Servicios Realizados'!B:B,H$2)</f>
        <v>0</v>
      </c>
      <c r="I304">
        <f>SUMIFS('Servicios Realizados'!H:H,'Servicios Realizados'!G:G,A304,'Servicios Realizados'!B:B,I$2)</f>
        <v>0</v>
      </c>
      <c r="J304">
        <f>SUMIFS('Servicios Realizados'!H:H,'Servicios Realizados'!G:G,A304,'Servicios Realizados'!B:B,J$2)</f>
        <v>0</v>
      </c>
    </row>
    <row r="305" spans="1:10" hidden="1">
      <c r="A305" s="6">
        <v>43096</v>
      </c>
      <c r="B305">
        <f>SUMIF('Servicios Realizados'!G$2:G$800,A305,'Servicios Realizados'!H$2:H$800)</f>
        <v>46000</v>
      </c>
      <c r="D305">
        <f>SUMIFS('Servicios Realizados'!H:H,'Servicios Realizados'!G:G,A305,'Servicios Realizados'!B:B,D$2)</f>
        <v>0</v>
      </c>
      <c r="E305">
        <f>SUMIFS('Servicios Realizados'!H:H,'Servicios Realizados'!G:G,A305,'Servicios Realizados'!B:B,E$2)</f>
        <v>46000</v>
      </c>
      <c r="F305">
        <f>SUMIFS('Servicios Realizados'!H:H,'Servicios Realizados'!G:G,A305,'Servicios Realizados'!B:B,F$2)</f>
        <v>0</v>
      </c>
      <c r="G305">
        <f>SUMIFS('Servicios Realizados'!H:H,'Servicios Realizados'!G:G,A305,'Servicios Realizados'!B:B,G$2)</f>
        <v>0</v>
      </c>
      <c r="H305">
        <f>SUMIFS('Servicios Realizados'!H:H,'Servicios Realizados'!G:G,A305,'Servicios Realizados'!B:B,H$2)</f>
        <v>0</v>
      </c>
      <c r="I305">
        <f>SUMIFS('Servicios Realizados'!H:H,'Servicios Realizados'!G:G,A305,'Servicios Realizados'!B:B,I$2)</f>
        <v>0</v>
      </c>
      <c r="J305">
        <f>SUMIFS('Servicios Realizados'!H:H,'Servicios Realizados'!G:G,A305,'Servicios Realizados'!B:B,J$2)</f>
        <v>0</v>
      </c>
    </row>
    <row r="306" spans="1:10" hidden="1">
      <c r="A306" s="6">
        <v>43097</v>
      </c>
      <c r="B306">
        <f>SUMIF('Servicios Realizados'!G$2:G$800,A306,'Servicios Realizados'!H$2:H$800)</f>
        <v>38000</v>
      </c>
      <c r="D306">
        <f>SUMIFS('Servicios Realizados'!H:H,'Servicios Realizados'!G:G,A306,'Servicios Realizados'!B:B,D$2)</f>
        <v>0</v>
      </c>
      <c r="E306">
        <f>SUMIFS('Servicios Realizados'!H:H,'Servicios Realizados'!G:G,A306,'Servicios Realizados'!B:B,E$2)</f>
        <v>38000</v>
      </c>
      <c r="F306">
        <f>SUMIFS('Servicios Realizados'!H:H,'Servicios Realizados'!G:G,A306,'Servicios Realizados'!B:B,F$2)</f>
        <v>0</v>
      </c>
      <c r="G306">
        <f>SUMIFS('Servicios Realizados'!H:H,'Servicios Realizados'!G:G,A306,'Servicios Realizados'!B:B,G$2)</f>
        <v>0</v>
      </c>
      <c r="H306">
        <f>SUMIFS('Servicios Realizados'!H:H,'Servicios Realizados'!G:G,A306,'Servicios Realizados'!B:B,H$2)</f>
        <v>0</v>
      </c>
      <c r="I306">
        <f>SUMIFS('Servicios Realizados'!H:H,'Servicios Realizados'!G:G,A306,'Servicios Realizados'!B:B,I$2)</f>
        <v>0</v>
      </c>
      <c r="J306">
        <f>SUMIFS('Servicios Realizados'!H:H,'Servicios Realizados'!G:G,A306,'Servicios Realizados'!B:B,J$2)</f>
        <v>0</v>
      </c>
    </row>
    <row r="307" spans="1:10" hidden="1">
      <c r="A307" s="6">
        <v>43098</v>
      </c>
      <c r="B307">
        <f>SUMIF('Servicios Realizados'!G$2:G$800,A307,'Servicios Realizados'!H$2:H$800)</f>
        <v>0</v>
      </c>
      <c r="D307">
        <f>SUMIFS('Servicios Realizados'!H:H,'Servicios Realizados'!G:G,A307,'Servicios Realizados'!B:B,D$2)</f>
        <v>0</v>
      </c>
      <c r="E307">
        <f>SUMIFS('Servicios Realizados'!H:H,'Servicios Realizados'!G:G,A307,'Servicios Realizados'!B:B,E$2)</f>
        <v>0</v>
      </c>
      <c r="F307">
        <f>SUMIFS('Servicios Realizados'!H:H,'Servicios Realizados'!G:G,A307,'Servicios Realizados'!B:B,F$2)</f>
        <v>0</v>
      </c>
      <c r="G307">
        <f>SUMIFS('Servicios Realizados'!H:H,'Servicios Realizados'!G:G,A307,'Servicios Realizados'!B:B,G$2)</f>
        <v>0</v>
      </c>
      <c r="H307">
        <f>SUMIFS('Servicios Realizados'!H:H,'Servicios Realizados'!G:G,A307,'Servicios Realizados'!B:B,H$2)</f>
        <v>0</v>
      </c>
      <c r="I307">
        <f>SUMIFS('Servicios Realizados'!H:H,'Servicios Realizados'!G:G,A307,'Servicios Realizados'!B:B,I$2)</f>
        <v>0</v>
      </c>
      <c r="J307">
        <f>SUMIFS('Servicios Realizados'!H:H,'Servicios Realizados'!G:G,A307,'Servicios Realizados'!B:B,J$2)</f>
        <v>0</v>
      </c>
    </row>
    <row r="308" spans="1:10" hidden="1">
      <c r="A308" s="6">
        <v>43099</v>
      </c>
      <c r="B308">
        <f>SUMIF('Servicios Realizados'!G$2:G$800,A308,'Servicios Realizados'!H$2:H$800)</f>
        <v>25000</v>
      </c>
      <c r="D308">
        <f>SUMIFS('Servicios Realizados'!H:H,'Servicios Realizados'!G:G,A308,'Servicios Realizados'!B:B,D$2)</f>
        <v>0</v>
      </c>
      <c r="E308">
        <f>SUMIFS('Servicios Realizados'!H:H,'Servicios Realizados'!G:G,A308,'Servicios Realizados'!B:B,E$2)</f>
        <v>25000</v>
      </c>
      <c r="F308">
        <f>SUMIFS('Servicios Realizados'!H:H,'Servicios Realizados'!G:G,A308,'Servicios Realizados'!B:B,F$2)</f>
        <v>0</v>
      </c>
      <c r="G308">
        <f>SUMIFS('Servicios Realizados'!H:H,'Servicios Realizados'!G:G,A308,'Servicios Realizados'!B:B,G$2)</f>
        <v>0</v>
      </c>
      <c r="H308">
        <f>SUMIFS('Servicios Realizados'!H:H,'Servicios Realizados'!G:G,A308,'Servicios Realizados'!B:B,H$2)</f>
        <v>0</v>
      </c>
      <c r="I308">
        <f>SUMIFS('Servicios Realizados'!H:H,'Servicios Realizados'!G:G,A308,'Servicios Realizados'!B:B,I$2)</f>
        <v>0</v>
      </c>
      <c r="J308">
        <f>SUMIFS('Servicios Realizados'!H:H,'Servicios Realizados'!G:G,A308,'Servicios Realizados'!B:B,J$2)</f>
        <v>0</v>
      </c>
    </row>
    <row r="309" spans="1:10" hidden="1">
      <c r="A309" s="6">
        <v>43100</v>
      </c>
      <c r="B309">
        <f>SUMIF('Servicios Realizados'!G$2:G$800,A309,'Servicios Realizados'!H$2:H$800)</f>
        <v>20000</v>
      </c>
      <c r="D309">
        <f>SUMIFS('Servicios Realizados'!H:H,'Servicios Realizados'!G:G,A309,'Servicios Realizados'!B:B,D$2)</f>
        <v>0</v>
      </c>
      <c r="E309">
        <f>SUMIFS('Servicios Realizados'!H:H,'Servicios Realizados'!G:G,A309,'Servicios Realizados'!B:B,E$2)</f>
        <v>20000</v>
      </c>
      <c r="F309">
        <f>SUMIFS('Servicios Realizados'!H:H,'Servicios Realizados'!G:G,A309,'Servicios Realizados'!B:B,F$2)</f>
        <v>0</v>
      </c>
      <c r="G309">
        <f>SUMIFS('Servicios Realizados'!H:H,'Servicios Realizados'!G:G,A309,'Servicios Realizados'!B:B,G$2)</f>
        <v>0</v>
      </c>
      <c r="H309">
        <f>SUMIFS('Servicios Realizados'!H:H,'Servicios Realizados'!G:G,A309,'Servicios Realizados'!B:B,H$2)</f>
        <v>0</v>
      </c>
      <c r="I309">
        <f>SUMIFS('Servicios Realizados'!H:H,'Servicios Realizados'!G:G,A309,'Servicios Realizados'!B:B,I$2)</f>
        <v>0</v>
      </c>
      <c r="J309">
        <f>SUMIFS('Servicios Realizados'!H:H,'Servicios Realizados'!G:G,A309,'Servicios Realizados'!B:B,J$2)</f>
        <v>0</v>
      </c>
    </row>
    <row r="310" spans="1:10" ht="15" hidden="1" customHeight="1">
      <c r="A310" s="6">
        <f>SUM(A309,1)</f>
        <v>43101</v>
      </c>
      <c r="B310">
        <f>SUMIF('Servicios Realizados'!G$2:G$800,A310,'Servicios Realizados'!H$2:H$800)</f>
        <v>0</v>
      </c>
      <c r="D310">
        <f>SUMIFS('Servicios Realizados'!H:H,'Servicios Realizados'!G:G,A310,'Servicios Realizados'!B:B,D$2)</f>
        <v>0</v>
      </c>
      <c r="E310">
        <f>SUMIFS('Servicios Realizados'!H:H,'Servicios Realizados'!G:G,A310,'Servicios Realizados'!B:B,E$2)</f>
        <v>0</v>
      </c>
      <c r="F310">
        <f>SUMIFS('Servicios Realizados'!H:H,'Servicios Realizados'!G:G,A310,'Servicios Realizados'!B:B,F$2)</f>
        <v>0</v>
      </c>
      <c r="G310">
        <f>SUMIFS('Servicios Realizados'!H:H,'Servicios Realizados'!G:G,A310,'Servicios Realizados'!B:B,G$2)</f>
        <v>0</v>
      </c>
      <c r="H310">
        <f>SUMIFS('Servicios Realizados'!H:H,'Servicios Realizados'!G:G,A310,'Servicios Realizados'!B:B,H$2)</f>
        <v>0</v>
      </c>
      <c r="I310">
        <f>SUMIFS('Servicios Realizados'!H:H,'Servicios Realizados'!G:G,A310,'Servicios Realizados'!B:B,I$2)</f>
        <v>0</v>
      </c>
      <c r="J310">
        <f>SUMIFS('Servicios Realizados'!H:H,'Servicios Realizados'!G:G,A310,'Servicios Realizados'!B:B,J$2)</f>
        <v>0</v>
      </c>
    </row>
    <row r="311" spans="1:10" ht="15" hidden="1" customHeight="1">
      <c r="A311" s="6">
        <f>SUM(A310,1)</f>
        <v>43102</v>
      </c>
      <c r="B311">
        <f>SUMIF('Servicios Realizados'!G$2:G$800,A311,'Servicios Realizados'!H$2:H$800)</f>
        <v>71901</v>
      </c>
      <c r="D311">
        <f>SUMIFS('Servicios Realizados'!H:H,'Servicios Realizados'!G:G,A311,'Servicios Realizados'!B:B,D$2)</f>
        <v>0</v>
      </c>
      <c r="E311">
        <f>SUMIFS('Servicios Realizados'!H:H,'Servicios Realizados'!G:G,A311,'Servicios Realizados'!B:B,E$2)</f>
        <v>65001</v>
      </c>
      <c r="F311">
        <f>SUMIFS('Servicios Realizados'!H:H,'Servicios Realizados'!G:G,A311,'Servicios Realizados'!B:B,F$2)</f>
        <v>0</v>
      </c>
      <c r="G311">
        <f>SUMIFS('Servicios Realizados'!H:H,'Servicios Realizados'!G:G,A311,'Servicios Realizados'!B:B,G$2)</f>
        <v>0</v>
      </c>
      <c r="H311">
        <f>SUMIFS('Servicios Realizados'!H:H,'Servicios Realizados'!G:G,A311,'Servicios Realizados'!B:B,H$2)</f>
        <v>0</v>
      </c>
      <c r="I311">
        <f>SUMIFS('Servicios Realizados'!H:H,'Servicios Realizados'!G:G,A311,'Servicios Realizados'!B:B,I$2)</f>
        <v>6900</v>
      </c>
      <c r="J311">
        <f>SUMIFS('Servicios Realizados'!H:H,'Servicios Realizados'!G:G,A311,'Servicios Realizados'!B:B,J$2)</f>
        <v>0</v>
      </c>
    </row>
    <row r="312" spans="1:10" ht="15" hidden="1" customHeight="1">
      <c r="A312" s="6">
        <f t="shared" ref="A312:A374" si="3">SUM(A311,1)</f>
        <v>43103</v>
      </c>
      <c r="B312">
        <f>SUMIF('Servicios Realizados'!G$2:G$800,A312,'Servicios Realizados'!H$2:H$800)</f>
        <v>0</v>
      </c>
      <c r="D312">
        <f>SUMIFS('Servicios Realizados'!H:H,'Servicios Realizados'!G:G,A312,'Servicios Realizados'!B:B,D$2)</f>
        <v>0</v>
      </c>
      <c r="E312">
        <f>SUMIFS('Servicios Realizados'!H:H,'Servicios Realizados'!G:G,A312,'Servicios Realizados'!B:B,E$2)</f>
        <v>0</v>
      </c>
      <c r="F312">
        <f>SUMIFS('Servicios Realizados'!H:H,'Servicios Realizados'!G:G,A312,'Servicios Realizados'!B:B,F$2)</f>
        <v>0</v>
      </c>
      <c r="G312">
        <f>SUMIFS('Servicios Realizados'!H:H,'Servicios Realizados'!G:G,A312,'Servicios Realizados'!B:B,G$2)</f>
        <v>0</v>
      </c>
      <c r="H312">
        <f>SUMIFS('Servicios Realizados'!H:H,'Servicios Realizados'!G:G,A312,'Servicios Realizados'!B:B,H$2)</f>
        <v>0</v>
      </c>
      <c r="I312">
        <f>SUMIFS('Servicios Realizados'!H:H,'Servicios Realizados'!G:G,A312,'Servicios Realizados'!B:B,I$2)</f>
        <v>0</v>
      </c>
      <c r="J312">
        <f>SUMIFS('Servicios Realizados'!H:H,'Servicios Realizados'!G:G,A312,'Servicios Realizados'!B:B,J$2)</f>
        <v>0</v>
      </c>
    </row>
    <row r="313" spans="1:10" ht="15" hidden="1" customHeight="1">
      <c r="A313" s="6">
        <f t="shared" si="3"/>
        <v>43104</v>
      </c>
      <c r="B313">
        <f>SUMIF('Servicios Realizados'!G$2:G$800,A313,'Servicios Realizados'!H$2:H$800)</f>
        <v>0</v>
      </c>
      <c r="D313">
        <f>SUMIFS('Servicios Realizados'!H:H,'Servicios Realizados'!G:G,A313,'Servicios Realizados'!B:B,D$2)</f>
        <v>0</v>
      </c>
      <c r="E313">
        <f>SUMIFS('Servicios Realizados'!H:H,'Servicios Realizados'!G:G,A313,'Servicios Realizados'!B:B,E$2)</f>
        <v>0</v>
      </c>
      <c r="F313">
        <f>SUMIFS('Servicios Realizados'!H:H,'Servicios Realizados'!G:G,A313,'Servicios Realizados'!B:B,F$2)</f>
        <v>0</v>
      </c>
      <c r="G313">
        <f>SUMIFS('Servicios Realizados'!H:H,'Servicios Realizados'!G:G,A313,'Servicios Realizados'!B:B,G$2)</f>
        <v>0</v>
      </c>
      <c r="H313">
        <f>SUMIFS('Servicios Realizados'!H:H,'Servicios Realizados'!G:G,A313,'Servicios Realizados'!B:B,H$2)</f>
        <v>0</v>
      </c>
      <c r="I313">
        <f>SUMIFS('Servicios Realizados'!H:H,'Servicios Realizados'!G:G,A313,'Servicios Realizados'!B:B,I$2)</f>
        <v>0</v>
      </c>
      <c r="J313">
        <f>SUMIFS('Servicios Realizados'!H:H,'Servicios Realizados'!G:G,A313,'Servicios Realizados'!B:B,J$2)</f>
        <v>0</v>
      </c>
    </row>
    <row r="314" spans="1:10" ht="15" hidden="1" customHeight="1">
      <c r="A314" s="6">
        <f t="shared" si="3"/>
        <v>43105</v>
      </c>
      <c r="B314">
        <f>SUMIF('Servicios Realizados'!G$2:G$800,A314,'Servicios Realizados'!H$2:H$800)</f>
        <v>71500</v>
      </c>
      <c r="D314">
        <f>SUMIFS('Servicios Realizados'!H:H,'Servicios Realizados'!G:G,A314,'Servicios Realizados'!B:B,D$2)</f>
        <v>0</v>
      </c>
      <c r="E314">
        <f>SUMIFS('Servicios Realizados'!H:H,'Servicios Realizados'!G:G,A314,'Servicios Realizados'!B:B,E$2)</f>
        <v>65500</v>
      </c>
      <c r="F314">
        <f>SUMIFS('Servicios Realizados'!H:H,'Servicios Realizados'!G:G,A314,'Servicios Realizados'!B:B,F$2)</f>
        <v>0</v>
      </c>
      <c r="G314">
        <f>SUMIFS('Servicios Realizados'!H:H,'Servicios Realizados'!G:G,A314,'Servicios Realizados'!B:B,G$2)</f>
        <v>0</v>
      </c>
      <c r="H314">
        <f>SUMIFS('Servicios Realizados'!H:H,'Servicios Realizados'!G:G,A314,'Servicios Realizados'!B:B,H$2)</f>
        <v>0</v>
      </c>
      <c r="I314">
        <f>SUMIFS('Servicios Realizados'!H:H,'Servicios Realizados'!G:G,A314,'Servicios Realizados'!B:B,I$2)</f>
        <v>6000</v>
      </c>
      <c r="J314">
        <f>SUMIFS('Servicios Realizados'!H:H,'Servicios Realizados'!G:G,A314,'Servicios Realizados'!B:B,J$2)</f>
        <v>0</v>
      </c>
    </row>
    <row r="315" spans="1:10" ht="15" hidden="1" customHeight="1">
      <c r="A315" s="6">
        <f t="shared" si="3"/>
        <v>43106</v>
      </c>
      <c r="B315">
        <f>SUMIF('Servicios Realizados'!G$2:G$800,A315,'Servicios Realizados'!H$2:H$800)</f>
        <v>56700</v>
      </c>
      <c r="D315">
        <f>SUMIFS('Servicios Realizados'!H:H,'Servicios Realizados'!G:G,A315,'Servicios Realizados'!B:B,D$2)</f>
        <v>0</v>
      </c>
      <c r="E315">
        <f>SUMIFS('Servicios Realizados'!H:H,'Servicios Realizados'!G:G,A315,'Servicios Realizados'!B:B,E$2)</f>
        <v>30000</v>
      </c>
      <c r="F315">
        <f>SUMIFS('Servicios Realizados'!H:H,'Servicios Realizados'!G:G,A315,'Servicios Realizados'!B:B,F$2)</f>
        <v>0</v>
      </c>
      <c r="G315">
        <f>SUMIFS('Servicios Realizados'!H:H,'Servicios Realizados'!G:G,A315,'Servicios Realizados'!B:B,G$2)</f>
        <v>0</v>
      </c>
      <c r="H315">
        <f>SUMIFS('Servicios Realizados'!H:H,'Servicios Realizados'!G:G,A315,'Servicios Realizados'!B:B,H$2)</f>
        <v>0</v>
      </c>
      <c r="I315">
        <f>SUMIFS('Servicios Realizados'!H:H,'Servicios Realizados'!G:G,A315,'Servicios Realizados'!B:B,I$2)</f>
        <v>26700</v>
      </c>
      <c r="J315">
        <f>SUMIFS('Servicios Realizados'!H:H,'Servicios Realizados'!G:G,A315,'Servicios Realizados'!B:B,J$2)</f>
        <v>0</v>
      </c>
    </row>
    <row r="316" spans="1:10" ht="15" hidden="1" customHeight="1">
      <c r="A316" s="6">
        <f t="shared" si="3"/>
        <v>43107</v>
      </c>
      <c r="B316">
        <f>SUMIF('Servicios Realizados'!G$2:G$800,A316,'Servicios Realizados'!H$2:H$800)</f>
        <v>0</v>
      </c>
      <c r="D316">
        <f>SUMIFS('Servicios Realizados'!H:H,'Servicios Realizados'!G:G,A316,'Servicios Realizados'!B:B,D$2)</f>
        <v>0</v>
      </c>
      <c r="E316">
        <f>SUMIFS('Servicios Realizados'!H:H,'Servicios Realizados'!G:G,A316,'Servicios Realizados'!B:B,E$2)</f>
        <v>0</v>
      </c>
      <c r="F316">
        <f>SUMIFS('Servicios Realizados'!H:H,'Servicios Realizados'!G:G,A316,'Servicios Realizados'!B:B,F$2)</f>
        <v>0</v>
      </c>
      <c r="G316">
        <f>SUMIFS('Servicios Realizados'!H:H,'Servicios Realizados'!G:G,A316,'Servicios Realizados'!B:B,G$2)</f>
        <v>0</v>
      </c>
      <c r="H316">
        <f>SUMIFS('Servicios Realizados'!H:H,'Servicios Realizados'!G:G,A316,'Servicios Realizados'!B:B,H$2)</f>
        <v>0</v>
      </c>
      <c r="I316">
        <f>SUMIFS('Servicios Realizados'!H:H,'Servicios Realizados'!G:G,A316,'Servicios Realizados'!B:B,I$2)</f>
        <v>0</v>
      </c>
      <c r="J316">
        <f>SUMIFS('Servicios Realizados'!H:H,'Servicios Realizados'!G:G,A316,'Servicios Realizados'!B:B,J$2)</f>
        <v>0</v>
      </c>
    </row>
    <row r="317" spans="1:10" ht="15" hidden="1" customHeight="1">
      <c r="A317" s="6">
        <f t="shared" si="3"/>
        <v>43108</v>
      </c>
      <c r="B317">
        <f>SUMIF('Servicios Realizados'!G$2:G$800,A317,'Servicios Realizados'!H$2:H$800)</f>
        <v>23003</v>
      </c>
      <c r="D317">
        <f>SUMIFS('Servicios Realizados'!H:H,'Servicios Realizados'!G:G,A317,'Servicios Realizados'!B:B,D$2)</f>
        <v>0</v>
      </c>
      <c r="E317">
        <f>SUMIFS('Servicios Realizados'!H:H,'Servicios Realizados'!G:G,A317,'Servicios Realizados'!B:B,E$2)</f>
        <v>23001</v>
      </c>
      <c r="F317">
        <f>SUMIFS('Servicios Realizados'!H:H,'Servicios Realizados'!G:G,A317,'Servicios Realizados'!B:B,F$2)</f>
        <v>0</v>
      </c>
      <c r="G317">
        <f>SUMIFS('Servicios Realizados'!H:H,'Servicios Realizados'!G:G,A317,'Servicios Realizados'!B:B,G$2)</f>
        <v>1</v>
      </c>
      <c r="H317">
        <f>SUMIFS('Servicios Realizados'!H:H,'Servicios Realizados'!G:G,A317,'Servicios Realizados'!B:B,H$2)</f>
        <v>0</v>
      </c>
      <c r="I317">
        <f>SUMIFS('Servicios Realizados'!H:H,'Servicios Realizados'!G:G,A317,'Servicios Realizados'!B:B,I$2)</f>
        <v>1</v>
      </c>
      <c r="J317">
        <f>SUMIFS('Servicios Realizados'!H:H,'Servicios Realizados'!G:G,A317,'Servicios Realizados'!B:B,J$2)</f>
        <v>0</v>
      </c>
    </row>
    <row r="318" spans="1:10" ht="15" hidden="1" customHeight="1">
      <c r="A318" s="6">
        <f t="shared" si="3"/>
        <v>43109</v>
      </c>
      <c r="B318">
        <f>SUMIF('Servicios Realizados'!G$2:G$800,A318,'Servicios Realizados'!H$2:H$800)</f>
        <v>0</v>
      </c>
      <c r="D318">
        <f>SUMIFS('Servicios Realizados'!H:H,'Servicios Realizados'!G:G,A318,'Servicios Realizados'!B:B,D$2)</f>
        <v>0</v>
      </c>
      <c r="E318">
        <f>SUMIFS('Servicios Realizados'!H:H,'Servicios Realizados'!G:G,A318,'Servicios Realizados'!B:B,E$2)</f>
        <v>0</v>
      </c>
      <c r="F318">
        <f>SUMIFS('Servicios Realizados'!H:H,'Servicios Realizados'!G:G,A318,'Servicios Realizados'!B:B,F$2)</f>
        <v>0</v>
      </c>
      <c r="G318">
        <f>SUMIFS('Servicios Realizados'!H:H,'Servicios Realizados'!G:G,A318,'Servicios Realizados'!B:B,G$2)</f>
        <v>0</v>
      </c>
      <c r="H318">
        <f>SUMIFS('Servicios Realizados'!H:H,'Servicios Realizados'!G:G,A318,'Servicios Realizados'!B:B,H$2)</f>
        <v>0</v>
      </c>
      <c r="I318">
        <f>SUMIFS('Servicios Realizados'!H:H,'Servicios Realizados'!G:G,A318,'Servicios Realizados'!B:B,I$2)</f>
        <v>0</v>
      </c>
      <c r="J318">
        <f>SUMIFS('Servicios Realizados'!H:H,'Servicios Realizados'!G:G,A318,'Servicios Realizados'!B:B,J$2)</f>
        <v>0</v>
      </c>
    </row>
    <row r="319" spans="1:10" ht="15" hidden="1" customHeight="1">
      <c r="A319" s="6">
        <f t="shared" si="3"/>
        <v>43110</v>
      </c>
      <c r="B319">
        <f>SUMIF('Servicios Realizados'!G$2:G$800,A319,'Servicios Realizados'!H$2:H$800)</f>
        <v>0</v>
      </c>
      <c r="D319">
        <f>SUMIFS('Servicios Realizados'!H:H,'Servicios Realizados'!G:G,A319,'Servicios Realizados'!B:B,D$2)</f>
        <v>0</v>
      </c>
      <c r="E319">
        <f>SUMIFS('Servicios Realizados'!H:H,'Servicios Realizados'!G:G,A319,'Servicios Realizados'!B:B,E$2)</f>
        <v>0</v>
      </c>
      <c r="F319">
        <f>SUMIFS('Servicios Realizados'!H:H,'Servicios Realizados'!G:G,A319,'Servicios Realizados'!B:B,F$2)</f>
        <v>0</v>
      </c>
      <c r="G319">
        <f>SUMIFS('Servicios Realizados'!H:H,'Servicios Realizados'!G:G,A319,'Servicios Realizados'!B:B,G$2)</f>
        <v>0</v>
      </c>
      <c r="H319">
        <f>SUMIFS('Servicios Realizados'!H:H,'Servicios Realizados'!G:G,A319,'Servicios Realizados'!B:B,H$2)</f>
        <v>0</v>
      </c>
      <c r="I319">
        <f>SUMIFS('Servicios Realizados'!H:H,'Servicios Realizados'!G:G,A319,'Servicios Realizados'!B:B,I$2)</f>
        <v>0</v>
      </c>
      <c r="J319">
        <f>SUMIFS('Servicios Realizados'!H:H,'Servicios Realizados'!G:G,A319,'Servicios Realizados'!B:B,J$2)</f>
        <v>0</v>
      </c>
    </row>
    <row r="320" spans="1:10" ht="15" hidden="1" customHeight="1">
      <c r="A320" s="6">
        <f t="shared" si="3"/>
        <v>43111</v>
      </c>
      <c r="B320">
        <f>SUMIF('Servicios Realizados'!G$2:G$800,A320,'Servicios Realizados'!H$2:H$800)</f>
        <v>0</v>
      </c>
      <c r="D320">
        <f>SUMIFS('Servicios Realizados'!H:H,'Servicios Realizados'!G:G,A320,'Servicios Realizados'!B:B,D$2)</f>
        <v>0</v>
      </c>
      <c r="E320">
        <f>SUMIFS('Servicios Realizados'!H:H,'Servicios Realizados'!G:G,A320,'Servicios Realizados'!B:B,E$2)</f>
        <v>0</v>
      </c>
      <c r="F320">
        <f>SUMIFS('Servicios Realizados'!H:H,'Servicios Realizados'!G:G,A320,'Servicios Realizados'!B:B,F$2)</f>
        <v>0</v>
      </c>
      <c r="G320">
        <f>SUMIFS('Servicios Realizados'!H:H,'Servicios Realizados'!G:G,A320,'Servicios Realizados'!B:B,G$2)</f>
        <v>0</v>
      </c>
      <c r="H320">
        <f>SUMIFS('Servicios Realizados'!H:H,'Servicios Realizados'!G:G,A320,'Servicios Realizados'!B:B,H$2)</f>
        <v>0</v>
      </c>
      <c r="I320">
        <f>SUMIFS('Servicios Realizados'!H:H,'Servicios Realizados'!G:G,A320,'Servicios Realizados'!B:B,I$2)</f>
        <v>0</v>
      </c>
      <c r="J320">
        <f>SUMIFS('Servicios Realizados'!H:H,'Servicios Realizados'!G:G,A320,'Servicios Realizados'!B:B,J$2)</f>
        <v>0</v>
      </c>
    </row>
    <row r="321" spans="1:10" ht="15" hidden="1" customHeight="1">
      <c r="A321" s="6">
        <f t="shared" si="3"/>
        <v>43112</v>
      </c>
      <c r="B321">
        <f>SUMIF('Servicios Realizados'!G$2:G$800,A321,'Servicios Realizados'!H$2:H$800)</f>
        <v>0</v>
      </c>
      <c r="D321">
        <f>SUMIFS('Servicios Realizados'!H:H,'Servicios Realizados'!G:G,A321,'Servicios Realizados'!B:B,D$2)</f>
        <v>0</v>
      </c>
      <c r="E321">
        <f>SUMIFS('Servicios Realizados'!H:H,'Servicios Realizados'!G:G,A321,'Servicios Realizados'!B:B,E$2)</f>
        <v>0</v>
      </c>
      <c r="F321">
        <f>SUMIFS('Servicios Realizados'!H:H,'Servicios Realizados'!G:G,A321,'Servicios Realizados'!B:B,F$2)</f>
        <v>0</v>
      </c>
      <c r="G321">
        <f>SUMIFS('Servicios Realizados'!H:H,'Servicios Realizados'!G:G,A321,'Servicios Realizados'!B:B,G$2)</f>
        <v>0</v>
      </c>
      <c r="H321">
        <f>SUMIFS('Servicios Realizados'!H:H,'Servicios Realizados'!G:G,A321,'Servicios Realizados'!B:B,H$2)</f>
        <v>0</v>
      </c>
      <c r="I321">
        <f>SUMIFS('Servicios Realizados'!H:H,'Servicios Realizados'!G:G,A321,'Servicios Realizados'!B:B,I$2)</f>
        <v>0</v>
      </c>
      <c r="J321">
        <f>SUMIFS('Servicios Realizados'!H:H,'Servicios Realizados'!G:G,A321,'Servicios Realizados'!B:B,J$2)</f>
        <v>0</v>
      </c>
    </row>
    <row r="322" spans="1:10" ht="15" hidden="1" customHeight="1">
      <c r="A322" s="6">
        <f t="shared" si="3"/>
        <v>43113</v>
      </c>
      <c r="B322">
        <f>SUMIF('Servicios Realizados'!G$2:G$800,A322,'Servicios Realizados'!H$2:H$800)</f>
        <v>0</v>
      </c>
      <c r="D322">
        <f>SUMIFS('Servicios Realizados'!H:H,'Servicios Realizados'!G:G,A322,'Servicios Realizados'!B:B,D$2)</f>
        <v>0</v>
      </c>
      <c r="E322">
        <f>SUMIFS('Servicios Realizados'!H:H,'Servicios Realizados'!G:G,A322,'Servicios Realizados'!B:B,E$2)</f>
        <v>0</v>
      </c>
      <c r="F322">
        <f>SUMIFS('Servicios Realizados'!H:H,'Servicios Realizados'!G:G,A322,'Servicios Realizados'!B:B,F$2)</f>
        <v>0</v>
      </c>
      <c r="G322">
        <f>SUMIFS('Servicios Realizados'!H:H,'Servicios Realizados'!G:G,A322,'Servicios Realizados'!B:B,G$2)</f>
        <v>0</v>
      </c>
      <c r="H322">
        <f>SUMIFS('Servicios Realizados'!H:H,'Servicios Realizados'!G:G,A322,'Servicios Realizados'!B:B,H$2)</f>
        <v>0</v>
      </c>
      <c r="I322">
        <f>SUMIFS('Servicios Realizados'!H:H,'Servicios Realizados'!G:G,A322,'Servicios Realizados'!B:B,I$2)</f>
        <v>0</v>
      </c>
      <c r="J322">
        <f>SUMIFS('Servicios Realizados'!H:H,'Servicios Realizados'!G:G,A322,'Servicios Realizados'!B:B,J$2)</f>
        <v>0</v>
      </c>
    </row>
    <row r="323" spans="1:10" ht="15" hidden="1" customHeight="1">
      <c r="A323" s="6">
        <f t="shared" si="3"/>
        <v>43114</v>
      </c>
      <c r="B323">
        <f>SUMIF('Servicios Realizados'!G$2:G$800,A323,'Servicios Realizados'!H$2:H$800)</f>
        <v>0</v>
      </c>
      <c r="D323">
        <f>SUMIFS('Servicios Realizados'!H:H,'Servicios Realizados'!G:G,A323,'Servicios Realizados'!B:B,D$2)</f>
        <v>0</v>
      </c>
      <c r="E323">
        <f>SUMIFS('Servicios Realizados'!H:H,'Servicios Realizados'!G:G,A323,'Servicios Realizados'!B:B,E$2)</f>
        <v>0</v>
      </c>
      <c r="F323">
        <f>SUMIFS('Servicios Realizados'!H:H,'Servicios Realizados'!G:G,A323,'Servicios Realizados'!B:B,F$2)</f>
        <v>0</v>
      </c>
      <c r="G323">
        <f>SUMIFS('Servicios Realizados'!H:H,'Servicios Realizados'!G:G,A323,'Servicios Realizados'!B:B,G$2)</f>
        <v>0</v>
      </c>
      <c r="H323">
        <f>SUMIFS('Servicios Realizados'!H:H,'Servicios Realizados'!G:G,A323,'Servicios Realizados'!B:B,H$2)</f>
        <v>0</v>
      </c>
      <c r="I323">
        <f>SUMIFS('Servicios Realizados'!H:H,'Servicios Realizados'!G:G,A323,'Servicios Realizados'!B:B,I$2)</f>
        <v>0</v>
      </c>
      <c r="J323">
        <f>SUMIFS('Servicios Realizados'!H:H,'Servicios Realizados'!G:G,A323,'Servicios Realizados'!B:B,J$2)</f>
        <v>0</v>
      </c>
    </row>
    <row r="324" spans="1:10" ht="15" hidden="1" customHeight="1">
      <c r="A324" s="6">
        <f t="shared" si="3"/>
        <v>43115</v>
      </c>
      <c r="B324">
        <f>SUMIF('Servicios Realizados'!G$2:G$800,A324,'Servicios Realizados'!H$2:H$800)</f>
        <v>0</v>
      </c>
      <c r="D324">
        <f>SUMIFS('Servicios Realizados'!H:H,'Servicios Realizados'!G:G,A324,'Servicios Realizados'!B:B,D$2)</f>
        <v>0</v>
      </c>
      <c r="E324">
        <f>SUMIFS('Servicios Realizados'!H:H,'Servicios Realizados'!G:G,A324,'Servicios Realizados'!B:B,E$2)</f>
        <v>0</v>
      </c>
      <c r="F324">
        <f>SUMIFS('Servicios Realizados'!H:H,'Servicios Realizados'!G:G,A324,'Servicios Realizados'!B:B,F$2)</f>
        <v>0</v>
      </c>
      <c r="G324">
        <f>SUMIFS('Servicios Realizados'!H:H,'Servicios Realizados'!G:G,A324,'Servicios Realizados'!B:B,G$2)</f>
        <v>0</v>
      </c>
      <c r="H324">
        <f>SUMIFS('Servicios Realizados'!H:H,'Servicios Realizados'!G:G,A324,'Servicios Realizados'!B:B,H$2)</f>
        <v>0</v>
      </c>
      <c r="I324">
        <f>SUMIFS('Servicios Realizados'!H:H,'Servicios Realizados'!G:G,A324,'Servicios Realizados'!B:B,I$2)</f>
        <v>0</v>
      </c>
      <c r="J324">
        <f>SUMIFS('Servicios Realizados'!H:H,'Servicios Realizados'!G:G,A324,'Servicios Realizados'!B:B,J$2)</f>
        <v>0</v>
      </c>
    </row>
    <row r="325" spans="1:10" ht="15" hidden="1" customHeight="1">
      <c r="A325" s="6">
        <f t="shared" si="3"/>
        <v>43116</v>
      </c>
      <c r="B325">
        <f>SUMIF('Servicios Realizados'!G$2:G$800,A325,'Servicios Realizados'!H$2:H$800)</f>
        <v>0</v>
      </c>
      <c r="D325">
        <f>SUMIFS('Servicios Realizados'!H:H,'Servicios Realizados'!G:G,A325,'Servicios Realizados'!B:B,D$2)</f>
        <v>0</v>
      </c>
      <c r="E325">
        <f>SUMIFS('Servicios Realizados'!H:H,'Servicios Realizados'!G:G,A325,'Servicios Realizados'!B:B,E$2)</f>
        <v>0</v>
      </c>
      <c r="F325">
        <f>SUMIFS('Servicios Realizados'!H:H,'Servicios Realizados'!G:G,A325,'Servicios Realizados'!B:B,F$2)</f>
        <v>0</v>
      </c>
      <c r="G325">
        <f>SUMIFS('Servicios Realizados'!H:H,'Servicios Realizados'!G:G,A325,'Servicios Realizados'!B:B,G$2)</f>
        <v>0</v>
      </c>
      <c r="H325">
        <f>SUMIFS('Servicios Realizados'!H:H,'Servicios Realizados'!G:G,A325,'Servicios Realizados'!B:B,H$2)</f>
        <v>0</v>
      </c>
      <c r="I325">
        <f>SUMIFS('Servicios Realizados'!H:H,'Servicios Realizados'!G:G,A325,'Servicios Realizados'!B:B,I$2)</f>
        <v>0</v>
      </c>
      <c r="J325">
        <f>SUMIFS('Servicios Realizados'!H:H,'Servicios Realizados'!G:G,A325,'Servicios Realizados'!B:B,J$2)</f>
        <v>0</v>
      </c>
    </row>
    <row r="326" spans="1:10" ht="15" hidden="1" customHeight="1">
      <c r="A326" s="6">
        <f t="shared" si="3"/>
        <v>43117</v>
      </c>
      <c r="B326">
        <f>SUMIF('Servicios Realizados'!G$2:G$800,A326,'Servicios Realizados'!H$2:H$800)</f>
        <v>0</v>
      </c>
      <c r="D326">
        <f>SUMIFS('Servicios Realizados'!H:H,'Servicios Realizados'!G:G,A326,'Servicios Realizados'!B:B,D$2)</f>
        <v>0</v>
      </c>
      <c r="E326">
        <f>SUMIFS('Servicios Realizados'!H:H,'Servicios Realizados'!G:G,A326,'Servicios Realizados'!B:B,E$2)</f>
        <v>0</v>
      </c>
      <c r="F326">
        <f>SUMIFS('Servicios Realizados'!H:H,'Servicios Realizados'!G:G,A326,'Servicios Realizados'!B:B,F$2)</f>
        <v>0</v>
      </c>
      <c r="G326">
        <f>SUMIFS('Servicios Realizados'!H:H,'Servicios Realizados'!G:G,A326,'Servicios Realizados'!B:B,G$2)</f>
        <v>0</v>
      </c>
      <c r="H326">
        <f>SUMIFS('Servicios Realizados'!H:H,'Servicios Realizados'!G:G,A326,'Servicios Realizados'!B:B,H$2)</f>
        <v>0</v>
      </c>
      <c r="I326">
        <f>SUMIFS('Servicios Realizados'!H:H,'Servicios Realizados'!G:G,A326,'Servicios Realizados'!B:B,I$2)</f>
        <v>0</v>
      </c>
      <c r="J326">
        <f>SUMIFS('Servicios Realizados'!H:H,'Servicios Realizados'!G:G,A326,'Servicios Realizados'!B:B,J$2)</f>
        <v>0</v>
      </c>
    </row>
    <row r="327" spans="1:10" ht="15" hidden="1" customHeight="1">
      <c r="A327" s="6">
        <f t="shared" si="3"/>
        <v>43118</v>
      </c>
      <c r="B327">
        <f>SUMIF('Servicios Realizados'!G$2:G$800,A327,'Servicios Realizados'!H$2:H$800)</f>
        <v>0</v>
      </c>
      <c r="D327">
        <f>SUMIFS('Servicios Realizados'!H:H,'Servicios Realizados'!G:G,A327,'Servicios Realizados'!B:B,D$2)</f>
        <v>0</v>
      </c>
      <c r="E327">
        <f>SUMIFS('Servicios Realizados'!H:H,'Servicios Realizados'!G:G,A327,'Servicios Realizados'!B:B,E$2)</f>
        <v>0</v>
      </c>
      <c r="F327">
        <f>SUMIFS('Servicios Realizados'!H:H,'Servicios Realizados'!G:G,A327,'Servicios Realizados'!B:B,F$2)</f>
        <v>0</v>
      </c>
      <c r="G327">
        <f>SUMIFS('Servicios Realizados'!H:H,'Servicios Realizados'!G:G,A327,'Servicios Realizados'!B:B,G$2)</f>
        <v>0</v>
      </c>
      <c r="H327">
        <f>SUMIFS('Servicios Realizados'!H:H,'Servicios Realizados'!G:G,A327,'Servicios Realizados'!B:B,H$2)</f>
        <v>0</v>
      </c>
      <c r="I327">
        <f>SUMIFS('Servicios Realizados'!H:H,'Servicios Realizados'!G:G,A327,'Servicios Realizados'!B:B,I$2)</f>
        <v>0</v>
      </c>
      <c r="J327">
        <f>SUMIFS('Servicios Realizados'!H:H,'Servicios Realizados'!G:G,A327,'Servicios Realizados'!B:B,J$2)</f>
        <v>0</v>
      </c>
    </row>
    <row r="328" spans="1:10" ht="15" hidden="1" customHeight="1">
      <c r="A328" s="6">
        <f t="shared" si="3"/>
        <v>43119</v>
      </c>
      <c r="B328">
        <f>SUMIF('Servicios Realizados'!G$2:G$800,A328,'Servicios Realizados'!H$2:H$800)</f>
        <v>0</v>
      </c>
      <c r="D328">
        <f>SUMIFS('Servicios Realizados'!H:H,'Servicios Realizados'!G:G,A328,'Servicios Realizados'!B:B,D$2)</f>
        <v>0</v>
      </c>
      <c r="E328">
        <f>SUMIFS('Servicios Realizados'!H:H,'Servicios Realizados'!G:G,A328,'Servicios Realizados'!B:B,E$2)</f>
        <v>0</v>
      </c>
      <c r="F328">
        <f>SUMIFS('Servicios Realizados'!H:H,'Servicios Realizados'!G:G,A328,'Servicios Realizados'!B:B,F$2)</f>
        <v>0</v>
      </c>
      <c r="G328">
        <f>SUMIFS('Servicios Realizados'!H:H,'Servicios Realizados'!G:G,A328,'Servicios Realizados'!B:B,G$2)</f>
        <v>0</v>
      </c>
      <c r="H328">
        <f>SUMIFS('Servicios Realizados'!H:H,'Servicios Realizados'!G:G,A328,'Servicios Realizados'!B:B,H$2)</f>
        <v>0</v>
      </c>
      <c r="I328">
        <f>SUMIFS('Servicios Realizados'!H:H,'Servicios Realizados'!G:G,A328,'Servicios Realizados'!B:B,I$2)</f>
        <v>0</v>
      </c>
      <c r="J328">
        <f>SUMIFS('Servicios Realizados'!H:H,'Servicios Realizados'!G:G,A328,'Servicios Realizados'!B:B,J$2)</f>
        <v>0</v>
      </c>
    </row>
    <row r="329" spans="1:10" ht="15" hidden="1" customHeight="1">
      <c r="A329" s="6">
        <f t="shared" si="3"/>
        <v>43120</v>
      </c>
      <c r="B329">
        <f>SUMIF('Servicios Realizados'!G$2:G$800,A329,'Servicios Realizados'!H$2:H$800)</f>
        <v>0</v>
      </c>
      <c r="D329">
        <f>SUMIFS('Servicios Realizados'!H:H,'Servicios Realizados'!G:G,A329,'Servicios Realizados'!B:B,D$2)</f>
        <v>0</v>
      </c>
      <c r="E329">
        <f>SUMIFS('Servicios Realizados'!H:H,'Servicios Realizados'!G:G,A329,'Servicios Realizados'!B:B,E$2)</f>
        <v>0</v>
      </c>
      <c r="F329">
        <f>SUMIFS('Servicios Realizados'!H:H,'Servicios Realizados'!G:G,A329,'Servicios Realizados'!B:B,F$2)</f>
        <v>0</v>
      </c>
      <c r="G329">
        <f>SUMIFS('Servicios Realizados'!H:H,'Servicios Realizados'!G:G,A329,'Servicios Realizados'!B:B,G$2)</f>
        <v>0</v>
      </c>
      <c r="H329">
        <f>SUMIFS('Servicios Realizados'!H:H,'Servicios Realizados'!G:G,A329,'Servicios Realizados'!B:B,H$2)</f>
        <v>0</v>
      </c>
      <c r="I329">
        <f>SUMIFS('Servicios Realizados'!H:H,'Servicios Realizados'!G:G,A329,'Servicios Realizados'!B:B,I$2)</f>
        <v>0</v>
      </c>
      <c r="J329">
        <f>SUMIFS('Servicios Realizados'!H:H,'Servicios Realizados'!G:G,A329,'Servicios Realizados'!B:B,J$2)</f>
        <v>0</v>
      </c>
    </row>
    <row r="330" spans="1:10" ht="15" hidden="1" customHeight="1">
      <c r="A330" s="6">
        <f t="shared" si="3"/>
        <v>43121</v>
      </c>
      <c r="B330">
        <f>SUMIF('Servicios Realizados'!G$2:G$800,A330,'Servicios Realizados'!H$2:H$800)</f>
        <v>0</v>
      </c>
      <c r="D330">
        <f>SUMIFS('Servicios Realizados'!H:H,'Servicios Realizados'!G:G,A330,'Servicios Realizados'!B:B,D$2)</f>
        <v>0</v>
      </c>
      <c r="E330">
        <f>SUMIFS('Servicios Realizados'!H:H,'Servicios Realizados'!G:G,A330,'Servicios Realizados'!B:B,E$2)</f>
        <v>0</v>
      </c>
      <c r="F330">
        <f>SUMIFS('Servicios Realizados'!H:H,'Servicios Realizados'!G:G,A330,'Servicios Realizados'!B:B,F$2)</f>
        <v>0</v>
      </c>
      <c r="G330">
        <f>SUMIFS('Servicios Realizados'!H:H,'Servicios Realizados'!G:G,A330,'Servicios Realizados'!B:B,G$2)</f>
        <v>0</v>
      </c>
      <c r="H330">
        <f>SUMIFS('Servicios Realizados'!H:H,'Servicios Realizados'!G:G,A330,'Servicios Realizados'!B:B,H$2)</f>
        <v>0</v>
      </c>
      <c r="I330">
        <f>SUMIFS('Servicios Realizados'!H:H,'Servicios Realizados'!G:G,A330,'Servicios Realizados'!B:B,I$2)</f>
        <v>0</v>
      </c>
      <c r="J330">
        <f>SUMIFS('Servicios Realizados'!H:H,'Servicios Realizados'!G:G,A330,'Servicios Realizados'!B:B,J$2)</f>
        <v>0</v>
      </c>
    </row>
    <row r="331" spans="1:10" ht="15" hidden="1" customHeight="1">
      <c r="A331" s="6">
        <f t="shared" si="3"/>
        <v>43122</v>
      </c>
      <c r="B331">
        <f>SUMIF('Servicios Realizados'!G$2:G$800,A331,'Servicios Realizados'!H$2:H$800)</f>
        <v>0</v>
      </c>
      <c r="D331">
        <f>SUMIFS('Servicios Realizados'!H:H,'Servicios Realizados'!G:G,A331,'Servicios Realizados'!B:B,D$2)</f>
        <v>0</v>
      </c>
      <c r="E331">
        <f>SUMIFS('Servicios Realizados'!H:H,'Servicios Realizados'!G:G,A331,'Servicios Realizados'!B:B,E$2)</f>
        <v>0</v>
      </c>
      <c r="F331">
        <f>SUMIFS('Servicios Realizados'!H:H,'Servicios Realizados'!G:G,A331,'Servicios Realizados'!B:B,F$2)</f>
        <v>0</v>
      </c>
      <c r="G331">
        <f>SUMIFS('Servicios Realizados'!H:H,'Servicios Realizados'!G:G,A331,'Servicios Realizados'!B:B,G$2)</f>
        <v>0</v>
      </c>
      <c r="H331">
        <f>SUMIFS('Servicios Realizados'!H:H,'Servicios Realizados'!G:G,A331,'Servicios Realizados'!B:B,H$2)</f>
        <v>0</v>
      </c>
      <c r="I331">
        <f>SUMIFS('Servicios Realizados'!H:H,'Servicios Realizados'!G:G,A331,'Servicios Realizados'!B:B,I$2)</f>
        <v>0</v>
      </c>
      <c r="J331">
        <f>SUMIFS('Servicios Realizados'!H:H,'Servicios Realizados'!G:G,A331,'Servicios Realizados'!B:B,J$2)</f>
        <v>0</v>
      </c>
    </row>
    <row r="332" spans="1:10" ht="15" hidden="1" customHeight="1">
      <c r="A332" s="6">
        <f t="shared" si="3"/>
        <v>43123</v>
      </c>
      <c r="B332">
        <f>SUMIF('Servicios Realizados'!G$2:G$800,A332,'Servicios Realizados'!H$2:H$800)</f>
        <v>0</v>
      </c>
      <c r="D332">
        <f>SUMIFS('Servicios Realizados'!H:H,'Servicios Realizados'!G:G,A332,'Servicios Realizados'!B:B,D$2)</f>
        <v>0</v>
      </c>
      <c r="E332">
        <f>SUMIFS('Servicios Realizados'!H:H,'Servicios Realizados'!G:G,A332,'Servicios Realizados'!B:B,E$2)</f>
        <v>0</v>
      </c>
      <c r="F332">
        <f>SUMIFS('Servicios Realizados'!H:H,'Servicios Realizados'!G:G,A332,'Servicios Realizados'!B:B,F$2)</f>
        <v>0</v>
      </c>
      <c r="G332">
        <f>SUMIFS('Servicios Realizados'!H:H,'Servicios Realizados'!G:G,A332,'Servicios Realizados'!B:B,G$2)</f>
        <v>0</v>
      </c>
      <c r="H332">
        <f>SUMIFS('Servicios Realizados'!H:H,'Servicios Realizados'!G:G,A332,'Servicios Realizados'!B:B,H$2)</f>
        <v>0</v>
      </c>
      <c r="I332">
        <f>SUMIFS('Servicios Realizados'!H:H,'Servicios Realizados'!G:G,A332,'Servicios Realizados'!B:B,I$2)</f>
        <v>0</v>
      </c>
      <c r="J332">
        <f>SUMIFS('Servicios Realizados'!H:H,'Servicios Realizados'!G:G,A332,'Servicios Realizados'!B:B,J$2)</f>
        <v>0</v>
      </c>
    </row>
    <row r="333" spans="1:10" ht="15" hidden="1" customHeight="1">
      <c r="A333" s="6">
        <f t="shared" si="3"/>
        <v>43124</v>
      </c>
      <c r="B333">
        <f>SUMIF('Servicios Realizados'!G$2:G$800,A333,'Servicios Realizados'!H$2:H$800)</f>
        <v>0</v>
      </c>
      <c r="D333">
        <f>SUMIFS('Servicios Realizados'!H:H,'Servicios Realizados'!G:G,A333,'Servicios Realizados'!B:B,D$2)</f>
        <v>0</v>
      </c>
      <c r="E333">
        <f>SUMIFS('Servicios Realizados'!H:H,'Servicios Realizados'!G:G,A333,'Servicios Realizados'!B:B,E$2)</f>
        <v>0</v>
      </c>
      <c r="F333">
        <f>SUMIFS('Servicios Realizados'!H:H,'Servicios Realizados'!G:G,A333,'Servicios Realizados'!B:B,F$2)</f>
        <v>0</v>
      </c>
      <c r="G333">
        <f>SUMIFS('Servicios Realizados'!H:H,'Servicios Realizados'!G:G,A333,'Servicios Realizados'!B:B,G$2)</f>
        <v>0</v>
      </c>
      <c r="H333">
        <f>SUMIFS('Servicios Realizados'!H:H,'Servicios Realizados'!G:G,A333,'Servicios Realizados'!B:B,H$2)</f>
        <v>0</v>
      </c>
      <c r="I333">
        <f>SUMIFS('Servicios Realizados'!H:H,'Servicios Realizados'!G:G,A333,'Servicios Realizados'!B:B,I$2)</f>
        <v>0</v>
      </c>
      <c r="J333">
        <f>SUMIFS('Servicios Realizados'!H:H,'Servicios Realizados'!G:G,A333,'Servicios Realizados'!B:B,J$2)</f>
        <v>0</v>
      </c>
    </row>
    <row r="334" spans="1:10" ht="15" hidden="1" customHeight="1">
      <c r="A334" s="6">
        <f t="shared" si="3"/>
        <v>43125</v>
      </c>
      <c r="B334">
        <f>SUMIF('Servicios Realizados'!G$2:G$800,A334,'Servicios Realizados'!H$2:H$800)</f>
        <v>0</v>
      </c>
      <c r="D334">
        <f>SUMIFS('Servicios Realizados'!H:H,'Servicios Realizados'!G:G,A334,'Servicios Realizados'!B:B,D$2)</f>
        <v>0</v>
      </c>
      <c r="E334">
        <f>SUMIFS('Servicios Realizados'!H:H,'Servicios Realizados'!G:G,A334,'Servicios Realizados'!B:B,E$2)</f>
        <v>0</v>
      </c>
      <c r="F334">
        <f>SUMIFS('Servicios Realizados'!H:H,'Servicios Realizados'!G:G,A334,'Servicios Realizados'!B:B,F$2)</f>
        <v>0</v>
      </c>
      <c r="G334">
        <f>SUMIFS('Servicios Realizados'!H:H,'Servicios Realizados'!G:G,A334,'Servicios Realizados'!B:B,G$2)</f>
        <v>0</v>
      </c>
      <c r="H334">
        <f>SUMIFS('Servicios Realizados'!H:H,'Servicios Realizados'!G:G,A334,'Servicios Realizados'!B:B,H$2)</f>
        <v>0</v>
      </c>
      <c r="I334">
        <f>SUMIFS('Servicios Realizados'!H:H,'Servicios Realizados'!G:G,A334,'Servicios Realizados'!B:B,I$2)</f>
        <v>0</v>
      </c>
      <c r="J334">
        <f>SUMIFS('Servicios Realizados'!H:H,'Servicios Realizados'!G:G,A334,'Servicios Realizados'!B:B,J$2)</f>
        <v>0</v>
      </c>
    </row>
    <row r="335" spans="1:10" ht="15" hidden="1" customHeight="1">
      <c r="A335" s="6">
        <f t="shared" si="3"/>
        <v>43126</v>
      </c>
      <c r="B335">
        <f>SUMIF('Servicios Realizados'!G$2:G$800,A335,'Servicios Realizados'!H$2:H$800)</f>
        <v>0</v>
      </c>
      <c r="D335">
        <f>SUMIFS('Servicios Realizados'!H:H,'Servicios Realizados'!G:G,A335,'Servicios Realizados'!B:B,D$2)</f>
        <v>0</v>
      </c>
      <c r="E335">
        <f>SUMIFS('Servicios Realizados'!H:H,'Servicios Realizados'!G:G,A335,'Servicios Realizados'!B:B,E$2)</f>
        <v>0</v>
      </c>
      <c r="F335">
        <f>SUMIFS('Servicios Realizados'!H:H,'Servicios Realizados'!G:G,A335,'Servicios Realizados'!B:B,F$2)</f>
        <v>0</v>
      </c>
      <c r="G335">
        <f>SUMIFS('Servicios Realizados'!H:H,'Servicios Realizados'!G:G,A335,'Servicios Realizados'!B:B,G$2)</f>
        <v>0</v>
      </c>
      <c r="H335">
        <f>SUMIFS('Servicios Realizados'!H:H,'Servicios Realizados'!G:G,A335,'Servicios Realizados'!B:B,H$2)</f>
        <v>0</v>
      </c>
      <c r="I335">
        <f>SUMIFS('Servicios Realizados'!H:H,'Servicios Realizados'!G:G,A335,'Servicios Realizados'!B:B,I$2)</f>
        <v>0</v>
      </c>
      <c r="J335">
        <f>SUMIFS('Servicios Realizados'!H:H,'Servicios Realizados'!G:G,A335,'Servicios Realizados'!B:B,J$2)</f>
        <v>0</v>
      </c>
    </row>
    <row r="336" spans="1:10" ht="15" hidden="1" customHeight="1">
      <c r="A336" s="6">
        <f t="shared" si="3"/>
        <v>43127</v>
      </c>
      <c r="B336">
        <f>SUMIF('Servicios Realizados'!G$2:G$800,A336,'Servicios Realizados'!H$2:H$800)</f>
        <v>0</v>
      </c>
      <c r="D336">
        <f>SUMIFS('Servicios Realizados'!H:H,'Servicios Realizados'!G:G,A336,'Servicios Realizados'!B:B,D$2)</f>
        <v>0</v>
      </c>
      <c r="E336">
        <f>SUMIFS('Servicios Realizados'!H:H,'Servicios Realizados'!G:G,A336,'Servicios Realizados'!B:B,E$2)</f>
        <v>0</v>
      </c>
      <c r="F336">
        <f>SUMIFS('Servicios Realizados'!H:H,'Servicios Realizados'!G:G,A336,'Servicios Realizados'!B:B,F$2)</f>
        <v>0</v>
      </c>
      <c r="G336">
        <f>SUMIFS('Servicios Realizados'!H:H,'Servicios Realizados'!G:G,A336,'Servicios Realizados'!B:B,G$2)</f>
        <v>0</v>
      </c>
      <c r="H336">
        <f>SUMIFS('Servicios Realizados'!H:H,'Servicios Realizados'!G:G,A336,'Servicios Realizados'!B:B,H$2)</f>
        <v>0</v>
      </c>
      <c r="I336">
        <f>SUMIFS('Servicios Realizados'!H:H,'Servicios Realizados'!G:G,A336,'Servicios Realizados'!B:B,I$2)</f>
        <v>0</v>
      </c>
      <c r="J336">
        <f>SUMIFS('Servicios Realizados'!H:H,'Servicios Realizados'!G:G,A336,'Servicios Realizados'!B:B,J$2)</f>
        <v>0</v>
      </c>
    </row>
    <row r="337" spans="1:10" ht="15" hidden="1" customHeight="1">
      <c r="A337" s="6">
        <f t="shared" si="3"/>
        <v>43128</v>
      </c>
      <c r="B337">
        <f>SUMIF('Servicios Realizados'!G$2:G$800,A337,'Servicios Realizados'!H$2:H$800)</f>
        <v>0</v>
      </c>
      <c r="D337">
        <f>SUMIFS('Servicios Realizados'!H:H,'Servicios Realizados'!G:G,A337,'Servicios Realizados'!B:B,D$2)</f>
        <v>0</v>
      </c>
      <c r="E337">
        <f>SUMIFS('Servicios Realizados'!H:H,'Servicios Realizados'!G:G,A337,'Servicios Realizados'!B:B,E$2)</f>
        <v>0</v>
      </c>
      <c r="F337">
        <f>SUMIFS('Servicios Realizados'!H:H,'Servicios Realizados'!G:G,A337,'Servicios Realizados'!B:B,F$2)</f>
        <v>0</v>
      </c>
      <c r="G337">
        <f>SUMIFS('Servicios Realizados'!H:H,'Servicios Realizados'!G:G,A337,'Servicios Realizados'!B:B,G$2)</f>
        <v>0</v>
      </c>
      <c r="H337">
        <f>SUMIFS('Servicios Realizados'!H:H,'Servicios Realizados'!G:G,A337,'Servicios Realizados'!B:B,H$2)</f>
        <v>0</v>
      </c>
      <c r="I337">
        <f>SUMIFS('Servicios Realizados'!H:H,'Servicios Realizados'!G:G,A337,'Servicios Realizados'!B:B,I$2)</f>
        <v>0</v>
      </c>
      <c r="J337">
        <f>SUMIFS('Servicios Realizados'!H:H,'Servicios Realizados'!G:G,A337,'Servicios Realizados'!B:B,J$2)</f>
        <v>0</v>
      </c>
    </row>
    <row r="338" spans="1:10" ht="15" hidden="1" customHeight="1">
      <c r="A338" s="6">
        <f t="shared" si="3"/>
        <v>43129</v>
      </c>
      <c r="B338">
        <f>SUMIF('Servicios Realizados'!G$2:G$800,A338,'Servicios Realizados'!H$2:H$800)</f>
        <v>0</v>
      </c>
      <c r="D338">
        <f>SUMIFS('Servicios Realizados'!H:H,'Servicios Realizados'!G:G,A338,'Servicios Realizados'!B:B,D$2)</f>
        <v>0</v>
      </c>
      <c r="E338">
        <f>SUMIFS('Servicios Realizados'!H:H,'Servicios Realizados'!G:G,A338,'Servicios Realizados'!B:B,E$2)</f>
        <v>0</v>
      </c>
      <c r="F338">
        <f>SUMIFS('Servicios Realizados'!H:H,'Servicios Realizados'!G:G,A338,'Servicios Realizados'!B:B,F$2)</f>
        <v>0</v>
      </c>
      <c r="G338">
        <f>SUMIFS('Servicios Realizados'!H:H,'Servicios Realizados'!G:G,A338,'Servicios Realizados'!B:B,G$2)</f>
        <v>0</v>
      </c>
      <c r="H338">
        <f>SUMIFS('Servicios Realizados'!H:H,'Servicios Realizados'!G:G,A338,'Servicios Realizados'!B:B,H$2)</f>
        <v>0</v>
      </c>
      <c r="I338">
        <f>SUMIFS('Servicios Realizados'!H:H,'Servicios Realizados'!G:G,A338,'Servicios Realizados'!B:B,I$2)</f>
        <v>0</v>
      </c>
      <c r="J338">
        <f>SUMIFS('Servicios Realizados'!H:H,'Servicios Realizados'!G:G,A338,'Servicios Realizados'!B:B,J$2)</f>
        <v>0</v>
      </c>
    </row>
    <row r="339" spans="1:10" ht="15" hidden="1" customHeight="1">
      <c r="A339" s="6">
        <f t="shared" si="3"/>
        <v>43130</v>
      </c>
      <c r="B339">
        <f>SUMIF('Servicios Realizados'!G$2:G$800,A339,'Servicios Realizados'!H$2:H$800)</f>
        <v>0</v>
      </c>
      <c r="D339">
        <f>SUMIFS('Servicios Realizados'!H:H,'Servicios Realizados'!G:G,A339,'Servicios Realizados'!B:B,D$2)</f>
        <v>0</v>
      </c>
      <c r="E339">
        <f>SUMIFS('Servicios Realizados'!H:H,'Servicios Realizados'!G:G,A339,'Servicios Realizados'!B:B,E$2)</f>
        <v>0</v>
      </c>
      <c r="F339">
        <f>SUMIFS('Servicios Realizados'!H:H,'Servicios Realizados'!G:G,A339,'Servicios Realizados'!B:B,F$2)</f>
        <v>0</v>
      </c>
      <c r="G339">
        <f>SUMIFS('Servicios Realizados'!H:H,'Servicios Realizados'!G:G,A339,'Servicios Realizados'!B:B,G$2)</f>
        <v>0</v>
      </c>
      <c r="H339">
        <f>SUMIFS('Servicios Realizados'!H:H,'Servicios Realizados'!G:G,A339,'Servicios Realizados'!B:B,H$2)</f>
        <v>0</v>
      </c>
      <c r="I339">
        <f>SUMIFS('Servicios Realizados'!H:H,'Servicios Realizados'!G:G,A339,'Servicios Realizados'!B:B,I$2)</f>
        <v>0</v>
      </c>
      <c r="J339">
        <f>SUMIFS('Servicios Realizados'!H:H,'Servicios Realizados'!G:G,A339,'Servicios Realizados'!B:B,J$2)</f>
        <v>0</v>
      </c>
    </row>
    <row r="340" spans="1:10" ht="15" hidden="1" customHeight="1">
      <c r="A340" s="6">
        <f t="shared" si="3"/>
        <v>43131</v>
      </c>
      <c r="B340">
        <f>SUMIF('Servicios Realizados'!G$2:G$800,A340,'Servicios Realizados'!H$2:H$800)</f>
        <v>0</v>
      </c>
      <c r="D340">
        <f>SUMIFS('Servicios Realizados'!H:H,'Servicios Realizados'!G:G,A340,'Servicios Realizados'!B:B,D$2)</f>
        <v>0</v>
      </c>
      <c r="E340">
        <f>SUMIFS('Servicios Realizados'!H:H,'Servicios Realizados'!G:G,A340,'Servicios Realizados'!B:B,E$2)</f>
        <v>0</v>
      </c>
      <c r="F340">
        <f>SUMIFS('Servicios Realizados'!H:H,'Servicios Realizados'!G:G,A340,'Servicios Realizados'!B:B,F$2)</f>
        <v>0</v>
      </c>
      <c r="G340">
        <f>SUMIFS('Servicios Realizados'!H:H,'Servicios Realizados'!G:G,A340,'Servicios Realizados'!B:B,G$2)</f>
        <v>0</v>
      </c>
      <c r="H340">
        <f>SUMIFS('Servicios Realizados'!H:H,'Servicios Realizados'!G:G,A340,'Servicios Realizados'!B:B,H$2)</f>
        <v>0</v>
      </c>
      <c r="I340">
        <f>SUMIFS('Servicios Realizados'!H:H,'Servicios Realizados'!G:G,A340,'Servicios Realizados'!B:B,I$2)</f>
        <v>0</v>
      </c>
      <c r="J340">
        <f>SUMIFS('Servicios Realizados'!H:H,'Servicios Realizados'!G:G,A340,'Servicios Realizados'!B:B,J$2)</f>
        <v>0</v>
      </c>
    </row>
    <row r="341" spans="1:10" ht="15" hidden="1" customHeight="1">
      <c r="A341" s="6">
        <f t="shared" si="3"/>
        <v>43132</v>
      </c>
      <c r="B341">
        <f>SUMIF('Servicios Realizados'!G$2:G$800,A341,'Servicios Realizados'!H$2:H$800)</f>
        <v>0</v>
      </c>
      <c r="D341">
        <f>SUMIFS('Servicios Realizados'!H:H,'Servicios Realizados'!G:G,A341,'Servicios Realizados'!B:B,D$2)</f>
        <v>0</v>
      </c>
      <c r="E341">
        <f>SUMIFS('Servicios Realizados'!H:H,'Servicios Realizados'!G:G,A341,'Servicios Realizados'!B:B,E$2)</f>
        <v>0</v>
      </c>
      <c r="F341">
        <f>SUMIFS('Servicios Realizados'!H:H,'Servicios Realizados'!G:G,A341,'Servicios Realizados'!B:B,F$2)</f>
        <v>0</v>
      </c>
      <c r="G341">
        <f>SUMIFS('Servicios Realizados'!H:H,'Servicios Realizados'!G:G,A341,'Servicios Realizados'!B:B,G$2)</f>
        <v>0</v>
      </c>
      <c r="H341">
        <f>SUMIFS('Servicios Realizados'!H:H,'Servicios Realizados'!G:G,A341,'Servicios Realizados'!B:B,H$2)</f>
        <v>0</v>
      </c>
      <c r="I341">
        <f>SUMIFS('Servicios Realizados'!H:H,'Servicios Realizados'!G:G,A341,'Servicios Realizados'!B:B,I$2)</f>
        <v>0</v>
      </c>
      <c r="J341">
        <f>SUMIFS('Servicios Realizados'!H:H,'Servicios Realizados'!G:G,A341,'Servicios Realizados'!B:B,J$2)</f>
        <v>0</v>
      </c>
    </row>
    <row r="342" spans="1:10" ht="15" hidden="1" customHeight="1">
      <c r="A342" s="6">
        <f t="shared" si="3"/>
        <v>43133</v>
      </c>
      <c r="B342">
        <f>SUMIF('Servicios Realizados'!G$2:G$800,A342,'Servicios Realizados'!H$2:H$800)</f>
        <v>0</v>
      </c>
      <c r="D342">
        <f>SUMIFS('Servicios Realizados'!H:H,'Servicios Realizados'!G:G,A342,'Servicios Realizados'!B:B,D$2)</f>
        <v>0</v>
      </c>
      <c r="E342">
        <f>SUMIFS('Servicios Realizados'!H:H,'Servicios Realizados'!G:G,A342,'Servicios Realizados'!B:B,E$2)</f>
        <v>0</v>
      </c>
      <c r="F342">
        <f>SUMIFS('Servicios Realizados'!H:H,'Servicios Realizados'!G:G,A342,'Servicios Realizados'!B:B,F$2)</f>
        <v>0</v>
      </c>
      <c r="G342">
        <f>SUMIFS('Servicios Realizados'!H:H,'Servicios Realizados'!G:G,A342,'Servicios Realizados'!B:B,G$2)</f>
        <v>0</v>
      </c>
      <c r="H342">
        <f>SUMIFS('Servicios Realizados'!H:H,'Servicios Realizados'!G:G,A342,'Servicios Realizados'!B:B,H$2)</f>
        <v>0</v>
      </c>
      <c r="I342">
        <f>SUMIFS('Servicios Realizados'!H:H,'Servicios Realizados'!G:G,A342,'Servicios Realizados'!B:B,I$2)</f>
        <v>0</v>
      </c>
      <c r="J342">
        <f>SUMIFS('Servicios Realizados'!H:H,'Servicios Realizados'!G:G,A342,'Servicios Realizados'!B:B,J$2)</f>
        <v>0</v>
      </c>
    </row>
    <row r="343" spans="1:10" ht="15" hidden="1" customHeight="1">
      <c r="A343" s="6">
        <f t="shared" si="3"/>
        <v>43134</v>
      </c>
      <c r="B343">
        <f>SUMIF('Servicios Realizados'!G$2:G$800,A343,'Servicios Realizados'!H$2:H$800)</f>
        <v>0</v>
      </c>
      <c r="D343">
        <f>SUMIFS('Servicios Realizados'!H:H,'Servicios Realizados'!G:G,A343,'Servicios Realizados'!B:B,D$2)</f>
        <v>0</v>
      </c>
      <c r="E343">
        <f>SUMIFS('Servicios Realizados'!H:H,'Servicios Realizados'!G:G,A343,'Servicios Realizados'!B:B,E$2)</f>
        <v>0</v>
      </c>
      <c r="F343">
        <f>SUMIFS('Servicios Realizados'!H:H,'Servicios Realizados'!G:G,A343,'Servicios Realizados'!B:B,F$2)</f>
        <v>0</v>
      </c>
      <c r="G343">
        <f>SUMIFS('Servicios Realizados'!H:H,'Servicios Realizados'!G:G,A343,'Servicios Realizados'!B:B,G$2)</f>
        <v>0</v>
      </c>
      <c r="H343">
        <f>SUMIFS('Servicios Realizados'!H:H,'Servicios Realizados'!G:G,A343,'Servicios Realizados'!B:B,H$2)</f>
        <v>0</v>
      </c>
      <c r="I343">
        <f>SUMIFS('Servicios Realizados'!H:H,'Servicios Realizados'!G:G,A343,'Servicios Realizados'!B:B,I$2)</f>
        <v>0</v>
      </c>
      <c r="J343">
        <f>SUMIFS('Servicios Realizados'!H:H,'Servicios Realizados'!G:G,A343,'Servicios Realizados'!B:B,J$2)</f>
        <v>0</v>
      </c>
    </row>
    <row r="344" spans="1:10" ht="15" hidden="1" customHeight="1">
      <c r="A344" s="6">
        <f t="shared" si="3"/>
        <v>43135</v>
      </c>
      <c r="B344">
        <f>SUMIF('Servicios Realizados'!G$2:G$800,A344,'Servicios Realizados'!H$2:H$800)</f>
        <v>0</v>
      </c>
      <c r="D344">
        <f>SUMIFS('Servicios Realizados'!H:H,'Servicios Realizados'!G:G,A344,'Servicios Realizados'!B:B,D$2)</f>
        <v>0</v>
      </c>
      <c r="E344">
        <f>SUMIFS('Servicios Realizados'!H:H,'Servicios Realizados'!G:G,A344,'Servicios Realizados'!B:B,E$2)</f>
        <v>0</v>
      </c>
      <c r="F344">
        <f>SUMIFS('Servicios Realizados'!H:H,'Servicios Realizados'!G:G,A344,'Servicios Realizados'!B:B,F$2)</f>
        <v>0</v>
      </c>
      <c r="G344">
        <f>SUMIFS('Servicios Realizados'!H:H,'Servicios Realizados'!G:G,A344,'Servicios Realizados'!B:B,G$2)</f>
        <v>0</v>
      </c>
      <c r="H344">
        <f>SUMIFS('Servicios Realizados'!H:H,'Servicios Realizados'!G:G,A344,'Servicios Realizados'!B:B,H$2)</f>
        <v>0</v>
      </c>
      <c r="I344">
        <f>SUMIFS('Servicios Realizados'!H:H,'Servicios Realizados'!G:G,A344,'Servicios Realizados'!B:B,I$2)</f>
        <v>0</v>
      </c>
      <c r="J344">
        <f>SUMIFS('Servicios Realizados'!H:H,'Servicios Realizados'!G:G,A344,'Servicios Realizados'!B:B,J$2)</f>
        <v>0</v>
      </c>
    </row>
    <row r="345" spans="1:10" ht="15" hidden="1" customHeight="1">
      <c r="A345" s="6">
        <f t="shared" si="3"/>
        <v>43136</v>
      </c>
      <c r="B345">
        <f>SUMIF('Servicios Realizados'!G$2:G$800,A345,'Servicios Realizados'!H$2:H$800)</f>
        <v>0</v>
      </c>
      <c r="D345">
        <f>SUMIFS('Servicios Realizados'!H:H,'Servicios Realizados'!G:G,A345,'Servicios Realizados'!B:B,D$2)</f>
        <v>0</v>
      </c>
      <c r="E345">
        <f>SUMIFS('Servicios Realizados'!H:H,'Servicios Realizados'!G:G,A345,'Servicios Realizados'!B:B,E$2)</f>
        <v>0</v>
      </c>
      <c r="F345">
        <f>SUMIFS('Servicios Realizados'!H:H,'Servicios Realizados'!G:G,A345,'Servicios Realizados'!B:B,F$2)</f>
        <v>0</v>
      </c>
      <c r="G345">
        <f>SUMIFS('Servicios Realizados'!H:H,'Servicios Realizados'!G:G,A345,'Servicios Realizados'!B:B,G$2)</f>
        <v>0</v>
      </c>
      <c r="H345">
        <f>SUMIFS('Servicios Realizados'!H:H,'Servicios Realizados'!G:G,A345,'Servicios Realizados'!B:B,H$2)</f>
        <v>0</v>
      </c>
      <c r="I345">
        <f>SUMIFS('Servicios Realizados'!H:H,'Servicios Realizados'!G:G,A345,'Servicios Realizados'!B:B,I$2)</f>
        <v>0</v>
      </c>
      <c r="J345">
        <f>SUMIFS('Servicios Realizados'!H:H,'Servicios Realizados'!G:G,A345,'Servicios Realizados'!B:B,J$2)</f>
        <v>0</v>
      </c>
    </row>
    <row r="346" spans="1:10" ht="15" hidden="1" customHeight="1">
      <c r="A346" s="6">
        <f t="shared" si="3"/>
        <v>43137</v>
      </c>
      <c r="B346">
        <f>SUMIF('Servicios Realizados'!G$2:G$800,A346,'Servicios Realizados'!H$2:H$800)</f>
        <v>0</v>
      </c>
      <c r="D346">
        <f>SUMIFS('Servicios Realizados'!H:H,'Servicios Realizados'!G:G,A346,'Servicios Realizados'!B:B,D$2)</f>
        <v>0</v>
      </c>
      <c r="E346">
        <f>SUMIFS('Servicios Realizados'!H:H,'Servicios Realizados'!G:G,A346,'Servicios Realizados'!B:B,E$2)</f>
        <v>0</v>
      </c>
      <c r="F346">
        <f>SUMIFS('Servicios Realizados'!H:H,'Servicios Realizados'!G:G,A346,'Servicios Realizados'!B:B,F$2)</f>
        <v>0</v>
      </c>
      <c r="G346">
        <f>SUMIFS('Servicios Realizados'!H:H,'Servicios Realizados'!G:G,A346,'Servicios Realizados'!B:B,G$2)</f>
        <v>0</v>
      </c>
      <c r="H346">
        <f>SUMIFS('Servicios Realizados'!H:H,'Servicios Realizados'!G:G,A346,'Servicios Realizados'!B:B,H$2)</f>
        <v>0</v>
      </c>
      <c r="I346">
        <f>SUMIFS('Servicios Realizados'!H:H,'Servicios Realizados'!G:G,A346,'Servicios Realizados'!B:B,I$2)</f>
        <v>0</v>
      </c>
      <c r="J346">
        <f>SUMIFS('Servicios Realizados'!H:H,'Servicios Realizados'!G:G,A346,'Servicios Realizados'!B:B,J$2)</f>
        <v>0</v>
      </c>
    </row>
    <row r="347" spans="1:10" ht="15" hidden="1" customHeight="1">
      <c r="A347" s="6">
        <f t="shared" si="3"/>
        <v>43138</v>
      </c>
      <c r="B347">
        <f>SUMIF('Servicios Realizados'!G$2:G$800,A347,'Servicios Realizados'!H$2:H$800)</f>
        <v>0</v>
      </c>
      <c r="D347">
        <f>SUMIFS('Servicios Realizados'!H:H,'Servicios Realizados'!G:G,A347,'Servicios Realizados'!B:B,D$2)</f>
        <v>0</v>
      </c>
      <c r="E347">
        <f>SUMIFS('Servicios Realizados'!H:H,'Servicios Realizados'!G:G,A347,'Servicios Realizados'!B:B,E$2)</f>
        <v>0</v>
      </c>
      <c r="F347">
        <f>SUMIFS('Servicios Realizados'!H:H,'Servicios Realizados'!G:G,A347,'Servicios Realizados'!B:B,F$2)</f>
        <v>0</v>
      </c>
      <c r="G347">
        <f>SUMIFS('Servicios Realizados'!H:H,'Servicios Realizados'!G:G,A347,'Servicios Realizados'!B:B,G$2)</f>
        <v>0</v>
      </c>
      <c r="H347">
        <f>SUMIFS('Servicios Realizados'!H:H,'Servicios Realizados'!G:G,A347,'Servicios Realizados'!B:B,H$2)</f>
        <v>0</v>
      </c>
      <c r="I347">
        <f>SUMIFS('Servicios Realizados'!H:H,'Servicios Realizados'!G:G,A347,'Servicios Realizados'!B:B,I$2)</f>
        <v>0</v>
      </c>
      <c r="J347">
        <f>SUMIFS('Servicios Realizados'!H:H,'Servicios Realizados'!G:G,A347,'Servicios Realizados'!B:B,J$2)</f>
        <v>0</v>
      </c>
    </row>
    <row r="348" spans="1:10" ht="15" hidden="1" customHeight="1">
      <c r="A348" s="6">
        <f t="shared" si="3"/>
        <v>43139</v>
      </c>
      <c r="B348">
        <f>SUMIF('Servicios Realizados'!G$2:G$800,A348,'Servicios Realizados'!H$2:H$800)</f>
        <v>0</v>
      </c>
      <c r="D348">
        <f>SUMIFS('Servicios Realizados'!H:H,'Servicios Realizados'!G:G,A348,'Servicios Realizados'!B:B,D$2)</f>
        <v>0</v>
      </c>
      <c r="E348">
        <f>SUMIFS('Servicios Realizados'!H:H,'Servicios Realizados'!G:G,A348,'Servicios Realizados'!B:B,E$2)</f>
        <v>0</v>
      </c>
      <c r="F348">
        <f>SUMIFS('Servicios Realizados'!H:H,'Servicios Realizados'!G:G,A348,'Servicios Realizados'!B:B,F$2)</f>
        <v>0</v>
      </c>
      <c r="G348">
        <f>SUMIFS('Servicios Realizados'!H:H,'Servicios Realizados'!G:G,A348,'Servicios Realizados'!B:B,G$2)</f>
        <v>0</v>
      </c>
      <c r="H348">
        <f>SUMIFS('Servicios Realizados'!H:H,'Servicios Realizados'!G:G,A348,'Servicios Realizados'!B:B,H$2)</f>
        <v>0</v>
      </c>
      <c r="I348">
        <f>SUMIFS('Servicios Realizados'!H:H,'Servicios Realizados'!G:G,A348,'Servicios Realizados'!B:B,I$2)</f>
        <v>0</v>
      </c>
      <c r="J348">
        <f>SUMIFS('Servicios Realizados'!H:H,'Servicios Realizados'!G:G,A348,'Servicios Realizados'!B:B,J$2)</f>
        <v>0</v>
      </c>
    </row>
    <row r="349" spans="1:10" ht="15" hidden="1" customHeight="1">
      <c r="A349" s="6">
        <f t="shared" si="3"/>
        <v>43140</v>
      </c>
      <c r="B349">
        <f>SUMIF('Servicios Realizados'!G$2:G$800,A349,'Servicios Realizados'!H$2:H$800)</f>
        <v>0</v>
      </c>
      <c r="D349">
        <f>SUMIFS('Servicios Realizados'!H:H,'Servicios Realizados'!G:G,A349,'Servicios Realizados'!B:B,D$2)</f>
        <v>0</v>
      </c>
      <c r="E349">
        <f>SUMIFS('Servicios Realizados'!H:H,'Servicios Realizados'!G:G,A349,'Servicios Realizados'!B:B,E$2)</f>
        <v>0</v>
      </c>
      <c r="F349">
        <f>SUMIFS('Servicios Realizados'!H:H,'Servicios Realizados'!G:G,A349,'Servicios Realizados'!B:B,F$2)</f>
        <v>0</v>
      </c>
      <c r="G349">
        <f>SUMIFS('Servicios Realizados'!H:H,'Servicios Realizados'!G:G,A349,'Servicios Realizados'!B:B,G$2)</f>
        <v>0</v>
      </c>
      <c r="H349">
        <f>SUMIFS('Servicios Realizados'!H:H,'Servicios Realizados'!G:G,A349,'Servicios Realizados'!B:B,H$2)</f>
        <v>0</v>
      </c>
      <c r="I349">
        <f>SUMIFS('Servicios Realizados'!H:H,'Servicios Realizados'!G:G,A349,'Servicios Realizados'!B:B,I$2)</f>
        <v>0</v>
      </c>
      <c r="J349">
        <f>SUMIFS('Servicios Realizados'!H:H,'Servicios Realizados'!G:G,A349,'Servicios Realizados'!B:B,J$2)</f>
        <v>0</v>
      </c>
    </row>
    <row r="350" spans="1:10" ht="15" hidden="1" customHeight="1">
      <c r="A350" s="6">
        <f t="shared" si="3"/>
        <v>43141</v>
      </c>
      <c r="B350">
        <f>SUMIF('Servicios Realizados'!G$2:G$800,A350,'Servicios Realizados'!H$2:H$800)</f>
        <v>0</v>
      </c>
      <c r="D350">
        <f>SUMIFS('Servicios Realizados'!H:H,'Servicios Realizados'!G:G,A350,'Servicios Realizados'!B:B,D$2)</f>
        <v>0</v>
      </c>
      <c r="E350">
        <f>SUMIFS('Servicios Realizados'!H:H,'Servicios Realizados'!G:G,A350,'Servicios Realizados'!B:B,E$2)</f>
        <v>0</v>
      </c>
      <c r="F350">
        <f>SUMIFS('Servicios Realizados'!H:H,'Servicios Realizados'!G:G,A350,'Servicios Realizados'!B:B,F$2)</f>
        <v>0</v>
      </c>
      <c r="G350">
        <f>SUMIFS('Servicios Realizados'!H:H,'Servicios Realizados'!G:G,A350,'Servicios Realizados'!B:B,G$2)</f>
        <v>0</v>
      </c>
      <c r="H350">
        <f>SUMIFS('Servicios Realizados'!H:H,'Servicios Realizados'!G:G,A350,'Servicios Realizados'!B:B,H$2)</f>
        <v>0</v>
      </c>
      <c r="I350">
        <f>SUMIFS('Servicios Realizados'!H:H,'Servicios Realizados'!G:G,A350,'Servicios Realizados'!B:B,I$2)</f>
        <v>0</v>
      </c>
      <c r="J350">
        <f>SUMIFS('Servicios Realizados'!H:H,'Servicios Realizados'!G:G,A350,'Servicios Realizados'!B:B,J$2)</f>
        <v>0</v>
      </c>
    </row>
    <row r="351" spans="1:10" ht="15" hidden="1" customHeight="1">
      <c r="A351" s="6">
        <f t="shared" si="3"/>
        <v>43142</v>
      </c>
      <c r="B351">
        <f>SUMIF('Servicios Realizados'!G$2:G$800,A351,'Servicios Realizados'!H$2:H$800)</f>
        <v>0</v>
      </c>
      <c r="D351">
        <f>SUMIFS('Servicios Realizados'!H:H,'Servicios Realizados'!G:G,A351,'Servicios Realizados'!B:B,D$2)</f>
        <v>0</v>
      </c>
      <c r="E351">
        <f>SUMIFS('Servicios Realizados'!H:H,'Servicios Realizados'!G:G,A351,'Servicios Realizados'!B:B,E$2)</f>
        <v>0</v>
      </c>
      <c r="F351">
        <f>SUMIFS('Servicios Realizados'!H:H,'Servicios Realizados'!G:G,A351,'Servicios Realizados'!B:B,F$2)</f>
        <v>0</v>
      </c>
      <c r="G351">
        <f>SUMIFS('Servicios Realizados'!H:H,'Servicios Realizados'!G:G,A351,'Servicios Realizados'!B:B,G$2)</f>
        <v>0</v>
      </c>
      <c r="H351">
        <f>SUMIFS('Servicios Realizados'!H:H,'Servicios Realizados'!G:G,A351,'Servicios Realizados'!B:B,H$2)</f>
        <v>0</v>
      </c>
      <c r="I351">
        <f>SUMIFS('Servicios Realizados'!H:H,'Servicios Realizados'!G:G,A351,'Servicios Realizados'!B:B,I$2)</f>
        <v>0</v>
      </c>
      <c r="J351">
        <f>SUMIFS('Servicios Realizados'!H:H,'Servicios Realizados'!G:G,A351,'Servicios Realizados'!B:B,J$2)</f>
        <v>0</v>
      </c>
    </row>
    <row r="352" spans="1:10" ht="15" hidden="1" customHeight="1">
      <c r="A352" s="6">
        <f t="shared" si="3"/>
        <v>43143</v>
      </c>
      <c r="B352">
        <f>SUMIF('Servicios Realizados'!G$2:G$800,A352,'Servicios Realizados'!H$2:H$800)</f>
        <v>0</v>
      </c>
      <c r="D352">
        <f>SUMIFS('Servicios Realizados'!H:H,'Servicios Realizados'!G:G,A352,'Servicios Realizados'!B:B,D$2)</f>
        <v>0</v>
      </c>
      <c r="E352">
        <f>SUMIFS('Servicios Realizados'!H:H,'Servicios Realizados'!G:G,A352,'Servicios Realizados'!B:B,E$2)</f>
        <v>0</v>
      </c>
      <c r="F352">
        <f>SUMIFS('Servicios Realizados'!H:H,'Servicios Realizados'!G:G,A352,'Servicios Realizados'!B:B,F$2)</f>
        <v>0</v>
      </c>
      <c r="G352">
        <f>SUMIFS('Servicios Realizados'!H:H,'Servicios Realizados'!G:G,A352,'Servicios Realizados'!B:B,G$2)</f>
        <v>0</v>
      </c>
      <c r="H352">
        <f>SUMIFS('Servicios Realizados'!H:H,'Servicios Realizados'!G:G,A352,'Servicios Realizados'!B:B,H$2)</f>
        <v>0</v>
      </c>
      <c r="I352">
        <f>SUMIFS('Servicios Realizados'!H:H,'Servicios Realizados'!G:G,A352,'Servicios Realizados'!B:B,I$2)</f>
        <v>0</v>
      </c>
      <c r="J352">
        <f>SUMIFS('Servicios Realizados'!H:H,'Servicios Realizados'!G:G,A352,'Servicios Realizados'!B:B,J$2)</f>
        <v>0</v>
      </c>
    </row>
    <row r="353" spans="1:10" ht="15" hidden="1" customHeight="1">
      <c r="A353" s="6">
        <f t="shared" si="3"/>
        <v>43144</v>
      </c>
      <c r="B353">
        <f>SUMIF('Servicios Realizados'!G$2:G$800,A353,'Servicios Realizados'!H$2:H$800)</f>
        <v>0</v>
      </c>
      <c r="D353">
        <f>SUMIFS('Servicios Realizados'!H:H,'Servicios Realizados'!G:G,A353,'Servicios Realizados'!B:B,D$2)</f>
        <v>0</v>
      </c>
      <c r="E353">
        <f>SUMIFS('Servicios Realizados'!H:H,'Servicios Realizados'!G:G,A353,'Servicios Realizados'!B:B,E$2)</f>
        <v>0</v>
      </c>
      <c r="F353">
        <f>SUMIFS('Servicios Realizados'!H:H,'Servicios Realizados'!G:G,A353,'Servicios Realizados'!B:B,F$2)</f>
        <v>0</v>
      </c>
      <c r="G353">
        <f>SUMIFS('Servicios Realizados'!H:H,'Servicios Realizados'!G:G,A353,'Servicios Realizados'!B:B,G$2)</f>
        <v>0</v>
      </c>
      <c r="H353">
        <f>SUMIFS('Servicios Realizados'!H:H,'Servicios Realizados'!G:G,A353,'Servicios Realizados'!B:B,H$2)</f>
        <v>0</v>
      </c>
      <c r="I353">
        <f>SUMIFS('Servicios Realizados'!H:H,'Servicios Realizados'!G:G,A353,'Servicios Realizados'!B:B,I$2)</f>
        <v>0</v>
      </c>
      <c r="J353">
        <f>SUMIFS('Servicios Realizados'!H:H,'Servicios Realizados'!G:G,A353,'Servicios Realizados'!B:B,J$2)</f>
        <v>0</v>
      </c>
    </row>
    <row r="354" spans="1:10" ht="15" hidden="1" customHeight="1">
      <c r="A354" s="6">
        <f t="shared" si="3"/>
        <v>43145</v>
      </c>
      <c r="B354">
        <f>SUMIF('Servicios Realizados'!G$2:G$800,A354,'Servicios Realizados'!H$2:H$800)</f>
        <v>0</v>
      </c>
      <c r="D354">
        <f>SUMIFS('Servicios Realizados'!H:H,'Servicios Realizados'!G:G,A354,'Servicios Realizados'!B:B,D$2)</f>
        <v>0</v>
      </c>
      <c r="E354">
        <f>SUMIFS('Servicios Realizados'!H:H,'Servicios Realizados'!G:G,A354,'Servicios Realizados'!B:B,E$2)</f>
        <v>0</v>
      </c>
      <c r="F354">
        <f>SUMIFS('Servicios Realizados'!H:H,'Servicios Realizados'!G:G,A354,'Servicios Realizados'!B:B,F$2)</f>
        <v>0</v>
      </c>
      <c r="G354">
        <f>SUMIFS('Servicios Realizados'!H:H,'Servicios Realizados'!G:G,A354,'Servicios Realizados'!B:B,G$2)</f>
        <v>0</v>
      </c>
      <c r="H354">
        <f>SUMIFS('Servicios Realizados'!H:H,'Servicios Realizados'!G:G,A354,'Servicios Realizados'!B:B,H$2)</f>
        <v>0</v>
      </c>
      <c r="I354">
        <f>SUMIFS('Servicios Realizados'!H:H,'Servicios Realizados'!G:G,A354,'Servicios Realizados'!B:B,I$2)</f>
        <v>0</v>
      </c>
      <c r="J354">
        <f>SUMIFS('Servicios Realizados'!H:H,'Servicios Realizados'!G:G,A354,'Servicios Realizados'!B:B,J$2)</f>
        <v>0</v>
      </c>
    </row>
    <row r="355" spans="1:10" ht="15" hidden="1" customHeight="1">
      <c r="A355" s="6">
        <f t="shared" si="3"/>
        <v>43146</v>
      </c>
      <c r="B355">
        <f>SUMIF('Servicios Realizados'!G$2:G$800,A355,'Servicios Realizados'!H$2:H$800)</f>
        <v>0</v>
      </c>
      <c r="D355">
        <f>SUMIFS('Servicios Realizados'!H:H,'Servicios Realizados'!G:G,A355,'Servicios Realizados'!B:B,D$2)</f>
        <v>0</v>
      </c>
      <c r="E355">
        <f>SUMIFS('Servicios Realizados'!H:H,'Servicios Realizados'!G:G,A355,'Servicios Realizados'!B:B,E$2)</f>
        <v>0</v>
      </c>
      <c r="F355">
        <f>SUMIFS('Servicios Realizados'!H:H,'Servicios Realizados'!G:G,A355,'Servicios Realizados'!B:B,F$2)</f>
        <v>0</v>
      </c>
      <c r="G355">
        <f>SUMIFS('Servicios Realizados'!H:H,'Servicios Realizados'!G:G,A355,'Servicios Realizados'!B:B,G$2)</f>
        <v>0</v>
      </c>
      <c r="H355">
        <f>SUMIFS('Servicios Realizados'!H:H,'Servicios Realizados'!G:G,A355,'Servicios Realizados'!B:B,H$2)</f>
        <v>0</v>
      </c>
      <c r="I355">
        <f>SUMIFS('Servicios Realizados'!H:H,'Servicios Realizados'!G:G,A355,'Servicios Realizados'!B:B,I$2)</f>
        <v>0</v>
      </c>
      <c r="J355">
        <f>SUMIFS('Servicios Realizados'!H:H,'Servicios Realizados'!G:G,A355,'Servicios Realizados'!B:B,J$2)</f>
        <v>0</v>
      </c>
    </row>
    <row r="356" spans="1:10" ht="15" hidden="1" customHeight="1">
      <c r="A356" s="6">
        <f t="shared" si="3"/>
        <v>43147</v>
      </c>
      <c r="B356">
        <f>SUMIF('Servicios Realizados'!G$2:G$800,A356,'Servicios Realizados'!H$2:H$800)</f>
        <v>0</v>
      </c>
      <c r="D356">
        <f>SUMIFS('Servicios Realizados'!H:H,'Servicios Realizados'!G:G,A356,'Servicios Realizados'!B:B,D$2)</f>
        <v>0</v>
      </c>
      <c r="E356">
        <f>SUMIFS('Servicios Realizados'!H:H,'Servicios Realizados'!G:G,A356,'Servicios Realizados'!B:B,E$2)</f>
        <v>0</v>
      </c>
      <c r="F356">
        <f>SUMIFS('Servicios Realizados'!H:H,'Servicios Realizados'!G:G,A356,'Servicios Realizados'!B:B,F$2)</f>
        <v>0</v>
      </c>
      <c r="G356">
        <f>SUMIFS('Servicios Realizados'!H:H,'Servicios Realizados'!G:G,A356,'Servicios Realizados'!B:B,G$2)</f>
        <v>0</v>
      </c>
      <c r="H356">
        <f>SUMIFS('Servicios Realizados'!H:H,'Servicios Realizados'!G:G,A356,'Servicios Realizados'!B:B,H$2)</f>
        <v>0</v>
      </c>
      <c r="I356">
        <f>SUMIFS('Servicios Realizados'!H:H,'Servicios Realizados'!G:G,A356,'Servicios Realizados'!B:B,I$2)</f>
        <v>0</v>
      </c>
      <c r="J356">
        <f>SUMIFS('Servicios Realizados'!H:H,'Servicios Realizados'!G:G,A356,'Servicios Realizados'!B:B,J$2)</f>
        <v>0</v>
      </c>
    </row>
    <row r="357" spans="1:10" ht="15" hidden="1" customHeight="1">
      <c r="A357" s="6">
        <f t="shared" si="3"/>
        <v>43148</v>
      </c>
      <c r="B357">
        <f>SUMIF('Servicios Realizados'!G$2:G$800,A357,'Servicios Realizados'!H$2:H$800)</f>
        <v>0</v>
      </c>
      <c r="D357">
        <f>SUMIFS('Servicios Realizados'!H:H,'Servicios Realizados'!G:G,A357,'Servicios Realizados'!B:B,D$2)</f>
        <v>0</v>
      </c>
      <c r="E357">
        <f>SUMIFS('Servicios Realizados'!H:H,'Servicios Realizados'!G:G,A357,'Servicios Realizados'!B:B,E$2)</f>
        <v>0</v>
      </c>
      <c r="F357">
        <f>SUMIFS('Servicios Realizados'!H:H,'Servicios Realizados'!G:G,A357,'Servicios Realizados'!B:B,F$2)</f>
        <v>0</v>
      </c>
      <c r="G357">
        <f>SUMIFS('Servicios Realizados'!H:H,'Servicios Realizados'!G:G,A357,'Servicios Realizados'!B:B,G$2)</f>
        <v>0</v>
      </c>
      <c r="H357">
        <f>SUMIFS('Servicios Realizados'!H:H,'Servicios Realizados'!G:G,A357,'Servicios Realizados'!B:B,H$2)</f>
        <v>0</v>
      </c>
      <c r="I357">
        <f>SUMIFS('Servicios Realizados'!H:H,'Servicios Realizados'!G:G,A357,'Servicios Realizados'!B:B,I$2)</f>
        <v>0</v>
      </c>
      <c r="J357">
        <f>SUMIFS('Servicios Realizados'!H:H,'Servicios Realizados'!G:G,A357,'Servicios Realizados'!B:B,J$2)</f>
        <v>0</v>
      </c>
    </row>
    <row r="358" spans="1:10" ht="15" hidden="1" customHeight="1">
      <c r="A358" s="6">
        <f t="shared" si="3"/>
        <v>43149</v>
      </c>
      <c r="B358">
        <f>SUMIF('Servicios Realizados'!G$2:G$800,A358,'Servicios Realizados'!H$2:H$800)</f>
        <v>0</v>
      </c>
      <c r="D358">
        <f>SUMIFS('Servicios Realizados'!H:H,'Servicios Realizados'!G:G,A358,'Servicios Realizados'!B:B,D$2)</f>
        <v>0</v>
      </c>
      <c r="E358">
        <f>SUMIFS('Servicios Realizados'!H:H,'Servicios Realizados'!G:G,A358,'Servicios Realizados'!B:B,E$2)</f>
        <v>0</v>
      </c>
      <c r="F358">
        <f>SUMIFS('Servicios Realizados'!H:H,'Servicios Realizados'!G:G,A358,'Servicios Realizados'!B:B,F$2)</f>
        <v>0</v>
      </c>
      <c r="G358">
        <f>SUMIFS('Servicios Realizados'!H:H,'Servicios Realizados'!G:G,A358,'Servicios Realizados'!B:B,G$2)</f>
        <v>0</v>
      </c>
      <c r="H358">
        <f>SUMIFS('Servicios Realizados'!H:H,'Servicios Realizados'!G:G,A358,'Servicios Realizados'!B:B,H$2)</f>
        <v>0</v>
      </c>
      <c r="I358">
        <f>SUMIFS('Servicios Realizados'!H:H,'Servicios Realizados'!G:G,A358,'Servicios Realizados'!B:B,I$2)</f>
        <v>0</v>
      </c>
      <c r="J358">
        <f>SUMIFS('Servicios Realizados'!H:H,'Servicios Realizados'!G:G,A358,'Servicios Realizados'!B:B,J$2)</f>
        <v>0</v>
      </c>
    </row>
    <row r="359" spans="1:10" ht="15" hidden="1" customHeight="1">
      <c r="A359" s="6">
        <f t="shared" si="3"/>
        <v>43150</v>
      </c>
      <c r="B359">
        <f>SUMIF('Servicios Realizados'!G$2:G$800,A359,'Servicios Realizados'!H$2:H$800)</f>
        <v>0</v>
      </c>
      <c r="D359">
        <f>SUMIFS('Servicios Realizados'!H:H,'Servicios Realizados'!G:G,A359,'Servicios Realizados'!B:B,D$2)</f>
        <v>0</v>
      </c>
      <c r="E359">
        <f>SUMIFS('Servicios Realizados'!H:H,'Servicios Realizados'!G:G,A359,'Servicios Realizados'!B:B,E$2)</f>
        <v>0</v>
      </c>
      <c r="F359">
        <f>SUMIFS('Servicios Realizados'!H:H,'Servicios Realizados'!G:G,A359,'Servicios Realizados'!B:B,F$2)</f>
        <v>0</v>
      </c>
      <c r="G359">
        <f>SUMIFS('Servicios Realizados'!H:H,'Servicios Realizados'!G:G,A359,'Servicios Realizados'!B:B,G$2)</f>
        <v>0</v>
      </c>
      <c r="H359">
        <f>SUMIFS('Servicios Realizados'!H:H,'Servicios Realizados'!G:G,A359,'Servicios Realizados'!B:B,H$2)</f>
        <v>0</v>
      </c>
      <c r="I359">
        <f>SUMIFS('Servicios Realizados'!H:H,'Servicios Realizados'!G:G,A359,'Servicios Realizados'!B:B,I$2)</f>
        <v>0</v>
      </c>
      <c r="J359">
        <f>SUMIFS('Servicios Realizados'!H:H,'Servicios Realizados'!G:G,A359,'Servicios Realizados'!B:B,J$2)</f>
        <v>0</v>
      </c>
    </row>
    <row r="360" spans="1:10" ht="15" hidden="1" customHeight="1">
      <c r="A360" s="6">
        <f t="shared" si="3"/>
        <v>43151</v>
      </c>
      <c r="B360">
        <f>SUMIF('Servicios Realizados'!G$2:G$800,A360,'Servicios Realizados'!H$2:H$800)</f>
        <v>0</v>
      </c>
      <c r="D360">
        <f>SUMIFS('Servicios Realizados'!H:H,'Servicios Realizados'!G:G,A360,'Servicios Realizados'!B:B,D$2)</f>
        <v>0</v>
      </c>
      <c r="E360">
        <f>SUMIFS('Servicios Realizados'!H:H,'Servicios Realizados'!G:G,A360,'Servicios Realizados'!B:B,E$2)</f>
        <v>0</v>
      </c>
      <c r="F360">
        <f>SUMIFS('Servicios Realizados'!H:H,'Servicios Realizados'!G:G,A360,'Servicios Realizados'!B:B,F$2)</f>
        <v>0</v>
      </c>
      <c r="G360">
        <f>SUMIFS('Servicios Realizados'!H:H,'Servicios Realizados'!G:G,A360,'Servicios Realizados'!B:B,G$2)</f>
        <v>0</v>
      </c>
      <c r="H360">
        <f>SUMIFS('Servicios Realizados'!H:H,'Servicios Realizados'!G:G,A360,'Servicios Realizados'!B:B,H$2)</f>
        <v>0</v>
      </c>
      <c r="I360">
        <f>SUMIFS('Servicios Realizados'!H:H,'Servicios Realizados'!G:G,A360,'Servicios Realizados'!B:B,I$2)</f>
        <v>0</v>
      </c>
      <c r="J360">
        <f>SUMIFS('Servicios Realizados'!H:H,'Servicios Realizados'!G:G,A360,'Servicios Realizados'!B:B,J$2)</f>
        <v>0</v>
      </c>
    </row>
    <row r="361" spans="1:10" ht="15" hidden="1" customHeight="1">
      <c r="A361" s="6">
        <f t="shared" si="3"/>
        <v>43152</v>
      </c>
      <c r="B361">
        <f>SUMIF('Servicios Realizados'!G$2:G$800,A361,'Servicios Realizados'!H$2:H$800)</f>
        <v>0</v>
      </c>
      <c r="D361">
        <f>SUMIFS('Servicios Realizados'!H:H,'Servicios Realizados'!G:G,A361,'Servicios Realizados'!B:B,D$2)</f>
        <v>0</v>
      </c>
      <c r="E361">
        <f>SUMIFS('Servicios Realizados'!H:H,'Servicios Realizados'!G:G,A361,'Servicios Realizados'!B:B,E$2)</f>
        <v>0</v>
      </c>
      <c r="F361">
        <f>SUMIFS('Servicios Realizados'!H:H,'Servicios Realizados'!G:G,A361,'Servicios Realizados'!B:B,F$2)</f>
        <v>0</v>
      </c>
      <c r="G361">
        <f>SUMIFS('Servicios Realizados'!H:H,'Servicios Realizados'!G:G,A361,'Servicios Realizados'!B:B,G$2)</f>
        <v>0</v>
      </c>
      <c r="H361">
        <f>SUMIFS('Servicios Realizados'!H:H,'Servicios Realizados'!G:G,A361,'Servicios Realizados'!B:B,H$2)</f>
        <v>0</v>
      </c>
      <c r="I361">
        <f>SUMIFS('Servicios Realizados'!H:H,'Servicios Realizados'!G:G,A361,'Servicios Realizados'!B:B,I$2)</f>
        <v>0</v>
      </c>
      <c r="J361">
        <f>SUMIFS('Servicios Realizados'!H:H,'Servicios Realizados'!G:G,A361,'Servicios Realizados'!B:B,J$2)</f>
        <v>0</v>
      </c>
    </row>
    <row r="362" spans="1:10" ht="15" hidden="1" customHeight="1">
      <c r="A362" s="6">
        <f t="shared" si="3"/>
        <v>43153</v>
      </c>
      <c r="B362">
        <f>SUMIF('Servicios Realizados'!G$2:G$800,A362,'Servicios Realizados'!H$2:H$800)</f>
        <v>0</v>
      </c>
      <c r="D362">
        <f>SUMIFS('Servicios Realizados'!H:H,'Servicios Realizados'!G:G,A362,'Servicios Realizados'!B:B,D$2)</f>
        <v>0</v>
      </c>
      <c r="E362">
        <f>SUMIFS('Servicios Realizados'!H:H,'Servicios Realizados'!G:G,A362,'Servicios Realizados'!B:B,E$2)</f>
        <v>0</v>
      </c>
      <c r="F362">
        <f>SUMIFS('Servicios Realizados'!H:H,'Servicios Realizados'!G:G,A362,'Servicios Realizados'!B:B,F$2)</f>
        <v>0</v>
      </c>
      <c r="G362">
        <f>SUMIFS('Servicios Realizados'!H:H,'Servicios Realizados'!G:G,A362,'Servicios Realizados'!B:B,G$2)</f>
        <v>0</v>
      </c>
      <c r="H362">
        <f>SUMIFS('Servicios Realizados'!H:H,'Servicios Realizados'!G:G,A362,'Servicios Realizados'!B:B,H$2)</f>
        <v>0</v>
      </c>
      <c r="I362">
        <f>SUMIFS('Servicios Realizados'!H:H,'Servicios Realizados'!G:G,A362,'Servicios Realizados'!B:B,I$2)</f>
        <v>0</v>
      </c>
      <c r="J362">
        <f>SUMIFS('Servicios Realizados'!H:H,'Servicios Realizados'!G:G,A362,'Servicios Realizados'!B:B,J$2)</f>
        <v>0</v>
      </c>
    </row>
    <row r="363" spans="1:10" ht="15" hidden="1" customHeight="1">
      <c r="A363" s="6">
        <f t="shared" si="3"/>
        <v>43154</v>
      </c>
      <c r="B363">
        <f>SUMIF('Servicios Realizados'!G$2:G$800,A363,'Servicios Realizados'!H$2:H$800)</f>
        <v>0</v>
      </c>
      <c r="D363">
        <f>SUMIFS('Servicios Realizados'!H:H,'Servicios Realizados'!G:G,A363,'Servicios Realizados'!B:B,D$2)</f>
        <v>0</v>
      </c>
      <c r="E363">
        <f>SUMIFS('Servicios Realizados'!H:H,'Servicios Realizados'!G:G,A363,'Servicios Realizados'!B:B,E$2)</f>
        <v>0</v>
      </c>
      <c r="F363">
        <f>SUMIFS('Servicios Realizados'!H:H,'Servicios Realizados'!G:G,A363,'Servicios Realizados'!B:B,F$2)</f>
        <v>0</v>
      </c>
      <c r="G363">
        <f>SUMIFS('Servicios Realizados'!H:H,'Servicios Realizados'!G:G,A363,'Servicios Realizados'!B:B,G$2)</f>
        <v>0</v>
      </c>
      <c r="H363">
        <f>SUMIFS('Servicios Realizados'!H:H,'Servicios Realizados'!G:G,A363,'Servicios Realizados'!B:B,H$2)</f>
        <v>0</v>
      </c>
      <c r="I363">
        <f>SUMIFS('Servicios Realizados'!H:H,'Servicios Realizados'!G:G,A363,'Servicios Realizados'!B:B,I$2)</f>
        <v>0</v>
      </c>
      <c r="J363">
        <f>SUMIFS('Servicios Realizados'!H:H,'Servicios Realizados'!G:G,A363,'Servicios Realizados'!B:B,J$2)</f>
        <v>0</v>
      </c>
    </row>
    <row r="364" spans="1:10" ht="15" hidden="1" customHeight="1">
      <c r="A364" s="6">
        <f t="shared" si="3"/>
        <v>43155</v>
      </c>
      <c r="B364">
        <f>SUMIF('Servicios Realizados'!G$2:G$800,A364,'Servicios Realizados'!H$2:H$800)</f>
        <v>0</v>
      </c>
      <c r="D364">
        <f>SUMIFS('Servicios Realizados'!H:H,'Servicios Realizados'!G:G,A364,'Servicios Realizados'!B:B,D$2)</f>
        <v>0</v>
      </c>
      <c r="E364">
        <f>SUMIFS('Servicios Realizados'!H:H,'Servicios Realizados'!G:G,A364,'Servicios Realizados'!B:B,E$2)</f>
        <v>0</v>
      </c>
      <c r="F364">
        <f>SUMIFS('Servicios Realizados'!H:H,'Servicios Realizados'!G:G,A364,'Servicios Realizados'!B:B,F$2)</f>
        <v>0</v>
      </c>
      <c r="G364">
        <f>SUMIFS('Servicios Realizados'!H:H,'Servicios Realizados'!G:G,A364,'Servicios Realizados'!B:B,G$2)</f>
        <v>0</v>
      </c>
      <c r="H364">
        <f>SUMIFS('Servicios Realizados'!H:H,'Servicios Realizados'!G:G,A364,'Servicios Realizados'!B:B,H$2)</f>
        <v>0</v>
      </c>
      <c r="I364">
        <f>SUMIFS('Servicios Realizados'!H:H,'Servicios Realizados'!G:G,A364,'Servicios Realizados'!B:B,I$2)</f>
        <v>0</v>
      </c>
      <c r="J364">
        <f>SUMIFS('Servicios Realizados'!H:H,'Servicios Realizados'!G:G,A364,'Servicios Realizados'!B:B,J$2)</f>
        <v>0</v>
      </c>
    </row>
    <row r="365" spans="1:10" ht="15" hidden="1" customHeight="1">
      <c r="A365" s="6">
        <f t="shared" si="3"/>
        <v>43156</v>
      </c>
      <c r="B365">
        <f>SUMIF('Servicios Realizados'!G$2:G$800,A365,'Servicios Realizados'!H$2:H$800)</f>
        <v>0</v>
      </c>
      <c r="D365">
        <f>SUMIFS('Servicios Realizados'!H:H,'Servicios Realizados'!G:G,A365,'Servicios Realizados'!B:B,D$2)</f>
        <v>0</v>
      </c>
      <c r="E365">
        <f>SUMIFS('Servicios Realizados'!H:H,'Servicios Realizados'!G:G,A365,'Servicios Realizados'!B:B,E$2)</f>
        <v>0</v>
      </c>
      <c r="F365">
        <f>SUMIFS('Servicios Realizados'!H:H,'Servicios Realizados'!G:G,A365,'Servicios Realizados'!B:B,F$2)</f>
        <v>0</v>
      </c>
      <c r="G365">
        <f>SUMIFS('Servicios Realizados'!H:H,'Servicios Realizados'!G:G,A365,'Servicios Realizados'!B:B,G$2)</f>
        <v>0</v>
      </c>
      <c r="H365">
        <f>SUMIFS('Servicios Realizados'!H:H,'Servicios Realizados'!G:G,A365,'Servicios Realizados'!B:B,H$2)</f>
        <v>0</v>
      </c>
      <c r="I365">
        <f>SUMIFS('Servicios Realizados'!H:H,'Servicios Realizados'!G:G,A365,'Servicios Realizados'!B:B,I$2)</f>
        <v>0</v>
      </c>
      <c r="J365">
        <f>SUMIFS('Servicios Realizados'!H:H,'Servicios Realizados'!G:G,A365,'Servicios Realizados'!B:B,J$2)</f>
        <v>0</v>
      </c>
    </row>
    <row r="366" spans="1:10" ht="15" hidden="1" customHeight="1">
      <c r="A366" s="6">
        <f t="shared" si="3"/>
        <v>43157</v>
      </c>
      <c r="B366">
        <f>SUMIF('Servicios Realizados'!G$2:G$800,A366,'Servicios Realizados'!H$2:H$800)</f>
        <v>0</v>
      </c>
      <c r="D366">
        <f>SUMIFS('Servicios Realizados'!H:H,'Servicios Realizados'!G:G,A366,'Servicios Realizados'!B:B,D$2)</f>
        <v>0</v>
      </c>
      <c r="E366">
        <f>SUMIFS('Servicios Realizados'!H:H,'Servicios Realizados'!G:G,A366,'Servicios Realizados'!B:B,E$2)</f>
        <v>0</v>
      </c>
      <c r="F366">
        <f>SUMIFS('Servicios Realizados'!H:H,'Servicios Realizados'!G:G,A366,'Servicios Realizados'!B:B,F$2)</f>
        <v>0</v>
      </c>
      <c r="G366">
        <f>SUMIFS('Servicios Realizados'!H:H,'Servicios Realizados'!G:G,A366,'Servicios Realizados'!B:B,G$2)</f>
        <v>0</v>
      </c>
      <c r="H366">
        <f>SUMIFS('Servicios Realizados'!H:H,'Servicios Realizados'!G:G,A366,'Servicios Realizados'!B:B,H$2)</f>
        <v>0</v>
      </c>
      <c r="I366">
        <f>SUMIFS('Servicios Realizados'!H:H,'Servicios Realizados'!G:G,A366,'Servicios Realizados'!B:B,I$2)</f>
        <v>0</v>
      </c>
      <c r="J366">
        <f>SUMIFS('Servicios Realizados'!H:H,'Servicios Realizados'!G:G,A366,'Servicios Realizados'!B:B,J$2)</f>
        <v>0</v>
      </c>
    </row>
    <row r="367" spans="1:10" ht="15" hidden="1" customHeight="1">
      <c r="A367" s="6">
        <f t="shared" si="3"/>
        <v>43158</v>
      </c>
      <c r="B367">
        <f>SUMIF('Servicios Realizados'!G$2:G$800,A367,'Servicios Realizados'!H$2:H$800)</f>
        <v>0</v>
      </c>
      <c r="D367">
        <f>SUMIFS('Servicios Realizados'!H:H,'Servicios Realizados'!G:G,A367,'Servicios Realizados'!B:B,D$2)</f>
        <v>0</v>
      </c>
      <c r="E367">
        <f>SUMIFS('Servicios Realizados'!H:H,'Servicios Realizados'!G:G,A367,'Servicios Realizados'!B:B,E$2)</f>
        <v>0</v>
      </c>
      <c r="F367">
        <f>SUMIFS('Servicios Realizados'!H:H,'Servicios Realizados'!G:G,A367,'Servicios Realizados'!B:B,F$2)</f>
        <v>0</v>
      </c>
      <c r="G367">
        <f>SUMIFS('Servicios Realizados'!H:H,'Servicios Realizados'!G:G,A367,'Servicios Realizados'!B:B,G$2)</f>
        <v>0</v>
      </c>
      <c r="H367">
        <f>SUMIFS('Servicios Realizados'!H:H,'Servicios Realizados'!G:G,A367,'Servicios Realizados'!B:B,H$2)</f>
        <v>0</v>
      </c>
      <c r="I367">
        <f>SUMIFS('Servicios Realizados'!H:H,'Servicios Realizados'!G:G,A367,'Servicios Realizados'!B:B,I$2)</f>
        <v>0</v>
      </c>
      <c r="J367">
        <f>SUMIFS('Servicios Realizados'!H:H,'Servicios Realizados'!G:G,A367,'Servicios Realizados'!B:B,J$2)</f>
        <v>0</v>
      </c>
    </row>
    <row r="368" spans="1:10" ht="15" hidden="1" customHeight="1">
      <c r="A368" s="6">
        <f t="shared" si="3"/>
        <v>43159</v>
      </c>
      <c r="B368">
        <f>SUMIF('Servicios Realizados'!G$2:G$800,A368,'Servicios Realizados'!H$2:H$800)</f>
        <v>0</v>
      </c>
      <c r="D368">
        <f>SUMIFS('Servicios Realizados'!H:H,'Servicios Realizados'!G:G,A368,'Servicios Realizados'!B:B,D$2)</f>
        <v>0</v>
      </c>
      <c r="E368">
        <f>SUMIFS('Servicios Realizados'!H:H,'Servicios Realizados'!G:G,A368,'Servicios Realizados'!B:B,E$2)</f>
        <v>0</v>
      </c>
      <c r="F368">
        <f>SUMIFS('Servicios Realizados'!H:H,'Servicios Realizados'!G:G,A368,'Servicios Realizados'!B:B,F$2)</f>
        <v>0</v>
      </c>
      <c r="G368">
        <f>SUMIFS('Servicios Realizados'!H:H,'Servicios Realizados'!G:G,A368,'Servicios Realizados'!B:B,G$2)</f>
        <v>0</v>
      </c>
      <c r="H368">
        <f>SUMIFS('Servicios Realizados'!H:H,'Servicios Realizados'!G:G,A368,'Servicios Realizados'!B:B,H$2)</f>
        <v>0</v>
      </c>
      <c r="I368">
        <f>SUMIFS('Servicios Realizados'!H:H,'Servicios Realizados'!G:G,A368,'Servicios Realizados'!B:B,I$2)</f>
        <v>0</v>
      </c>
      <c r="J368">
        <f>SUMIFS('Servicios Realizados'!H:H,'Servicios Realizados'!G:G,A368,'Servicios Realizados'!B:B,J$2)</f>
        <v>0</v>
      </c>
    </row>
    <row r="369" spans="1:10" ht="15" hidden="1" customHeight="1">
      <c r="A369" s="6">
        <f t="shared" si="3"/>
        <v>43160</v>
      </c>
      <c r="B369">
        <f>SUMIF('Servicios Realizados'!G$2:G$800,A369,'Servicios Realizados'!H$2:H$800)</f>
        <v>0</v>
      </c>
      <c r="D369">
        <f>SUMIFS('Servicios Realizados'!H:H,'Servicios Realizados'!G:G,A369,'Servicios Realizados'!B:B,D$2)</f>
        <v>0</v>
      </c>
      <c r="E369">
        <f>SUMIFS('Servicios Realizados'!H:H,'Servicios Realizados'!G:G,A369,'Servicios Realizados'!B:B,E$2)</f>
        <v>0</v>
      </c>
      <c r="F369">
        <f>SUMIFS('Servicios Realizados'!H:H,'Servicios Realizados'!G:G,A369,'Servicios Realizados'!B:B,F$2)</f>
        <v>0</v>
      </c>
      <c r="G369">
        <f>SUMIFS('Servicios Realizados'!H:H,'Servicios Realizados'!G:G,A369,'Servicios Realizados'!B:B,G$2)</f>
        <v>0</v>
      </c>
      <c r="H369">
        <f>SUMIFS('Servicios Realizados'!H:H,'Servicios Realizados'!G:G,A369,'Servicios Realizados'!B:B,H$2)</f>
        <v>0</v>
      </c>
      <c r="I369">
        <f>SUMIFS('Servicios Realizados'!H:H,'Servicios Realizados'!G:G,A369,'Servicios Realizados'!B:B,I$2)</f>
        <v>0</v>
      </c>
      <c r="J369">
        <f>SUMIFS('Servicios Realizados'!H:H,'Servicios Realizados'!G:G,A369,'Servicios Realizados'!B:B,J$2)</f>
        <v>0</v>
      </c>
    </row>
    <row r="370" spans="1:10" ht="15" hidden="1" customHeight="1">
      <c r="A370" s="6">
        <f t="shared" si="3"/>
        <v>43161</v>
      </c>
      <c r="B370">
        <f>SUMIF('Servicios Realizados'!G$2:G$800,A370,'Servicios Realizados'!H$2:H$800)</f>
        <v>0</v>
      </c>
      <c r="D370">
        <f>SUMIFS('Servicios Realizados'!H:H,'Servicios Realizados'!G:G,A370,'Servicios Realizados'!B:B,D$2)</f>
        <v>0</v>
      </c>
      <c r="E370">
        <f>SUMIFS('Servicios Realizados'!H:H,'Servicios Realizados'!G:G,A370,'Servicios Realizados'!B:B,E$2)</f>
        <v>0</v>
      </c>
      <c r="F370">
        <f>SUMIFS('Servicios Realizados'!H:H,'Servicios Realizados'!G:G,A370,'Servicios Realizados'!B:B,F$2)</f>
        <v>0</v>
      </c>
      <c r="G370">
        <f>SUMIFS('Servicios Realizados'!H:H,'Servicios Realizados'!G:G,A370,'Servicios Realizados'!B:B,G$2)</f>
        <v>0</v>
      </c>
      <c r="H370">
        <f>SUMIFS('Servicios Realizados'!H:H,'Servicios Realizados'!G:G,A370,'Servicios Realizados'!B:B,H$2)</f>
        <v>0</v>
      </c>
      <c r="I370">
        <f>SUMIFS('Servicios Realizados'!H:H,'Servicios Realizados'!G:G,A370,'Servicios Realizados'!B:B,I$2)</f>
        <v>0</v>
      </c>
      <c r="J370">
        <f>SUMIFS('Servicios Realizados'!H:H,'Servicios Realizados'!G:G,A370,'Servicios Realizados'!B:B,J$2)</f>
        <v>0</v>
      </c>
    </row>
    <row r="371" spans="1:10" ht="15" hidden="1" customHeight="1">
      <c r="A371" s="6">
        <f t="shared" si="3"/>
        <v>43162</v>
      </c>
      <c r="B371">
        <f>SUMIF('Servicios Realizados'!G$2:G$800,A371,'Servicios Realizados'!H$2:H$800)</f>
        <v>0</v>
      </c>
      <c r="D371">
        <f>SUMIFS('Servicios Realizados'!H:H,'Servicios Realizados'!G:G,A371,'Servicios Realizados'!B:B,D$2)</f>
        <v>0</v>
      </c>
      <c r="E371">
        <f>SUMIFS('Servicios Realizados'!H:H,'Servicios Realizados'!G:G,A371,'Servicios Realizados'!B:B,E$2)</f>
        <v>0</v>
      </c>
      <c r="F371">
        <f>SUMIFS('Servicios Realizados'!H:H,'Servicios Realizados'!G:G,A371,'Servicios Realizados'!B:B,F$2)</f>
        <v>0</v>
      </c>
      <c r="G371">
        <f>SUMIFS('Servicios Realizados'!H:H,'Servicios Realizados'!G:G,A371,'Servicios Realizados'!B:B,G$2)</f>
        <v>0</v>
      </c>
      <c r="H371">
        <f>SUMIFS('Servicios Realizados'!H:H,'Servicios Realizados'!G:G,A371,'Servicios Realizados'!B:B,H$2)</f>
        <v>0</v>
      </c>
      <c r="I371">
        <f>SUMIFS('Servicios Realizados'!H:H,'Servicios Realizados'!G:G,A371,'Servicios Realizados'!B:B,I$2)</f>
        <v>0</v>
      </c>
      <c r="J371">
        <f>SUMIFS('Servicios Realizados'!H:H,'Servicios Realizados'!G:G,A371,'Servicios Realizados'!B:B,J$2)</f>
        <v>0</v>
      </c>
    </row>
    <row r="372" spans="1:10" ht="15" hidden="1" customHeight="1">
      <c r="A372" s="6">
        <f t="shared" si="3"/>
        <v>43163</v>
      </c>
      <c r="B372">
        <f>SUMIF('Servicios Realizados'!G$2:G$800,A372,'Servicios Realizados'!H$2:H$800)</f>
        <v>0</v>
      </c>
      <c r="D372">
        <f>SUMIFS('Servicios Realizados'!H:H,'Servicios Realizados'!G:G,A372,'Servicios Realizados'!B:B,D$2)</f>
        <v>0</v>
      </c>
      <c r="E372">
        <f>SUMIFS('Servicios Realizados'!H:H,'Servicios Realizados'!G:G,A372,'Servicios Realizados'!B:B,E$2)</f>
        <v>0</v>
      </c>
      <c r="F372">
        <f>SUMIFS('Servicios Realizados'!H:H,'Servicios Realizados'!G:G,A372,'Servicios Realizados'!B:B,F$2)</f>
        <v>0</v>
      </c>
      <c r="G372">
        <f>SUMIFS('Servicios Realizados'!H:H,'Servicios Realizados'!G:G,A372,'Servicios Realizados'!B:B,G$2)</f>
        <v>0</v>
      </c>
      <c r="H372">
        <f>SUMIFS('Servicios Realizados'!H:H,'Servicios Realizados'!G:G,A372,'Servicios Realizados'!B:B,H$2)</f>
        <v>0</v>
      </c>
      <c r="I372">
        <f>SUMIFS('Servicios Realizados'!H:H,'Servicios Realizados'!G:G,A372,'Servicios Realizados'!B:B,I$2)</f>
        <v>0</v>
      </c>
      <c r="J372">
        <f>SUMIFS('Servicios Realizados'!H:H,'Servicios Realizados'!G:G,A372,'Servicios Realizados'!B:B,J$2)</f>
        <v>0</v>
      </c>
    </row>
    <row r="373" spans="1:10" ht="15" hidden="1" customHeight="1">
      <c r="A373" s="6">
        <f t="shared" si="3"/>
        <v>43164</v>
      </c>
      <c r="B373">
        <f>SUMIF('Servicios Realizados'!G$2:G$800,A373,'Servicios Realizados'!H$2:H$800)</f>
        <v>0</v>
      </c>
      <c r="D373">
        <f>SUMIFS('Servicios Realizados'!H:H,'Servicios Realizados'!G:G,A373,'Servicios Realizados'!B:B,D$2)</f>
        <v>0</v>
      </c>
      <c r="E373">
        <f>SUMIFS('Servicios Realizados'!H:H,'Servicios Realizados'!G:G,A373,'Servicios Realizados'!B:B,E$2)</f>
        <v>0</v>
      </c>
      <c r="F373">
        <f>SUMIFS('Servicios Realizados'!H:H,'Servicios Realizados'!G:G,A373,'Servicios Realizados'!B:B,F$2)</f>
        <v>0</v>
      </c>
      <c r="G373">
        <f>SUMIFS('Servicios Realizados'!H:H,'Servicios Realizados'!G:G,A373,'Servicios Realizados'!B:B,G$2)</f>
        <v>0</v>
      </c>
      <c r="H373">
        <f>SUMIFS('Servicios Realizados'!H:H,'Servicios Realizados'!G:G,A373,'Servicios Realizados'!B:B,H$2)</f>
        <v>0</v>
      </c>
      <c r="I373">
        <f>SUMIFS('Servicios Realizados'!H:H,'Servicios Realizados'!G:G,A373,'Servicios Realizados'!B:B,I$2)</f>
        <v>0</v>
      </c>
      <c r="J373">
        <f>SUMIFS('Servicios Realizados'!H:H,'Servicios Realizados'!G:G,A373,'Servicios Realizados'!B:B,J$2)</f>
        <v>0</v>
      </c>
    </row>
    <row r="374" spans="1:10" ht="15" hidden="1" customHeight="1">
      <c r="A374" s="6">
        <f t="shared" si="3"/>
        <v>43165</v>
      </c>
      <c r="B374">
        <f>SUMIF('Servicios Realizados'!G$2:G$800,A374,'Servicios Realizados'!H$2:H$800)</f>
        <v>0</v>
      </c>
      <c r="D374">
        <f>SUMIFS('Servicios Realizados'!H:H,'Servicios Realizados'!G:G,A374,'Servicios Realizados'!B:B,D$2)</f>
        <v>0</v>
      </c>
      <c r="E374">
        <f>SUMIFS('Servicios Realizados'!H:H,'Servicios Realizados'!G:G,A374,'Servicios Realizados'!B:B,E$2)</f>
        <v>0</v>
      </c>
      <c r="F374">
        <f>SUMIFS('Servicios Realizados'!H:H,'Servicios Realizados'!G:G,A374,'Servicios Realizados'!B:B,F$2)</f>
        <v>0</v>
      </c>
      <c r="G374">
        <f>SUMIFS('Servicios Realizados'!H:H,'Servicios Realizados'!G:G,A374,'Servicios Realizados'!B:B,G$2)</f>
        <v>0</v>
      </c>
      <c r="H374">
        <f>SUMIFS('Servicios Realizados'!H:H,'Servicios Realizados'!G:G,A374,'Servicios Realizados'!B:B,H$2)</f>
        <v>0</v>
      </c>
      <c r="I374">
        <f>SUMIFS('Servicios Realizados'!H:H,'Servicios Realizados'!G:G,A374,'Servicios Realizados'!B:B,I$2)</f>
        <v>0</v>
      </c>
      <c r="J374">
        <f>SUMIFS('Servicios Realizados'!H:H,'Servicios Realizados'!G:G,A374,'Servicios Realizados'!B:B,J$2)</f>
        <v>0</v>
      </c>
    </row>
    <row r="375" spans="1:10" ht="15" hidden="1" customHeight="1">
      <c r="A375" s="6">
        <f t="shared" ref="A375:A438" si="4">SUM(A374,1)</f>
        <v>43166</v>
      </c>
      <c r="B375">
        <f>SUMIF('Servicios Realizados'!G$2:G$800,A375,'Servicios Realizados'!H$2:H$800)</f>
        <v>0</v>
      </c>
      <c r="D375">
        <f>SUMIFS('Servicios Realizados'!H:H,'Servicios Realizados'!G:G,A375,'Servicios Realizados'!B:B,D$2)</f>
        <v>0</v>
      </c>
      <c r="E375">
        <f>SUMIFS('Servicios Realizados'!H:H,'Servicios Realizados'!G:G,A375,'Servicios Realizados'!B:B,E$2)</f>
        <v>0</v>
      </c>
      <c r="F375">
        <f>SUMIFS('Servicios Realizados'!H:H,'Servicios Realizados'!G:G,A375,'Servicios Realizados'!B:B,F$2)</f>
        <v>0</v>
      </c>
      <c r="G375">
        <f>SUMIFS('Servicios Realizados'!H:H,'Servicios Realizados'!G:G,A375,'Servicios Realizados'!B:B,G$2)</f>
        <v>0</v>
      </c>
      <c r="H375">
        <f>SUMIFS('Servicios Realizados'!H:H,'Servicios Realizados'!G:G,A375,'Servicios Realizados'!B:B,H$2)</f>
        <v>0</v>
      </c>
      <c r="I375">
        <f>SUMIFS('Servicios Realizados'!H:H,'Servicios Realizados'!G:G,A375,'Servicios Realizados'!B:B,I$2)</f>
        <v>0</v>
      </c>
      <c r="J375">
        <f>SUMIFS('Servicios Realizados'!H:H,'Servicios Realizados'!G:G,A375,'Servicios Realizados'!B:B,J$2)</f>
        <v>0</v>
      </c>
    </row>
    <row r="376" spans="1:10" ht="15" hidden="1" customHeight="1">
      <c r="A376" s="6">
        <f t="shared" si="4"/>
        <v>43167</v>
      </c>
      <c r="B376">
        <f>SUMIF('Servicios Realizados'!G$2:G$800,A376,'Servicios Realizados'!H$2:H$800)</f>
        <v>0</v>
      </c>
      <c r="D376">
        <f>SUMIFS('Servicios Realizados'!H:H,'Servicios Realizados'!G:G,A376,'Servicios Realizados'!B:B,D$2)</f>
        <v>0</v>
      </c>
      <c r="E376">
        <f>SUMIFS('Servicios Realizados'!H:H,'Servicios Realizados'!G:G,A376,'Servicios Realizados'!B:B,E$2)</f>
        <v>0</v>
      </c>
      <c r="F376">
        <f>SUMIFS('Servicios Realizados'!H:H,'Servicios Realizados'!G:G,A376,'Servicios Realizados'!B:B,F$2)</f>
        <v>0</v>
      </c>
      <c r="G376">
        <f>SUMIFS('Servicios Realizados'!H:H,'Servicios Realizados'!G:G,A376,'Servicios Realizados'!B:B,G$2)</f>
        <v>0</v>
      </c>
      <c r="H376">
        <f>SUMIFS('Servicios Realizados'!H:H,'Servicios Realizados'!G:G,A376,'Servicios Realizados'!B:B,H$2)</f>
        <v>0</v>
      </c>
      <c r="I376">
        <f>SUMIFS('Servicios Realizados'!H:H,'Servicios Realizados'!G:G,A376,'Servicios Realizados'!B:B,I$2)</f>
        <v>0</v>
      </c>
      <c r="J376">
        <f>SUMIFS('Servicios Realizados'!H:H,'Servicios Realizados'!G:G,A376,'Servicios Realizados'!B:B,J$2)</f>
        <v>0</v>
      </c>
    </row>
    <row r="377" spans="1:10" ht="15" hidden="1" customHeight="1">
      <c r="A377" s="6">
        <f t="shared" si="4"/>
        <v>43168</v>
      </c>
      <c r="B377">
        <f>SUMIF('Servicios Realizados'!G$2:G$800,A377,'Servicios Realizados'!H$2:H$800)</f>
        <v>0</v>
      </c>
      <c r="D377">
        <f>SUMIFS('Servicios Realizados'!H:H,'Servicios Realizados'!G:G,A377,'Servicios Realizados'!B:B,D$2)</f>
        <v>0</v>
      </c>
      <c r="E377">
        <f>SUMIFS('Servicios Realizados'!H:H,'Servicios Realizados'!G:G,A377,'Servicios Realizados'!B:B,E$2)</f>
        <v>0</v>
      </c>
      <c r="F377">
        <f>SUMIFS('Servicios Realizados'!H:H,'Servicios Realizados'!G:G,A377,'Servicios Realizados'!B:B,F$2)</f>
        <v>0</v>
      </c>
      <c r="G377">
        <f>SUMIFS('Servicios Realizados'!H:H,'Servicios Realizados'!G:G,A377,'Servicios Realizados'!B:B,G$2)</f>
        <v>0</v>
      </c>
      <c r="H377">
        <f>SUMIFS('Servicios Realizados'!H:H,'Servicios Realizados'!G:G,A377,'Servicios Realizados'!B:B,H$2)</f>
        <v>0</v>
      </c>
      <c r="I377">
        <f>SUMIFS('Servicios Realizados'!H:H,'Servicios Realizados'!G:G,A377,'Servicios Realizados'!B:B,I$2)</f>
        <v>0</v>
      </c>
      <c r="J377">
        <f>SUMIFS('Servicios Realizados'!H:H,'Servicios Realizados'!G:G,A377,'Servicios Realizados'!B:B,J$2)</f>
        <v>0</v>
      </c>
    </row>
    <row r="378" spans="1:10" ht="15" hidden="1" customHeight="1">
      <c r="A378" s="6">
        <f t="shared" si="4"/>
        <v>43169</v>
      </c>
      <c r="B378">
        <f>SUMIF('Servicios Realizados'!G$2:G$800,A378,'Servicios Realizados'!H$2:H$800)</f>
        <v>0</v>
      </c>
      <c r="D378">
        <f>SUMIFS('Servicios Realizados'!H:H,'Servicios Realizados'!G:G,A378,'Servicios Realizados'!B:B,D$2)</f>
        <v>0</v>
      </c>
      <c r="E378">
        <f>SUMIFS('Servicios Realizados'!H:H,'Servicios Realizados'!G:G,A378,'Servicios Realizados'!B:B,E$2)</f>
        <v>0</v>
      </c>
      <c r="F378">
        <f>SUMIFS('Servicios Realizados'!H:H,'Servicios Realizados'!G:G,A378,'Servicios Realizados'!B:B,F$2)</f>
        <v>0</v>
      </c>
      <c r="G378">
        <f>SUMIFS('Servicios Realizados'!H:H,'Servicios Realizados'!G:G,A378,'Servicios Realizados'!B:B,G$2)</f>
        <v>0</v>
      </c>
      <c r="H378">
        <f>SUMIFS('Servicios Realizados'!H:H,'Servicios Realizados'!G:G,A378,'Servicios Realizados'!B:B,H$2)</f>
        <v>0</v>
      </c>
      <c r="I378">
        <f>SUMIFS('Servicios Realizados'!H:H,'Servicios Realizados'!G:G,A378,'Servicios Realizados'!B:B,I$2)</f>
        <v>0</v>
      </c>
      <c r="J378">
        <f>SUMIFS('Servicios Realizados'!H:H,'Servicios Realizados'!G:G,A378,'Servicios Realizados'!B:B,J$2)</f>
        <v>0</v>
      </c>
    </row>
    <row r="379" spans="1:10" ht="15" hidden="1" customHeight="1">
      <c r="A379" s="6">
        <f t="shared" si="4"/>
        <v>43170</v>
      </c>
      <c r="B379">
        <f>SUMIF('Servicios Realizados'!G$2:G$800,A379,'Servicios Realizados'!H$2:H$800)</f>
        <v>0</v>
      </c>
      <c r="D379">
        <f>SUMIFS('Servicios Realizados'!H:H,'Servicios Realizados'!G:G,A379,'Servicios Realizados'!B:B,D$2)</f>
        <v>0</v>
      </c>
      <c r="E379">
        <f>SUMIFS('Servicios Realizados'!H:H,'Servicios Realizados'!G:G,A379,'Servicios Realizados'!B:B,E$2)</f>
        <v>0</v>
      </c>
      <c r="F379">
        <f>SUMIFS('Servicios Realizados'!H:H,'Servicios Realizados'!G:G,A379,'Servicios Realizados'!B:B,F$2)</f>
        <v>0</v>
      </c>
      <c r="G379">
        <f>SUMIFS('Servicios Realizados'!H:H,'Servicios Realizados'!G:G,A379,'Servicios Realizados'!B:B,G$2)</f>
        <v>0</v>
      </c>
      <c r="H379">
        <f>SUMIFS('Servicios Realizados'!H:H,'Servicios Realizados'!G:G,A379,'Servicios Realizados'!B:B,H$2)</f>
        <v>0</v>
      </c>
      <c r="I379">
        <f>SUMIFS('Servicios Realizados'!H:H,'Servicios Realizados'!G:G,A379,'Servicios Realizados'!B:B,I$2)</f>
        <v>0</v>
      </c>
      <c r="J379">
        <f>SUMIFS('Servicios Realizados'!H:H,'Servicios Realizados'!G:G,A379,'Servicios Realizados'!B:B,J$2)</f>
        <v>0</v>
      </c>
    </row>
    <row r="380" spans="1:10" ht="15" hidden="1" customHeight="1">
      <c r="A380" s="6">
        <f t="shared" si="4"/>
        <v>43171</v>
      </c>
      <c r="B380">
        <f>SUMIF('Servicios Realizados'!G$2:G$800,A380,'Servicios Realizados'!H$2:H$800)</f>
        <v>0</v>
      </c>
      <c r="D380">
        <f>SUMIFS('Servicios Realizados'!H:H,'Servicios Realizados'!G:G,A380,'Servicios Realizados'!B:B,D$2)</f>
        <v>0</v>
      </c>
      <c r="E380">
        <f>SUMIFS('Servicios Realizados'!H:H,'Servicios Realizados'!G:G,A380,'Servicios Realizados'!B:B,E$2)</f>
        <v>0</v>
      </c>
      <c r="F380">
        <f>SUMIFS('Servicios Realizados'!H:H,'Servicios Realizados'!G:G,A380,'Servicios Realizados'!B:B,F$2)</f>
        <v>0</v>
      </c>
      <c r="G380">
        <f>SUMIFS('Servicios Realizados'!H:H,'Servicios Realizados'!G:G,A380,'Servicios Realizados'!B:B,G$2)</f>
        <v>0</v>
      </c>
      <c r="H380">
        <f>SUMIFS('Servicios Realizados'!H:H,'Servicios Realizados'!G:G,A380,'Servicios Realizados'!B:B,H$2)</f>
        <v>0</v>
      </c>
      <c r="I380">
        <f>SUMIFS('Servicios Realizados'!H:H,'Servicios Realizados'!G:G,A380,'Servicios Realizados'!B:B,I$2)</f>
        <v>0</v>
      </c>
      <c r="J380">
        <f>SUMIFS('Servicios Realizados'!H:H,'Servicios Realizados'!G:G,A380,'Servicios Realizados'!B:B,J$2)</f>
        <v>0</v>
      </c>
    </row>
    <row r="381" spans="1:10" ht="15" hidden="1" customHeight="1">
      <c r="A381" s="6">
        <f t="shared" si="4"/>
        <v>43172</v>
      </c>
      <c r="B381">
        <f>SUMIF('Servicios Realizados'!G$2:G$800,A381,'Servicios Realizados'!H$2:H$800)</f>
        <v>0</v>
      </c>
      <c r="D381">
        <f>SUMIFS('Servicios Realizados'!H:H,'Servicios Realizados'!G:G,A381,'Servicios Realizados'!B:B,D$2)</f>
        <v>0</v>
      </c>
      <c r="E381">
        <f>SUMIFS('Servicios Realizados'!H:H,'Servicios Realizados'!G:G,A381,'Servicios Realizados'!B:B,E$2)</f>
        <v>0</v>
      </c>
      <c r="F381">
        <f>SUMIFS('Servicios Realizados'!H:H,'Servicios Realizados'!G:G,A381,'Servicios Realizados'!B:B,F$2)</f>
        <v>0</v>
      </c>
      <c r="G381">
        <f>SUMIFS('Servicios Realizados'!H:H,'Servicios Realizados'!G:G,A381,'Servicios Realizados'!B:B,G$2)</f>
        <v>0</v>
      </c>
      <c r="H381">
        <f>SUMIFS('Servicios Realizados'!H:H,'Servicios Realizados'!G:G,A381,'Servicios Realizados'!B:B,H$2)</f>
        <v>0</v>
      </c>
      <c r="I381">
        <f>SUMIFS('Servicios Realizados'!H:H,'Servicios Realizados'!G:G,A381,'Servicios Realizados'!B:B,I$2)</f>
        <v>0</v>
      </c>
      <c r="J381">
        <f>SUMIFS('Servicios Realizados'!H:H,'Servicios Realizados'!G:G,A381,'Servicios Realizados'!B:B,J$2)</f>
        <v>0</v>
      </c>
    </row>
    <row r="382" spans="1:10" ht="15" hidden="1" customHeight="1">
      <c r="A382" s="6">
        <f t="shared" si="4"/>
        <v>43173</v>
      </c>
      <c r="B382">
        <f>SUMIF('Servicios Realizados'!G$2:G$800,A382,'Servicios Realizados'!H$2:H$800)</f>
        <v>0</v>
      </c>
      <c r="D382">
        <f>SUMIFS('Servicios Realizados'!H:H,'Servicios Realizados'!G:G,A382,'Servicios Realizados'!B:B,D$2)</f>
        <v>0</v>
      </c>
      <c r="E382">
        <f>SUMIFS('Servicios Realizados'!H:H,'Servicios Realizados'!G:G,A382,'Servicios Realizados'!B:B,E$2)</f>
        <v>0</v>
      </c>
      <c r="F382">
        <f>SUMIFS('Servicios Realizados'!H:H,'Servicios Realizados'!G:G,A382,'Servicios Realizados'!B:B,F$2)</f>
        <v>0</v>
      </c>
      <c r="G382">
        <f>SUMIFS('Servicios Realizados'!H:H,'Servicios Realizados'!G:G,A382,'Servicios Realizados'!B:B,G$2)</f>
        <v>0</v>
      </c>
      <c r="H382">
        <f>SUMIFS('Servicios Realizados'!H:H,'Servicios Realizados'!G:G,A382,'Servicios Realizados'!B:B,H$2)</f>
        <v>0</v>
      </c>
      <c r="I382">
        <f>SUMIFS('Servicios Realizados'!H:H,'Servicios Realizados'!G:G,A382,'Servicios Realizados'!B:B,I$2)</f>
        <v>0</v>
      </c>
      <c r="J382">
        <f>SUMIFS('Servicios Realizados'!H:H,'Servicios Realizados'!G:G,A382,'Servicios Realizados'!B:B,J$2)</f>
        <v>0</v>
      </c>
    </row>
    <row r="383" spans="1:10" ht="15" hidden="1" customHeight="1">
      <c r="A383" s="6">
        <f t="shared" si="4"/>
        <v>43174</v>
      </c>
      <c r="B383">
        <f>SUMIF('Servicios Realizados'!G$2:G$800,A383,'Servicios Realizados'!H$2:H$800)</f>
        <v>0</v>
      </c>
      <c r="D383">
        <f>SUMIFS('Servicios Realizados'!H:H,'Servicios Realizados'!G:G,A383,'Servicios Realizados'!B:B,D$2)</f>
        <v>0</v>
      </c>
      <c r="E383">
        <f>SUMIFS('Servicios Realizados'!H:H,'Servicios Realizados'!G:G,A383,'Servicios Realizados'!B:B,E$2)</f>
        <v>0</v>
      </c>
      <c r="F383">
        <f>SUMIFS('Servicios Realizados'!H:H,'Servicios Realizados'!G:G,A383,'Servicios Realizados'!B:B,F$2)</f>
        <v>0</v>
      </c>
      <c r="G383">
        <f>SUMIFS('Servicios Realizados'!H:H,'Servicios Realizados'!G:G,A383,'Servicios Realizados'!B:B,G$2)</f>
        <v>0</v>
      </c>
      <c r="H383">
        <f>SUMIFS('Servicios Realizados'!H:H,'Servicios Realizados'!G:G,A383,'Servicios Realizados'!B:B,H$2)</f>
        <v>0</v>
      </c>
      <c r="I383">
        <f>SUMIFS('Servicios Realizados'!H:H,'Servicios Realizados'!G:G,A383,'Servicios Realizados'!B:B,I$2)</f>
        <v>0</v>
      </c>
      <c r="J383">
        <f>SUMIFS('Servicios Realizados'!H:H,'Servicios Realizados'!G:G,A383,'Servicios Realizados'!B:B,J$2)</f>
        <v>0</v>
      </c>
    </row>
    <row r="384" spans="1:10" ht="15" hidden="1" customHeight="1">
      <c r="A384" s="6">
        <f t="shared" si="4"/>
        <v>43175</v>
      </c>
      <c r="B384">
        <f>SUMIF('Servicios Realizados'!G$2:G$800,A384,'Servicios Realizados'!H$2:H$800)</f>
        <v>0</v>
      </c>
      <c r="D384">
        <f>SUMIFS('Servicios Realizados'!H:H,'Servicios Realizados'!G:G,A384,'Servicios Realizados'!B:B,D$2)</f>
        <v>0</v>
      </c>
      <c r="E384">
        <f>SUMIFS('Servicios Realizados'!H:H,'Servicios Realizados'!G:G,A384,'Servicios Realizados'!B:B,E$2)</f>
        <v>0</v>
      </c>
      <c r="F384">
        <f>SUMIFS('Servicios Realizados'!H:H,'Servicios Realizados'!G:G,A384,'Servicios Realizados'!B:B,F$2)</f>
        <v>0</v>
      </c>
      <c r="G384">
        <f>SUMIFS('Servicios Realizados'!H:H,'Servicios Realizados'!G:G,A384,'Servicios Realizados'!B:B,G$2)</f>
        <v>0</v>
      </c>
      <c r="H384">
        <f>SUMIFS('Servicios Realizados'!H:H,'Servicios Realizados'!G:G,A384,'Servicios Realizados'!B:B,H$2)</f>
        <v>0</v>
      </c>
      <c r="I384">
        <f>SUMIFS('Servicios Realizados'!H:H,'Servicios Realizados'!G:G,A384,'Servicios Realizados'!B:B,I$2)</f>
        <v>0</v>
      </c>
      <c r="J384">
        <f>SUMIFS('Servicios Realizados'!H:H,'Servicios Realizados'!G:G,A384,'Servicios Realizados'!B:B,J$2)</f>
        <v>0</v>
      </c>
    </row>
    <row r="385" spans="1:10" ht="15" hidden="1" customHeight="1">
      <c r="A385" s="6">
        <f t="shared" si="4"/>
        <v>43176</v>
      </c>
      <c r="B385">
        <f>SUMIF('Servicios Realizados'!G$2:G$800,A385,'Servicios Realizados'!H$2:H$800)</f>
        <v>0</v>
      </c>
      <c r="D385">
        <f>SUMIFS('Servicios Realizados'!H:H,'Servicios Realizados'!G:G,A385,'Servicios Realizados'!B:B,D$2)</f>
        <v>0</v>
      </c>
      <c r="E385">
        <f>SUMIFS('Servicios Realizados'!H:H,'Servicios Realizados'!G:G,A385,'Servicios Realizados'!B:B,E$2)</f>
        <v>0</v>
      </c>
      <c r="F385">
        <f>SUMIFS('Servicios Realizados'!H:H,'Servicios Realizados'!G:G,A385,'Servicios Realizados'!B:B,F$2)</f>
        <v>0</v>
      </c>
      <c r="G385">
        <f>SUMIFS('Servicios Realizados'!H:H,'Servicios Realizados'!G:G,A385,'Servicios Realizados'!B:B,G$2)</f>
        <v>0</v>
      </c>
      <c r="H385">
        <f>SUMIFS('Servicios Realizados'!H:H,'Servicios Realizados'!G:G,A385,'Servicios Realizados'!B:B,H$2)</f>
        <v>0</v>
      </c>
      <c r="I385">
        <f>SUMIFS('Servicios Realizados'!H:H,'Servicios Realizados'!G:G,A385,'Servicios Realizados'!B:B,I$2)</f>
        <v>0</v>
      </c>
      <c r="J385">
        <f>SUMIFS('Servicios Realizados'!H:H,'Servicios Realizados'!G:G,A385,'Servicios Realizados'!B:B,J$2)</f>
        <v>0</v>
      </c>
    </row>
    <row r="386" spans="1:10" ht="15" hidden="1" customHeight="1">
      <c r="A386" s="6">
        <f t="shared" si="4"/>
        <v>43177</v>
      </c>
      <c r="B386">
        <f>SUMIF('Servicios Realizados'!G$2:G$800,A386,'Servicios Realizados'!H$2:H$800)</f>
        <v>0</v>
      </c>
      <c r="D386">
        <f>SUMIFS('Servicios Realizados'!H:H,'Servicios Realizados'!G:G,A386,'Servicios Realizados'!B:B,D$2)</f>
        <v>0</v>
      </c>
      <c r="E386">
        <f>SUMIFS('Servicios Realizados'!H:H,'Servicios Realizados'!G:G,A386,'Servicios Realizados'!B:B,E$2)</f>
        <v>0</v>
      </c>
      <c r="F386">
        <f>SUMIFS('Servicios Realizados'!H:H,'Servicios Realizados'!G:G,A386,'Servicios Realizados'!B:B,F$2)</f>
        <v>0</v>
      </c>
      <c r="G386">
        <f>SUMIFS('Servicios Realizados'!H:H,'Servicios Realizados'!G:G,A386,'Servicios Realizados'!B:B,G$2)</f>
        <v>0</v>
      </c>
      <c r="H386">
        <f>SUMIFS('Servicios Realizados'!H:H,'Servicios Realizados'!G:G,A386,'Servicios Realizados'!B:B,H$2)</f>
        <v>0</v>
      </c>
      <c r="I386">
        <f>SUMIFS('Servicios Realizados'!H:H,'Servicios Realizados'!G:G,A386,'Servicios Realizados'!B:B,I$2)</f>
        <v>0</v>
      </c>
      <c r="J386">
        <f>SUMIFS('Servicios Realizados'!H:H,'Servicios Realizados'!G:G,A386,'Servicios Realizados'!B:B,J$2)</f>
        <v>0</v>
      </c>
    </row>
    <row r="387" spans="1:10" ht="15" hidden="1" customHeight="1">
      <c r="A387" s="6">
        <f t="shared" si="4"/>
        <v>43178</v>
      </c>
      <c r="B387">
        <f>SUMIF('Servicios Realizados'!G$2:G$800,A387,'Servicios Realizados'!H$2:H$800)</f>
        <v>0</v>
      </c>
      <c r="D387">
        <f>SUMIFS('Servicios Realizados'!H:H,'Servicios Realizados'!G:G,A387,'Servicios Realizados'!B:B,D$2)</f>
        <v>0</v>
      </c>
      <c r="E387">
        <f>SUMIFS('Servicios Realizados'!H:H,'Servicios Realizados'!G:G,A387,'Servicios Realizados'!B:B,E$2)</f>
        <v>0</v>
      </c>
      <c r="F387">
        <f>SUMIFS('Servicios Realizados'!H:H,'Servicios Realizados'!G:G,A387,'Servicios Realizados'!B:B,F$2)</f>
        <v>0</v>
      </c>
      <c r="G387">
        <f>SUMIFS('Servicios Realizados'!H:H,'Servicios Realizados'!G:G,A387,'Servicios Realizados'!B:B,G$2)</f>
        <v>0</v>
      </c>
      <c r="H387">
        <f>SUMIFS('Servicios Realizados'!H:H,'Servicios Realizados'!G:G,A387,'Servicios Realizados'!B:B,H$2)</f>
        <v>0</v>
      </c>
      <c r="I387">
        <f>SUMIFS('Servicios Realizados'!H:H,'Servicios Realizados'!G:G,A387,'Servicios Realizados'!B:B,I$2)</f>
        <v>0</v>
      </c>
      <c r="J387">
        <f>SUMIFS('Servicios Realizados'!H:H,'Servicios Realizados'!G:G,A387,'Servicios Realizados'!B:B,J$2)</f>
        <v>0</v>
      </c>
    </row>
    <row r="388" spans="1:10" ht="15" hidden="1" customHeight="1">
      <c r="A388" s="6">
        <f t="shared" si="4"/>
        <v>43179</v>
      </c>
      <c r="B388">
        <f>SUMIF('Servicios Realizados'!G$2:G$800,A388,'Servicios Realizados'!H$2:H$800)</f>
        <v>0</v>
      </c>
      <c r="D388">
        <f>SUMIFS('Servicios Realizados'!H:H,'Servicios Realizados'!G:G,A388,'Servicios Realizados'!B:B,D$2)</f>
        <v>0</v>
      </c>
      <c r="E388">
        <f>SUMIFS('Servicios Realizados'!H:H,'Servicios Realizados'!G:G,A388,'Servicios Realizados'!B:B,E$2)</f>
        <v>0</v>
      </c>
      <c r="F388">
        <f>SUMIFS('Servicios Realizados'!H:H,'Servicios Realizados'!G:G,A388,'Servicios Realizados'!B:B,F$2)</f>
        <v>0</v>
      </c>
      <c r="G388">
        <f>SUMIFS('Servicios Realizados'!H:H,'Servicios Realizados'!G:G,A388,'Servicios Realizados'!B:B,G$2)</f>
        <v>0</v>
      </c>
      <c r="H388">
        <f>SUMIFS('Servicios Realizados'!H:H,'Servicios Realizados'!G:G,A388,'Servicios Realizados'!B:B,H$2)</f>
        <v>0</v>
      </c>
      <c r="I388">
        <f>SUMIFS('Servicios Realizados'!H:H,'Servicios Realizados'!G:G,A388,'Servicios Realizados'!B:B,I$2)</f>
        <v>0</v>
      </c>
      <c r="J388">
        <f>SUMIFS('Servicios Realizados'!H:H,'Servicios Realizados'!G:G,A388,'Servicios Realizados'!B:B,J$2)</f>
        <v>0</v>
      </c>
    </row>
    <row r="389" spans="1:10" ht="15" hidden="1" customHeight="1">
      <c r="A389" s="6">
        <f t="shared" si="4"/>
        <v>43180</v>
      </c>
      <c r="B389">
        <f>SUMIF('Servicios Realizados'!G$2:G$800,A389,'Servicios Realizados'!H$2:H$800)</f>
        <v>0</v>
      </c>
      <c r="D389">
        <f>SUMIFS('Servicios Realizados'!H:H,'Servicios Realizados'!G:G,A389,'Servicios Realizados'!B:B,D$2)</f>
        <v>0</v>
      </c>
      <c r="E389">
        <f>SUMIFS('Servicios Realizados'!H:H,'Servicios Realizados'!G:G,A389,'Servicios Realizados'!B:B,E$2)</f>
        <v>0</v>
      </c>
      <c r="F389">
        <f>SUMIFS('Servicios Realizados'!H:H,'Servicios Realizados'!G:G,A389,'Servicios Realizados'!B:B,F$2)</f>
        <v>0</v>
      </c>
      <c r="G389">
        <f>SUMIFS('Servicios Realizados'!H:H,'Servicios Realizados'!G:G,A389,'Servicios Realizados'!B:B,G$2)</f>
        <v>0</v>
      </c>
      <c r="H389">
        <f>SUMIFS('Servicios Realizados'!H:H,'Servicios Realizados'!G:G,A389,'Servicios Realizados'!B:B,H$2)</f>
        <v>0</v>
      </c>
      <c r="I389">
        <f>SUMIFS('Servicios Realizados'!H:H,'Servicios Realizados'!G:G,A389,'Servicios Realizados'!B:B,I$2)</f>
        <v>0</v>
      </c>
      <c r="J389">
        <f>SUMIFS('Servicios Realizados'!H:H,'Servicios Realizados'!G:G,A389,'Servicios Realizados'!B:B,J$2)</f>
        <v>0</v>
      </c>
    </row>
    <row r="390" spans="1:10" ht="15" hidden="1" customHeight="1">
      <c r="A390" s="6">
        <f t="shared" si="4"/>
        <v>43181</v>
      </c>
      <c r="B390">
        <f>SUMIF('Servicios Realizados'!G$2:G$800,A390,'Servicios Realizados'!H$2:H$800)</f>
        <v>0</v>
      </c>
      <c r="D390">
        <f>SUMIFS('Servicios Realizados'!H:H,'Servicios Realizados'!G:G,A390,'Servicios Realizados'!B:B,D$2)</f>
        <v>0</v>
      </c>
      <c r="E390">
        <f>SUMIFS('Servicios Realizados'!H:H,'Servicios Realizados'!G:G,A390,'Servicios Realizados'!B:B,E$2)</f>
        <v>0</v>
      </c>
      <c r="F390">
        <f>SUMIFS('Servicios Realizados'!H:H,'Servicios Realizados'!G:G,A390,'Servicios Realizados'!B:B,F$2)</f>
        <v>0</v>
      </c>
      <c r="G390">
        <f>SUMIFS('Servicios Realizados'!H:H,'Servicios Realizados'!G:G,A390,'Servicios Realizados'!B:B,G$2)</f>
        <v>0</v>
      </c>
      <c r="H390">
        <f>SUMIFS('Servicios Realizados'!H:H,'Servicios Realizados'!G:G,A390,'Servicios Realizados'!B:B,H$2)</f>
        <v>0</v>
      </c>
      <c r="I390">
        <f>SUMIFS('Servicios Realizados'!H:H,'Servicios Realizados'!G:G,A390,'Servicios Realizados'!B:B,I$2)</f>
        <v>0</v>
      </c>
      <c r="J390">
        <f>SUMIFS('Servicios Realizados'!H:H,'Servicios Realizados'!G:G,A390,'Servicios Realizados'!B:B,J$2)</f>
        <v>0</v>
      </c>
    </row>
    <row r="391" spans="1:10" ht="15" hidden="1" customHeight="1">
      <c r="A391" s="6">
        <f t="shared" si="4"/>
        <v>43182</v>
      </c>
      <c r="B391">
        <f>SUMIF('Servicios Realizados'!G$2:G$800,A391,'Servicios Realizados'!H$2:H$800)</f>
        <v>0</v>
      </c>
      <c r="D391">
        <f>SUMIFS('Servicios Realizados'!H:H,'Servicios Realizados'!G:G,A391,'Servicios Realizados'!B:B,D$2)</f>
        <v>0</v>
      </c>
      <c r="E391">
        <f>SUMIFS('Servicios Realizados'!H:H,'Servicios Realizados'!G:G,A391,'Servicios Realizados'!B:B,E$2)</f>
        <v>0</v>
      </c>
      <c r="F391">
        <f>SUMIFS('Servicios Realizados'!H:H,'Servicios Realizados'!G:G,A391,'Servicios Realizados'!B:B,F$2)</f>
        <v>0</v>
      </c>
      <c r="G391">
        <f>SUMIFS('Servicios Realizados'!H:H,'Servicios Realizados'!G:G,A391,'Servicios Realizados'!B:B,G$2)</f>
        <v>0</v>
      </c>
      <c r="H391">
        <f>SUMIFS('Servicios Realizados'!H:H,'Servicios Realizados'!G:G,A391,'Servicios Realizados'!B:B,H$2)</f>
        <v>0</v>
      </c>
      <c r="I391">
        <f>SUMIFS('Servicios Realizados'!H:H,'Servicios Realizados'!G:G,A391,'Servicios Realizados'!B:B,I$2)</f>
        <v>0</v>
      </c>
      <c r="J391">
        <f>SUMIFS('Servicios Realizados'!H:H,'Servicios Realizados'!G:G,A391,'Servicios Realizados'!B:B,J$2)</f>
        <v>0</v>
      </c>
    </row>
    <row r="392" spans="1:10" ht="15" hidden="1" customHeight="1">
      <c r="A392" s="6">
        <f t="shared" si="4"/>
        <v>43183</v>
      </c>
      <c r="B392">
        <f>SUMIF('Servicios Realizados'!G$2:G$800,A392,'Servicios Realizados'!H$2:H$800)</f>
        <v>0</v>
      </c>
      <c r="D392">
        <f>SUMIFS('Servicios Realizados'!H:H,'Servicios Realizados'!G:G,A392,'Servicios Realizados'!B:B,D$2)</f>
        <v>0</v>
      </c>
      <c r="E392">
        <f>SUMIFS('Servicios Realizados'!H:H,'Servicios Realizados'!G:G,A392,'Servicios Realizados'!B:B,E$2)</f>
        <v>0</v>
      </c>
      <c r="F392">
        <f>SUMIFS('Servicios Realizados'!H:H,'Servicios Realizados'!G:G,A392,'Servicios Realizados'!B:B,F$2)</f>
        <v>0</v>
      </c>
      <c r="G392">
        <f>SUMIFS('Servicios Realizados'!H:H,'Servicios Realizados'!G:G,A392,'Servicios Realizados'!B:B,G$2)</f>
        <v>0</v>
      </c>
      <c r="H392">
        <f>SUMIFS('Servicios Realizados'!H:H,'Servicios Realizados'!G:G,A392,'Servicios Realizados'!B:B,H$2)</f>
        <v>0</v>
      </c>
      <c r="I392">
        <f>SUMIFS('Servicios Realizados'!H:H,'Servicios Realizados'!G:G,A392,'Servicios Realizados'!B:B,I$2)</f>
        <v>0</v>
      </c>
      <c r="J392">
        <f>SUMIFS('Servicios Realizados'!H:H,'Servicios Realizados'!G:G,A392,'Servicios Realizados'!B:B,J$2)</f>
        <v>0</v>
      </c>
    </row>
    <row r="393" spans="1:10" ht="15" hidden="1" customHeight="1">
      <c r="A393" s="6">
        <f t="shared" si="4"/>
        <v>43184</v>
      </c>
      <c r="B393">
        <f>SUMIF('Servicios Realizados'!G$2:G$800,A393,'Servicios Realizados'!H$2:H$800)</f>
        <v>0</v>
      </c>
      <c r="D393">
        <f>SUMIFS('Servicios Realizados'!H:H,'Servicios Realizados'!G:G,A393,'Servicios Realizados'!B:B,D$2)</f>
        <v>0</v>
      </c>
      <c r="E393">
        <f>SUMIFS('Servicios Realizados'!H:H,'Servicios Realizados'!G:G,A393,'Servicios Realizados'!B:B,E$2)</f>
        <v>0</v>
      </c>
      <c r="F393">
        <f>SUMIFS('Servicios Realizados'!H:H,'Servicios Realizados'!G:G,A393,'Servicios Realizados'!B:B,F$2)</f>
        <v>0</v>
      </c>
      <c r="G393">
        <f>SUMIFS('Servicios Realizados'!H:H,'Servicios Realizados'!G:G,A393,'Servicios Realizados'!B:B,G$2)</f>
        <v>0</v>
      </c>
      <c r="H393">
        <f>SUMIFS('Servicios Realizados'!H:H,'Servicios Realizados'!G:G,A393,'Servicios Realizados'!B:B,H$2)</f>
        <v>0</v>
      </c>
      <c r="I393">
        <f>SUMIFS('Servicios Realizados'!H:H,'Servicios Realizados'!G:G,A393,'Servicios Realizados'!B:B,I$2)</f>
        <v>0</v>
      </c>
      <c r="J393">
        <f>SUMIFS('Servicios Realizados'!H:H,'Servicios Realizados'!G:G,A393,'Servicios Realizados'!B:B,J$2)</f>
        <v>0</v>
      </c>
    </row>
    <row r="394" spans="1:10" ht="15" hidden="1" customHeight="1">
      <c r="A394" s="6">
        <f t="shared" si="4"/>
        <v>43185</v>
      </c>
      <c r="B394">
        <f>SUMIF('Servicios Realizados'!G$2:G$800,A394,'Servicios Realizados'!H$2:H$800)</f>
        <v>0</v>
      </c>
      <c r="D394">
        <f>SUMIFS('Servicios Realizados'!H:H,'Servicios Realizados'!G:G,A394,'Servicios Realizados'!B:B,D$2)</f>
        <v>0</v>
      </c>
      <c r="E394">
        <f>SUMIFS('Servicios Realizados'!H:H,'Servicios Realizados'!G:G,A394,'Servicios Realizados'!B:B,E$2)</f>
        <v>0</v>
      </c>
      <c r="F394">
        <f>SUMIFS('Servicios Realizados'!H:H,'Servicios Realizados'!G:G,A394,'Servicios Realizados'!B:B,F$2)</f>
        <v>0</v>
      </c>
      <c r="G394">
        <f>SUMIFS('Servicios Realizados'!H:H,'Servicios Realizados'!G:G,A394,'Servicios Realizados'!B:B,G$2)</f>
        <v>0</v>
      </c>
      <c r="H394">
        <f>SUMIFS('Servicios Realizados'!H:H,'Servicios Realizados'!G:G,A394,'Servicios Realizados'!B:B,H$2)</f>
        <v>0</v>
      </c>
      <c r="I394">
        <f>SUMIFS('Servicios Realizados'!H:H,'Servicios Realizados'!G:G,A394,'Servicios Realizados'!B:B,I$2)</f>
        <v>0</v>
      </c>
      <c r="J394">
        <f>SUMIFS('Servicios Realizados'!H:H,'Servicios Realizados'!G:G,A394,'Servicios Realizados'!B:B,J$2)</f>
        <v>0</v>
      </c>
    </row>
    <row r="395" spans="1:10" ht="15" hidden="1" customHeight="1">
      <c r="A395" s="6">
        <f t="shared" si="4"/>
        <v>43186</v>
      </c>
      <c r="B395">
        <f>SUMIF('Servicios Realizados'!G$2:G$800,A395,'Servicios Realizados'!H$2:H$800)</f>
        <v>0</v>
      </c>
      <c r="D395">
        <f>SUMIFS('Servicios Realizados'!H:H,'Servicios Realizados'!G:G,A395,'Servicios Realizados'!B:B,D$2)</f>
        <v>0</v>
      </c>
      <c r="E395">
        <f>SUMIFS('Servicios Realizados'!H:H,'Servicios Realizados'!G:G,A395,'Servicios Realizados'!B:B,E$2)</f>
        <v>0</v>
      </c>
      <c r="F395">
        <f>SUMIFS('Servicios Realizados'!H:H,'Servicios Realizados'!G:G,A395,'Servicios Realizados'!B:B,F$2)</f>
        <v>0</v>
      </c>
      <c r="G395">
        <f>SUMIFS('Servicios Realizados'!H:H,'Servicios Realizados'!G:G,A395,'Servicios Realizados'!B:B,G$2)</f>
        <v>0</v>
      </c>
      <c r="H395">
        <f>SUMIFS('Servicios Realizados'!H:H,'Servicios Realizados'!G:G,A395,'Servicios Realizados'!B:B,H$2)</f>
        <v>0</v>
      </c>
      <c r="I395">
        <f>SUMIFS('Servicios Realizados'!H:H,'Servicios Realizados'!G:G,A395,'Servicios Realizados'!B:B,I$2)</f>
        <v>0</v>
      </c>
      <c r="J395">
        <f>SUMIFS('Servicios Realizados'!H:H,'Servicios Realizados'!G:G,A395,'Servicios Realizados'!B:B,J$2)</f>
        <v>0</v>
      </c>
    </row>
    <row r="396" spans="1:10" ht="15" hidden="1" customHeight="1">
      <c r="A396" s="6">
        <f t="shared" si="4"/>
        <v>43187</v>
      </c>
      <c r="B396">
        <f>SUMIF('Servicios Realizados'!G$2:G$800,A396,'Servicios Realizados'!H$2:H$800)</f>
        <v>0</v>
      </c>
      <c r="D396">
        <f>SUMIFS('Servicios Realizados'!H:H,'Servicios Realizados'!G:G,A396,'Servicios Realizados'!B:B,D$2)</f>
        <v>0</v>
      </c>
      <c r="E396">
        <f>SUMIFS('Servicios Realizados'!H:H,'Servicios Realizados'!G:G,A396,'Servicios Realizados'!B:B,E$2)</f>
        <v>0</v>
      </c>
      <c r="F396">
        <f>SUMIFS('Servicios Realizados'!H:H,'Servicios Realizados'!G:G,A396,'Servicios Realizados'!B:B,F$2)</f>
        <v>0</v>
      </c>
      <c r="G396">
        <f>SUMIFS('Servicios Realizados'!H:H,'Servicios Realizados'!G:G,A396,'Servicios Realizados'!B:B,G$2)</f>
        <v>0</v>
      </c>
      <c r="H396">
        <f>SUMIFS('Servicios Realizados'!H:H,'Servicios Realizados'!G:G,A396,'Servicios Realizados'!B:B,H$2)</f>
        <v>0</v>
      </c>
      <c r="I396">
        <f>SUMIFS('Servicios Realizados'!H:H,'Servicios Realizados'!G:G,A396,'Servicios Realizados'!B:B,I$2)</f>
        <v>0</v>
      </c>
      <c r="J396">
        <f>SUMIFS('Servicios Realizados'!H:H,'Servicios Realizados'!G:G,A396,'Servicios Realizados'!B:B,J$2)</f>
        <v>0</v>
      </c>
    </row>
    <row r="397" spans="1:10" ht="15" hidden="1" customHeight="1">
      <c r="A397" s="6">
        <f t="shared" si="4"/>
        <v>43188</v>
      </c>
      <c r="B397">
        <f>SUMIF('Servicios Realizados'!G$2:G$800,A397,'Servicios Realizados'!H$2:H$800)</f>
        <v>0</v>
      </c>
      <c r="D397">
        <f>SUMIFS('Servicios Realizados'!H:H,'Servicios Realizados'!G:G,A397,'Servicios Realizados'!B:B,D$2)</f>
        <v>0</v>
      </c>
      <c r="E397">
        <f>SUMIFS('Servicios Realizados'!H:H,'Servicios Realizados'!G:G,A397,'Servicios Realizados'!B:B,E$2)</f>
        <v>0</v>
      </c>
      <c r="F397">
        <f>SUMIFS('Servicios Realizados'!H:H,'Servicios Realizados'!G:G,A397,'Servicios Realizados'!B:B,F$2)</f>
        <v>0</v>
      </c>
      <c r="G397">
        <f>SUMIFS('Servicios Realizados'!H:H,'Servicios Realizados'!G:G,A397,'Servicios Realizados'!B:B,G$2)</f>
        <v>0</v>
      </c>
      <c r="H397">
        <f>SUMIFS('Servicios Realizados'!H:H,'Servicios Realizados'!G:G,A397,'Servicios Realizados'!B:B,H$2)</f>
        <v>0</v>
      </c>
      <c r="I397">
        <f>SUMIFS('Servicios Realizados'!H:H,'Servicios Realizados'!G:G,A397,'Servicios Realizados'!B:B,I$2)</f>
        <v>0</v>
      </c>
      <c r="J397">
        <f>SUMIFS('Servicios Realizados'!H:H,'Servicios Realizados'!G:G,A397,'Servicios Realizados'!B:B,J$2)</f>
        <v>0</v>
      </c>
    </row>
    <row r="398" spans="1:10" ht="15" hidden="1" customHeight="1">
      <c r="A398" s="6">
        <f t="shared" si="4"/>
        <v>43189</v>
      </c>
      <c r="B398">
        <f>SUMIF('Servicios Realizados'!G$2:G$800,A398,'Servicios Realizados'!H$2:H$800)</f>
        <v>0</v>
      </c>
      <c r="D398">
        <f>SUMIFS('Servicios Realizados'!H:H,'Servicios Realizados'!G:G,A398,'Servicios Realizados'!B:B,D$2)</f>
        <v>0</v>
      </c>
      <c r="E398">
        <f>SUMIFS('Servicios Realizados'!H:H,'Servicios Realizados'!G:G,A398,'Servicios Realizados'!B:B,E$2)</f>
        <v>0</v>
      </c>
      <c r="F398">
        <f>SUMIFS('Servicios Realizados'!H:H,'Servicios Realizados'!G:G,A398,'Servicios Realizados'!B:B,F$2)</f>
        <v>0</v>
      </c>
      <c r="G398">
        <f>SUMIFS('Servicios Realizados'!H:H,'Servicios Realizados'!G:G,A398,'Servicios Realizados'!B:B,G$2)</f>
        <v>0</v>
      </c>
      <c r="H398">
        <f>SUMIFS('Servicios Realizados'!H:H,'Servicios Realizados'!G:G,A398,'Servicios Realizados'!B:B,H$2)</f>
        <v>0</v>
      </c>
      <c r="I398">
        <f>SUMIFS('Servicios Realizados'!H:H,'Servicios Realizados'!G:G,A398,'Servicios Realizados'!B:B,I$2)</f>
        <v>0</v>
      </c>
      <c r="J398">
        <f>SUMIFS('Servicios Realizados'!H:H,'Servicios Realizados'!G:G,A398,'Servicios Realizados'!B:B,J$2)</f>
        <v>0</v>
      </c>
    </row>
    <row r="399" spans="1:10" ht="15" hidden="1" customHeight="1">
      <c r="A399" s="6">
        <f t="shared" si="4"/>
        <v>43190</v>
      </c>
      <c r="B399">
        <f>SUMIF('Servicios Realizados'!G$2:G$800,A399,'Servicios Realizados'!H$2:H$800)</f>
        <v>0</v>
      </c>
      <c r="D399">
        <f>SUMIFS('Servicios Realizados'!H:H,'Servicios Realizados'!G:G,A399,'Servicios Realizados'!B:B,D$2)</f>
        <v>0</v>
      </c>
      <c r="E399">
        <f>SUMIFS('Servicios Realizados'!H:H,'Servicios Realizados'!G:G,A399,'Servicios Realizados'!B:B,E$2)</f>
        <v>0</v>
      </c>
      <c r="F399">
        <f>SUMIFS('Servicios Realizados'!H:H,'Servicios Realizados'!G:G,A399,'Servicios Realizados'!B:B,F$2)</f>
        <v>0</v>
      </c>
      <c r="G399">
        <f>SUMIFS('Servicios Realizados'!H:H,'Servicios Realizados'!G:G,A399,'Servicios Realizados'!B:B,G$2)</f>
        <v>0</v>
      </c>
      <c r="H399">
        <f>SUMIFS('Servicios Realizados'!H:H,'Servicios Realizados'!G:G,A399,'Servicios Realizados'!B:B,H$2)</f>
        <v>0</v>
      </c>
      <c r="I399">
        <f>SUMIFS('Servicios Realizados'!H:H,'Servicios Realizados'!G:G,A399,'Servicios Realizados'!B:B,I$2)</f>
        <v>0</v>
      </c>
      <c r="J399">
        <f>SUMIFS('Servicios Realizados'!H:H,'Servicios Realizados'!G:G,A399,'Servicios Realizados'!B:B,J$2)</f>
        <v>0</v>
      </c>
    </row>
    <row r="400" spans="1:10" ht="15" hidden="1" customHeight="1">
      <c r="A400" s="6">
        <f t="shared" si="4"/>
        <v>43191</v>
      </c>
      <c r="B400">
        <f>SUMIF('Servicios Realizados'!G$2:G$800,A400,'Servicios Realizados'!H$2:H$800)</f>
        <v>0</v>
      </c>
      <c r="D400">
        <f>SUMIFS('Servicios Realizados'!H:H,'Servicios Realizados'!G:G,A400,'Servicios Realizados'!B:B,D$2)</f>
        <v>0</v>
      </c>
      <c r="E400">
        <f>SUMIFS('Servicios Realizados'!H:H,'Servicios Realizados'!G:G,A400,'Servicios Realizados'!B:B,E$2)</f>
        <v>0</v>
      </c>
      <c r="F400">
        <f>SUMIFS('Servicios Realizados'!H:H,'Servicios Realizados'!G:G,A400,'Servicios Realizados'!B:B,F$2)</f>
        <v>0</v>
      </c>
      <c r="G400">
        <f>SUMIFS('Servicios Realizados'!H:H,'Servicios Realizados'!G:G,A400,'Servicios Realizados'!B:B,G$2)</f>
        <v>0</v>
      </c>
      <c r="H400">
        <f>SUMIFS('Servicios Realizados'!H:H,'Servicios Realizados'!G:G,A400,'Servicios Realizados'!B:B,H$2)</f>
        <v>0</v>
      </c>
      <c r="I400">
        <f>SUMIFS('Servicios Realizados'!H:H,'Servicios Realizados'!G:G,A400,'Servicios Realizados'!B:B,I$2)</f>
        <v>0</v>
      </c>
      <c r="J400">
        <f>SUMIFS('Servicios Realizados'!H:H,'Servicios Realizados'!G:G,A400,'Servicios Realizados'!B:B,J$2)</f>
        <v>0</v>
      </c>
    </row>
    <row r="401" spans="1:10" ht="15" hidden="1" customHeight="1">
      <c r="A401" s="6">
        <f t="shared" si="4"/>
        <v>43192</v>
      </c>
      <c r="B401">
        <f>SUMIF('Servicios Realizados'!G$2:G$800,A401,'Servicios Realizados'!H$2:H$800)</f>
        <v>0</v>
      </c>
      <c r="D401">
        <f>SUMIFS('Servicios Realizados'!H:H,'Servicios Realizados'!G:G,A401,'Servicios Realizados'!B:B,D$2)</f>
        <v>0</v>
      </c>
      <c r="E401">
        <f>SUMIFS('Servicios Realizados'!H:H,'Servicios Realizados'!G:G,A401,'Servicios Realizados'!B:B,E$2)</f>
        <v>0</v>
      </c>
      <c r="F401">
        <f>SUMIFS('Servicios Realizados'!H:H,'Servicios Realizados'!G:G,A401,'Servicios Realizados'!B:B,F$2)</f>
        <v>0</v>
      </c>
      <c r="G401">
        <f>SUMIFS('Servicios Realizados'!H:H,'Servicios Realizados'!G:G,A401,'Servicios Realizados'!B:B,G$2)</f>
        <v>0</v>
      </c>
      <c r="H401">
        <f>SUMIFS('Servicios Realizados'!H:H,'Servicios Realizados'!G:G,A401,'Servicios Realizados'!B:B,H$2)</f>
        <v>0</v>
      </c>
      <c r="I401">
        <f>SUMIFS('Servicios Realizados'!H:H,'Servicios Realizados'!G:G,A401,'Servicios Realizados'!B:B,I$2)</f>
        <v>0</v>
      </c>
      <c r="J401">
        <f>SUMIFS('Servicios Realizados'!H:H,'Servicios Realizados'!G:G,A401,'Servicios Realizados'!B:B,J$2)</f>
        <v>0</v>
      </c>
    </row>
    <row r="402" spans="1:10" ht="15" hidden="1" customHeight="1">
      <c r="A402" s="6">
        <f t="shared" si="4"/>
        <v>43193</v>
      </c>
      <c r="B402">
        <f>SUMIF('Servicios Realizados'!G$2:G$800,A402,'Servicios Realizados'!H$2:H$800)</f>
        <v>0</v>
      </c>
      <c r="D402">
        <f>SUMIFS('Servicios Realizados'!H:H,'Servicios Realizados'!G:G,A402,'Servicios Realizados'!B:B,D$2)</f>
        <v>0</v>
      </c>
      <c r="E402">
        <f>SUMIFS('Servicios Realizados'!H:H,'Servicios Realizados'!G:G,A402,'Servicios Realizados'!B:B,E$2)</f>
        <v>0</v>
      </c>
      <c r="F402">
        <f>SUMIFS('Servicios Realizados'!H:H,'Servicios Realizados'!G:G,A402,'Servicios Realizados'!B:B,F$2)</f>
        <v>0</v>
      </c>
      <c r="G402">
        <f>SUMIFS('Servicios Realizados'!H:H,'Servicios Realizados'!G:G,A402,'Servicios Realizados'!B:B,G$2)</f>
        <v>0</v>
      </c>
      <c r="H402">
        <f>SUMIFS('Servicios Realizados'!H:H,'Servicios Realizados'!G:G,A402,'Servicios Realizados'!B:B,H$2)</f>
        <v>0</v>
      </c>
      <c r="I402">
        <f>SUMIFS('Servicios Realizados'!H:H,'Servicios Realizados'!G:G,A402,'Servicios Realizados'!B:B,I$2)</f>
        <v>0</v>
      </c>
      <c r="J402">
        <f>SUMIFS('Servicios Realizados'!H:H,'Servicios Realizados'!G:G,A402,'Servicios Realizados'!B:B,J$2)</f>
        <v>0</v>
      </c>
    </row>
    <row r="403" spans="1:10" ht="15" hidden="1" customHeight="1">
      <c r="A403" s="6">
        <f t="shared" si="4"/>
        <v>43194</v>
      </c>
      <c r="B403">
        <f>SUMIF('Servicios Realizados'!G$2:G$800,A403,'Servicios Realizados'!H$2:H$800)</f>
        <v>0</v>
      </c>
      <c r="D403">
        <f>SUMIFS('Servicios Realizados'!H:H,'Servicios Realizados'!G:G,A403,'Servicios Realizados'!B:B,D$2)</f>
        <v>0</v>
      </c>
      <c r="E403">
        <f>SUMIFS('Servicios Realizados'!H:H,'Servicios Realizados'!G:G,A403,'Servicios Realizados'!B:B,E$2)</f>
        <v>0</v>
      </c>
      <c r="F403">
        <f>SUMIFS('Servicios Realizados'!H:H,'Servicios Realizados'!G:G,A403,'Servicios Realizados'!B:B,F$2)</f>
        <v>0</v>
      </c>
      <c r="G403">
        <f>SUMIFS('Servicios Realizados'!H:H,'Servicios Realizados'!G:G,A403,'Servicios Realizados'!B:B,G$2)</f>
        <v>0</v>
      </c>
      <c r="H403">
        <f>SUMIFS('Servicios Realizados'!H:H,'Servicios Realizados'!G:G,A403,'Servicios Realizados'!B:B,H$2)</f>
        <v>0</v>
      </c>
      <c r="I403">
        <f>SUMIFS('Servicios Realizados'!H:H,'Servicios Realizados'!G:G,A403,'Servicios Realizados'!B:B,I$2)</f>
        <v>0</v>
      </c>
      <c r="J403">
        <f>SUMIFS('Servicios Realizados'!H:H,'Servicios Realizados'!G:G,A403,'Servicios Realizados'!B:B,J$2)</f>
        <v>0</v>
      </c>
    </row>
    <row r="404" spans="1:10" ht="15" hidden="1" customHeight="1">
      <c r="A404" s="6">
        <f t="shared" si="4"/>
        <v>43195</v>
      </c>
      <c r="B404">
        <f>SUMIF('Servicios Realizados'!G$2:G$800,A404,'Servicios Realizados'!H$2:H$800)</f>
        <v>0</v>
      </c>
      <c r="D404">
        <f>SUMIFS('Servicios Realizados'!H:H,'Servicios Realizados'!G:G,A404,'Servicios Realizados'!B:B,D$2)</f>
        <v>0</v>
      </c>
      <c r="E404">
        <f>SUMIFS('Servicios Realizados'!H:H,'Servicios Realizados'!G:G,A404,'Servicios Realizados'!B:B,E$2)</f>
        <v>0</v>
      </c>
      <c r="F404">
        <f>SUMIFS('Servicios Realizados'!H:H,'Servicios Realizados'!G:G,A404,'Servicios Realizados'!B:B,F$2)</f>
        <v>0</v>
      </c>
      <c r="G404">
        <f>SUMIFS('Servicios Realizados'!H:H,'Servicios Realizados'!G:G,A404,'Servicios Realizados'!B:B,G$2)</f>
        <v>0</v>
      </c>
      <c r="H404">
        <f>SUMIFS('Servicios Realizados'!H:H,'Servicios Realizados'!G:G,A404,'Servicios Realizados'!B:B,H$2)</f>
        <v>0</v>
      </c>
      <c r="I404">
        <f>SUMIFS('Servicios Realizados'!H:H,'Servicios Realizados'!G:G,A404,'Servicios Realizados'!B:B,I$2)</f>
        <v>0</v>
      </c>
      <c r="J404">
        <f>SUMIFS('Servicios Realizados'!H:H,'Servicios Realizados'!G:G,A404,'Servicios Realizados'!B:B,J$2)</f>
        <v>0</v>
      </c>
    </row>
    <row r="405" spans="1:10" ht="15" hidden="1" customHeight="1">
      <c r="A405" s="6">
        <f t="shared" si="4"/>
        <v>43196</v>
      </c>
      <c r="B405">
        <f>SUMIF('Servicios Realizados'!G$2:G$800,A405,'Servicios Realizados'!H$2:H$800)</f>
        <v>0</v>
      </c>
      <c r="D405">
        <f>SUMIFS('Servicios Realizados'!H:H,'Servicios Realizados'!G:G,A405,'Servicios Realizados'!B:B,D$2)</f>
        <v>0</v>
      </c>
      <c r="E405">
        <f>SUMIFS('Servicios Realizados'!H:H,'Servicios Realizados'!G:G,A405,'Servicios Realizados'!B:B,E$2)</f>
        <v>0</v>
      </c>
      <c r="F405">
        <f>SUMIFS('Servicios Realizados'!H:H,'Servicios Realizados'!G:G,A405,'Servicios Realizados'!B:B,F$2)</f>
        <v>0</v>
      </c>
      <c r="G405">
        <f>SUMIFS('Servicios Realizados'!H:H,'Servicios Realizados'!G:G,A405,'Servicios Realizados'!B:B,G$2)</f>
        <v>0</v>
      </c>
      <c r="H405">
        <f>SUMIFS('Servicios Realizados'!H:H,'Servicios Realizados'!G:G,A405,'Servicios Realizados'!B:B,H$2)</f>
        <v>0</v>
      </c>
      <c r="I405">
        <f>SUMIFS('Servicios Realizados'!H:H,'Servicios Realizados'!G:G,A405,'Servicios Realizados'!B:B,I$2)</f>
        <v>0</v>
      </c>
      <c r="J405">
        <f>SUMIFS('Servicios Realizados'!H:H,'Servicios Realizados'!G:G,A405,'Servicios Realizados'!B:B,J$2)</f>
        <v>0</v>
      </c>
    </row>
    <row r="406" spans="1:10" ht="15" hidden="1" customHeight="1">
      <c r="A406" s="6">
        <f t="shared" si="4"/>
        <v>43197</v>
      </c>
      <c r="B406">
        <f>SUMIF('Servicios Realizados'!G$2:G$800,A406,'Servicios Realizados'!H$2:H$800)</f>
        <v>0</v>
      </c>
      <c r="D406">
        <f>SUMIFS('Servicios Realizados'!H:H,'Servicios Realizados'!G:G,A406,'Servicios Realizados'!B:B,D$2)</f>
        <v>0</v>
      </c>
      <c r="E406">
        <f>SUMIFS('Servicios Realizados'!H:H,'Servicios Realizados'!G:G,A406,'Servicios Realizados'!B:B,E$2)</f>
        <v>0</v>
      </c>
      <c r="F406">
        <f>SUMIFS('Servicios Realizados'!H:H,'Servicios Realizados'!G:G,A406,'Servicios Realizados'!B:B,F$2)</f>
        <v>0</v>
      </c>
      <c r="G406">
        <f>SUMIFS('Servicios Realizados'!H:H,'Servicios Realizados'!G:G,A406,'Servicios Realizados'!B:B,G$2)</f>
        <v>0</v>
      </c>
      <c r="H406">
        <f>SUMIFS('Servicios Realizados'!H:H,'Servicios Realizados'!G:G,A406,'Servicios Realizados'!B:B,H$2)</f>
        <v>0</v>
      </c>
      <c r="I406">
        <f>SUMIFS('Servicios Realizados'!H:H,'Servicios Realizados'!G:G,A406,'Servicios Realizados'!B:B,I$2)</f>
        <v>0</v>
      </c>
      <c r="J406">
        <f>SUMIFS('Servicios Realizados'!H:H,'Servicios Realizados'!G:G,A406,'Servicios Realizados'!B:B,J$2)</f>
        <v>0</v>
      </c>
    </row>
    <row r="407" spans="1:10" ht="15" hidden="1" customHeight="1">
      <c r="A407" s="6">
        <f t="shared" si="4"/>
        <v>43198</v>
      </c>
      <c r="B407">
        <f>SUMIF('Servicios Realizados'!G$2:G$800,A407,'Servicios Realizados'!H$2:H$800)</f>
        <v>68008</v>
      </c>
      <c r="D407">
        <f>SUMIFS('Servicios Realizados'!H:H,'Servicios Realizados'!G:G,A407,'Servicios Realizados'!B:B,D$2)</f>
        <v>3</v>
      </c>
      <c r="E407">
        <f>SUMIFS('Servicios Realizados'!H:H,'Servicios Realizados'!G:G,A407,'Servicios Realizados'!B:B,E$2)</f>
        <v>68002</v>
      </c>
      <c r="F407">
        <f>SUMIFS('Servicios Realizados'!H:H,'Servicios Realizados'!G:G,A407,'Servicios Realizados'!B:B,F$2)</f>
        <v>0</v>
      </c>
      <c r="G407">
        <f>SUMIFS('Servicios Realizados'!H:H,'Servicios Realizados'!G:G,A407,'Servicios Realizados'!B:B,G$2)</f>
        <v>2</v>
      </c>
      <c r="H407">
        <f>SUMIFS('Servicios Realizados'!H:H,'Servicios Realizados'!G:G,A407,'Servicios Realizados'!B:B,H$2)</f>
        <v>0</v>
      </c>
      <c r="I407">
        <f>SUMIFS('Servicios Realizados'!H:H,'Servicios Realizados'!G:G,A407,'Servicios Realizados'!B:B,I$2)</f>
        <v>1</v>
      </c>
      <c r="J407">
        <f>SUMIFS('Servicios Realizados'!H:H,'Servicios Realizados'!G:G,A407,'Servicios Realizados'!B:B,J$2)</f>
        <v>0</v>
      </c>
    </row>
    <row r="408" spans="1:10" ht="15" hidden="1" customHeight="1">
      <c r="A408" s="6">
        <f t="shared" si="4"/>
        <v>43199</v>
      </c>
      <c r="B408">
        <f>SUMIF('Servicios Realizados'!G$2:G$800,A408,'Servicios Realizados'!H$2:H$800)</f>
        <v>0</v>
      </c>
      <c r="D408">
        <f>SUMIFS('Servicios Realizados'!H:H,'Servicios Realizados'!G:G,A408,'Servicios Realizados'!B:B,D$2)</f>
        <v>0</v>
      </c>
      <c r="E408">
        <f>SUMIFS('Servicios Realizados'!H:H,'Servicios Realizados'!G:G,A408,'Servicios Realizados'!B:B,E$2)</f>
        <v>0</v>
      </c>
      <c r="F408">
        <f>SUMIFS('Servicios Realizados'!H:H,'Servicios Realizados'!G:G,A408,'Servicios Realizados'!B:B,F$2)</f>
        <v>0</v>
      </c>
      <c r="G408">
        <f>SUMIFS('Servicios Realizados'!H:H,'Servicios Realizados'!G:G,A408,'Servicios Realizados'!B:B,G$2)</f>
        <v>0</v>
      </c>
      <c r="H408">
        <f>SUMIFS('Servicios Realizados'!H:H,'Servicios Realizados'!G:G,A408,'Servicios Realizados'!B:B,H$2)</f>
        <v>0</v>
      </c>
      <c r="I408">
        <f>SUMIFS('Servicios Realizados'!H:H,'Servicios Realizados'!G:G,A408,'Servicios Realizados'!B:B,I$2)</f>
        <v>0</v>
      </c>
      <c r="J408">
        <f>SUMIFS('Servicios Realizados'!H:H,'Servicios Realizados'!G:G,A408,'Servicios Realizados'!B:B,J$2)</f>
        <v>0</v>
      </c>
    </row>
    <row r="409" spans="1:10" ht="15" hidden="1" customHeight="1">
      <c r="A409" s="6">
        <f t="shared" si="4"/>
        <v>43200</v>
      </c>
      <c r="B409">
        <f>SUMIF('Servicios Realizados'!G$2:G$800,A409,'Servicios Realizados'!H$2:H$800)</f>
        <v>0</v>
      </c>
      <c r="D409">
        <f>SUMIFS('Servicios Realizados'!H:H,'Servicios Realizados'!G:G,A409,'Servicios Realizados'!B:B,D$2)</f>
        <v>0</v>
      </c>
      <c r="E409">
        <f>SUMIFS('Servicios Realizados'!H:H,'Servicios Realizados'!G:G,A409,'Servicios Realizados'!B:B,E$2)</f>
        <v>0</v>
      </c>
      <c r="F409">
        <f>SUMIFS('Servicios Realizados'!H:H,'Servicios Realizados'!G:G,A409,'Servicios Realizados'!B:B,F$2)</f>
        <v>0</v>
      </c>
      <c r="G409">
        <f>SUMIFS('Servicios Realizados'!H:H,'Servicios Realizados'!G:G,A409,'Servicios Realizados'!B:B,G$2)</f>
        <v>0</v>
      </c>
      <c r="H409">
        <f>SUMIFS('Servicios Realizados'!H:H,'Servicios Realizados'!G:G,A409,'Servicios Realizados'!B:B,H$2)</f>
        <v>0</v>
      </c>
      <c r="I409">
        <f>SUMIFS('Servicios Realizados'!H:H,'Servicios Realizados'!G:G,A409,'Servicios Realizados'!B:B,I$2)</f>
        <v>0</v>
      </c>
      <c r="J409">
        <f>SUMIFS('Servicios Realizados'!H:H,'Servicios Realizados'!G:G,A409,'Servicios Realizados'!B:B,J$2)</f>
        <v>0</v>
      </c>
    </row>
    <row r="410" spans="1:10" ht="15" hidden="1" customHeight="1">
      <c r="A410" s="6">
        <f t="shared" si="4"/>
        <v>43201</v>
      </c>
      <c r="B410">
        <f>SUMIF('Servicios Realizados'!G$2:G$800,A410,'Servicios Realizados'!H$2:H$800)</f>
        <v>0</v>
      </c>
      <c r="D410">
        <f>SUMIFS('Servicios Realizados'!H:H,'Servicios Realizados'!G:G,A410,'Servicios Realizados'!B:B,D$2)</f>
        <v>0</v>
      </c>
      <c r="E410">
        <f>SUMIFS('Servicios Realizados'!H:H,'Servicios Realizados'!G:G,A410,'Servicios Realizados'!B:B,E$2)</f>
        <v>0</v>
      </c>
      <c r="F410">
        <f>SUMIFS('Servicios Realizados'!H:H,'Servicios Realizados'!G:G,A410,'Servicios Realizados'!B:B,F$2)</f>
        <v>0</v>
      </c>
      <c r="G410">
        <f>SUMIFS('Servicios Realizados'!H:H,'Servicios Realizados'!G:G,A410,'Servicios Realizados'!B:B,G$2)</f>
        <v>0</v>
      </c>
      <c r="H410">
        <f>SUMIFS('Servicios Realizados'!H:H,'Servicios Realizados'!G:G,A410,'Servicios Realizados'!B:B,H$2)</f>
        <v>0</v>
      </c>
      <c r="I410">
        <f>SUMIFS('Servicios Realizados'!H:H,'Servicios Realizados'!G:G,A410,'Servicios Realizados'!B:B,I$2)</f>
        <v>0</v>
      </c>
      <c r="J410">
        <f>SUMIFS('Servicios Realizados'!H:H,'Servicios Realizados'!G:G,A410,'Servicios Realizados'!B:B,J$2)</f>
        <v>0</v>
      </c>
    </row>
    <row r="411" spans="1:10" ht="15" hidden="1" customHeight="1">
      <c r="A411" s="6">
        <f t="shared" si="4"/>
        <v>43202</v>
      </c>
      <c r="B411">
        <f>SUMIF('Servicios Realizados'!G$2:G$800,A411,'Servicios Realizados'!H$2:H$800)</f>
        <v>0</v>
      </c>
      <c r="D411">
        <f>SUMIFS('Servicios Realizados'!H:H,'Servicios Realizados'!G:G,A411,'Servicios Realizados'!B:B,D$2)</f>
        <v>0</v>
      </c>
      <c r="E411">
        <f>SUMIFS('Servicios Realizados'!H:H,'Servicios Realizados'!G:G,A411,'Servicios Realizados'!B:B,E$2)</f>
        <v>0</v>
      </c>
      <c r="F411">
        <f>SUMIFS('Servicios Realizados'!H:H,'Servicios Realizados'!G:G,A411,'Servicios Realizados'!B:B,F$2)</f>
        <v>0</v>
      </c>
      <c r="G411">
        <f>SUMIFS('Servicios Realizados'!H:H,'Servicios Realizados'!G:G,A411,'Servicios Realizados'!B:B,G$2)</f>
        <v>0</v>
      </c>
      <c r="H411">
        <f>SUMIFS('Servicios Realizados'!H:H,'Servicios Realizados'!G:G,A411,'Servicios Realizados'!B:B,H$2)</f>
        <v>0</v>
      </c>
      <c r="I411">
        <f>SUMIFS('Servicios Realizados'!H:H,'Servicios Realizados'!G:G,A411,'Servicios Realizados'!B:B,I$2)</f>
        <v>0</v>
      </c>
      <c r="J411">
        <f>SUMIFS('Servicios Realizados'!H:H,'Servicios Realizados'!G:G,A411,'Servicios Realizados'!B:B,J$2)</f>
        <v>0</v>
      </c>
    </row>
    <row r="412" spans="1:10" ht="15" hidden="1" customHeight="1">
      <c r="A412" s="6">
        <f t="shared" si="4"/>
        <v>43203</v>
      </c>
      <c r="B412">
        <f>SUMIF('Servicios Realizados'!G$2:G$800,A412,'Servicios Realizados'!H$2:H$800)</f>
        <v>0</v>
      </c>
      <c r="D412">
        <f>SUMIFS('Servicios Realizados'!H:H,'Servicios Realizados'!G:G,A412,'Servicios Realizados'!B:B,D$2)</f>
        <v>0</v>
      </c>
      <c r="E412">
        <f>SUMIFS('Servicios Realizados'!H:H,'Servicios Realizados'!G:G,A412,'Servicios Realizados'!B:B,E$2)</f>
        <v>0</v>
      </c>
      <c r="F412">
        <f>SUMIFS('Servicios Realizados'!H:H,'Servicios Realizados'!G:G,A412,'Servicios Realizados'!B:B,F$2)</f>
        <v>0</v>
      </c>
      <c r="G412">
        <f>SUMIFS('Servicios Realizados'!H:H,'Servicios Realizados'!G:G,A412,'Servicios Realizados'!B:B,G$2)</f>
        <v>0</v>
      </c>
      <c r="H412">
        <f>SUMIFS('Servicios Realizados'!H:H,'Servicios Realizados'!G:G,A412,'Servicios Realizados'!B:B,H$2)</f>
        <v>0</v>
      </c>
      <c r="I412">
        <f>SUMIFS('Servicios Realizados'!H:H,'Servicios Realizados'!G:G,A412,'Servicios Realizados'!B:B,I$2)</f>
        <v>0</v>
      </c>
      <c r="J412">
        <f>SUMIFS('Servicios Realizados'!H:H,'Servicios Realizados'!G:G,A412,'Servicios Realizados'!B:B,J$2)</f>
        <v>0</v>
      </c>
    </row>
    <row r="413" spans="1:10" ht="15" hidden="1" customHeight="1">
      <c r="A413" s="6">
        <f t="shared" si="4"/>
        <v>43204</v>
      </c>
      <c r="B413">
        <f>SUMIF('Servicios Realizados'!G$2:G$800,A413,'Servicios Realizados'!H$2:H$800)</f>
        <v>3</v>
      </c>
      <c r="D413">
        <f>SUMIFS('Servicios Realizados'!H:H,'Servicios Realizados'!G:G,A413,'Servicios Realizados'!B:B,D$2)</f>
        <v>1</v>
      </c>
      <c r="E413">
        <f>SUMIFS('Servicios Realizados'!H:H,'Servicios Realizados'!G:G,A413,'Servicios Realizados'!B:B,E$2)</f>
        <v>1</v>
      </c>
      <c r="F413">
        <f>SUMIFS('Servicios Realizados'!H:H,'Servicios Realizados'!G:G,A413,'Servicios Realizados'!B:B,F$2)</f>
        <v>0</v>
      </c>
      <c r="G413">
        <f>SUMIFS('Servicios Realizados'!H:H,'Servicios Realizados'!G:G,A413,'Servicios Realizados'!B:B,G$2)</f>
        <v>0</v>
      </c>
      <c r="H413">
        <f>SUMIFS('Servicios Realizados'!H:H,'Servicios Realizados'!G:G,A413,'Servicios Realizados'!B:B,H$2)</f>
        <v>0</v>
      </c>
      <c r="I413">
        <f>SUMIFS('Servicios Realizados'!H:H,'Servicios Realizados'!G:G,A413,'Servicios Realizados'!B:B,I$2)</f>
        <v>1</v>
      </c>
      <c r="J413">
        <f>SUMIFS('Servicios Realizados'!H:H,'Servicios Realizados'!G:G,A413,'Servicios Realizados'!B:B,J$2)</f>
        <v>0</v>
      </c>
    </row>
    <row r="414" spans="1:10" ht="15" hidden="1" customHeight="1">
      <c r="A414" s="6">
        <f t="shared" si="4"/>
        <v>43205</v>
      </c>
      <c r="B414">
        <f>SUMIF('Servicios Realizados'!G$2:G$800,A414,'Servicios Realizados'!H$2:H$800)</f>
        <v>3</v>
      </c>
      <c r="D414">
        <f>SUMIFS('Servicios Realizados'!H:H,'Servicios Realizados'!G:G,A414,'Servicios Realizados'!B:B,D$2)</f>
        <v>0</v>
      </c>
      <c r="E414">
        <f>SUMIFS('Servicios Realizados'!H:H,'Servicios Realizados'!G:G,A414,'Servicios Realizados'!B:B,E$2)</f>
        <v>2</v>
      </c>
      <c r="F414">
        <f>SUMIFS('Servicios Realizados'!H:H,'Servicios Realizados'!G:G,A414,'Servicios Realizados'!B:B,F$2)</f>
        <v>0</v>
      </c>
      <c r="G414">
        <f>SUMIFS('Servicios Realizados'!H:H,'Servicios Realizados'!G:G,A414,'Servicios Realizados'!B:B,G$2)</f>
        <v>0</v>
      </c>
      <c r="H414">
        <f>SUMIFS('Servicios Realizados'!H:H,'Servicios Realizados'!G:G,A414,'Servicios Realizados'!B:B,H$2)</f>
        <v>1</v>
      </c>
      <c r="I414">
        <f>SUMIFS('Servicios Realizados'!H:H,'Servicios Realizados'!G:G,A414,'Servicios Realizados'!B:B,I$2)</f>
        <v>0</v>
      </c>
      <c r="J414">
        <f>SUMIFS('Servicios Realizados'!H:H,'Servicios Realizados'!G:G,A414,'Servicios Realizados'!B:B,J$2)</f>
        <v>0</v>
      </c>
    </row>
    <row r="415" spans="1:10" ht="15" hidden="1" customHeight="1">
      <c r="A415" s="6">
        <f t="shared" si="4"/>
        <v>43206</v>
      </c>
      <c r="B415">
        <f>SUMIF('Servicios Realizados'!G$2:G$800,A415,'Servicios Realizados'!H$2:H$800)</f>
        <v>6</v>
      </c>
      <c r="D415">
        <f>SUMIFS('Servicios Realizados'!H:H,'Servicios Realizados'!G:G,A415,'Servicios Realizados'!B:B,D$2)</f>
        <v>0</v>
      </c>
      <c r="E415">
        <f>SUMIFS('Servicios Realizados'!H:H,'Servicios Realizados'!G:G,A415,'Servicios Realizados'!B:B,E$2)</f>
        <v>5</v>
      </c>
      <c r="F415">
        <f>SUMIFS('Servicios Realizados'!H:H,'Servicios Realizados'!G:G,A415,'Servicios Realizados'!B:B,F$2)</f>
        <v>0</v>
      </c>
      <c r="G415">
        <f>SUMIFS('Servicios Realizados'!H:H,'Servicios Realizados'!G:G,A415,'Servicios Realizados'!B:B,G$2)</f>
        <v>0</v>
      </c>
      <c r="H415">
        <f>SUMIFS('Servicios Realizados'!H:H,'Servicios Realizados'!G:G,A415,'Servicios Realizados'!B:B,H$2)</f>
        <v>0</v>
      </c>
      <c r="I415">
        <f>SUMIFS('Servicios Realizados'!H:H,'Servicios Realizados'!G:G,A415,'Servicios Realizados'!B:B,I$2)</f>
        <v>1</v>
      </c>
      <c r="J415">
        <f>SUMIFS('Servicios Realizados'!H:H,'Servicios Realizados'!G:G,A415,'Servicios Realizados'!B:B,J$2)</f>
        <v>0</v>
      </c>
    </row>
    <row r="416" spans="1:10" ht="15" hidden="1" customHeight="1">
      <c r="A416" s="6">
        <f t="shared" si="4"/>
        <v>43207</v>
      </c>
      <c r="B416">
        <f>SUMIF('Servicios Realizados'!G$2:G$800,A416,'Servicios Realizados'!H$2:H$800)</f>
        <v>0</v>
      </c>
      <c r="D416">
        <f>SUMIFS('Servicios Realizados'!H:H,'Servicios Realizados'!G:G,A416,'Servicios Realizados'!B:B,D$2)</f>
        <v>0</v>
      </c>
      <c r="E416">
        <f>SUMIFS('Servicios Realizados'!H:H,'Servicios Realizados'!G:G,A416,'Servicios Realizados'!B:B,E$2)</f>
        <v>0</v>
      </c>
      <c r="F416">
        <f>SUMIFS('Servicios Realizados'!H:H,'Servicios Realizados'!G:G,A416,'Servicios Realizados'!B:B,F$2)</f>
        <v>0</v>
      </c>
      <c r="G416">
        <f>SUMIFS('Servicios Realizados'!H:H,'Servicios Realizados'!G:G,A416,'Servicios Realizados'!B:B,G$2)</f>
        <v>0</v>
      </c>
      <c r="H416">
        <f>SUMIFS('Servicios Realizados'!H:H,'Servicios Realizados'!G:G,A416,'Servicios Realizados'!B:B,H$2)</f>
        <v>0</v>
      </c>
      <c r="I416">
        <f>SUMIFS('Servicios Realizados'!H:H,'Servicios Realizados'!G:G,A416,'Servicios Realizados'!B:B,I$2)</f>
        <v>0</v>
      </c>
      <c r="J416">
        <f>SUMIFS('Servicios Realizados'!H:H,'Servicios Realizados'!G:G,A416,'Servicios Realizados'!B:B,J$2)</f>
        <v>0</v>
      </c>
    </row>
    <row r="417" spans="1:10" ht="15" hidden="1" customHeight="1">
      <c r="A417" s="6">
        <f t="shared" si="4"/>
        <v>43208</v>
      </c>
      <c r="B417">
        <f>SUMIF('Servicios Realizados'!G$2:G$800,A417,'Servicios Realizados'!H$2:H$800)</f>
        <v>177000</v>
      </c>
      <c r="D417">
        <f>SUMIFS('Servicios Realizados'!H:H,'Servicios Realizados'!G:G,A417,'Servicios Realizados'!B:B,D$2)</f>
        <v>107000</v>
      </c>
      <c r="E417">
        <f>SUMIFS('Servicios Realizados'!H:H,'Servicios Realizados'!G:G,A417,'Servicios Realizados'!B:B,E$2)</f>
        <v>70000</v>
      </c>
      <c r="F417">
        <f>SUMIFS('Servicios Realizados'!H:H,'Servicios Realizados'!G:G,A417,'Servicios Realizados'!B:B,F$2)</f>
        <v>0</v>
      </c>
      <c r="G417">
        <f>SUMIFS('Servicios Realizados'!H:H,'Servicios Realizados'!G:G,A417,'Servicios Realizados'!B:B,G$2)</f>
        <v>0</v>
      </c>
      <c r="H417">
        <f>SUMIFS('Servicios Realizados'!H:H,'Servicios Realizados'!G:G,A417,'Servicios Realizados'!B:B,H$2)</f>
        <v>0</v>
      </c>
      <c r="I417">
        <f>SUMIFS('Servicios Realizados'!H:H,'Servicios Realizados'!G:G,A417,'Servicios Realizados'!B:B,I$2)</f>
        <v>0</v>
      </c>
      <c r="J417">
        <f>SUMIFS('Servicios Realizados'!H:H,'Servicios Realizados'!G:G,A417,'Servicios Realizados'!B:B,J$2)</f>
        <v>0</v>
      </c>
    </row>
    <row r="418" spans="1:10" ht="15" hidden="1" customHeight="1">
      <c r="A418" s="6">
        <f t="shared" si="4"/>
        <v>43209</v>
      </c>
      <c r="B418">
        <f>SUMIF('Servicios Realizados'!G$2:G$800,A418,'Servicios Realizados'!H$2:H$800)</f>
        <v>1</v>
      </c>
      <c r="D418">
        <f>SUMIFS('Servicios Realizados'!H:H,'Servicios Realizados'!G:G,A418,'Servicios Realizados'!B:B,D$2)</f>
        <v>0</v>
      </c>
      <c r="E418">
        <f>SUMIFS('Servicios Realizados'!H:H,'Servicios Realizados'!G:G,A418,'Servicios Realizados'!B:B,E$2)</f>
        <v>1</v>
      </c>
      <c r="F418">
        <f>SUMIFS('Servicios Realizados'!H:H,'Servicios Realizados'!G:G,A418,'Servicios Realizados'!B:B,F$2)</f>
        <v>0</v>
      </c>
      <c r="G418">
        <f>SUMIFS('Servicios Realizados'!H:H,'Servicios Realizados'!G:G,A418,'Servicios Realizados'!B:B,G$2)</f>
        <v>0</v>
      </c>
      <c r="H418">
        <f>SUMIFS('Servicios Realizados'!H:H,'Servicios Realizados'!G:G,A418,'Servicios Realizados'!B:B,H$2)</f>
        <v>0</v>
      </c>
      <c r="I418">
        <f>SUMIFS('Servicios Realizados'!H:H,'Servicios Realizados'!G:G,A418,'Servicios Realizados'!B:B,I$2)</f>
        <v>0</v>
      </c>
      <c r="J418">
        <f>SUMIFS('Servicios Realizados'!H:H,'Servicios Realizados'!G:G,A418,'Servicios Realizados'!B:B,J$2)</f>
        <v>0</v>
      </c>
    </row>
    <row r="419" spans="1:10" ht="15" hidden="1" customHeight="1">
      <c r="A419" s="6">
        <f t="shared" si="4"/>
        <v>43210</v>
      </c>
      <c r="B419">
        <f>SUMIF('Servicios Realizados'!G$2:G$800,A419,'Servicios Realizados'!H$2:H$800)</f>
        <v>0</v>
      </c>
      <c r="D419">
        <f>SUMIFS('Servicios Realizados'!H:H,'Servicios Realizados'!G:G,A419,'Servicios Realizados'!B:B,D$2)</f>
        <v>0</v>
      </c>
      <c r="E419">
        <f>SUMIFS('Servicios Realizados'!H:H,'Servicios Realizados'!G:G,A419,'Servicios Realizados'!B:B,E$2)</f>
        <v>0</v>
      </c>
      <c r="F419">
        <f>SUMIFS('Servicios Realizados'!H:H,'Servicios Realizados'!G:G,A419,'Servicios Realizados'!B:B,F$2)</f>
        <v>0</v>
      </c>
      <c r="G419">
        <f>SUMIFS('Servicios Realizados'!H:H,'Servicios Realizados'!G:G,A419,'Servicios Realizados'!B:B,G$2)</f>
        <v>0</v>
      </c>
      <c r="H419">
        <f>SUMIFS('Servicios Realizados'!H:H,'Servicios Realizados'!G:G,A419,'Servicios Realizados'!B:B,H$2)</f>
        <v>0</v>
      </c>
      <c r="I419">
        <f>SUMIFS('Servicios Realizados'!H:H,'Servicios Realizados'!G:G,A419,'Servicios Realizados'!B:B,I$2)</f>
        <v>0</v>
      </c>
      <c r="J419">
        <f>SUMIFS('Servicios Realizados'!H:H,'Servicios Realizados'!G:G,A419,'Servicios Realizados'!B:B,J$2)</f>
        <v>0</v>
      </c>
    </row>
    <row r="420" spans="1:10" ht="15" hidden="1" customHeight="1">
      <c r="A420" s="6">
        <f t="shared" si="4"/>
        <v>43211</v>
      </c>
      <c r="B420">
        <f>SUMIF('Servicios Realizados'!G$2:G$800,A420,'Servicios Realizados'!H$2:H$800)</f>
        <v>0</v>
      </c>
      <c r="D420">
        <f>SUMIFS('Servicios Realizados'!H:H,'Servicios Realizados'!G:G,A420,'Servicios Realizados'!B:B,D$2)</f>
        <v>0</v>
      </c>
      <c r="E420">
        <f>SUMIFS('Servicios Realizados'!H:H,'Servicios Realizados'!G:G,A420,'Servicios Realizados'!B:B,E$2)</f>
        <v>0</v>
      </c>
      <c r="F420">
        <f>SUMIFS('Servicios Realizados'!H:H,'Servicios Realizados'!G:G,A420,'Servicios Realizados'!B:B,F$2)</f>
        <v>0</v>
      </c>
      <c r="G420">
        <f>SUMIFS('Servicios Realizados'!H:H,'Servicios Realizados'!G:G,A420,'Servicios Realizados'!B:B,G$2)</f>
        <v>0</v>
      </c>
      <c r="H420">
        <f>SUMIFS('Servicios Realizados'!H:H,'Servicios Realizados'!G:G,A420,'Servicios Realizados'!B:B,H$2)</f>
        <v>0</v>
      </c>
      <c r="I420">
        <f>SUMIFS('Servicios Realizados'!H:H,'Servicios Realizados'!G:G,A420,'Servicios Realizados'!B:B,I$2)</f>
        <v>0</v>
      </c>
      <c r="J420">
        <f>SUMIFS('Servicios Realizados'!H:H,'Servicios Realizados'!G:G,A420,'Servicios Realizados'!B:B,J$2)</f>
        <v>0</v>
      </c>
    </row>
    <row r="421" spans="1:10" ht="15" hidden="1" customHeight="1">
      <c r="A421" s="6">
        <f t="shared" si="4"/>
        <v>43212</v>
      </c>
      <c r="B421">
        <f>SUMIF('Servicios Realizados'!G$2:G$800,A421,'Servicios Realizados'!H$2:H$800)</f>
        <v>69005</v>
      </c>
      <c r="D421">
        <f>SUMIFS('Servicios Realizados'!H:H,'Servicios Realizados'!G:G,A421,'Servicios Realizados'!B:B,D$2)</f>
        <v>69001</v>
      </c>
      <c r="E421">
        <f>SUMIFS('Servicios Realizados'!H:H,'Servicios Realizados'!G:G,A421,'Servicios Realizados'!B:B,E$2)</f>
        <v>4</v>
      </c>
      <c r="F421">
        <f>SUMIFS('Servicios Realizados'!H:H,'Servicios Realizados'!G:G,A421,'Servicios Realizados'!B:B,F$2)</f>
        <v>0</v>
      </c>
      <c r="G421">
        <f>SUMIFS('Servicios Realizados'!H:H,'Servicios Realizados'!G:G,A421,'Servicios Realizados'!B:B,G$2)</f>
        <v>0</v>
      </c>
      <c r="H421">
        <f>SUMIFS('Servicios Realizados'!H:H,'Servicios Realizados'!G:G,A421,'Servicios Realizados'!B:B,H$2)</f>
        <v>0</v>
      </c>
      <c r="I421">
        <f>SUMIFS('Servicios Realizados'!H:H,'Servicios Realizados'!G:G,A421,'Servicios Realizados'!B:B,I$2)</f>
        <v>0</v>
      </c>
      <c r="J421">
        <f>SUMIFS('Servicios Realizados'!H:H,'Servicios Realizados'!G:G,A421,'Servicios Realizados'!B:B,J$2)</f>
        <v>0</v>
      </c>
    </row>
    <row r="422" spans="1:10" ht="15" hidden="1" customHeight="1">
      <c r="A422" s="6">
        <f t="shared" si="4"/>
        <v>43213</v>
      </c>
      <c r="B422">
        <f>SUMIF('Servicios Realizados'!G$2:G$800,A422,'Servicios Realizados'!H$2:H$800)</f>
        <v>0</v>
      </c>
      <c r="D422">
        <f>SUMIFS('Servicios Realizados'!H:H,'Servicios Realizados'!G:G,A422,'Servicios Realizados'!B:B,D$2)</f>
        <v>0</v>
      </c>
      <c r="E422">
        <f>SUMIFS('Servicios Realizados'!H:H,'Servicios Realizados'!G:G,A422,'Servicios Realizados'!B:B,E$2)</f>
        <v>0</v>
      </c>
      <c r="F422">
        <f>SUMIFS('Servicios Realizados'!H:H,'Servicios Realizados'!G:G,A422,'Servicios Realizados'!B:B,F$2)</f>
        <v>0</v>
      </c>
      <c r="G422">
        <f>SUMIFS('Servicios Realizados'!H:H,'Servicios Realizados'!G:G,A422,'Servicios Realizados'!B:B,G$2)</f>
        <v>0</v>
      </c>
      <c r="H422">
        <f>SUMIFS('Servicios Realizados'!H:H,'Servicios Realizados'!G:G,A422,'Servicios Realizados'!B:B,H$2)</f>
        <v>0</v>
      </c>
      <c r="I422">
        <f>SUMIFS('Servicios Realizados'!H:H,'Servicios Realizados'!G:G,A422,'Servicios Realizados'!B:B,I$2)</f>
        <v>0</v>
      </c>
      <c r="J422">
        <f>SUMIFS('Servicios Realizados'!H:H,'Servicios Realizados'!G:G,A422,'Servicios Realizados'!B:B,J$2)</f>
        <v>0</v>
      </c>
    </row>
    <row r="423" spans="1:10" ht="15" hidden="1" customHeight="1">
      <c r="A423" s="6">
        <f t="shared" si="4"/>
        <v>43214</v>
      </c>
      <c r="B423">
        <f>SUMIF('Servicios Realizados'!G$2:G$800,A423,'Servicios Realizados'!H$2:H$800)</f>
        <v>0</v>
      </c>
      <c r="D423">
        <f>SUMIFS('Servicios Realizados'!H:H,'Servicios Realizados'!G:G,A423,'Servicios Realizados'!B:B,D$2)</f>
        <v>0</v>
      </c>
      <c r="E423">
        <f>SUMIFS('Servicios Realizados'!H:H,'Servicios Realizados'!G:G,A423,'Servicios Realizados'!B:B,E$2)</f>
        <v>0</v>
      </c>
      <c r="F423">
        <f>SUMIFS('Servicios Realizados'!H:H,'Servicios Realizados'!G:G,A423,'Servicios Realizados'!B:B,F$2)</f>
        <v>0</v>
      </c>
      <c r="G423">
        <f>SUMIFS('Servicios Realizados'!H:H,'Servicios Realizados'!G:G,A423,'Servicios Realizados'!B:B,G$2)</f>
        <v>0</v>
      </c>
      <c r="H423">
        <f>SUMIFS('Servicios Realizados'!H:H,'Servicios Realizados'!G:G,A423,'Servicios Realizados'!B:B,H$2)</f>
        <v>0</v>
      </c>
      <c r="I423">
        <f>SUMIFS('Servicios Realizados'!H:H,'Servicios Realizados'!G:G,A423,'Servicios Realizados'!B:B,I$2)</f>
        <v>0</v>
      </c>
      <c r="J423">
        <f>SUMIFS('Servicios Realizados'!H:H,'Servicios Realizados'!G:G,A423,'Servicios Realizados'!B:B,J$2)</f>
        <v>0</v>
      </c>
    </row>
    <row r="424" spans="1:10" ht="15" hidden="1" customHeight="1">
      <c r="A424" s="6">
        <f t="shared" si="4"/>
        <v>43215</v>
      </c>
      <c r="B424">
        <f>SUMIF('Servicios Realizados'!G$2:G$800,A424,'Servicios Realizados'!H$2:H$800)</f>
        <v>0</v>
      </c>
      <c r="D424">
        <f>SUMIFS('Servicios Realizados'!H:H,'Servicios Realizados'!G:G,A424,'Servicios Realizados'!B:B,D$2)</f>
        <v>0</v>
      </c>
      <c r="E424">
        <f>SUMIFS('Servicios Realizados'!H:H,'Servicios Realizados'!G:G,A424,'Servicios Realizados'!B:B,E$2)</f>
        <v>0</v>
      </c>
      <c r="F424">
        <f>SUMIFS('Servicios Realizados'!H:H,'Servicios Realizados'!G:G,A424,'Servicios Realizados'!B:B,F$2)</f>
        <v>0</v>
      </c>
      <c r="G424">
        <f>SUMIFS('Servicios Realizados'!H:H,'Servicios Realizados'!G:G,A424,'Servicios Realizados'!B:B,G$2)</f>
        <v>0</v>
      </c>
      <c r="H424">
        <f>SUMIFS('Servicios Realizados'!H:H,'Servicios Realizados'!G:G,A424,'Servicios Realizados'!B:B,H$2)</f>
        <v>0</v>
      </c>
      <c r="I424">
        <f>SUMIFS('Servicios Realizados'!H:H,'Servicios Realizados'!G:G,A424,'Servicios Realizados'!B:B,I$2)</f>
        <v>0</v>
      </c>
      <c r="J424">
        <f>SUMIFS('Servicios Realizados'!H:H,'Servicios Realizados'!G:G,A424,'Servicios Realizados'!B:B,J$2)</f>
        <v>0</v>
      </c>
    </row>
    <row r="425" spans="1:10" ht="15" hidden="1" customHeight="1">
      <c r="A425" s="6">
        <f t="shared" si="4"/>
        <v>43216</v>
      </c>
      <c r="B425">
        <f>SUMIF('Servicios Realizados'!G$2:G$800,A425,'Servicios Realizados'!H$2:H$800)</f>
        <v>0</v>
      </c>
      <c r="D425">
        <f>SUMIFS('Servicios Realizados'!H:H,'Servicios Realizados'!G:G,A425,'Servicios Realizados'!B:B,D$2)</f>
        <v>0</v>
      </c>
      <c r="E425">
        <f>SUMIFS('Servicios Realizados'!H:H,'Servicios Realizados'!G:G,A425,'Servicios Realizados'!B:B,E$2)</f>
        <v>0</v>
      </c>
      <c r="F425">
        <f>SUMIFS('Servicios Realizados'!H:H,'Servicios Realizados'!G:G,A425,'Servicios Realizados'!B:B,F$2)</f>
        <v>0</v>
      </c>
      <c r="G425">
        <f>SUMIFS('Servicios Realizados'!H:H,'Servicios Realizados'!G:G,A425,'Servicios Realizados'!B:B,G$2)</f>
        <v>0</v>
      </c>
      <c r="H425">
        <f>SUMIFS('Servicios Realizados'!H:H,'Servicios Realizados'!G:G,A425,'Servicios Realizados'!B:B,H$2)</f>
        <v>0</v>
      </c>
      <c r="I425">
        <f>SUMIFS('Servicios Realizados'!H:H,'Servicios Realizados'!G:G,A425,'Servicios Realizados'!B:B,I$2)</f>
        <v>0</v>
      </c>
      <c r="J425">
        <f>SUMIFS('Servicios Realizados'!H:H,'Servicios Realizados'!G:G,A425,'Servicios Realizados'!B:B,J$2)</f>
        <v>0</v>
      </c>
    </row>
    <row r="426" spans="1:10" ht="15" hidden="1" customHeight="1">
      <c r="A426" s="6">
        <f t="shared" si="4"/>
        <v>43217</v>
      </c>
      <c r="B426">
        <f>SUMIF('Servicios Realizados'!G$2:G$800,A426,'Servicios Realizados'!H$2:H$800)</f>
        <v>0</v>
      </c>
      <c r="D426">
        <f>SUMIFS('Servicios Realizados'!H:H,'Servicios Realizados'!G:G,A426,'Servicios Realizados'!B:B,D$2)</f>
        <v>0</v>
      </c>
      <c r="E426">
        <f>SUMIFS('Servicios Realizados'!H:H,'Servicios Realizados'!G:G,A426,'Servicios Realizados'!B:B,E$2)</f>
        <v>0</v>
      </c>
      <c r="F426">
        <f>SUMIFS('Servicios Realizados'!H:H,'Servicios Realizados'!G:G,A426,'Servicios Realizados'!B:B,F$2)</f>
        <v>0</v>
      </c>
      <c r="G426">
        <f>SUMIFS('Servicios Realizados'!H:H,'Servicios Realizados'!G:G,A426,'Servicios Realizados'!B:B,G$2)</f>
        <v>0</v>
      </c>
      <c r="H426">
        <f>SUMIFS('Servicios Realizados'!H:H,'Servicios Realizados'!G:G,A426,'Servicios Realizados'!B:B,H$2)</f>
        <v>0</v>
      </c>
      <c r="I426">
        <f>SUMIFS('Servicios Realizados'!H:H,'Servicios Realizados'!G:G,A426,'Servicios Realizados'!B:B,I$2)</f>
        <v>0</v>
      </c>
      <c r="J426">
        <f>SUMIFS('Servicios Realizados'!H:H,'Servicios Realizados'!G:G,A426,'Servicios Realizados'!B:B,J$2)</f>
        <v>0</v>
      </c>
    </row>
    <row r="427" spans="1:10" ht="15" hidden="1" customHeight="1">
      <c r="A427" s="6">
        <f t="shared" si="4"/>
        <v>43218</v>
      </c>
      <c r="B427">
        <f>SUMIF('Servicios Realizados'!G$2:G$800,A427,'Servicios Realizados'!H$2:H$800)</f>
        <v>0</v>
      </c>
      <c r="D427">
        <f>SUMIFS('Servicios Realizados'!H:H,'Servicios Realizados'!G:G,A427,'Servicios Realizados'!B:B,D$2)</f>
        <v>0</v>
      </c>
      <c r="E427">
        <f>SUMIFS('Servicios Realizados'!H:H,'Servicios Realizados'!G:G,A427,'Servicios Realizados'!B:B,E$2)</f>
        <v>0</v>
      </c>
      <c r="F427">
        <f>SUMIFS('Servicios Realizados'!H:H,'Servicios Realizados'!G:G,A427,'Servicios Realizados'!B:B,F$2)</f>
        <v>0</v>
      </c>
      <c r="G427">
        <f>SUMIFS('Servicios Realizados'!H:H,'Servicios Realizados'!G:G,A427,'Servicios Realizados'!B:B,G$2)</f>
        <v>0</v>
      </c>
      <c r="H427">
        <f>SUMIFS('Servicios Realizados'!H:H,'Servicios Realizados'!G:G,A427,'Servicios Realizados'!B:B,H$2)</f>
        <v>0</v>
      </c>
      <c r="I427">
        <f>SUMIFS('Servicios Realizados'!H:H,'Servicios Realizados'!G:G,A427,'Servicios Realizados'!B:B,I$2)</f>
        <v>0</v>
      </c>
      <c r="J427">
        <f>SUMIFS('Servicios Realizados'!H:H,'Servicios Realizados'!G:G,A427,'Servicios Realizados'!B:B,J$2)</f>
        <v>0</v>
      </c>
    </row>
    <row r="428" spans="1:10" ht="15" hidden="1" customHeight="1">
      <c r="A428" s="6">
        <f t="shared" si="4"/>
        <v>43219</v>
      </c>
      <c r="B428">
        <f>SUMIF('Servicios Realizados'!G$2:G$800,A428,'Servicios Realizados'!H$2:H$800)</f>
        <v>0</v>
      </c>
      <c r="D428">
        <f>SUMIFS('Servicios Realizados'!H:H,'Servicios Realizados'!G:G,A428,'Servicios Realizados'!B:B,D$2)</f>
        <v>0</v>
      </c>
      <c r="E428">
        <f>SUMIFS('Servicios Realizados'!H:H,'Servicios Realizados'!G:G,A428,'Servicios Realizados'!B:B,E$2)</f>
        <v>0</v>
      </c>
      <c r="F428">
        <f>SUMIFS('Servicios Realizados'!H:H,'Servicios Realizados'!G:G,A428,'Servicios Realizados'!B:B,F$2)</f>
        <v>0</v>
      </c>
      <c r="G428">
        <f>SUMIFS('Servicios Realizados'!H:H,'Servicios Realizados'!G:G,A428,'Servicios Realizados'!B:B,G$2)</f>
        <v>0</v>
      </c>
      <c r="H428">
        <f>SUMIFS('Servicios Realizados'!H:H,'Servicios Realizados'!G:G,A428,'Servicios Realizados'!B:B,H$2)</f>
        <v>0</v>
      </c>
      <c r="I428">
        <f>SUMIFS('Servicios Realizados'!H:H,'Servicios Realizados'!G:G,A428,'Servicios Realizados'!B:B,I$2)</f>
        <v>0</v>
      </c>
      <c r="J428">
        <f>SUMIFS('Servicios Realizados'!H:H,'Servicios Realizados'!G:G,A428,'Servicios Realizados'!B:B,J$2)</f>
        <v>0</v>
      </c>
    </row>
    <row r="429" spans="1:10" ht="15" hidden="1" customHeight="1">
      <c r="A429" s="6">
        <f t="shared" si="4"/>
        <v>43220</v>
      </c>
      <c r="B429">
        <f>SUMIF('Servicios Realizados'!G$2:G$800,A429,'Servicios Realizados'!H$2:H$800)</f>
        <v>0</v>
      </c>
      <c r="D429">
        <f>SUMIFS('Servicios Realizados'!H:H,'Servicios Realizados'!G:G,A429,'Servicios Realizados'!B:B,D$2)</f>
        <v>0</v>
      </c>
      <c r="E429">
        <f>SUMIFS('Servicios Realizados'!H:H,'Servicios Realizados'!G:G,A429,'Servicios Realizados'!B:B,E$2)</f>
        <v>0</v>
      </c>
      <c r="F429">
        <f>SUMIFS('Servicios Realizados'!H:H,'Servicios Realizados'!G:G,A429,'Servicios Realizados'!B:B,F$2)</f>
        <v>0</v>
      </c>
      <c r="G429">
        <f>SUMIFS('Servicios Realizados'!H:H,'Servicios Realizados'!G:G,A429,'Servicios Realizados'!B:B,G$2)</f>
        <v>0</v>
      </c>
      <c r="H429">
        <f>SUMIFS('Servicios Realizados'!H:H,'Servicios Realizados'!G:G,A429,'Servicios Realizados'!B:B,H$2)</f>
        <v>0</v>
      </c>
      <c r="I429">
        <f>SUMIFS('Servicios Realizados'!H:H,'Servicios Realizados'!G:G,A429,'Servicios Realizados'!B:B,I$2)</f>
        <v>0</v>
      </c>
      <c r="J429">
        <f>SUMIFS('Servicios Realizados'!H:H,'Servicios Realizados'!G:G,A429,'Servicios Realizados'!B:B,J$2)</f>
        <v>0</v>
      </c>
    </row>
    <row r="430" spans="1:10" ht="15" hidden="1" customHeight="1">
      <c r="A430" s="6">
        <f t="shared" si="4"/>
        <v>43221</v>
      </c>
      <c r="B430">
        <f>SUMIF('Servicios Realizados'!G$2:G$800,A430,'Servicios Realizados'!H$2:H$800)</f>
        <v>0</v>
      </c>
      <c r="D430">
        <f>SUMIFS('Servicios Realizados'!H:H,'Servicios Realizados'!G:G,A430,'Servicios Realizados'!B:B,D$2)</f>
        <v>0</v>
      </c>
      <c r="E430">
        <f>SUMIFS('Servicios Realizados'!H:H,'Servicios Realizados'!G:G,A430,'Servicios Realizados'!B:B,E$2)</f>
        <v>0</v>
      </c>
      <c r="F430">
        <f>SUMIFS('Servicios Realizados'!H:H,'Servicios Realizados'!G:G,A430,'Servicios Realizados'!B:B,F$2)</f>
        <v>0</v>
      </c>
      <c r="G430">
        <f>SUMIFS('Servicios Realizados'!H:H,'Servicios Realizados'!G:G,A430,'Servicios Realizados'!B:B,G$2)</f>
        <v>0</v>
      </c>
      <c r="H430">
        <f>SUMIFS('Servicios Realizados'!H:H,'Servicios Realizados'!G:G,A430,'Servicios Realizados'!B:B,H$2)</f>
        <v>0</v>
      </c>
      <c r="I430">
        <f>SUMIFS('Servicios Realizados'!H:H,'Servicios Realizados'!G:G,A430,'Servicios Realizados'!B:B,I$2)</f>
        <v>0</v>
      </c>
      <c r="J430">
        <f>SUMIFS('Servicios Realizados'!H:H,'Servicios Realizados'!G:G,A430,'Servicios Realizados'!B:B,J$2)</f>
        <v>0</v>
      </c>
    </row>
    <row r="431" spans="1:10" ht="15" hidden="1" customHeight="1">
      <c r="A431" s="6">
        <f t="shared" si="4"/>
        <v>43222</v>
      </c>
      <c r="B431">
        <f>SUMIF('Servicios Realizados'!G$2:G$800,A431,'Servicios Realizados'!H$2:H$800)</f>
        <v>0</v>
      </c>
      <c r="D431">
        <f>SUMIFS('Servicios Realizados'!H:H,'Servicios Realizados'!G:G,A431,'Servicios Realizados'!B:B,D$2)</f>
        <v>0</v>
      </c>
      <c r="E431">
        <f>SUMIFS('Servicios Realizados'!H:H,'Servicios Realizados'!G:G,A431,'Servicios Realizados'!B:B,E$2)</f>
        <v>0</v>
      </c>
      <c r="F431">
        <f>SUMIFS('Servicios Realizados'!H:H,'Servicios Realizados'!G:G,A431,'Servicios Realizados'!B:B,F$2)</f>
        <v>0</v>
      </c>
      <c r="G431">
        <f>SUMIFS('Servicios Realizados'!H:H,'Servicios Realizados'!G:G,A431,'Servicios Realizados'!B:B,G$2)</f>
        <v>0</v>
      </c>
      <c r="H431">
        <f>SUMIFS('Servicios Realizados'!H:H,'Servicios Realizados'!G:G,A431,'Servicios Realizados'!B:B,H$2)</f>
        <v>0</v>
      </c>
      <c r="I431">
        <f>SUMIFS('Servicios Realizados'!H:H,'Servicios Realizados'!G:G,A431,'Servicios Realizados'!B:B,I$2)</f>
        <v>0</v>
      </c>
      <c r="J431">
        <f>SUMIFS('Servicios Realizados'!H:H,'Servicios Realizados'!G:G,A431,'Servicios Realizados'!B:B,J$2)</f>
        <v>0</v>
      </c>
    </row>
    <row r="432" spans="1:10" ht="15" hidden="1" customHeight="1">
      <c r="A432" s="6">
        <f t="shared" si="4"/>
        <v>43223</v>
      </c>
      <c r="B432">
        <f>SUMIF('Servicios Realizados'!G$2:G$800,A432,'Servicios Realizados'!H$2:H$800)</f>
        <v>0</v>
      </c>
      <c r="D432">
        <f>SUMIFS('Servicios Realizados'!H:H,'Servicios Realizados'!G:G,A432,'Servicios Realizados'!B:B,D$2)</f>
        <v>0</v>
      </c>
      <c r="E432">
        <f>SUMIFS('Servicios Realizados'!H:H,'Servicios Realizados'!G:G,A432,'Servicios Realizados'!B:B,E$2)</f>
        <v>0</v>
      </c>
      <c r="F432">
        <f>SUMIFS('Servicios Realizados'!H:H,'Servicios Realizados'!G:G,A432,'Servicios Realizados'!B:B,F$2)</f>
        <v>0</v>
      </c>
      <c r="G432">
        <f>SUMIFS('Servicios Realizados'!H:H,'Servicios Realizados'!G:G,A432,'Servicios Realizados'!B:B,G$2)</f>
        <v>0</v>
      </c>
      <c r="H432">
        <f>SUMIFS('Servicios Realizados'!H:H,'Servicios Realizados'!G:G,A432,'Servicios Realizados'!B:B,H$2)</f>
        <v>0</v>
      </c>
      <c r="I432">
        <f>SUMIFS('Servicios Realizados'!H:H,'Servicios Realizados'!G:G,A432,'Servicios Realizados'!B:B,I$2)</f>
        <v>0</v>
      </c>
      <c r="J432">
        <f>SUMIFS('Servicios Realizados'!H:H,'Servicios Realizados'!G:G,A432,'Servicios Realizados'!B:B,J$2)</f>
        <v>0</v>
      </c>
    </row>
    <row r="433" spans="1:10" ht="15" hidden="1" customHeight="1">
      <c r="A433" s="6">
        <f t="shared" si="4"/>
        <v>43224</v>
      </c>
      <c r="B433">
        <f>SUMIF('Servicios Realizados'!G$2:G$800,A433,'Servicios Realizados'!H$2:H$800)</f>
        <v>0</v>
      </c>
      <c r="D433">
        <f>SUMIFS('Servicios Realizados'!H:H,'Servicios Realizados'!G:G,A433,'Servicios Realizados'!B:B,D$2)</f>
        <v>0</v>
      </c>
      <c r="E433">
        <f>SUMIFS('Servicios Realizados'!H:H,'Servicios Realizados'!G:G,A433,'Servicios Realizados'!B:B,E$2)</f>
        <v>0</v>
      </c>
      <c r="F433">
        <f>SUMIFS('Servicios Realizados'!H:H,'Servicios Realizados'!G:G,A433,'Servicios Realizados'!B:B,F$2)</f>
        <v>0</v>
      </c>
      <c r="G433">
        <f>SUMIFS('Servicios Realizados'!H:H,'Servicios Realizados'!G:G,A433,'Servicios Realizados'!B:B,G$2)</f>
        <v>0</v>
      </c>
      <c r="H433">
        <f>SUMIFS('Servicios Realizados'!H:H,'Servicios Realizados'!G:G,A433,'Servicios Realizados'!B:B,H$2)</f>
        <v>0</v>
      </c>
      <c r="I433">
        <f>SUMIFS('Servicios Realizados'!H:H,'Servicios Realizados'!G:G,A433,'Servicios Realizados'!B:B,I$2)</f>
        <v>0</v>
      </c>
      <c r="J433">
        <f>SUMIFS('Servicios Realizados'!H:H,'Servicios Realizados'!G:G,A433,'Servicios Realizados'!B:B,J$2)</f>
        <v>0</v>
      </c>
    </row>
    <row r="434" spans="1:10" ht="15" hidden="1" customHeight="1">
      <c r="A434" s="6">
        <f t="shared" si="4"/>
        <v>43225</v>
      </c>
      <c r="B434">
        <f>SUMIF('Servicios Realizados'!G$2:G$800,A434,'Servicios Realizados'!H$2:H$800)</f>
        <v>0</v>
      </c>
      <c r="D434">
        <f>SUMIFS('Servicios Realizados'!H:H,'Servicios Realizados'!G:G,A434,'Servicios Realizados'!B:B,D$2)</f>
        <v>0</v>
      </c>
      <c r="E434">
        <f>SUMIFS('Servicios Realizados'!H:H,'Servicios Realizados'!G:G,A434,'Servicios Realizados'!B:B,E$2)</f>
        <v>0</v>
      </c>
      <c r="F434">
        <f>SUMIFS('Servicios Realizados'!H:H,'Servicios Realizados'!G:G,A434,'Servicios Realizados'!B:B,F$2)</f>
        <v>0</v>
      </c>
      <c r="G434">
        <f>SUMIFS('Servicios Realizados'!H:H,'Servicios Realizados'!G:G,A434,'Servicios Realizados'!B:B,G$2)</f>
        <v>0</v>
      </c>
      <c r="H434">
        <f>SUMIFS('Servicios Realizados'!H:H,'Servicios Realizados'!G:G,A434,'Servicios Realizados'!B:B,H$2)</f>
        <v>0</v>
      </c>
      <c r="I434">
        <f>SUMIFS('Servicios Realizados'!H:H,'Servicios Realizados'!G:G,A434,'Servicios Realizados'!B:B,I$2)</f>
        <v>0</v>
      </c>
      <c r="J434">
        <f>SUMIFS('Servicios Realizados'!H:H,'Servicios Realizados'!G:G,A434,'Servicios Realizados'!B:B,J$2)</f>
        <v>0</v>
      </c>
    </row>
    <row r="435" spans="1:10" ht="15" hidden="1" customHeight="1">
      <c r="A435" s="6">
        <f t="shared" si="4"/>
        <v>43226</v>
      </c>
      <c r="B435">
        <f>SUMIF('Servicios Realizados'!G$2:G$800,A435,'Servicios Realizados'!H$2:H$800)</f>
        <v>0</v>
      </c>
      <c r="D435">
        <f>SUMIFS('Servicios Realizados'!H:H,'Servicios Realizados'!G:G,A435,'Servicios Realizados'!B:B,D$2)</f>
        <v>0</v>
      </c>
      <c r="E435">
        <f>SUMIFS('Servicios Realizados'!H:H,'Servicios Realizados'!G:G,A435,'Servicios Realizados'!B:B,E$2)</f>
        <v>0</v>
      </c>
      <c r="F435">
        <f>SUMIFS('Servicios Realizados'!H:H,'Servicios Realizados'!G:G,A435,'Servicios Realizados'!B:B,F$2)</f>
        <v>0</v>
      </c>
      <c r="G435">
        <f>SUMIFS('Servicios Realizados'!H:H,'Servicios Realizados'!G:G,A435,'Servicios Realizados'!B:B,G$2)</f>
        <v>0</v>
      </c>
      <c r="H435">
        <f>SUMIFS('Servicios Realizados'!H:H,'Servicios Realizados'!G:G,A435,'Servicios Realizados'!B:B,H$2)</f>
        <v>0</v>
      </c>
      <c r="I435">
        <f>SUMIFS('Servicios Realizados'!H:H,'Servicios Realizados'!G:G,A435,'Servicios Realizados'!B:B,I$2)</f>
        <v>0</v>
      </c>
      <c r="J435">
        <f>SUMIFS('Servicios Realizados'!H:H,'Servicios Realizados'!G:G,A435,'Servicios Realizados'!B:B,J$2)</f>
        <v>0</v>
      </c>
    </row>
    <row r="436" spans="1:10" ht="15" hidden="1" customHeight="1">
      <c r="A436" s="6">
        <f t="shared" si="4"/>
        <v>43227</v>
      </c>
      <c r="B436">
        <f>SUMIF('Servicios Realizados'!G$2:G$800,A436,'Servicios Realizados'!H$2:H$800)</f>
        <v>0</v>
      </c>
      <c r="D436">
        <f>SUMIFS('Servicios Realizados'!H:H,'Servicios Realizados'!G:G,A436,'Servicios Realizados'!B:B,D$2)</f>
        <v>0</v>
      </c>
      <c r="E436">
        <f>SUMIFS('Servicios Realizados'!H:H,'Servicios Realizados'!G:G,A436,'Servicios Realizados'!B:B,E$2)</f>
        <v>0</v>
      </c>
      <c r="F436">
        <f>SUMIFS('Servicios Realizados'!H:H,'Servicios Realizados'!G:G,A436,'Servicios Realizados'!B:B,F$2)</f>
        <v>0</v>
      </c>
      <c r="G436">
        <f>SUMIFS('Servicios Realizados'!H:H,'Servicios Realizados'!G:G,A436,'Servicios Realizados'!B:B,G$2)</f>
        <v>0</v>
      </c>
      <c r="H436">
        <f>SUMIFS('Servicios Realizados'!H:H,'Servicios Realizados'!G:G,A436,'Servicios Realizados'!B:B,H$2)</f>
        <v>0</v>
      </c>
      <c r="I436">
        <f>SUMIFS('Servicios Realizados'!H:H,'Servicios Realizados'!G:G,A436,'Servicios Realizados'!B:B,I$2)</f>
        <v>0</v>
      </c>
      <c r="J436">
        <f>SUMIFS('Servicios Realizados'!H:H,'Servicios Realizados'!G:G,A436,'Servicios Realizados'!B:B,J$2)</f>
        <v>0</v>
      </c>
    </row>
    <row r="437" spans="1:10" ht="15" hidden="1" customHeight="1">
      <c r="A437" s="6">
        <f t="shared" si="4"/>
        <v>43228</v>
      </c>
      <c r="B437">
        <f>SUMIF('Servicios Realizados'!G$2:G$800,A437,'Servicios Realizados'!H$2:H$800)</f>
        <v>0</v>
      </c>
      <c r="D437">
        <f>SUMIFS('Servicios Realizados'!H:H,'Servicios Realizados'!G:G,A437,'Servicios Realizados'!B:B,D$2)</f>
        <v>0</v>
      </c>
      <c r="E437">
        <f>SUMIFS('Servicios Realizados'!H:H,'Servicios Realizados'!G:G,A437,'Servicios Realizados'!B:B,E$2)</f>
        <v>0</v>
      </c>
      <c r="F437">
        <f>SUMIFS('Servicios Realizados'!H:H,'Servicios Realizados'!G:G,A437,'Servicios Realizados'!B:B,F$2)</f>
        <v>0</v>
      </c>
      <c r="G437">
        <f>SUMIFS('Servicios Realizados'!H:H,'Servicios Realizados'!G:G,A437,'Servicios Realizados'!B:B,G$2)</f>
        <v>0</v>
      </c>
      <c r="H437">
        <f>SUMIFS('Servicios Realizados'!H:H,'Servicios Realizados'!G:G,A437,'Servicios Realizados'!B:B,H$2)</f>
        <v>0</v>
      </c>
      <c r="I437">
        <f>SUMIFS('Servicios Realizados'!H:H,'Servicios Realizados'!G:G,A437,'Servicios Realizados'!B:B,I$2)</f>
        <v>0</v>
      </c>
      <c r="J437">
        <f>SUMIFS('Servicios Realizados'!H:H,'Servicios Realizados'!G:G,A437,'Servicios Realizados'!B:B,J$2)</f>
        <v>0</v>
      </c>
    </row>
    <row r="438" spans="1:10" ht="15" hidden="1" customHeight="1">
      <c r="A438" s="6">
        <f t="shared" si="4"/>
        <v>43229</v>
      </c>
      <c r="B438">
        <f>SUMIF('Servicios Realizados'!G$2:G$800,A438,'Servicios Realizados'!H$2:H$800)</f>
        <v>0</v>
      </c>
      <c r="D438">
        <f>SUMIFS('Servicios Realizados'!H:H,'Servicios Realizados'!G:G,A438,'Servicios Realizados'!B:B,D$2)</f>
        <v>0</v>
      </c>
      <c r="E438">
        <f>SUMIFS('Servicios Realizados'!H:H,'Servicios Realizados'!G:G,A438,'Servicios Realizados'!B:B,E$2)</f>
        <v>0</v>
      </c>
      <c r="F438">
        <f>SUMIFS('Servicios Realizados'!H:H,'Servicios Realizados'!G:G,A438,'Servicios Realizados'!B:B,F$2)</f>
        <v>0</v>
      </c>
      <c r="G438">
        <f>SUMIFS('Servicios Realizados'!H:H,'Servicios Realizados'!G:G,A438,'Servicios Realizados'!B:B,G$2)</f>
        <v>0</v>
      </c>
      <c r="H438">
        <f>SUMIFS('Servicios Realizados'!H:H,'Servicios Realizados'!G:G,A438,'Servicios Realizados'!B:B,H$2)</f>
        <v>0</v>
      </c>
      <c r="I438">
        <f>SUMIFS('Servicios Realizados'!H:H,'Servicios Realizados'!G:G,A438,'Servicios Realizados'!B:B,I$2)</f>
        <v>0</v>
      </c>
      <c r="J438">
        <f>SUMIFS('Servicios Realizados'!H:H,'Servicios Realizados'!G:G,A438,'Servicios Realizados'!B:B,J$2)</f>
        <v>0</v>
      </c>
    </row>
    <row r="439" spans="1:10" ht="15" hidden="1" customHeight="1">
      <c r="A439" s="6">
        <f t="shared" ref="A439:A502" si="5">SUM(A438,1)</f>
        <v>43230</v>
      </c>
      <c r="B439">
        <f>SUMIF('Servicios Realizados'!G$2:G$800,A439,'Servicios Realizados'!H$2:H$800)</f>
        <v>0</v>
      </c>
      <c r="D439">
        <f>SUMIFS('Servicios Realizados'!H:H,'Servicios Realizados'!G:G,A439,'Servicios Realizados'!B:B,D$2)</f>
        <v>0</v>
      </c>
      <c r="E439">
        <f>SUMIFS('Servicios Realizados'!H:H,'Servicios Realizados'!G:G,A439,'Servicios Realizados'!B:B,E$2)</f>
        <v>0</v>
      </c>
      <c r="F439">
        <f>SUMIFS('Servicios Realizados'!H:H,'Servicios Realizados'!G:G,A439,'Servicios Realizados'!B:B,F$2)</f>
        <v>0</v>
      </c>
      <c r="G439">
        <f>SUMIFS('Servicios Realizados'!H:H,'Servicios Realizados'!G:G,A439,'Servicios Realizados'!B:B,G$2)</f>
        <v>0</v>
      </c>
      <c r="H439">
        <f>SUMIFS('Servicios Realizados'!H:H,'Servicios Realizados'!G:G,A439,'Servicios Realizados'!B:B,H$2)</f>
        <v>0</v>
      </c>
      <c r="I439">
        <f>SUMIFS('Servicios Realizados'!H:H,'Servicios Realizados'!G:G,A439,'Servicios Realizados'!B:B,I$2)</f>
        <v>0</v>
      </c>
      <c r="J439">
        <f>SUMIFS('Servicios Realizados'!H:H,'Servicios Realizados'!G:G,A439,'Servicios Realizados'!B:B,J$2)</f>
        <v>0</v>
      </c>
    </row>
    <row r="440" spans="1:10" ht="15" hidden="1" customHeight="1">
      <c r="A440" s="6">
        <f t="shared" si="5"/>
        <v>43231</v>
      </c>
      <c r="B440">
        <f>SUMIF('Servicios Realizados'!G$2:G$800,A440,'Servicios Realizados'!H$2:H$800)</f>
        <v>0</v>
      </c>
      <c r="D440">
        <f>SUMIFS('Servicios Realizados'!H:H,'Servicios Realizados'!G:G,A440,'Servicios Realizados'!B:B,D$2)</f>
        <v>0</v>
      </c>
      <c r="E440">
        <f>SUMIFS('Servicios Realizados'!H:H,'Servicios Realizados'!G:G,A440,'Servicios Realizados'!B:B,E$2)</f>
        <v>0</v>
      </c>
      <c r="F440">
        <f>SUMIFS('Servicios Realizados'!H:H,'Servicios Realizados'!G:G,A440,'Servicios Realizados'!B:B,F$2)</f>
        <v>0</v>
      </c>
      <c r="G440">
        <f>SUMIFS('Servicios Realizados'!H:H,'Servicios Realizados'!G:G,A440,'Servicios Realizados'!B:B,G$2)</f>
        <v>0</v>
      </c>
      <c r="H440">
        <f>SUMIFS('Servicios Realizados'!H:H,'Servicios Realizados'!G:G,A440,'Servicios Realizados'!B:B,H$2)</f>
        <v>0</v>
      </c>
      <c r="I440">
        <f>SUMIFS('Servicios Realizados'!H:H,'Servicios Realizados'!G:G,A440,'Servicios Realizados'!B:B,I$2)</f>
        <v>0</v>
      </c>
      <c r="J440">
        <f>SUMIFS('Servicios Realizados'!H:H,'Servicios Realizados'!G:G,A440,'Servicios Realizados'!B:B,J$2)</f>
        <v>0</v>
      </c>
    </row>
    <row r="441" spans="1:10" ht="15" hidden="1" customHeight="1">
      <c r="A441" s="6">
        <f t="shared" si="5"/>
        <v>43232</v>
      </c>
      <c r="B441">
        <f>SUMIF('Servicios Realizados'!G$2:G$800,A441,'Servicios Realizados'!H$2:H$800)</f>
        <v>0</v>
      </c>
      <c r="D441">
        <f>SUMIFS('Servicios Realizados'!H:H,'Servicios Realizados'!G:G,A441,'Servicios Realizados'!B:B,D$2)</f>
        <v>0</v>
      </c>
      <c r="E441">
        <f>SUMIFS('Servicios Realizados'!H:H,'Servicios Realizados'!G:G,A441,'Servicios Realizados'!B:B,E$2)</f>
        <v>0</v>
      </c>
      <c r="F441">
        <f>SUMIFS('Servicios Realizados'!H:H,'Servicios Realizados'!G:G,A441,'Servicios Realizados'!B:B,F$2)</f>
        <v>0</v>
      </c>
      <c r="G441">
        <f>SUMIFS('Servicios Realizados'!H:H,'Servicios Realizados'!G:G,A441,'Servicios Realizados'!B:B,G$2)</f>
        <v>0</v>
      </c>
      <c r="H441">
        <f>SUMIFS('Servicios Realizados'!H:H,'Servicios Realizados'!G:G,A441,'Servicios Realizados'!B:B,H$2)</f>
        <v>0</v>
      </c>
      <c r="I441">
        <f>SUMIFS('Servicios Realizados'!H:H,'Servicios Realizados'!G:G,A441,'Servicios Realizados'!B:B,I$2)</f>
        <v>0</v>
      </c>
      <c r="J441">
        <f>SUMIFS('Servicios Realizados'!H:H,'Servicios Realizados'!G:G,A441,'Servicios Realizados'!B:B,J$2)</f>
        <v>0</v>
      </c>
    </row>
    <row r="442" spans="1:10" ht="15" hidden="1" customHeight="1">
      <c r="A442" s="6">
        <f t="shared" si="5"/>
        <v>43233</v>
      </c>
      <c r="B442">
        <f>SUMIF('Servicios Realizados'!G$2:G$800,A442,'Servicios Realizados'!H$2:H$800)</f>
        <v>0</v>
      </c>
      <c r="D442">
        <f>SUMIFS('Servicios Realizados'!H:H,'Servicios Realizados'!G:G,A442,'Servicios Realizados'!B:B,D$2)</f>
        <v>0</v>
      </c>
      <c r="E442">
        <f>SUMIFS('Servicios Realizados'!H:H,'Servicios Realizados'!G:G,A442,'Servicios Realizados'!B:B,E$2)</f>
        <v>0</v>
      </c>
      <c r="F442">
        <f>SUMIFS('Servicios Realizados'!H:H,'Servicios Realizados'!G:G,A442,'Servicios Realizados'!B:B,F$2)</f>
        <v>0</v>
      </c>
      <c r="G442">
        <f>SUMIFS('Servicios Realizados'!H:H,'Servicios Realizados'!G:G,A442,'Servicios Realizados'!B:B,G$2)</f>
        <v>0</v>
      </c>
      <c r="H442">
        <f>SUMIFS('Servicios Realizados'!H:H,'Servicios Realizados'!G:G,A442,'Servicios Realizados'!B:B,H$2)</f>
        <v>0</v>
      </c>
      <c r="I442">
        <f>SUMIFS('Servicios Realizados'!H:H,'Servicios Realizados'!G:G,A442,'Servicios Realizados'!B:B,I$2)</f>
        <v>0</v>
      </c>
      <c r="J442">
        <f>SUMIFS('Servicios Realizados'!H:H,'Servicios Realizados'!G:G,A442,'Servicios Realizados'!B:B,J$2)</f>
        <v>0</v>
      </c>
    </row>
    <row r="443" spans="1:10" ht="15" hidden="1" customHeight="1">
      <c r="A443" s="6">
        <f t="shared" si="5"/>
        <v>43234</v>
      </c>
      <c r="B443">
        <f>SUMIF('Servicios Realizados'!G$2:G$800,A443,'Servicios Realizados'!H$2:H$800)</f>
        <v>0</v>
      </c>
      <c r="D443">
        <f>SUMIFS('Servicios Realizados'!H:H,'Servicios Realizados'!G:G,A443,'Servicios Realizados'!B:B,D$2)</f>
        <v>0</v>
      </c>
      <c r="E443">
        <f>SUMIFS('Servicios Realizados'!H:H,'Servicios Realizados'!G:G,A443,'Servicios Realizados'!B:B,E$2)</f>
        <v>0</v>
      </c>
      <c r="F443">
        <f>SUMIFS('Servicios Realizados'!H:H,'Servicios Realizados'!G:G,A443,'Servicios Realizados'!B:B,F$2)</f>
        <v>0</v>
      </c>
      <c r="G443">
        <f>SUMIFS('Servicios Realizados'!H:H,'Servicios Realizados'!G:G,A443,'Servicios Realizados'!B:B,G$2)</f>
        <v>0</v>
      </c>
      <c r="H443">
        <f>SUMIFS('Servicios Realizados'!H:H,'Servicios Realizados'!G:G,A443,'Servicios Realizados'!B:B,H$2)</f>
        <v>0</v>
      </c>
      <c r="I443">
        <f>SUMIFS('Servicios Realizados'!H:H,'Servicios Realizados'!G:G,A443,'Servicios Realizados'!B:B,I$2)</f>
        <v>0</v>
      </c>
      <c r="J443">
        <f>SUMIFS('Servicios Realizados'!H:H,'Servicios Realizados'!G:G,A443,'Servicios Realizados'!B:B,J$2)</f>
        <v>0</v>
      </c>
    </row>
    <row r="444" spans="1:10" ht="15" hidden="1" customHeight="1">
      <c r="A444" s="6">
        <f t="shared" si="5"/>
        <v>43235</v>
      </c>
      <c r="B444">
        <f>SUMIF('Servicios Realizados'!G$2:G$800,A444,'Servicios Realizados'!H$2:H$800)</f>
        <v>0</v>
      </c>
      <c r="D444">
        <f>SUMIFS('Servicios Realizados'!H:H,'Servicios Realizados'!G:G,A444,'Servicios Realizados'!B:B,D$2)</f>
        <v>0</v>
      </c>
      <c r="E444">
        <f>SUMIFS('Servicios Realizados'!H:H,'Servicios Realizados'!G:G,A444,'Servicios Realizados'!B:B,E$2)</f>
        <v>0</v>
      </c>
      <c r="F444">
        <f>SUMIFS('Servicios Realizados'!H:H,'Servicios Realizados'!G:G,A444,'Servicios Realizados'!B:B,F$2)</f>
        <v>0</v>
      </c>
      <c r="G444">
        <f>SUMIFS('Servicios Realizados'!H:H,'Servicios Realizados'!G:G,A444,'Servicios Realizados'!B:B,G$2)</f>
        <v>0</v>
      </c>
      <c r="H444">
        <f>SUMIFS('Servicios Realizados'!H:H,'Servicios Realizados'!G:G,A444,'Servicios Realizados'!B:B,H$2)</f>
        <v>0</v>
      </c>
      <c r="I444">
        <f>SUMIFS('Servicios Realizados'!H:H,'Servicios Realizados'!G:G,A444,'Servicios Realizados'!B:B,I$2)</f>
        <v>0</v>
      </c>
      <c r="J444">
        <f>SUMIFS('Servicios Realizados'!H:H,'Servicios Realizados'!G:G,A444,'Servicios Realizados'!B:B,J$2)</f>
        <v>0</v>
      </c>
    </row>
    <row r="445" spans="1:10" ht="15" hidden="1" customHeight="1">
      <c r="A445" s="6">
        <f t="shared" si="5"/>
        <v>43236</v>
      </c>
      <c r="B445">
        <f>SUMIF('Servicios Realizados'!G$2:G$800,A445,'Servicios Realizados'!H$2:H$800)</f>
        <v>0</v>
      </c>
      <c r="D445">
        <f>SUMIFS('Servicios Realizados'!H:H,'Servicios Realizados'!G:G,A445,'Servicios Realizados'!B:B,D$2)</f>
        <v>0</v>
      </c>
      <c r="E445">
        <f>SUMIFS('Servicios Realizados'!H:H,'Servicios Realizados'!G:G,A445,'Servicios Realizados'!B:B,E$2)</f>
        <v>0</v>
      </c>
      <c r="F445">
        <f>SUMIFS('Servicios Realizados'!H:H,'Servicios Realizados'!G:G,A445,'Servicios Realizados'!B:B,F$2)</f>
        <v>0</v>
      </c>
      <c r="G445">
        <f>SUMIFS('Servicios Realizados'!H:H,'Servicios Realizados'!G:G,A445,'Servicios Realizados'!B:B,G$2)</f>
        <v>0</v>
      </c>
      <c r="H445">
        <f>SUMIFS('Servicios Realizados'!H:H,'Servicios Realizados'!G:G,A445,'Servicios Realizados'!B:B,H$2)</f>
        <v>0</v>
      </c>
      <c r="I445">
        <f>SUMIFS('Servicios Realizados'!H:H,'Servicios Realizados'!G:G,A445,'Servicios Realizados'!B:B,I$2)</f>
        <v>0</v>
      </c>
      <c r="J445">
        <f>SUMIFS('Servicios Realizados'!H:H,'Servicios Realizados'!G:G,A445,'Servicios Realizados'!B:B,J$2)</f>
        <v>0</v>
      </c>
    </row>
    <row r="446" spans="1:10" ht="15" hidden="1" customHeight="1">
      <c r="A446" s="6">
        <f t="shared" si="5"/>
        <v>43237</v>
      </c>
      <c r="B446">
        <f>SUMIF('Servicios Realizados'!G$2:G$800,A446,'Servicios Realizados'!H$2:H$800)</f>
        <v>0</v>
      </c>
      <c r="D446">
        <f>SUMIFS('Servicios Realizados'!H:H,'Servicios Realizados'!G:G,A446,'Servicios Realizados'!B:B,D$2)</f>
        <v>0</v>
      </c>
      <c r="E446">
        <f>SUMIFS('Servicios Realizados'!H:H,'Servicios Realizados'!G:G,A446,'Servicios Realizados'!B:B,E$2)</f>
        <v>0</v>
      </c>
      <c r="F446">
        <f>SUMIFS('Servicios Realizados'!H:H,'Servicios Realizados'!G:G,A446,'Servicios Realizados'!B:B,F$2)</f>
        <v>0</v>
      </c>
      <c r="G446">
        <f>SUMIFS('Servicios Realizados'!H:H,'Servicios Realizados'!G:G,A446,'Servicios Realizados'!B:B,G$2)</f>
        <v>0</v>
      </c>
      <c r="H446">
        <f>SUMIFS('Servicios Realizados'!H:H,'Servicios Realizados'!G:G,A446,'Servicios Realizados'!B:B,H$2)</f>
        <v>0</v>
      </c>
      <c r="I446">
        <f>SUMIFS('Servicios Realizados'!H:H,'Servicios Realizados'!G:G,A446,'Servicios Realizados'!B:B,I$2)</f>
        <v>0</v>
      </c>
      <c r="J446">
        <f>SUMIFS('Servicios Realizados'!H:H,'Servicios Realizados'!G:G,A446,'Servicios Realizados'!B:B,J$2)</f>
        <v>0</v>
      </c>
    </row>
    <row r="447" spans="1:10" ht="15" hidden="1" customHeight="1">
      <c r="A447" s="6">
        <f t="shared" si="5"/>
        <v>43238</v>
      </c>
      <c r="B447">
        <f>SUMIF('Servicios Realizados'!G$2:G$800,A447,'Servicios Realizados'!H$2:H$800)</f>
        <v>0</v>
      </c>
      <c r="D447">
        <f>SUMIFS('Servicios Realizados'!H:H,'Servicios Realizados'!G:G,A447,'Servicios Realizados'!B:B,D$2)</f>
        <v>0</v>
      </c>
      <c r="E447">
        <f>SUMIFS('Servicios Realizados'!H:H,'Servicios Realizados'!G:G,A447,'Servicios Realizados'!B:B,E$2)</f>
        <v>0</v>
      </c>
      <c r="F447">
        <f>SUMIFS('Servicios Realizados'!H:H,'Servicios Realizados'!G:G,A447,'Servicios Realizados'!B:B,F$2)</f>
        <v>0</v>
      </c>
      <c r="G447">
        <f>SUMIFS('Servicios Realizados'!H:H,'Servicios Realizados'!G:G,A447,'Servicios Realizados'!B:B,G$2)</f>
        <v>0</v>
      </c>
      <c r="H447">
        <f>SUMIFS('Servicios Realizados'!H:H,'Servicios Realizados'!G:G,A447,'Servicios Realizados'!B:B,H$2)</f>
        <v>0</v>
      </c>
      <c r="I447">
        <f>SUMIFS('Servicios Realizados'!H:H,'Servicios Realizados'!G:G,A447,'Servicios Realizados'!B:B,I$2)</f>
        <v>0</v>
      </c>
      <c r="J447">
        <f>SUMIFS('Servicios Realizados'!H:H,'Servicios Realizados'!G:G,A447,'Servicios Realizados'!B:B,J$2)</f>
        <v>0</v>
      </c>
    </row>
    <row r="448" spans="1:10" ht="15" hidden="1" customHeight="1">
      <c r="A448" s="6">
        <f t="shared" si="5"/>
        <v>43239</v>
      </c>
      <c r="B448">
        <f>SUMIF('Servicios Realizados'!G$2:G$800,A448,'Servicios Realizados'!H$2:H$800)</f>
        <v>0</v>
      </c>
      <c r="D448">
        <f>SUMIFS('Servicios Realizados'!H:H,'Servicios Realizados'!G:G,A448,'Servicios Realizados'!B:B,D$2)</f>
        <v>0</v>
      </c>
      <c r="E448">
        <f>SUMIFS('Servicios Realizados'!H:H,'Servicios Realizados'!G:G,A448,'Servicios Realizados'!B:B,E$2)</f>
        <v>0</v>
      </c>
      <c r="F448">
        <f>SUMIFS('Servicios Realizados'!H:H,'Servicios Realizados'!G:G,A448,'Servicios Realizados'!B:B,F$2)</f>
        <v>0</v>
      </c>
      <c r="G448">
        <f>SUMIFS('Servicios Realizados'!H:H,'Servicios Realizados'!G:G,A448,'Servicios Realizados'!B:B,G$2)</f>
        <v>0</v>
      </c>
      <c r="H448">
        <f>SUMIFS('Servicios Realizados'!H:H,'Servicios Realizados'!G:G,A448,'Servicios Realizados'!B:B,H$2)</f>
        <v>0</v>
      </c>
      <c r="I448">
        <f>SUMIFS('Servicios Realizados'!H:H,'Servicios Realizados'!G:G,A448,'Servicios Realizados'!B:B,I$2)</f>
        <v>0</v>
      </c>
      <c r="J448">
        <f>SUMIFS('Servicios Realizados'!H:H,'Servicios Realizados'!G:G,A448,'Servicios Realizados'!B:B,J$2)</f>
        <v>0</v>
      </c>
    </row>
    <row r="449" spans="1:10" ht="15" hidden="1" customHeight="1">
      <c r="A449" s="6">
        <f t="shared" si="5"/>
        <v>43240</v>
      </c>
      <c r="B449">
        <f>SUMIF('Servicios Realizados'!G$2:G$800,A449,'Servicios Realizados'!H$2:H$800)</f>
        <v>0</v>
      </c>
      <c r="D449">
        <f>SUMIFS('Servicios Realizados'!H:H,'Servicios Realizados'!G:G,A449,'Servicios Realizados'!B:B,D$2)</f>
        <v>0</v>
      </c>
      <c r="E449">
        <f>SUMIFS('Servicios Realizados'!H:H,'Servicios Realizados'!G:G,A449,'Servicios Realizados'!B:B,E$2)</f>
        <v>0</v>
      </c>
      <c r="F449">
        <f>SUMIFS('Servicios Realizados'!H:H,'Servicios Realizados'!G:G,A449,'Servicios Realizados'!B:B,F$2)</f>
        <v>0</v>
      </c>
      <c r="G449">
        <f>SUMIFS('Servicios Realizados'!H:H,'Servicios Realizados'!G:G,A449,'Servicios Realizados'!B:B,G$2)</f>
        <v>0</v>
      </c>
      <c r="H449">
        <f>SUMIFS('Servicios Realizados'!H:H,'Servicios Realizados'!G:G,A449,'Servicios Realizados'!B:B,H$2)</f>
        <v>0</v>
      </c>
      <c r="I449">
        <f>SUMIFS('Servicios Realizados'!H:H,'Servicios Realizados'!G:G,A449,'Servicios Realizados'!B:B,I$2)</f>
        <v>0</v>
      </c>
      <c r="J449">
        <f>SUMIFS('Servicios Realizados'!H:H,'Servicios Realizados'!G:G,A449,'Servicios Realizados'!B:B,J$2)</f>
        <v>0</v>
      </c>
    </row>
    <row r="450" spans="1:10" ht="15" hidden="1" customHeight="1">
      <c r="A450" s="6">
        <f t="shared" si="5"/>
        <v>43241</v>
      </c>
      <c r="B450">
        <f>SUMIF('Servicios Realizados'!G$2:G$800,A450,'Servicios Realizados'!H$2:H$800)</f>
        <v>0</v>
      </c>
      <c r="D450">
        <f>SUMIFS('Servicios Realizados'!H:H,'Servicios Realizados'!G:G,A450,'Servicios Realizados'!B:B,D$2)</f>
        <v>0</v>
      </c>
      <c r="E450">
        <f>SUMIFS('Servicios Realizados'!H:H,'Servicios Realizados'!G:G,A450,'Servicios Realizados'!B:B,E$2)</f>
        <v>0</v>
      </c>
      <c r="F450">
        <f>SUMIFS('Servicios Realizados'!H:H,'Servicios Realizados'!G:G,A450,'Servicios Realizados'!B:B,F$2)</f>
        <v>0</v>
      </c>
      <c r="G450">
        <f>SUMIFS('Servicios Realizados'!H:H,'Servicios Realizados'!G:G,A450,'Servicios Realizados'!B:B,G$2)</f>
        <v>0</v>
      </c>
      <c r="H450">
        <f>SUMIFS('Servicios Realizados'!H:H,'Servicios Realizados'!G:G,A450,'Servicios Realizados'!B:B,H$2)</f>
        <v>0</v>
      </c>
      <c r="I450">
        <f>SUMIFS('Servicios Realizados'!H:H,'Servicios Realizados'!G:G,A450,'Servicios Realizados'!B:B,I$2)</f>
        <v>0</v>
      </c>
      <c r="J450">
        <f>SUMIFS('Servicios Realizados'!H:H,'Servicios Realizados'!G:G,A450,'Servicios Realizados'!B:B,J$2)</f>
        <v>0</v>
      </c>
    </row>
    <row r="451" spans="1:10" ht="15" hidden="1" customHeight="1">
      <c r="A451" s="6">
        <f t="shared" si="5"/>
        <v>43242</v>
      </c>
      <c r="B451">
        <f>SUMIF('Servicios Realizados'!G$2:G$800,A451,'Servicios Realizados'!H$2:H$800)</f>
        <v>0</v>
      </c>
      <c r="D451">
        <f>SUMIFS('Servicios Realizados'!H:H,'Servicios Realizados'!G:G,A451,'Servicios Realizados'!B:B,D$2)</f>
        <v>0</v>
      </c>
      <c r="E451">
        <f>SUMIFS('Servicios Realizados'!H:H,'Servicios Realizados'!G:G,A451,'Servicios Realizados'!B:B,E$2)</f>
        <v>0</v>
      </c>
      <c r="F451">
        <f>SUMIFS('Servicios Realizados'!H:H,'Servicios Realizados'!G:G,A451,'Servicios Realizados'!B:B,F$2)</f>
        <v>0</v>
      </c>
      <c r="G451">
        <f>SUMIFS('Servicios Realizados'!H:H,'Servicios Realizados'!G:G,A451,'Servicios Realizados'!B:B,G$2)</f>
        <v>0</v>
      </c>
      <c r="H451">
        <f>SUMIFS('Servicios Realizados'!H:H,'Servicios Realizados'!G:G,A451,'Servicios Realizados'!B:B,H$2)</f>
        <v>0</v>
      </c>
      <c r="I451">
        <f>SUMIFS('Servicios Realizados'!H:H,'Servicios Realizados'!G:G,A451,'Servicios Realizados'!B:B,I$2)</f>
        <v>0</v>
      </c>
      <c r="J451">
        <f>SUMIFS('Servicios Realizados'!H:H,'Servicios Realizados'!G:G,A451,'Servicios Realizados'!B:B,J$2)</f>
        <v>0</v>
      </c>
    </row>
    <row r="452" spans="1:10" ht="15" hidden="1" customHeight="1">
      <c r="A452" s="6">
        <f t="shared" si="5"/>
        <v>43243</v>
      </c>
      <c r="B452">
        <f>SUMIF('Servicios Realizados'!G$2:G$800,A452,'Servicios Realizados'!H$2:H$800)</f>
        <v>0</v>
      </c>
      <c r="D452">
        <f>SUMIFS('Servicios Realizados'!H:H,'Servicios Realizados'!G:G,A452,'Servicios Realizados'!B:B,D$2)</f>
        <v>0</v>
      </c>
      <c r="E452">
        <f>SUMIFS('Servicios Realizados'!H:H,'Servicios Realizados'!G:G,A452,'Servicios Realizados'!B:B,E$2)</f>
        <v>0</v>
      </c>
      <c r="F452">
        <f>SUMIFS('Servicios Realizados'!H:H,'Servicios Realizados'!G:G,A452,'Servicios Realizados'!B:B,F$2)</f>
        <v>0</v>
      </c>
      <c r="G452">
        <f>SUMIFS('Servicios Realizados'!H:H,'Servicios Realizados'!G:G,A452,'Servicios Realizados'!B:B,G$2)</f>
        <v>0</v>
      </c>
      <c r="H452">
        <f>SUMIFS('Servicios Realizados'!H:H,'Servicios Realizados'!G:G,A452,'Servicios Realizados'!B:B,H$2)</f>
        <v>0</v>
      </c>
      <c r="I452">
        <f>SUMIFS('Servicios Realizados'!H:H,'Servicios Realizados'!G:G,A452,'Servicios Realizados'!B:B,I$2)</f>
        <v>0</v>
      </c>
      <c r="J452">
        <f>SUMIFS('Servicios Realizados'!H:H,'Servicios Realizados'!G:G,A452,'Servicios Realizados'!B:B,J$2)</f>
        <v>0</v>
      </c>
    </row>
    <row r="453" spans="1:10" ht="15" hidden="1" customHeight="1">
      <c r="A453" s="6">
        <f t="shared" si="5"/>
        <v>43244</v>
      </c>
      <c r="B453">
        <f>SUMIF('Servicios Realizados'!G$2:G$800,A453,'Servicios Realizados'!H$2:H$800)</f>
        <v>0</v>
      </c>
      <c r="D453">
        <f>SUMIFS('Servicios Realizados'!H:H,'Servicios Realizados'!G:G,A453,'Servicios Realizados'!B:B,D$2)</f>
        <v>0</v>
      </c>
      <c r="E453">
        <f>SUMIFS('Servicios Realizados'!H:H,'Servicios Realizados'!G:G,A453,'Servicios Realizados'!B:B,E$2)</f>
        <v>0</v>
      </c>
      <c r="F453">
        <f>SUMIFS('Servicios Realizados'!H:H,'Servicios Realizados'!G:G,A453,'Servicios Realizados'!B:B,F$2)</f>
        <v>0</v>
      </c>
      <c r="G453">
        <f>SUMIFS('Servicios Realizados'!H:H,'Servicios Realizados'!G:G,A453,'Servicios Realizados'!B:B,G$2)</f>
        <v>0</v>
      </c>
      <c r="H453">
        <f>SUMIFS('Servicios Realizados'!H:H,'Servicios Realizados'!G:G,A453,'Servicios Realizados'!B:B,H$2)</f>
        <v>0</v>
      </c>
      <c r="I453">
        <f>SUMIFS('Servicios Realizados'!H:H,'Servicios Realizados'!G:G,A453,'Servicios Realizados'!B:B,I$2)</f>
        <v>0</v>
      </c>
      <c r="J453">
        <f>SUMIFS('Servicios Realizados'!H:H,'Servicios Realizados'!G:G,A453,'Servicios Realizados'!B:B,J$2)</f>
        <v>0</v>
      </c>
    </row>
    <row r="454" spans="1:10" ht="15" hidden="1" customHeight="1">
      <c r="A454" s="6">
        <f t="shared" si="5"/>
        <v>43245</v>
      </c>
      <c r="B454">
        <f>SUMIF('Servicios Realizados'!G$2:G$800,A454,'Servicios Realizados'!H$2:H$800)</f>
        <v>0</v>
      </c>
      <c r="D454">
        <f>SUMIFS('Servicios Realizados'!H:H,'Servicios Realizados'!G:G,A454,'Servicios Realizados'!B:B,D$2)</f>
        <v>0</v>
      </c>
      <c r="E454">
        <f>SUMIFS('Servicios Realizados'!H:H,'Servicios Realizados'!G:G,A454,'Servicios Realizados'!B:B,E$2)</f>
        <v>0</v>
      </c>
      <c r="F454">
        <f>SUMIFS('Servicios Realizados'!H:H,'Servicios Realizados'!G:G,A454,'Servicios Realizados'!B:B,F$2)</f>
        <v>0</v>
      </c>
      <c r="G454">
        <f>SUMIFS('Servicios Realizados'!H:H,'Servicios Realizados'!G:G,A454,'Servicios Realizados'!B:B,G$2)</f>
        <v>0</v>
      </c>
      <c r="H454">
        <f>SUMIFS('Servicios Realizados'!H:H,'Servicios Realizados'!G:G,A454,'Servicios Realizados'!B:B,H$2)</f>
        <v>0</v>
      </c>
      <c r="I454">
        <f>SUMIFS('Servicios Realizados'!H:H,'Servicios Realizados'!G:G,A454,'Servicios Realizados'!B:B,I$2)</f>
        <v>0</v>
      </c>
      <c r="J454">
        <f>SUMIFS('Servicios Realizados'!H:H,'Servicios Realizados'!G:G,A454,'Servicios Realizados'!B:B,J$2)</f>
        <v>0</v>
      </c>
    </row>
    <row r="455" spans="1:10" ht="15" hidden="1" customHeight="1">
      <c r="A455" s="6">
        <f t="shared" si="5"/>
        <v>43246</v>
      </c>
      <c r="B455">
        <f>SUMIF('Servicios Realizados'!G$2:G$800,A455,'Servicios Realizados'!H$2:H$800)</f>
        <v>0</v>
      </c>
      <c r="D455">
        <f>SUMIFS('Servicios Realizados'!H:H,'Servicios Realizados'!G:G,A455,'Servicios Realizados'!B:B,D$2)</f>
        <v>0</v>
      </c>
      <c r="E455">
        <f>SUMIFS('Servicios Realizados'!H:H,'Servicios Realizados'!G:G,A455,'Servicios Realizados'!B:B,E$2)</f>
        <v>0</v>
      </c>
      <c r="F455">
        <f>SUMIFS('Servicios Realizados'!H:H,'Servicios Realizados'!G:G,A455,'Servicios Realizados'!B:B,F$2)</f>
        <v>0</v>
      </c>
      <c r="G455">
        <f>SUMIFS('Servicios Realizados'!H:H,'Servicios Realizados'!G:G,A455,'Servicios Realizados'!B:B,G$2)</f>
        <v>0</v>
      </c>
      <c r="H455">
        <f>SUMIFS('Servicios Realizados'!H:H,'Servicios Realizados'!G:G,A455,'Servicios Realizados'!B:B,H$2)</f>
        <v>0</v>
      </c>
      <c r="I455">
        <f>SUMIFS('Servicios Realizados'!H:H,'Servicios Realizados'!G:G,A455,'Servicios Realizados'!B:B,I$2)</f>
        <v>0</v>
      </c>
      <c r="J455">
        <f>SUMIFS('Servicios Realizados'!H:H,'Servicios Realizados'!G:G,A455,'Servicios Realizados'!B:B,J$2)</f>
        <v>0</v>
      </c>
    </row>
    <row r="456" spans="1:10" ht="15" hidden="1" customHeight="1">
      <c r="A456" s="6">
        <f t="shared" si="5"/>
        <v>43247</v>
      </c>
      <c r="B456">
        <f>SUMIF('Servicios Realizados'!G$2:G$800,A456,'Servicios Realizados'!H$2:H$800)</f>
        <v>0</v>
      </c>
      <c r="D456">
        <f>SUMIFS('Servicios Realizados'!H:H,'Servicios Realizados'!G:G,A456,'Servicios Realizados'!B:B,D$2)</f>
        <v>0</v>
      </c>
      <c r="E456">
        <f>SUMIFS('Servicios Realizados'!H:H,'Servicios Realizados'!G:G,A456,'Servicios Realizados'!B:B,E$2)</f>
        <v>0</v>
      </c>
      <c r="F456">
        <f>SUMIFS('Servicios Realizados'!H:H,'Servicios Realizados'!G:G,A456,'Servicios Realizados'!B:B,F$2)</f>
        <v>0</v>
      </c>
      <c r="G456">
        <f>SUMIFS('Servicios Realizados'!H:H,'Servicios Realizados'!G:G,A456,'Servicios Realizados'!B:B,G$2)</f>
        <v>0</v>
      </c>
      <c r="H456">
        <f>SUMIFS('Servicios Realizados'!H:H,'Servicios Realizados'!G:G,A456,'Servicios Realizados'!B:B,H$2)</f>
        <v>0</v>
      </c>
      <c r="I456">
        <f>SUMIFS('Servicios Realizados'!H:H,'Servicios Realizados'!G:G,A456,'Servicios Realizados'!B:B,I$2)</f>
        <v>0</v>
      </c>
      <c r="J456">
        <f>SUMIFS('Servicios Realizados'!H:H,'Servicios Realizados'!G:G,A456,'Servicios Realizados'!B:B,J$2)</f>
        <v>0</v>
      </c>
    </row>
    <row r="457" spans="1:10" ht="15" hidden="1" customHeight="1">
      <c r="A457" s="6">
        <f t="shared" si="5"/>
        <v>43248</v>
      </c>
      <c r="B457">
        <f>SUMIF('Servicios Realizados'!G$2:G$800,A457,'Servicios Realizados'!H$2:H$800)</f>
        <v>0</v>
      </c>
      <c r="D457">
        <f>SUMIFS('Servicios Realizados'!H:H,'Servicios Realizados'!G:G,A457,'Servicios Realizados'!B:B,D$2)</f>
        <v>0</v>
      </c>
      <c r="E457">
        <f>SUMIFS('Servicios Realizados'!H:H,'Servicios Realizados'!G:G,A457,'Servicios Realizados'!B:B,E$2)</f>
        <v>0</v>
      </c>
      <c r="F457">
        <f>SUMIFS('Servicios Realizados'!H:H,'Servicios Realizados'!G:G,A457,'Servicios Realizados'!B:B,F$2)</f>
        <v>0</v>
      </c>
      <c r="G457">
        <f>SUMIFS('Servicios Realizados'!H:H,'Servicios Realizados'!G:G,A457,'Servicios Realizados'!B:B,G$2)</f>
        <v>0</v>
      </c>
      <c r="H457">
        <f>SUMIFS('Servicios Realizados'!H:H,'Servicios Realizados'!G:G,A457,'Servicios Realizados'!B:B,H$2)</f>
        <v>0</v>
      </c>
      <c r="I457">
        <f>SUMIFS('Servicios Realizados'!H:H,'Servicios Realizados'!G:G,A457,'Servicios Realizados'!B:B,I$2)</f>
        <v>0</v>
      </c>
      <c r="J457">
        <f>SUMIFS('Servicios Realizados'!H:H,'Servicios Realizados'!G:G,A457,'Servicios Realizados'!B:B,J$2)</f>
        <v>0</v>
      </c>
    </row>
    <row r="458" spans="1:10" ht="15" hidden="1" customHeight="1">
      <c r="A458" s="6">
        <f t="shared" si="5"/>
        <v>43249</v>
      </c>
      <c r="B458">
        <f>SUMIF('Servicios Realizados'!G$2:G$800,A458,'Servicios Realizados'!H$2:H$800)</f>
        <v>0</v>
      </c>
      <c r="D458">
        <f>SUMIFS('Servicios Realizados'!H:H,'Servicios Realizados'!G:G,A458,'Servicios Realizados'!B:B,D$2)</f>
        <v>0</v>
      </c>
      <c r="E458">
        <f>SUMIFS('Servicios Realizados'!H:H,'Servicios Realizados'!G:G,A458,'Servicios Realizados'!B:B,E$2)</f>
        <v>0</v>
      </c>
      <c r="F458">
        <f>SUMIFS('Servicios Realizados'!H:H,'Servicios Realizados'!G:G,A458,'Servicios Realizados'!B:B,F$2)</f>
        <v>0</v>
      </c>
      <c r="G458">
        <f>SUMIFS('Servicios Realizados'!H:H,'Servicios Realizados'!G:G,A458,'Servicios Realizados'!B:B,G$2)</f>
        <v>0</v>
      </c>
      <c r="H458">
        <f>SUMIFS('Servicios Realizados'!H:H,'Servicios Realizados'!G:G,A458,'Servicios Realizados'!B:B,H$2)</f>
        <v>0</v>
      </c>
      <c r="I458">
        <f>SUMIFS('Servicios Realizados'!H:H,'Servicios Realizados'!G:G,A458,'Servicios Realizados'!B:B,I$2)</f>
        <v>0</v>
      </c>
      <c r="J458">
        <f>SUMIFS('Servicios Realizados'!H:H,'Servicios Realizados'!G:G,A458,'Servicios Realizados'!B:B,J$2)</f>
        <v>0</v>
      </c>
    </row>
    <row r="459" spans="1:10" ht="15" hidden="1" customHeight="1">
      <c r="A459" s="6">
        <f t="shared" si="5"/>
        <v>43250</v>
      </c>
      <c r="B459">
        <f>SUMIF('Servicios Realizados'!G$2:G$800,A459,'Servicios Realizados'!H$2:H$800)</f>
        <v>0</v>
      </c>
      <c r="D459">
        <f>SUMIFS('Servicios Realizados'!H:H,'Servicios Realizados'!G:G,A459,'Servicios Realizados'!B:B,D$2)</f>
        <v>0</v>
      </c>
      <c r="E459">
        <f>SUMIFS('Servicios Realizados'!H:H,'Servicios Realizados'!G:G,A459,'Servicios Realizados'!B:B,E$2)</f>
        <v>0</v>
      </c>
      <c r="F459">
        <f>SUMIFS('Servicios Realizados'!H:H,'Servicios Realizados'!G:G,A459,'Servicios Realizados'!B:B,F$2)</f>
        <v>0</v>
      </c>
      <c r="G459">
        <f>SUMIFS('Servicios Realizados'!H:H,'Servicios Realizados'!G:G,A459,'Servicios Realizados'!B:B,G$2)</f>
        <v>0</v>
      </c>
      <c r="H459">
        <f>SUMIFS('Servicios Realizados'!H:H,'Servicios Realizados'!G:G,A459,'Servicios Realizados'!B:B,H$2)</f>
        <v>0</v>
      </c>
      <c r="I459">
        <f>SUMIFS('Servicios Realizados'!H:H,'Servicios Realizados'!G:G,A459,'Servicios Realizados'!B:B,I$2)</f>
        <v>0</v>
      </c>
      <c r="J459">
        <f>SUMIFS('Servicios Realizados'!H:H,'Servicios Realizados'!G:G,A459,'Servicios Realizados'!B:B,J$2)</f>
        <v>0</v>
      </c>
    </row>
    <row r="460" spans="1:10" ht="15" hidden="1" customHeight="1">
      <c r="A460" s="6">
        <f t="shared" si="5"/>
        <v>43251</v>
      </c>
      <c r="B460">
        <f>SUMIF('Servicios Realizados'!G$2:G$800,A460,'Servicios Realizados'!H$2:H$800)</f>
        <v>0</v>
      </c>
      <c r="D460">
        <f>SUMIFS('Servicios Realizados'!H:H,'Servicios Realizados'!G:G,A460,'Servicios Realizados'!B:B,D$2)</f>
        <v>0</v>
      </c>
      <c r="E460">
        <f>SUMIFS('Servicios Realizados'!H:H,'Servicios Realizados'!G:G,A460,'Servicios Realizados'!B:B,E$2)</f>
        <v>0</v>
      </c>
      <c r="F460">
        <f>SUMIFS('Servicios Realizados'!H:H,'Servicios Realizados'!G:G,A460,'Servicios Realizados'!B:B,F$2)</f>
        <v>0</v>
      </c>
      <c r="G460">
        <f>SUMIFS('Servicios Realizados'!H:H,'Servicios Realizados'!G:G,A460,'Servicios Realizados'!B:B,G$2)</f>
        <v>0</v>
      </c>
      <c r="H460">
        <f>SUMIFS('Servicios Realizados'!H:H,'Servicios Realizados'!G:G,A460,'Servicios Realizados'!B:B,H$2)</f>
        <v>0</v>
      </c>
      <c r="I460">
        <f>SUMIFS('Servicios Realizados'!H:H,'Servicios Realizados'!G:G,A460,'Servicios Realizados'!B:B,I$2)</f>
        <v>0</v>
      </c>
      <c r="J460">
        <f>SUMIFS('Servicios Realizados'!H:H,'Servicios Realizados'!G:G,A460,'Servicios Realizados'!B:B,J$2)</f>
        <v>0</v>
      </c>
    </row>
    <row r="461" spans="1:10" ht="15" hidden="1" customHeight="1">
      <c r="A461" s="6">
        <f t="shared" si="5"/>
        <v>43252</v>
      </c>
      <c r="B461">
        <f>SUMIF('Servicios Realizados'!G$2:G$800,A461,'Servicios Realizados'!H$2:H$800)</f>
        <v>0</v>
      </c>
      <c r="D461">
        <f>SUMIFS('Servicios Realizados'!H:H,'Servicios Realizados'!G:G,A461,'Servicios Realizados'!B:B,D$2)</f>
        <v>0</v>
      </c>
      <c r="E461">
        <f>SUMIFS('Servicios Realizados'!H:H,'Servicios Realizados'!G:G,A461,'Servicios Realizados'!B:B,E$2)</f>
        <v>0</v>
      </c>
      <c r="F461">
        <f>SUMIFS('Servicios Realizados'!H:H,'Servicios Realizados'!G:G,A461,'Servicios Realizados'!B:B,F$2)</f>
        <v>0</v>
      </c>
      <c r="G461">
        <f>SUMIFS('Servicios Realizados'!H:H,'Servicios Realizados'!G:G,A461,'Servicios Realizados'!B:B,G$2)</f>
        <v>0</v>
      </c>
      <c r="H461">
        <f>SUMIFS('Servicios Realizados'!H:H,'Servicios Realizados'!G:G,A461,'Servicios Realizados'!B:B,H$2)</f>
        <v>0</v>
      </c>
      <c r="I461">
        <f>SUMIFS('Servicios Realizados'!H:H,'Servicios Realizados'!G:G,A461,'Servicios Realizados'!B:B,I$2)</f>
        <v>0</v>
      </c>
      <c r="J461">
        <f>SUMIFS('Servicios Realizados'!H:H,'Servicios Realizados'!G:G,A461,'Servicios Realizados'!B:B,J$2)</f>
        <v>0</v>
      </c>
    </row>
    <row r="462" spans="1:10" ht="15" hidden="1" customHeight="1">
      <c r="A462" s="6">
        <f t="shared" si="5"/>
        <v>43253</v>
      </c>
      <c r="B462">
        <f>SUMIF('Servicios Realizados'!G$2:G$800,A462,'Servicios Realizados'!H$2:H$800)</f>
        <v>0</v>
      </c>
      <c r="D462">
        <f>SUMIFS('Servicios Realizados'!H:H,'Servicios Realizados'!G:G,A462,'Servicios Realizados'!B:B,D$2)</f>
        <v>0</v>
      </c>
      <c r="E462">
        <f>SUMIFS('Servicios Realizados'!H:H,'Servicios Realizados'!G:G,A462,'Servicios Realizados'!B:B,E$2)</f>
        <v>0</v>
      </c>
      <c r="F462">
        <f>SUMIFS('Servicios Realizados'!H:H,'Servicios Realizados'!G:G,A462,'Servicios Realizados'!B:B,F$2)</f>
        <v>0</v>
      </c>
      <c r="G462">
        <f>SUMIFS('Servicios Realizados'!H:H,'Servicios Realizados'!G:G,A462,'Servicios Realizados'!B:B,G$2)</f>
        <v>0</v>
      </c>
      <c r="H462">
        <f>SUMIFS('Servicios Realizados'!H:H,'Servicios Realizados'!G:G,A462,'Servicios Realizados'!B:B,H$2)</f>
        <v>0</v>
      </c>
      <c r="I462">
        <f>SUMIFS('Servicios Realizados'!H:H,'Servicios Realizados'!G:G,A462,'Servicios Realizados'!B:B,I$2)</f>
        <v>0</v>
      </c>
      <c r="J462">
        <f>SUMIFS('Servicios Realizados'!H:H,'Servicios Realizados'!G:G,A462,'Servicios Realizados'!B:B,J$2)</f>
        <v>0</v>
      </c>
    </row>
    <row r="463" spans="1:10" ht="15" hidden="1" customHeight="1">
      <c r="A463" s="6">
        <f t="shared" si="5"/>
        <v>43254</v>
      </c>
      <c r="B463">
        <f>SUMIF('Servicios Realizados'!G$2:G$800,A463,'Servicios Realizados'!H$2:H$800)</f>
        <v>0</v>
      </c>
      <c r="D463">
        <f>SUMIFS('Servicios Realizados'!H:H,'Servicios Realizados'!G:G,A463,'Servicios Realizados'!B:B,D$2)</f>
        <v>0</v>
      </c>
      <c r="E463">
        <f>SUMIFS('Servicios Realizados'!H:H,'Servicios Realizados'!G:G,A463,'Servicios Realizados'!B:B,E$2)</f>
        <v>0</v>
      </c>
      <c r="F463">
        <f>SUMIFS('Servicios Realizados'!H:H,'Servicios Realizados'!G:G,A463,'Servicios Realizados'!B:B,F$2)</f>
        <v>0</v>
      </c>
      <c r="G463">
        <f>SUMIFS('Servicios Realizados'!H:H,'Servicios Realizados'!G:G,A463,'Servicios Realizados'!B:B,G$2)</f>
        <v>0</v>
      </c>
      <c r="H463">
        <f>SUMIFS('Servicios Realizados'!H:H,'Servicios Realizados'!G:G,A463,'Servicios Realizados'!B:B,H$2)</f>
        <v>0</v>
      </c>
      <c r="I463">
        <f>SUMIFS('Servicios Realizados'!H:H,'Servicios Realizados'!G:G,A463,'Servicios Realizados'!B:B,I$2)</f>
        <v>0</v>
      </c>
      <c r="J463">
        <f>SUMIFS('Servicios Realizados'!H:H,'Servicios Realizados'!G:G,A463,'Servicios Realizados'!B:B,J$2)</f>
        <v>0</v>
      </c>
    </row>
    <row r="464" spans="1:10" ht="15" hidden="1" customHeight="1">
      <c r="A464" s="6">
        <f t="shared" si="5"/>
        <v>43255</v>
      </c>
      <c r="B464">
        <f>SUMIF('Servicios Realizados'!G$2:G$800,A464,'Servicios Realizados'!H$2:H$800)</f>
        <v>0</v>
      </c>
      <c r="D464">
        <f>SUMIFS('Servicios Realizados'!H:H,'Servicios Realizados'!G:G,A464,'Servicios Realizados'!B:B,D$2)</f>
        <v>0</v>
      </c>
      <c r="E464">
        <f>SUMIFS('Servicios Realizados'!H:H,'Servicios Realizados'!G:G,A464,'Servicios Realizados'!B:B,E$2)</f>
        <v>0</v>
      </c>
      <c r="F464">
        <f>SUMIFS('Servicios Realizados'!H:H,'Servicios Realizados'!G:G,A464,'Servicios Realizados'!B:B,F$2)</f>
        <v>0</v>
      </c>
      <c r="G464">
        <f>SUMIFS('Servicios Realizados'!H:H,'Servicios Realizados'!G:G,A464,'Servicios Realizados'!B:B,G$2)</f>
        <v>0</v>
      </c>
      <c r="H464">
        <f>SUMIFS('Servicios Realizados'!H:H,'Servicios Realizados'!G:G,A464,'Servicios Realizados'!B:B,H$2)</f>
        <v>0</v>
      </c>
      <c r="I464">
        <f>SUMIFS('Servicios Realizados'!H:H,'Servicios Realizados'!G:G,A464,'Servicios Realizados'!B:B,I$2)</f>
        <v>0</v>
      </c>
      <c r="J464">
        <f>SUMIFS('Servicios Realizados'!H:H,'Servicios Realizados'!G:G,A464,'Servicios Realizados'!B:B,J$2)</f>
        <v>0</v>
      </c>
    </row>
    <row r="465" spans="1:10" ht="15" hidden="1" customHeight="1">
      <c r="A465" s="6">
        <f t="shared" si="5"/>
        <v>43256</v>
      </c>
      <c r="B465">
        <f>SUMIF('Servicios Realizados'!G$2:G$800,A465,'Servicios Realizados'!H$2:H$800)</f>
        <v>0</v>
      </c>
      <c r="D465">
        <f>SUMIFS('Servicios Realizados'!H:H,'Servicios Realizados'!G:G,A465,'Servicios Realizados'!B:B,D$2)</f>
        <v>0</v>
      </c>
      <c r="E465">
        <f>SUMIFS('Servicios Realizados'!H:H,'Servicios Realizados'!G:G,A465,'Servicios Realizados'!B:B,E$2)</f>
        <v>0</v>
      </c>
      <c r="F465">
        <f>SUMIFS('Servicios Realizados'!H:H,'Servicios Realizados'!G:G,A465,'Servicios Realizados'!B:B,F$2)</f>
        <v>0</v>
      </c>
      <c r="G465">
        <f>SUMIFS('Servicios Realizados'!H:H,'Servicios Realizados'!G:G,A465,'Servicios Realizados'!B:B,G$2)</f>
        <v>0</v>
      </c>
      <c r="H465">
        <f>SUMIFS('Servicios Realizados'!H:H,'Servicios Realizados'!G:G,A465,'Servicios Realizados'!B:B,H$2)</f>
        <v>0</v>
      </c>
      <c r="I465">
        <f>SUMIFS('Servicios Realizados'!H:H,'Servicios Realizados'!G:G,A465,'Servicios Realizados'!B:B,I$2)</f>
        <v>0</v>
      </c>
      <c r="J465">
        <f>SUMIFS('Servicios Realizados'!H:H,'Servicios Realizados'!G:G,A465,'Servicios Realizados'!B:B,J$2)</f>
        <v>0</v>
      </c>
    </row>
    <row r="466" spans="1:10" ht="15" hidden="1" customHeight="1">
      <c r="A466" s="6">
        <f t="shared" si="5"/>
        <v>43257</v>
      </c>
      <c r="B466">
        <f>SUMIF('Servicios Realizados'!G$2:G$800,A466,'Servicios Realizados'!H$2:H$800)</f>
        <v>0</v>
      </c>
      <c r="D466">
        <f>SUMIFS('Servicios Realizados'!H:H,'Servicios Realizados'!G:G,A466,'Servicios Realizados'!B:B,D$2)</f>
        <v>0</v>
      </c>
      <c r="E466">
        <f>SUMIFS('Servicios Realizados'!H:H,'Servicios Realizados'!G:G,A466,'Servicios Realizados'!B:B,E$2)</f>
        <v>0</v>
      </c>
      <c r="F466">
        <f>SUMIFS('Servicios Realizados'!H:H,'Servicios Realizados'!G:G,A466,'Servicios Realizados'!B:B,F$2)</f>
        <v>0</v>
      </c>
      <c r="G466">
        <f>SUMIFS('Servicios Realizados'!H:H,'Servicios Realizados'!G:G,A466,'Servicios Realizados'!B:B,G$2)</f>
        <v>0</v>
      </c>
      <c r="H466">
        <f>SUMIFS('Servicios Realizados'!H:H,'Servicios Realizados'!G:G,A466,'Servicios Realizados'!B:B,H$2)</f>
        <v>0</v>
      </c>
      <c r="I466">
        <f>SUMIFS('Servicios Realizados'!H:H,'Servicios Realizados'!G:G,A466,'Servicios Realizados'!B:B,I$2)</f>
        <v>0</v>
      </c>
      <c r="J466">
        <f>SUMIFS('Servicios Realizados'!H:H,'Servicios Realizados'!G:G,A466,'Servicios Realizados'!B:B,J$2)</f>
        <v>0</v>
      </c>
    </row>
    <row r="467" spans="1:10" ht="15" hidden="1" customHeight="1">
      <c r="A467" s="6">
        <f t="shared" si="5"/>
        <v>43258</v>
      </c>
      <c r="B467">
        <f>SUMIF('Servicios Realizados'!G$2:G$800,A467,'Servicios Realizados'!H$2:H$800)</f>
        <v>0</v>
      </c>
      <c r="D467">
        <f>SUMIFS('Servicios Realizados'!H:H,'Servicios Realizados'!G:G,A467,'Servicios Realizados'!B:B,D$2)</f>
        <v>0</v>
      </c>
      <c r="E467">
        <f>SUMIFS('Servicios Realizados'!H:H,'Servicios Realizados'!G:G,A467,'Servicios Realizados'!B:B,E$2)</f>
        <v>0</v>
      </c>
      <c r="F467">
        <f>SUMIFS('Servicios Realizados'!H:H,'Servicios Realizados'!G:G,A467,'Servicios Realizados'!B:B,F$2)</f>
        <v>0</v>
      </c>
      <c r="G467">
        <f>SUMIFS('Servicios Realizados'!H:H,'Servicios Realizados'!G:G,A467,'Servicios Realizados'!B:B,G$2)</f>
        <v>0</v>
      </c>
      <c r="H467">
        <f>SUMIFS('Servicios Realizados'!H:H,'Servicios Realizados'!G:G,A467,'Servicios Realizados'!B:B,H$2)</f>
        <v>0</v>
      </c>
      <c r="I467">
        <f>SUMIFS('Servicios Realizados'!H:H,'Servicios Realizados'!G:G,A467,'Servicios Realizados'!B:B,I$2)</f>
        <v>0</v>
      </c>
      <c r="J467">
        <f>SUMIFS('Servicios Realizados'!H:H,'Servicios Realizados'!G:G,A467,'Servicios Realizados'!B:B,J$2)</f>
        <v>0</v>
      </c>
    </row>
    <row r="468" spans="1:10" ht="15" hidden="1" customHeight="1">
      <c r="A468" s="6">
        <f t="shared" si="5"/>
        <v>43259</v>
      </c>
      <c r="B468">
        <f>SUMIF('Servicios Realizados'!G$2:G$800,A468,'Servicios Realizados'!H$2:H$800)</f>
        <v>0</v>
      </c>
      <c r="D468">
        <f>SUMIFS('Servicios Realizados'!H:H,'Servicios Realizados'!G:G,A468,'Servicios Realizados'!B:B,D$2)</f>
        <v>0</v>
      </c>
      <c r="E468">
        <f>SUMIFS('Servicios Realizados'!H:H,'Servicios Realizados'!G:G,A468,'Servicios Realizados'!B:B,E$2)</f>
        <v>0</v>
      </c>
      <c r="F468">
        <f>SUMIFS('Servicios Realizados'!H:H,'Servicios Realizados'!G:G,A468,'Servicios Realizados'!B:B,F$2)</f>
        <v>0</v>
      </c>
      <c r="G468">
        <f>SUMIFS('Servicios Realizados'!H:H,'Servicios Realizados'!G:G,A468,'Servicios Realizados'!B:B,G$2)</f>
        <v>0</v>
      </c>
      <c r="H468">
        <f>SUMIFS('Servicios Realizados'!H:H,'Servicios Realizados'!G:G,A468,'Servicios Realizados'!B:B,H$2)</f>
        <v>0</v>
      </c>
      <c r="I468">
        <f>SUMIFS('Servicios Realizados'!H:H,'Servicios Realizados'!G:G,A468,'Servicios Realizados'!B:B,I$2)</f>
        <v>0</v>
      </c>
      <c r="J468">
        <f>SUMIFS('Servicios Realizados'!H:H,'Servicios Realizados'!G:G,A468,'Servicios Realizados'!B:B,J$2)</f>
        <v>0</v>
      </c>
    </row>
    <row r="469" spans="1:10" ht="15" hidden="1" customHeight="1">
      <c r="A469" s="6">
        <f t="shared" si="5"/>
        <v>43260</v>
      </c>
      <c r="B469">
        <f>SUMIF('Servicios Realizados'!G$2:G$800,A469,'Servicios Realizados'!H$2:H$800)</f>
        <v>0</v>
      </c>
      <c r="D469">
        <f>SUMIFS('Servicios Realizados'!H:H,'Servicios Realizados'!G:G,A469,'Servicios Realizados'!B:B,D$2)</f>
        <v>0</v>
      </c>
      <c r="E469">
        <f>SUMIFS('Servicios Realizados'!H:H,'Servicios Realizados'!G:G,A469,'Servicios Realizados'!B:B,E$2)</f>
        <v>0</v>
      </c>
      <c r="F469">
        <f>SUMIFS('Servicios Realizados'!H:H,'Servicios Realizados'!G:G,A469,'Servicios Realizados'!B:B,F$2)</f>
        <v>0</v>
      </c>
      <c r="G469">
        <f>SUMIFS('Servicios Realizados'!H:H,'Servicios Realizados'!G:G,A469,'Servicios Realizados'!B:B,G$2)</f>
        <v>0</v>
      </c>
      <c r="H469">
        <f>SUMIFS('Servicios Realizados'!H:H,'Servicios Realizados'!G:G,A469,'Servicios Realizados'!B:B,H$2)</f>
        <v>0</v>
      </c>
      <c r="I469">
        <f>SUMIFS('Servicios Realizados'!H:H,'Servicios Realizados'!G:G,A469,'Servicios Realizados'!B:B,I$2)</f>
        <v>0</v>
      </c>
      <c r="J469">
        <f>SUMIFS('Servicios Realizados'!H:H,'Servicios Realizados'!G:G,A469,'Servicios Realizados'!B:B,J$2)</f>
        <v>0</v>
      </c>
    </row>
    <row r="470" spans="1:10" ht="15" hidden="1" customHeight="1">
      <c r="A470" s="6">
        <f t="shared" si="5"/>
        <v>43261</v>
      </c>
      <c r="B470">
        <f>SUMIF('Servicios Realizados'!G$2:G$800,A470,'Servicios Realizados'!H$2:H$800)</f>
        <v>0</v>
      </c>
      <c r="D470">
        <f>SUMIFS('Servicios Realizados'!H:H,'Servicios Realizados'!G:G,A470,'Servicios Realizados'!B:B,D$2)</f>
        <v>0</v>
      </c>
      <c r="E470">
        <f>SUMIFS('Servicios Realizados'!H:H,'Servicios Realizados'!G:G,A470,'Servicios Realizados'!B:B,E$2)</f>
        <v>0</v>
      </c>
      <c r="F470">
        <f>SUMIFS('Servicios Realizados'!H:H,'Servicios Realizados'!G:G,A470,'Servicios Realizados'!B:B,F$2)</f>
        <v>0</v>
      </c>
      <c r="G470">
        <f>SUMIFS('Servicios Realizados'!H:H,'Servicios Realizados'!G:G,A470,'Servicios Realizados'!B:B,G$2)</f>
        <v>0</v>
      </c>
      <c r="H470">
        <f>SUMIFS('Servicios Realizados'!H:H,'Servicios Realizados'!G:G,A470,'Servicios Realizados'!B:B,H$2)</f>
        <v>0</v>
      </c>
      <c r="I470">
        <f>SUMIFS('Servicios Realizados'!H:H,'Servicios Realizados'!G:G,A470,'Servicios Realizados'!B:B,I$2)</f>
        <v>0</v>
      </c>
      <c r="J470">
        <f>SUMIFS('Servicios Realizados'!H:H,'Servicios Realizados'!G:G,A470,'Servicios Realizados'!B:B,J$2)</f>
        <v>0</v>
      </c>
    </row>
    <row r="471" spans="1:10" ht="15" hidden="1" customHeight="1">
      <c r="A471" s="6">
        <f t="shared" si="5"/>
        <v>43262</v>
      </c>
      <c r="B471">
        <f>SUMIF('Servicios Realizados'!G$2:G$800,A471,'Servicios Realizados'!H$2:H$800)</f>
        <v>0</v>
      </c>
      <c r="D471">
        <f>SUMIFS('Servicios Realizados'!H:H,'Servicios Realizados'!G:G,A471,'Servicios Realizados'!B:B,D$2)</f>
        <v>0</v>
      </c>
      <c r="E471">
        <f>SUMIFS('Servicios Realizados'!H:H,'Servicios Realizados'!G:G,A471,'Servicios Realizados'!B:B,E$2)</f>
        <v>0</v>
      </c>
      <c r="F471">
        <f>SUMIFS('Servicios Realizados'!H:H,'Servicios Realizados'!G:G,A471,'Servicios Realizados'!B:B,F$2)</f>
        <v>0</v>
      </c>
      <c r="G471">
        <f>SUMIFS('Servicios Realizados'!H:H,'Servicios Realizados'!G:G,A471,'Servicios Realizados'!B:B,G$2)</f>
        <v>0</v>
      </c>
      <c r="H471">
        <f>SUMIFS('Servicios Realizados'!H:H,'Servicios Realizados'!G:G,A471,'Servicios Realizados'!B:B,H$2)</f>
        <v>0</v>
      </c>
      <c r="I471">
        <f>SUMIFS('Servicios Realizados'!H:H,'Servicios Realizados'!G:G,A471,'Servicios Realizados'!B:B,I$2)</f>
        <v>0</v>
      </c>
      <c r="J471">
        <f>SUMIFS('Servicios Realizados'!H:H,'Servicios Realizados'!G:G,A471,'Servicios Realizados'!B:B,J$2)</f>
        <v>0</v>
      </c>
    </row>
    <row r="472" spans="1:10" ht="15" hidden="1" customHeight="1">
      <c r="A472" s="6">
        <f t="shared" si="5"/>
        <v>43263</v>
      </c>
      <c r="B472">
        <f>SUMIF('Servicios Realizados'!G$2:G$800,A472,'Servicios Realizados'!H$2:H$800)</f>
        <v>0</v>
      </c>
      <c r="D472">
        <f>SUMIFS('Servicios Realizados'!H:H,'Servicios Realizados'!G:G,A472,'Servicios Realizados'!B:B,D$2)</f>
        <v>0</v>
      </c>
      <c r="E472">
        <f>SUMIFS('Servicios Realizados'!H:H,'Servicios Realizados'!G:G,A472,'Servicios Realizados'!B:B,E$2)</f>
        <v>0</v>
      </c>
      <c r="F472">
        <f>SUMIFS('Servicios Realizados'!H:H,'Servicios Realizados'!G:G,A472,'Servicios Realizados'!B:B,F$2)</f>
        <v>0</v>
      </c>
      <c r="G472">
        <f>SUMIFS('Servicios Realizados'!H:H,'Servicios Realizados'!G:G,A472,'Servicios Realizados'!B:B,G$2)</f>
        <v>0</v>
      </c>
      <c r="H472">
        <f>SUMIFS('Servicios Realizados'!H:H,'Servicios Realizados'!G:G,A472,'Servicios Realizados'!B:B,H$2)</f>
        <v>0</v>
      </c>
      <c r="I472">
        <f>SUMIFS('Servicios Realizados'!H:H,'Servicios Realizados'!G:G,A472,'Servicios Realizados'!B:B,I$2)</f>
        <v>0</v>
      </c>
      <c r="J472">
        <f>SUMIFS('Servicios Realizados'!H:H,'Servicios Realizados'!G:G,A472,'Servicios Realizados'!B:B,J$2)</f>
        <v>0</v>
      </c>
    </row>
    <row r="473" spans="1:10" ht="15" hidden="1" customHeight="1">
      <c r="A473" s="6">
        <f t="shared" si="5"/>
        <v>43264</v>
      </c>
      <c r="B473">
        <f>SUMIF('Servicios Realizados'!G$2:G$800,A473,'Servicios Realizados'!H$2:H$800)</f>
        <v>0</v>
      </c>
      <c r="D473">
        <f>SUMIFS('Servicios Realizados'!H:H,'Servicios Realizados'!G:G,A473,'Servicios Realizados'!B:B,D$2)</f>
        <v>0</v>
      </c>
      <c r="E473">
        <f>SUMIFS('Servicios Realizados'!H:H,'Servicios Realizados'!G:G,A473,'Servicios Realizados'!B:B,E$2)</f>
        <v>0</v>
      </c>
      <c r="F473">
        <f>SUMIFS('Servicios Realizados'!H:H,'Servicios Realizados'!G:G,A473,'Servicios Realizados'!B:B,F$2)</f>
        <v>0</v>
      </c>
      <c r="G473">
        <f>SUMIFS('Servicios Realizados'!H:H,'Servicios Realizados'!G:G,A473,'Servicios Realizados'!B:B,G$2)</f>
        <v>0</v>
      </c>
      <c r="H473">
        <f>SUMIFS('Servicios Realizados'!H:H,'Servicios Realizados'!G:G,A473,'Servicios Realizados'!B:B,H$2)</f>
        <v>0</v>
      </c>
      <c r="I473">
        <f>SUMIFS('Servicios Realizados'!H:H,'Servicios Realizados'!G:G,A473,'Servicios Realizados'!B:B,I$2)</f>
        <v>0</v>
      </c>
      <c r="J473">
        <f>SUMIFS('Servicios Realizados'!H:H,'Servicios Realizados'!G:G,A473,'Servicios Realizados'!B:B,J$2)</f>
        <v>0</v>
      </c>
    </row>
    <row r="474" spans="1:10" ht="15" hidden="1" customHeight="1">
      <c r="A474" s="6">
        <f t="shared" si="5"/>
        <v>43265</v>
      </c>
      <c r="B474">
        <f>SUMIF('Servicios Realizados'!G$2:G$800,A474,'Servicios Realizados'!H$2:H$800)</f>
        <v>0</v>
      </c>
      <c r="D474">
        <f>SUMIFS('Servicios Realizados'!H:H,'Servicios Realizados'!G:G,A474,'Servicios Realizados'!B:B,D$2)</f>
        <v>0</v>
      </c>
      <c r="E474">
        <f>SUMIFS('Servicios Realizados'!H:H,'Servicios Realizados'!G:G,A474,'Servicios Realizados'!B:B,E$2)</f>
        <v>0</v>
      </c>
      <c r="F474">
        <f>SUMIFS('Servicios Realizados'!H:H,'Servicios Realizados'!G:G,A474,'Servicios Realizados'!B:B,F$2)</f>
        <v>0</v>
      </c>
      <c r="G474">
        <f>SUMIFS('Servicios Realizados'!H:H,'Servicios Realizados'!G:G,A474,'Servicios Realizados'!B:B,G$2)</f>
        <v>0</v>
      </c>
      <c r="H474">
        <f>SUMIFS('Servicios Realizados'!H:H,'Servicios Realizados'!G:G,A474,'Servicios Realizados'!B:B,H$2)</f>
        <v>0</v>
      </c>
      <c r="I474">
        <f>SUMIFS('Servicios Realizados'!H:H,'Servicios Realizados'!G:G,A474,'Servicios Realizados'!B:B,I$2)</f>
        <v>0</v>
      </c>
      <c r="J474">
        <f>SUMIFS('Servicios Realizados'!H:H,'Servicios Realizados'!G:G,A474,'Servicios Realizados'!B:B,J$2)</f>
        <v>0</v>
      </c>
    </row>
    <row r="475" spans="1:10" ht="15" hidden="1" customHeight="1">
      <c r="A475" s="6">
        <f t="shared" si="5"/>
        <v>43266</v>
      </c>
      <c r="B475">
        <f>SUMIF('Servicios Realizados'!G$2:G$800,A475,'Servicios Realizados'!H$2:H$800)</f>
        <v>0</v>
      </c>
      <c r="D475">
        <f>SUMIFS('Servicios Realizados'!H:H,'Servicios Realizados'!G:G,A475,'Servicios Realizados'!B:B,D$2)</f>
        <v>0</v>
      </c>
      <c r="E475">
        <f>SUMIFS('Servicios Realizados'!H:H,'Servicios Realizados'!G:G,A475,'Servicios Realizados'!B:B,E$2)</f>
        <v>0</v>
      </c>
      <c r="F475">
        <f>SUMIFS('Servicios Realizados'!H:H,'Servicios Realizados'!G:G,A475,'Servicios Realizados'!B:B,F$2)</f>
        <v>0</v>
      </c>
      <c r="G475">
        <f>SUMIFS('Servicios Realizados'!H:H,'Servicios Realizados'!G:G,A475,'Servicios Realizados'!B:B,G$2)</f>
        <v>0</v>
      </c>
      <c r="H475">
        <f>SUMIFS('Servicios Realizados'!H:H,'Servicios Realizados'!G:G,A475,'Servicios Realizados'!B:B,H$2)</f>
        <v>0</v>
      </c>
      <c r="I475">
        <f>SUMIFS('Servicios Realizados'!H:H,'Servicios Realizados'!G:G,A475,'Servicios Realizados'!B:B,I$2)</f>
        <v>0</v>
      </c>
      <c r="J475">
        <f>SUMIFS('Servicios Realizados'!H:H,'Servicios Realizados'!G:G,A475,'Servicios Realizados'!B:B,J$2)</f>
        <v>0</v>
      </c>
    </row>
    <row r="476" spans="1:10" ht="15" hidden="1" customHeight="1">
      <c r="A476" s="6">
        <f t="shared" si="5"/>
        <v>43267</v>
      </c>
      <c r="B476">
        <f>SUMIF('Servicios Realizados'!G$2:G$800,A476,'Servicios Realizados'!H$2:H$800)</f>
        <v>0</v>
      </c>
      <c r="D476">
        <f>SUMIFS('Servicios Realizados'!H:H,'Servicios Realizados'!G:G,A476,'Servicios Realizados'!B:B,D$2)</f>
        <v>0</v>
      </c>
      <c r="E476">
        <f>SUMIFS('Servicios Realizados'!H:H,'Servicios Realizados'!G:G,A476,'Servicios Realizados'!B:B,E$2)</f>
        <v>0</v>
      </c>
      <c r="F476">
        <f>SUMIFS('Servicios Realizados'!H:H,'Servicios Realizados'!G:G,A476,'Servicios Realizados'!B:B,F$2)</f>
        <v>0</v>
      </c>
      <c r="G476">
        <f>SUMIFS('Servicios Realizados'!H:H,'Servicios Realizados'!G:G,A476,'Servicios Realizados'!B:B,G$2)</f>
        <v>0</v>
      </c>
      <c r="H476">
        <f>SUMIFS('Servicios Realizados'!H:H,'Servicios Realizados'!G:G,A476,'Servicios Realizados'!B:B,H$2)</f>
        <v>0</v>
      </c>
      <c r="I476">
        <f>SUMIFS('Servicios Realizados'!H:H,'Servicios Realizados'!G:G,A476,'Servicios Realizados'!B:B,I$2)</f>
        <v>0</v>
      </c>
      <c r="J476">
        <f>SUMIFS('Servicios Realizados'!H:H,'Servicios Realizados'!G:G,A476,'Servicios Realizados'!B:B,J$2)</f>
        <v>0</v>
      </c>
    </row>
    <row r="477" spans="1:10" ht="15" hidden="1" customHeight="1">
      <c r="A477" s="6">
        <f t="shared" si="5"/>
        <v>43268</v>
      </c>
      <c r="B477">
        <f>SUMIF('Servicios Realizados'!G$2:G$800,A477,'Servicios Realizados'!H$2:H$800)</f>
        <v>0</v>
      </c>
      <c r="D477">
        <f>SUMIFS('Servicios Realizados'!H:H,'Servicios Realizados'!G:G,A477,'Servicios Realizados'!B:B,D$2)</f>
        <v>0</v>
      </c>
      <c r="E477">
        <f>SUMIFS('Servicios Realizados'!H:H,'Servicios Realizados'!G:G,A477,'Servicios Realizados'!B:B,E$2)</f>
        <v>0</v>
      </c>
      <c r="F477">
        <f>SUMIFS('Servicios Realizados'!H:H,'Servicios Realizados'!G:G,A477,'Servicios Realizados'!B:B,F$2)</f>
        <v>0</v>
      </c>
      <c r="G477">
        <f>SUMIFS('Servicios Realizados'!H:H,'Servicios Realizados'!G:G,A477,'Servicios Realizados'!B:B,G$2)</f>
        <v>0</v>
      </c>
      <c r="H477">
        <f>SUMIFS('Servicios Realizados'!H:H,'Servicios Realizados'!G:G,A477,'Servicios Realizados'!B:B,H$2)</f>
        <v>0</v>
      </c>
      <c r="I477">
        <f>SUMIFS('Servicios Realizados'!H:H,'Servicios Realizados'!G:G,A477,'Servicios Realizados'!B:B,I$2)</f>
        <v>0</v>
      </c>
      <c r="J477">
        <f>SUMIFS('Servicios Realizados'!H:H,'Servicios Realizados'!G:G,A477,'Servicios Realizados'!B:B,J$2)</f>
        <v>0</v>
      </c>
    </row>
    <row r="478" spans="1:10" ht="15" hidden="1" customHeight="1">
      <c r="A478" s="6">
        <f t="shared" si="5"/>
        <v>43269</v>
      </c>
      <c r="B478">
        <f>SUMIF('Servicios Realizados'!G$2:G$800,A478,'Servicios Realizados'!H$2:H$800)</f>
        <v>0</v>
      </c>
      <c r="D478">
        <f>SUMIFS('Servicios Realizados'!H:H,'Servicios Realizados'!G:G,A478,'Servicios Realizados'!B:B,D$2)</f>
        <v>0</v>
      </c>
      <c r="E478">
        <f>SUMIFS('Servicios Realizados'!H:H,'Servicios Realizados'!G:G,A478,'Servicios Realizados'!B:B,E$2)</f>
        <v>0</v>
      </c>
      <c r="F478">
        <f>SUMIFS('Servicios Realizados'!H:H,'Servicios Realizados'!G:G,A478,'Servicios Realizados'!B:B,F$2)</f>
        <v>0</v>
      </c>
      <c r="G478">
        <f>SUMIFS('Servicios Realizados'!H:H,'Servicios Realizados'!G:G,A478,'Servicios Realizados'!B:B,G$2)</f>
        <v>0</v>
      </c>
      <c r="H478">
        <f>SUMIFS('Servicios Realizados'!H:H,'Servicios Realizados'!G:G,A478,'Servicios Realizados'!B:B,H$2)</f>
        <v>0</v>
      </c>
      <c r="I478">
        <f>SUMIFS('Servicios Realizados'!H:H,'Servicios Realizados'!G:G,A478,'Servicios Realizados'!B:B,I$2)</f>
        <v>0</v>
      </c>
      <c r="J478">
        <f>SUMIFS('Servicios Realizados'!H:H,'Servicios Realizados'!G:G,A478,'Servicios Realizados'!B:B,J$2)</f>
        <v>0</v>
      </c>
    </row>
    <row r="479" spans="1:10" ht="15" hidden="1" customHeight="1">
      <c r="A479" s="6">
        <f t="shared" si="5"/>
        <v>43270</v>
      </c>
      <c r="B479">
        <f>SUMIF('Servicios Realizados'!G$2:G$800,A479,'Servicios Realizados'!H$2:H$800)</f>
        <v>0</v>
      </c>
      <c r="D479">
        <f>SUMIFS('Servicios Realizados'!H:H,'Servicios Realizados'!G:G,A479,'Servicios Realizados'!B:B,D$2)</f>
        <v>0</v>
      </c>
      <c r="E479">
        <f>SUMIFS('Servicios Realizados'!H:H,'Servicios Realizados'!G:G,A479,'Servicios Realizados'!B:B,E$2)</f>
        <v>0</v>
      </c>
      <c r="F479">
        <f>SUMIFS('Servicios Realizados'!H:H,'Servicios Realizados'!G:G,A479,'Servicios Realizados'!B:B,F$2)</f>
        <v>0</v>
      </c>
      <c r="G479">
        <f>SUMIFS('Servicios Realizados'!H:H,'Servicios Realizados'!G:G,A479,'Servicios Realizados'!B:B,G$2)</f>
        <v>0</v>
      </c>
      <c r="H479">
        <f>SUMIFS('Servicios Realizados'!H:H,'Servicios Realizados'!G:G,A479,'Servicios Realizados'!B:B,H$2)</f>
        <v>0</v>
      </c>
      <c r="I479">
        <f>SUMIFS('Servicios Realizados'!H:H,'Servicios Realizados'!G:G,A479,'Servicios Realizados'!B:B,I$2)</f>
        <v>0</v>
      </c>
      <c r="J479">
        <f>SUMIFS('Servicios Realizados'!H:H,'Servicios Realizados'!G:G,A479,'Servicios Realizados'!B:B,J$2)</f>
        <v>0</v>
      </c>
    </row>
    <row r="480" spans="1:10" ht="15" hidden="1" customHeight="1">
      <c r="A480" s="6">
        <f t="shared" si="5"/>
        <v>43271</v>
      </c>
      <c r="B480">
        <f>SUMIF('Servicios Realizados'!G$2:G$800,A480,'Servicios Realizados'!H$2:H$800)</f>
        <v>0</v>
      </c>
      <c r="D480">
        <f>SUMIFS('Servicios Realizados'!H:H,'Servicios Realizados'!G:G,A480,'Servicios Realizados'!B:B,D$2)</f>
        <v>0</v>
      </c>
      <c r="E480">
        <f>SUMIFS('Servicios Realizados'!H:H,'Servicios Realizados'!G:G,A480,'Servicios Realizados'!B:B,E$2)</f>
        <v>0</v>
      </c>
      <c r="F480">
        <f>SUMIFS('Servicios Realizados'!H:H,'Servicios Realizados'!G:G,A480,'Servicios Realizados'!B:B,F$2)</f>
        <v>0</v>
      </c>
      <c r="G480">
        <f>SUMIFS('Servicios Realizados'!H:H,'Servicios Realizados'!G:G,A480,'Servicios Realizados'!B:B,G$2)</f>
        <v>0</v>
      </c>
      <c r="H480">
        <f>SUMIFS('Servicios Realizados'!H:H,'Servicios Realizados'!G:G,A480,'Servicios Realizados'!B:B,H$2)</f>
        <v>0</v>
      </c>
      <c r="I480">
        <f>SUMIFS('Servicios Realizados'!H:H,'Servicios Realizados'!G:G,A480,'Servicios Realizados'!B:B,I$2)</f>
        <v>0</v>
      </c>
      <c r="J480">
        <f>SUMIFS('Servicios Realizados'!H:H,'Servicios Realizados'!G:G,A480,'Servicios Realizados'!B:B,J$2)</f>
        <v>0</v>
      </c>
    </row>
    <row r="481" spans="1:10" ht="15" hidden="1" customHeight="1">
      <c r="A481" s="6">
        <f t="shared" si="5"/>
        <v>43272</v>
      </c>
      <c r="B481">
        <f>SUMIF('Servicios Realizados'!G$2:G$800,A481,'Servicios Realizados'!H$2:H$800)</f>
        <v>0</v>
      </c>
      <c r="D481">
        <f>SUMIFS('Servicios Realizados'!H:H,'Servicios Realizados'!G:G,A481,'Servicios Realizados'!B:B,D$2)</f>
        <v>0</v>
      </c>
      <c r="E481">
        <f>SUMIFS('Servicios Realizados'!H:H,'Servicios Realizados'!G:G,A481,'Servicios Realizados'!B:B,E$2)</f>
        <v>0</v>
      </c>
      <c r="F481">
        <f>SUMIFS('Servicios Realizados'!H:H,'Servicios Realizados'!G:G,A481,'Servicios Realizados'!B:B,F$2)</f>
        <v>0</v>
      </c>
      <c r="G481">
        <f>SUMIFS('Servicios Realizados'!H:H,'Servicios Realizados'!G:G,A481,'Servicios Realizados'!B:B,G$2)</f>
        <v>0</v>
      </c>
      <c r="H481">
        <f>SUMIFS('Servicios Realizados'!H:H,'Servicios Realizados'!G:G,A481,'Servicios Realizados'!B:B,H$2)</f>
        <v>0</v>
      </c>
      <c r="I481">
        <f>SUMIFS('Servicios Realizados'!H:H,'Servicios Realizados'!G:G,A481,'Servicios Realizados'!B:B,I$2)</f>
        <v>0</v>
      </c>
      <c r="J481">
        <f>SUMIFS('Servicios Realizados'!H:H,'Servicios Realizados'!G:G,A481,'Servicios Realizados'!B:B,J$2)</f>
        <v>0</v>
      </c>
    </row>
    <row r="482" spans="1:10" ht="15" hidden="1" customHeight="1">
      <c r="A482" s="6">
        <f t="shared" si="5"/>
        <v>43273</v>
      </c>
      <c r="B482">
        <f>SUMIF('Servicios Realizados'!G$2:G$800,A482,'Servicios Realizados'!H$2:H$800)</f>
        <v>0</v>
      </c>
      <c r="D482">
        <f>SUMIFS('Servicios Realizados'!H:H,'Servicios Realizados'!G:G,A482,'Servicios Realizados'!B:B,D$2)</f>
        <v>0</v>
      </c>
      <c r="E482">
        <f>SUMIFS('Servicios Realizados'!H:H,'Servicios Realizados'!G:G,A482,'Servicios Realizados'!B:B,E$2)</f>
        <v>0</v>
      </c>
      <c r="F482">
        <f>SUMIFS('Servicios Realizados'!H:H,'Servicios Realizados'!G:G,A482,'Servicios Realizados'!B:B,F$2)</f>
        <v>0</v>
      </c>
      <c r="G482">
        <f>SUMIFS('Servicios Realizados'!H:H,'Servicios Realizados'!G:G,A482,'Servicios Realizados'!B:B,G$2)</f>
        <v>0</v>
      </c>
      <c r="H482">
        <f>SUMIFS('Servicios Realizados'!H:H,'Servicios Realizados'!G:G,A482,'Servicios Realizados'!B:B,H$2)</f>
        <v>0</v>
      </c>
      <c r="I482">
        <f>SUMIFS('Servicios Realizados'!H:H,'Servicios Realizados'!G:G,A482,'Servicios Realizados'!B:B,I$2)</f>
        <v>0</v>
      </c>
      <c r="J482">
        <f>SUMIFS('Servicios Realizados'!H:H,'Servicios Realizados'!G:G,A482,'Servicios Realizados'!B:B,J$2)</f>
        <v>0</v>
      </c>
    </row>
    <row r="483" spans="1:10" ht="15" hidden="1" customHeight="1">
      <c r="A483" s="6">
        <f t="shared" si="5"/>
        <v>43274</v>
      </c>
      <c r="B483">
        <f>SUMIF('Servicios Realizados'!G$2:G$800,A483,'Servicios Realizados'!H$2:H$800)</f>
        <v>0</v>
      </c>
      <c r="D483">
        <f>SUMIFS('Servicios Realizados'!H:H,'Servicios Realizados'!G:G,A483,'Servicios Realizados'!B:B,D$2)</f>
        <v>0</v>
      </c>
      <c r="E483">
        <f>SUMIFS('Servicios Realizados'!H:H,'Servicios Realizados'!G:G,A483,'Servicios Realizados'!B:B,E$2)</f>
        <v>0</v>
      </c>
      <c r="F483">
        <f>SUMIFS('Servicios Realizados'!H:H,'Servicios Realizados'!G:G,A483,'Servicios Realizados'!B:B,F$2)</f>
        <v>0</v>
      </c>
      <c r="G483">
        <f>SUMIFS('Servicios Realizados'!H:H,'Servicios Realizados'!G:G,A483,'Servicios Realizados'!B:B,G$2)</f>
        <v>0</v>
      </c>
      <c r="H483">
        <f>SUMIFS('Servicios Realizados'!H:H,'Servicios Realizados'!G:G,A483,'Servicios Realizados'!B:B,H$2)</f>
        <v>0</v>
      </c>
      <c r="I483">
        <f>SUMIFS('Servicios Realizados'!H:H,'Servicios Realizados'!G:G,A483,'Servicios Realizados'!B:B,I$2)</f>
        <v>0</v>
      </c>
      <c r="J483">
        <f>SUMIFS('Servicios Realizados'!H:H,'Servicios Realizados'!G:G,A483,'Servicios Realizados'!B:B,J$2)</f>
        <v>0</v>
      </c>
    </row>
    <row r="484" spans="1:10" ht="15" hidden="1" customHeight="1">
      <c r="A484" s="6">
        <f t="shared" si="5"/>
        <v>43275</v>
      </c>
      <c r="B484">
        <f>SUMIF('Servicios Realizados'!G$2:G$800,A484,'Servicios Realizados'!H$2:H$800)</f>
        <v>0</v>
      </c>
      <c r="D484">
        <f>SUMIFS('Servicios Realizados'!H:H,'Servicios Realizados'!G:G,A484,'Servicios Realizados'!B:B,D$2)</f>
        <v>0</v>
      </c>
      <c r="E484">
        <f>SUMIFS('Servicios Realizados'!H:H,'Servicios Realizados'!G:G,A484,'Servicios Realizados'!B:B,E$2)</f>
        <v>0</v>
      </c>
      <c r="F484">
        <f>SUMIFS('Servicios Realizados'!H:H,'Servicios Realizados'!G:G,A484,'Servicios Realizados'!B:B,F$2)</f>
        <v>0</v>
      </c>
      <c r="G484">
        <f>SUMIFS('Servicios Realizados'!H:H,'Servicios Realizados'!G:G,A484,'Servicios Realizados'!B:B,G$2)</f>
        <v>0</v>
      </c>
      <c r="H484">
        <f>SUMIFS('Servicios Realizados'!H:H,'Servicios Realizados'!G:G,A484,'Servicios Realizados'!B:B,H$2)</f>
        <v>0</v>
      </c>
      <c r="I484">
        <f>SUMIFS('Servicios Realizados'!H:H,'Servicios Realizados'!G:G,A484,'Servicios Realizados'!B:B,I$2)</f>
        <v>0</v>
      </c>
      <c r="J484">
        <f>SUMIFS('Servicios Realizados'!H:H,'Servicios Realizados'!G:G,A484,'Servicios Realizados'!B:B,J$2)</f>
        <v>0</v>
      </c>
    </row>
    <row r="485" spans="1:10" ht="15" hidden="1" customHeight="1">
      <c r="A485" s="6">
        <f t="shared" si="5"/>
        <v>43276</v>
      </c>
      <c r="B485">
        <f>SUMIF('Servicios Realizados'!G$2:G$800,A485,'Servicios Realizados'!H$2:H$800)</f>
        <v>0</v>
      </c>
      <c r="D485">
        <f>SUMIFS('Servicios Realizados'!H:H,'Servicios Realizados'!G:G,A485,'Servicios Realizados'!B:B,D$2)</f>
        <v>0</v>
      </c>
      <c r="E485">
        <f>SUMIFS('Servicios Realizados'!H:H,'Servicios Realizados'!G:G,A485,'Servicios Realizados'!B:B,E$2)</f>
        <v>0</v>
      </c>
      <c r="F485">
        <f>SUMIFS('Servicios Realizados'!H:H,'Servicios Realizados'!G:G,A485,'Servicios Realizados'!B:B,F$2)</f>
        <v>0</v>
      </c>
      <c r="G485">
        <f>SUMIFS('Servicios Realizados'!H:H,'Servicios Realizados'!G:G,A485,'Servicios Realizados'!B:B,G$2)</f>
        <v>0</v>
      </c>
      <c r="H485">
        <f>SUMIFS('Servicios Realizados'!H:H,'Servicios Realizados'!G:G,A485,'Servicios Realizados'!B:B,H$2)</f>
        <v>0</v>
      </c>
      <c r="I485">
        <f>SUMIFS('Servicios Realizados'!H:H,'Servicios Realizados'!G:G,A485,'Servicios Realizados'!B:B,I$2)</f>
        <v>0</v>
      </c>
      <c r="J485">
        <f>SUMIFS('Servicios Realizados'!H:H,'Servicios Realizados'!G:G,A485,'Servicios Realizados'!B:B,J$2)</f>
        <v>0</v>
      </c>
    </row>
    <row r="486" spans="1:10" ht="15" hidden="1" customHeight="1">
      <c r="A486" s="6">
        <f t="shared" si="5"/>
        <v>43277</v>
      </c>
      <c r="B486">
        <f>SUMIF('Servicios Realizados'!G$2:G$800,A486,'Servicios Realizados'!H$2:H$800)</f>
        <v>0</v>
      </c>
      <c r="D486">
        <f>SUMIFS('Servicios Realizados'!H:H,'Servicios Realizados'!G:G,A486,'Servicios Realizados'!B:B,D$2)</f>
        <v>0</v>
      </c>
      <c r="E486">
        <f>SUMIFS('Servicios Realizados'!H:H,'Servicios Realizados'!G:G,A486,'Servicios Realizados'!B:B,E$2)</f>
        <v>0</v>
      </c>
      <c r="F486">
        <f>SUMIFS('Servicios Realizados'!H:H,'Servicios Realizados'!G:G,A486,'Servicios Realizados'!B:B,F$2)</f>
        <v>0</v>
      </c>
      <c r="G486">
        <f>SUMIFS('Servicios Realizados'!H:H,'Servicios Realizados'!G:G,A486,'Servicios Realizados'!B:B,G$2)</f>
        <v>0</v>
      </c>
      <c r="H486">
        <f>SUMIFS('Servicios Realizados'!H:H,'Servicios Realizados'!G:G,A486,'Servicios Realizados'!B:B,H$2)</f>
        <v>0</v>
      </c>
      <c r="I486">
        <f>SUMIFS('Servicios Realizados'!H:H,'Servicios Realizados'!G:G,A486,'Servicios Realizados'!B:B,I$2)</f>
        <v>0</v>
      </c>
      <c r="J486">
        <f>SUMIFS('Servicios Realizados'!H:H,'Servicios Realizados'!G:G,A486,'Servicios Realizados'!B:B,J$2)</f>
        <v>0</v>
      </c>
    </row>
    <row r="487" spans="1:10" ht="15" hidden="1" customHeight="1">
      <c r="A487" s="6">
        <f t="shared" si="5"/>
        <v>43278</v>
      </c>
      <c r="B487">
        <f>SUMIF('Servicios Realizados'!G$2:G$800,A487,'Servicios Realizados'!H$2:H$800)</f>
        <v>0</v>
      </c>
      <c r="D487">
        <f>SUMIFS('Servicios Realizados'!H:H,'Servicios Realizados'!G:G,A487,'Servicios Realizados'!B:B,D$2)</f>
        <v>0</v>
      </c>
      <c r="E487">
        <f>SUMIFS('Servicios Realizados'!H:H,'Servicios Realizados'!G:G,A487,'Servicios Realizados'!B:B,E$2)</f>
        <v>0</v>
      </c>
      <c r="F487">
        <f>SUMIFS('Servicios Realizados'!H:H,'Servicios Realizados'!G:G,A487,'Servicios Realizados'!B:B,F$2)</f>
        <v>0</v>
      </c>
      <c r="G487">
        <f>SUMIFS('Servicios Realizados'!H:H,'Servicios Realizados'!G:G,A487,'Servicios Realizados'!B:B,G$2)</f>
        <v>0</v>
      </c>
      <c r="H487">
        <f>SUMIFS('Servicios Realizados'!H:H,'Servicios Realizados'!G:G,A487,'Servicios Realizados'!B:B,H$2)</f>
        <v>0</v>
      </c>
      <c r="I487">
        <f>SUMIFS('Servicios Realizados'!H:H,'Servicios Realizados'!G:G,A487,'Servicios Realizados'!B:B,I$2)</f>
        <v>0</v>
      </c>
      <c r="J487">
        <f>SUMIFS('Servicios Realizados'!H:H,'Servicios Realizados'!G:G,A487,'Servicios Realizados'!B:B,J$2)</f>
        <v>0</v>
      </c>
    </row>
    <row r="488" spans="1:10" ht="15" hidden="1" customHeight="1">
      <c r="A488" s="6">
        <f t="shared" si="5"/>
        <v>43279</v>
      </c>
      <c r="B488">
        <f>SUMIF('Servicios Realizados'!G$2:G$800,A488,'Servicios Realizados'!H$2:H$800)</f>
        <v>0</v>
      </c>
      <c r="D488">
        <f>SUMIFS('Servicios Realizados'!H:H,'Servicios Realizados'!G:G,A488,'Servicios Realizados'!B:B,D$2)</f>
        <v>0</v>
      </c>
      <c r="E488">
        <f>SUMIFS('Servicios Realizados'!H:H,'Servicios Realizados'!G:G,A488,'Servicios Realizados'!B:B,E$2)</f>
        <v>0</v>
      </c>
      <c r="F488">
        <f>SUMIFS('Servicios Realizados'!H:H,'Servicios Realizados'!G:G,A488,'Servicios Realizados'!B:B,F$2)</f>
        <v>0</v>
      </c>
      <c r="G488">
        <f>SUMIFS('Servicios Realizados'!H:H,'Servicios Realizados'!G:G,A488,'Servicios Realizados'!B:B,G$2)</f>
        <v>0</v>
      </c>
      <c r="H488">
        <f>SUMIFS('Servicios Realizados'!H:H,'Servicios Realizados'!G:G,A488,'Servicios Realizados'!B:B,H$2)</f>
        <v>0</v>
      </c>
      <c r="I488">
        <f>SUMIFS('Servicios Realizados'!H:H,'Servicios Realizados'!G:G,A488,'Servicios Realizados'!B:B,I$2)</f>
        <v>0</v>
      </c>
      <c r="J488">
        <f>SUMIFS('Servicios Realizados'!H:H,'Servicios Realizados'!G:G,A488,'Servicios Realizados'!B:B,J$2)</f>
        <v>0</v>
      </c>
    </row>
    <row r="489" spans="1:10" ht="15" hidden="1" customHeight="1">
      <c r="A489" s="6">
        <f t="shared" si="5"/>
        <v>43280</v>
      </c>
      <c r="B489">
        <f>SUMIF('Servicios Realizados'!G$2:G$800,A489,'Servicios Realizados'!H$2:H$800)</f>
        <v>0</v>
      </c>
      <c r="D489">
        <f>SUMIFS('Servicios Realizados'!H:H,'Servicios Realizados'!G:G,A489,'Servicios Realizados'!B:B,D$2)</f>
        <v>0</v>
      </c>
      <c r="E489">
        <f>SUMIFS('Servicios Realizados'!H:H,'Servicios Realizados'!G:G,A489,'Servicios Realizados'!B:B,E$2)</f>
        <v>0</v>
      </c>
      <c r="F489">
        <f>SUMIFS('Servicios Realizados'!H:H,'Servicios Realizados'!G:G,A489,'Servicios Realizados'!B:B,F$2)</f>
        <v>0</v>
      </c>
      <c r="G489">
        <f>SUMIFS('Servicios Realizados'!H:H,'Servicios Realizados'!G:G,A489,'Servicios Realizados'!B:B,G$2)</f>
        <v>0</v>
      </c>
      <c r="H489">
        <f>SUMIFS('Servicios Realizados'!H:H,'Servicios Realizados'!G:G,A489,'Servicios Realizados'!B:B,H$2)</f>
        <v>0</v>
      </c>
      <c r="I489">
        <f>SUMIFS('Servicios Realizados'!H:H,'Servicios Realizados'!G:G,A489,'Servicios Realizados'!B:B,I$2)</f>
        <v>0</v>
      </c>
      <c r="J489">
        <f>SUMIFS('Servicios Realizados'!H:H,'Servicios Realizados'!G:G,A489,'Servicios Realizados'!B:B,J$2)</f>
        <v>0</v>
      </c>
    </row>
    <row r="490" spans="1:10" ht="15" hidden="1" customHeight="1">
      <c r="A490" s="6">
        <f t="shared" si="5"/>
        <v>43281</v>
      </c>
      <c r="B490">
        <f>SUMIF('Servicios Realizados'!G$2:G$800,A490,'Servicios Realizados'!H$2:H$800)</f>
        <v>0</v>
      </c>
      <c r="D490">
        <f>SUMIFS('Servicios Realizados'!H:H,'Servicios Realizados'!G:G,A490,'Servicios Realizados'!B:B,D$2)</f>
        <v>0</v>
      </c>
      <c r="E490">
        <f>SUMIFS('Servicios Realizados'!H:H,'Servicios Realizados'!G:G,A490,'Servicios Realizados'!B:B,E$2)</f>
        <v>0</v>
      </c>
      <c r="F490">
        <f>SUMIFS('Servicios Realizados'!H:H,'Servicios Realizados'!G:G,A490,'Servicios Realizados'!B:B,F$2)</f>
        <v>0</v>
      </c>
      <c r="G490">
        <f>SUMIFS('Servicios Realizados'!H:H,'Servicios Realizados'!G:G,A490,'Servicios Realizados'!B:B,G$2)</f>
        <v>0</v>
      </c>
      <c r="H490">
        <f>SUMIFS('Servicios Realizados'!H:H,'Servicios Realizados'!G:G,A490,'Servicios Realizados'!B:B,H$2)</f>
        <v>0</v>
      </c>
      <c r="I490">
        <f>SUMIFS('Servicios Realizados'!H:H,'Servicios Realizados'!G:G,A490,'Servicios Realizados'!B:B,I$2)</f>
        <v>0</v>
      </c>
      <c r="J490">
        <f>SUMIFS('Servicios Realizados'!H:H,'Servicios Realizados'!G:G,A490,'Servicios Realizados'!B:B,J$2)</f>
        <v>0</v>
      </c>
    </row>
    <row r="491" spans="1:10" ht="15" hidden="1" customHeight="1">
      <c r="A491" s="6">
        <f t="shared" si="5"/>
        <v>43282</v>
      </c>
      <c r="B491">
        <f>SUMIF('Servicios Realizados'!G$2:G$800,A491,'Servicios Realizados'!H$2:H$800)</f>
        <v>0</v>
      </c>
      <c r="D491">
        <f>SUMIFS('Servicios Realizados'!H:H,'Servicios Realizados'!G:G,A491,'Servicios Realizados'!B:B,D$2)</f>
        <v>0</v>
      </c>
      <c r="E491">
        <f>SUMIFS('Servicios Realizados'!H:H,'Servicios Realizados'!G:G,A491,'Servicios Realizados'!B:B,E$2)</f>
        <v>0</v>
      </c>
      <c r="F491">
        <f>SUMIFS('Servicios Realizados'!H:H,'Servicios Realizados'!G:G,A491,'Servicios Realizados'!B:B,F$2)</f>
        <v>0</v>
      </c>
      <c r="G491">
        <f>SUMIFS('Servicios Realizados'!H:H,'Servicios Realizados'!G:G,A491,'Servicios Realizados'!B:B,G$2)</f>
        <v>0</v>
      </c>
      <c r="H491">
        <f>SUMIFS('Servicios Realizados'!H:H,'Servicios Realizados'!G:G,A491,'Servicios Realizados'!B:B,H$2)</f>
        <v>0</v>
      </c>
      <c r="I491">
        <f>SUMIFS('Servicios Realizados'!H:H,'Servicios Realizados'!G:G,A491,'Servicios Realizados'!B:B,I$2)</f>
        <v>0</v>
      </c>
      <c r="J491">
        <f>SUMIFS('Servicios Realizados'!H:H,'Servicios Realizados'!G:G,A491,'Servicios Realizados'!B:B,J$2)</f>
        <v>0</v>
      </c>
    </row>
    <row r="492" spans="1:10" ht="15" hidden="1" customHeight="1">
      <c r="A492" s="6">
        <f t="shared" si="5"/>
        <v>43283</v>
      </c>
      <c r="B492">
        <f>SUMIF('Servicios Realizados'!G$2:G$800,A492,'Servicios Realizados'!H$2:H$800)</f>
        <v>0</v>
      </c>
      <c r="D492">
        <f>SUMIFS('Servicios Realizados'!H:H,'Servicios Realizados'!G:G,A492,'Servicios Realizados'!B:B,D$2)</f>
        <v>0</v>
      </c>
      <c r="E492">
        <f>SUMIFS('Servicios Realizados'!H:H,'Servicios Realizados'!G:G,A492,'Servicios Realizados'!B:B,E$2)</f>
        <v>0</v>
      </c>
      <c r="F492">
        <f>SUMIFS('Servicios Realizados'!H:H,'Servicios Realizados'!G:G,A492,'Servicios Realizados'!B:B,F$2)</f>
        <v>0</v>
      </c>
      <c r="G492">
        <f>SUMIFS('Servicios Realizados'!H:H,'Servicios Realizados'!G:G,A492,'Servicios Realizados'!B:B,G$2)</f>
        <v>0</v>
      </c>
      <c r="H492">
        <f>SUMIFS('Servicios Realizados'!H:H,'Servicios Realizados'!G:G,A492,'Servicios Realizados'!B:B,H$2)</f>
        <v>0</v>
      </c>
      <c r="I492">
        <f>SUMIFS('Servicios Realizados'!H:H,'Servicios Realizados'!G:G,A492,'Servicios Realizados'!B:B,I$2)</f>
        <v>0</v>
      </c>
      <c r="J492">
        <f>SUMIFS('Servicios Realizados'!H:H,'Servicios Realizados'!G:G,A492,'Servicios Realizados'!B:B,J$2)</f>
        <v>0</v>
      </c>
    </row>
    <row r="493" spans="1:10" ht="15" hidden="1" customHeight="1">
      <c r="A493" s="6">
        <f t="shared" si="5"/>
        <v>43284</v>
      </c>
      <c r="B493">
        <f>SUMIF('Servicios Realizados'!G$2:G$800,A493,'Servicios Realizados'!H$2:H$800)</f>
        <v>0</v>
      </c>
      <c r="D493">
        <f>SUMIFS('Servicios Realizados'!H:H,'Servicios Realizados'!G:G,A493,'Servicios Realizados'!B:B,D$2)</f>
        <v>0</v>
      </c>
      <c r="E493">
        <f>SUMIFS('Servicios Realizados'!H:H,'Servicios Realizados'!G:G,A493,'Servicios Realizados'!B:B,E$2)</f>
        <v>0</v>
      </c>
      <c r="F493">
        <f>SUMIFS('Servicios Realizados'!H:H,'Servicios Realizados'!G:G,A493,'Servicios Realizados'!B:B,F$2)</f>
        <v>0</v>
      </c>
      <c r="G493">
        <f>SUMIFS('Servicios Realizados'!H:H,'Servicios Realizados'!G:G,A493,'Servicios Realizados'!B:B,G$2)</f>
        <v>0</v>
      </c>
      <c r="H493">
        <f>SUMIFS('Servicios Realizados'!H:H,'Servicios Realizados'!G:G,A493,'Servicios Realizados'!B:B,H$2)</f>
        <v>0</v>
      </c>
      <c r="I493">
        <f>SUMIFS('Servicios Realizados'!H:H,'Servicios Realizados'!G:G,A493,'Servicios Realizados'!B:B,I$2)</f>
        <v>0</v>
      </c>
      <c r="J493">
        <f>SUMIFS('Servicios Realizados'!H:H,'Servicios Realizados'!G:G,A493,'Servicios Realizados'!B:B,J$2)</f>
        <v>0</v>
      </c>
    </row>
    <row r="494" spans="1:10" ht="15" hidden="1" customHeight="1">
      <c r="A494" s="6">
        <f t="shared" si="5"/>
        <v>43285</v>
      </c>
      <c r="B494">
        <f>SUMIF('Servicios Realizados'!G$2:G$800,A494,'Servicios Realizados'!H$2:H$800)</f>
        <v>0</v>
      </c>
      <c r="D494">
        <f>SUMIFS('Servicios Realizados'!H:H,'Servicios Realizados'!G:G,A494,'Servicios Realizados'!B:B,D$2)</f>
        <v>0</v>
      </c>
      <c r="E494">
        <f>SUMIFS('Servicios Realizados'!H:H,'Servicios Realizados'!G:G,A494,'Servicios Realizados'!B:B,E$2)</f>
        <v>0</v>
      </c>
      <c r="F494">
        <f>SUMIFS('Servicios Realizados'!H:H,'Servicios Realizados'!G:G,A494,'Servicios Realizados'!B:B,F$2)</f>
        <v>0</v>
      </c>
      <c r="G494">
        <f>SUMIFS('Servicios Realizados'!H:H,'Servicios Realizados'!G:G,A494,'Servicios Realizados'!B:B,G$2)</f>
        <v>0</v>
      </c>
      <c r="H494">
        <f>SUMIFS('Servicios Realizados'!H:H,'Servicios Realizados'!G:G,A494,'Servicios Realizados'!B:B,H$2)</f>
        <v>0</v>
      </c>
      <c r="I494">
        <f>SUMIFS('Servicios Realizados'!H:H,'Servicios Realizados'!G:G,A494,'Servicios Realizados'!B:B,I$2)</f>
        <v>0</v>
      </c>
      <c r="J494">
        <f>SUMIFS('Servicios Realizados'!H:H,'Servicios Realizados'!G:G,A494,'Servicios Realizados'!B:B,J$2)</f>
        <v>0</v>
      </c>
    </row>
    <row r="495" spans="1:10" ht="15" hidden="1" customHeight="1">
      <c r="A495" s="6">
        <f t="shared" si="5"/>
        <v>43286</v>
      </c>
      <c r="B495">
        <f>SUMIF('Servicios Realizados'!G$2:G$800,A495,'Servicios Realizados'!H$2:H$800)</f>
        <v>0</v>
      </c>
      <c r="D495">
        <f>SUMIFS('Servicios Realizados'!H:H,'Servicios Realizados'!G:G,A495,'Servicios Realizados'!B:B,D$2)</f>
        <v>0</v>
      </c>
      <c r="E495">
        <f>SUMIFS('Servicios Realizados'!H:H,'Servicios Realizados'!G:G,A495,'Servicios Realizados'!B:B,E$2)</f>
        <v>0</v>
      </c>
      <c r="F495">
        <f>SUMIFS('Servicios Realizados'!H:H,'Servicios Realizados'!G:G,A495,'Servicios Realizados'!B:B,F$2)</f>
        <v>0</v>
      </c>
      <c r="G495">
        <f>SUMIFS('Servicios Realizados'!H:H,'Servicios Realizados'!G:G,A495,'Servicios Realizados'!B:B,G$2)</f>
        <v>0</v>
      </c>
      <c r="H495">
        <f>SUMIFS('Servicios Realizados'!H:H,'Servicios Realizados'!G:G,A495,'Servicios Realizados'!B:B,H$2)</f>
        <v>0</v>
      </c>
      <c r="I495">
        <f>SUMIFS('Servicios Realizados'!H:H,'Servicios Realizados'!G:G,A495,'Servicios Realizados'!B:B,I$2)</f>
        <v>0</v>
      </c>
      <c r="J495">
        <f>SUMIFS('Servicios Realizados'!H:H,'Servicios Realizados'!G:G,A495,'Servicios Realizados'!B:B,J$2)</f>
        <v>0</v>
      </c>
    </row>
    <row r="496" spans="1:10" ht="15" hidden="1" customHeight="1">
      <c r="A496" s="6">
        <f t="shared" si="5"/>
        <v>43287</v>
      </c>
      <c r="B496">
        <f>SUMIF('Servicios Realizados'!G$2:G$800,A496,'Servicios Realizados'!H$2:H$800)</f>
        <v>0</v>
      </c>
      <c r="D496">
        <f>SUMIFS('Servicios Realizados'!H:H,'Servicios Realizados'!G:G,A496,'Servicios Realizados'!B:B,D$2)</f>
        <v>0</v>
      </c>
      <c r="E496">
        <f>SUMIFS('Servicios Realizados'!H:H,'Servicios Realizados'!G:G,A496,'Servicios Realizados'!B:B,E$2)</f>
        <v>0</v>
      </c>
      <c r="F496">
        <f>SUMIFS('Servicios Realizados'!H:H,'Servicios Realizados'!G:G,A496,'Servicios Realizados'!B:B,F$2)</f>
        <v>0</v>
      </c>
      <c r="G496">
        <f>SUMIFS('Servicios Realizados'!H:H,'Servicios Realizados'!G:G,A496,'Servicios Realizados'!B:B,G$2)</f>
        <v>0</v>
      </c>
      <c r="H496">
        <f>SUMIFS('Servicios Realizados'!H:H,'Servicios Realizados'!G:G,A496,'Servicios Realizados'!B:B,H$2)</f>
        <v>0</v>
      </c>
      <c r="I496">
        <f>SUMIFS('Servicios Realizados'!H:H,'Servicios Realizados'!G:G,A496,'Servicios Realizados'!B:B,I$2)</f>
        <v>0</v>
      </c>
      <c r="J496">
        <f>SUMIFS('Servicios Realizados'!H:H,'Servicios Realizados'!G:G,A496,'Servicios Realizados'!B:B,J$2)</f>
        <v>0</v>
      </c>
    </row>
    <row r="497" spans="1:10" ht="15" hidden="1" customHeight="1">
      <c r="A497" s="6">
        <f t="shared" si="5"/>
        <v>43288</v>
      </c>
      <c r="B497">
        <f>SUMIF('Servicios Realizados'!G$2:G$800,A497,'Servicios Realizados'!H$2:H$800)</f>
        <v>0</v>
      </c>
      <c r="D497">
        <f>SUMIFS('Servicios Realizados'!H:H,'Servicios Realizados'!G:G,A497,'Servicios Realizados'!B:B,D$2)</f>
        <v>0</v>
      </c>
      <c r="E497">
        <f>SUMIFS('Servicios Realizados'!H:H,'Servicios Realizados'!G:G,A497,'Servicios Realizados'!B:B,E$2)</f>
        <v>0</v>
      </c>
      <c r="F497">
        <f>SUMIFS('Servicios Realizados'!H:H,'Servicios Realizados'!G:G,A497,'Servicios Realizados'!B:B,F$2)</f>
        <v>0</v>
      </c>
      <c r="G497">
        <f>SUMIFS('Servicios Realizados'!H:H,'Servicios Realizados'!G:G,A497,'Servicios Realizados'!B:B,G$2)</f>
        <v>0</v>
      </c>
      <c r="H497">
        <f>SUMIFS('Servicios Realizados'!H:H,'Servicios Realizados'!G:G,A497,'Servicios Realizados'!B:B,H$2)</f>
        <v>0</v>
      </c>
      <c r="I497">
        <f>SUMIFS('Servicios Realizados'!H:H,'Servicios Realizados'!G:G,A497,'Servicios Realizados'!B:B,I$2)</f>
        <v>0</v>
      </c>
      <c r="J497">
        <f>SUMIFS('Servicios Realizados'!H:H,'Servicios Realizados'!G:G,A497,'Servicios Realizados'!B:B,J$2)</f>
        <v>0</v>
      </c>
    </row>
    <row r="498" spans="1:10" ht="15" hidden="1" customHeight="1">
      <c r="A498" s="6">
        <f t="shared" si="5"/>
        <v>43289</v>
      </c>
      <c r="B498">
        <f>SUMIF('Servicios Realizados'!G$2:G$800,A498,'Servicios Realizados'!H$2:H$800)</f>
        <v>0</v>
      </c>
      <c r="D498">
        <f>SUMIFS('Servicios Realizados'!H:H,'Servicios Realizados'!G:G,A498,'Servicios Realizados'!B:B,D$2)</f>
        <v>0</v>
      </c>
      <c r="E498">
        <f>SUMIFS('Servicios Realizados'!H:H,'Servicios Realizados'!G:G,A498,'Servicios Realizados'!B:B,E$2)</f>
        <v>0</v>
      </c>
      <c r="F498">
        <f>SUMIFS('Servicios Realizados'!H:H,'Servicios Realizados'!G:G,A498,'Servicios Realizados'!B:B,F$2)</f>
        <v>0</v>
      </c>
      <c r="G498">
        <f>SUMIFS('Servicios Realizados'!H:H,'Servicios Realizados'!G:G,A498,'Servicios Realizados'!B:B,G$2)</f>
        <v>0</v>
      </c>
      <c r="H498">
        <f>SUMIFS('Servicios Realizados'!H:H,'Servicios Realizados'!G:G,A498,'Servicios Realizados'!B:B,H$2)</f>
        <v>0</v>
      </c>
      <c r="I498">
        <f>SUMIFS('Servicios Realizados'!H:H,'Servicios Realizados'!G:G,A498,'Servicios Realizados'!B:B,I$2)</f>
        <v>0</v>
      </c>
      <c r="J498">
        <f>SUMIFS('Servicios Realizados'!H:H,'Servicios Realizados'!G:G,A498,'Servicios Realizados'!B:B,J$2)</f>
        <v>0</v>
      </c>
    </row>
    <row r="499" spans="1:10" ht="15" hidden="1" customHeight="1">
      <c r="A499" s="6">
        <f t="shared" si="5"/>
        <v>43290</v>
      </c>
      <c r="B499">
        <f>SUMIF('Servicios Realizados'!G$2:G$800,A499,'Servicios Realizados'!H$2:H$800)</f>
        <v>0</v>
      </c>
      <c r="D499">
        <f>SUMIFS('Servicios Realizados'!H:H,'Servicios Realizados'!G:G,A499,'Servicios Realizados'!B:B,D$2)</f>
        <v>0</v>
      </c>
      <c r="E499">
        <f>SUMIFS('Servicios Realizados'!H:H,'Servicios Realizados'!G:G,A499,'Servicios Realizados'!B:B,E$2)</f>
        <v>0</v>
      </c>
      <c r="F499">
        <f>SUMIFS('Servicios Realizados'!H:H,'Servicios Realizados'!G:G,A499,'Servicios Realizados'!B:B,F$2)</f>
        <v>0</v>
      </c>
      <c r="G499">
        <f>SUMIFS('Servicios Realizados'!H:H,'Servicios Realizados'!G:G,A499,'Servicios Realizados'!B:B,G$2)</f>
        <v>0</v>
      </c>
      <c r="H499">
        <f>SUMIFS('Servicios Realizados'!H:H,'Servicios Realizados'!G:G,A499,'Servicios Realizados'!B:B,H$2)</f>
        <v>0</v>
      </c>
      <c r="I499">
        <f>SUMIFS('Servicios Realizados'!H:H,'Servicios Realizados'!G:G,A499,'Servicios Realizados'!B:B,I$2)</f>
        <v>0</v>
      </c>
      <c r="J499">
        <f>SUMIFS('Servicios Realizados'!H:H,'Servicios Realizados'!G:G,A499,'Servicios Realizados'!B:B,J$2)</f>
        <v>0</v>
      </c>
    </row>
    <row r="500" spans="1:10" ht="15" hidden="1" customHeight="1">
      <c r="A500" s="6">
        <f t="shared" si="5"/>
        <v>43291</v>
      </c>
      <c r="B500">
        <f>SUMIF('Servicios Realizados'!G$2:G$800,A500,'Servicios Realizados'!H$2:H$800)</f>
        <v>0</v>
      </c>
      <c r="D500">
        <f>SUMIFS('Servicios Realizados'!H:H,'Servicios Realizados'!G:G,A500,'Servicios Realizados'!B:B,D$2)</f>
        <v>0</v>
      </c>
      <c r="E500">
        <f>SUMIFS('Servicios Realizados'!H:H,'Servicios Realizados'!G:G,A500,'Servicios Realizados'!B:B,E$2)</f>
        <v>0</v>
      </c>
      <c r="F500">
        <f>SUMIFS('Servicios Realizados'!H:H,'Servicios Realizados'!G:G,A500,'Servicios Realizados'!B:B,F$2)</f>
        <v>0</v>
      </c>
      <c r="G500">
        <f>SUMIFS('Servicios Realizados'!H:H,'Servicios Realizados'!G:G,A500,'Servicios Realizados'!B:B,G$2)</f>
        <v>0</v>
      </c>
      <c r="H500">
        <f>SUMIFS('Servicios Realizados'!H:H,'Servicios Realizados'!G:G,A500,'Servicios Realizados'!B:B,H$2)</f>
        <v>0</v>
      </c>
      <c r="I500">
        <f>SUMIFS('Servicios Realizados'!H:H,'Servicios Realizados'!G:G,A500,'Servicios Realizados'!B:B,I$2)</f>
        <v>0</v>
      </c>
      <c r="J500">
        <f>SUMIFS('Servicios Realizados'!H:H,'Servicios Realizados'!G:G,A500,'Servicios Realizados'!B:B,J$2)</f>
        <v>0</v>
      </c>
    </row>
    <row r="501" spans="1:10" ht="15" hidden="1" customHeight="1">
      <c r="A501" s="6">
        <f t="shared" si="5"/>
        <v>43292</v>
      </c>
      <c r="B501">
        <f>SUMIF('Servicios Realizados'!G$2:G$800,A501,'Servicios Realizados'!H$2:H$800)</f>
        <v>0</v>
      </c>
      <c r="D501">
        <f>SUMIFS('Servicios Realizados'!H:H,'Servicios Realizados'!G:G,A501,'Servicios Realizados'!B:B,D$2)</f>
        <v>0</v>
      </c>
      <c r="E501">
        <f>SUMIFS('Servicios Realizados'!H:H,'Servicios Realizados'!G:G,A501,'Servicios Realizados'!B:B,E$2)</f>
        <v>0</v>
      </c>
      <c r="F501">
        <f>SUMIFS('Servicios Realizados'!H:H,'Servicios Realizados'!G:G,A501,'Servicios Realizados'!B:B,F$2)</f>
        <v>0</v>
      </c>
      <c r="G501">
        <f>SUMIFS('Servicios Realizados'!H:H,'Servicios Realizados'!G:G,A501,'Servicios Realizados'!B:B,G$2)</f>
        <v>0</v>
      </c>
      <c r="H501">
        <f>SUMIFS('Servicios Realizados'!H:H,'Servicios Realizados'!G:G,A501,'Servicios Realizados'!B:B,H$2)</f>
        <v>0</v>
      </c>
      <c r="I501">
        <f>SUMIFS('Servicios Realizados'!H:H,'Servicios Realizados'!G:G,A501,'Servicios Realizados'!B:B,I$2)</f>
        <v>0</v>
      </c>
      <c r="J501">
        <f>SUMIFS('Servicios Realizados'!H:H,'Servicios Realizados'!G:G,A501,'Servicios Realizados'!B:B,J$2)</f>
        <v>0</v>
      </c>
    </row>
    <row r="502" spans="1:10" ht="15" hidden="1" customHeight="1">
      <c r="A502" s="6">
        <f t="shared" si="5"/>
        <v>43293</v>
      </c>
      <c r="B502">
        <f>SUMIF('Servicios Realizados'!G$2:G$800,A502,'Servicios Realizados'!H$2:H$800)</f>
        <v>0</v>
      </c>
      <c r="D502">
        <f>SUMIFS('Servicios Realizados'!H:H,'Servicios Realizados'!G:G,A502,'Servicios Realizados'!B:B,D$2)</f>
        <v>0</v>
      </c>
      <c r="E502">
        <f>SUMIFS('Servicios Realizados'!H:H,'Servicios Realizados'!G:G,A502,'Servicios Realizados'!B:B,E$2)</f>
        <v>0</v>
      </c>
      <c r="F502">
        <f>SUMIFS('Servicios Realizados'!H:H,'Servicios Realizados'!G:G,A502,'Servicios Realizados'!B:B,F$2)</f>
        <v>0</v>
      </c>
      <c r="G502">
        <f>SUMIFS('Servicios Realizados'!H:H,'Servicios Realizados'!G:G,A502,'Servicios Realizados'!B:B,G$2)</f>
        <v>0</v>
      </c>
      <c r="H502">
        <f>SUMIFS('Servicios Realizados'!H:H,'Servicios Realizados'!G:G,A502,'Servicios Realizados'!B:B,H$2)</f>
        <v>0</v>
      </c>
      <c r="I502">
        <f>SUMIFS('Servicios Realizados'!H:H,'Servicios Realizados'!G:G,A502,'Servicios Realizados'!B:B,I$2)</f>
        <v>0</v>
      </c>
      <c r="J502">
        <f>SUMIFS('Servicios Realizados'!H:H,'Servicios Realizados'!G:G,A502,'Servicios Realizados'!B:B,J$2)</f>
        <v>0</v>
      </c>
    </row>
    <row r="503" spans="1:10" ht="15" hidden="1" customHeight="1">
      <c r="A503" s="6">
        <f t="shared" ref="A503:A566" si="6">SUM(A502,1)</f>
        <v>43294</v>
      </c>
      <c r="B503">
        <f>SUMIF('Servicios Realizados'!G$2:G$800,A503,'Servicios Realizados'!H$2:H$800)</f>
        <v>0</v>
      </c>
      <c r="D503">
        <f>SUMIFS('Servicios Realizados'!H:H,'Servicios Realizados'!G:G,A503,'Servicios Realizados'!B:B,D$2)</f>
        <v>0</v>
      </c>
      <c r="E503">
        <f>SUMIFS('Servicios Realizados'!H:H,'Servicios Realizados'!G:G,A503,'Servicios Realizados'!B:B,E$2)</f>
        <v>0</v>
      </c>
      <c r="F503">
        <f>SUMIFS('Servicios Realizados'!H:H,'Servicios Realizados'!G:G,A503,'Servicios Realizados'!B:B,F$2)</f>
        <v>0</v>
      </c>
      <c r="G503">
        <f>SUMIFS('Servicios Realizados'!H:H,'Servicios Realizados'!G:G,A503,'Servicios Realizados'!B:B,G$2)</f>
        <v>0</v>
      </c>
      <c r="H503">
        <f>SUMIFS('Servicios Realizados'!H:H,'Servicios Realizados'!G:G,A503,'Servicios Realizados'!B:B,H$2)</f>
        <v>0</v>
      </c>
      <c r="I503">
        <f>SUMIFS('Servicios Realizados'!H:H,'Servicios Realizados'!G:G,A503,'Servicios Realizados'!B:B,I$2)</f>
        <v>0</v>
      </c>
      <c r="J503">
        <f>SUMIFS('Servicios Realizados'!H:H,'Servicios Realizados'!G:G,A503,'Servicios Realizados'!B:B,J$2)</f>
        <v>0</v>
      </c>
    </row>
    <row r="504" spans="1:10" ht="15" hidden="1" customHeight="1">
      <c r="A504" s="6">
        <f t="shared" si="6"/>
        <v>43295</v>
      </c>
      <c r="B504">
        <f>SUMIF('Servicios Realizados'!G$2:G$800,A504,'Servicios Realizados'!H$2:H$800)</f>
        <v>0</v>
      </c>
      <c r="D504">
        <f>SUMIFS('Servicios Realizados'!H:H,'Servicios Realizados'!G:G,A504,'Servicios Realizados'!B:B,D$2)</f>
        <v>0</v>
      </c>
      <c r="E504">
        <f>SUMIFS('Servicios Realizados'!H:H,'Servicios Realizados'!G:G,A504,'Servicios Realizados'!B:B,E$2)</f>
        <v>0</v>
      </c>
      <c r="F504">
        <f>SUMIFS('Servicios Realizados'!H:H,'Servicios Realizados'!G:G,A504,'Servicios Realizados'!B:B,F$2)</f>
        <v>0</v>
      </c>
      <c r="G504">
        <f>SUMIFS('Servicios Realizados'!H:H,'Servicios Realizados'!G:G,A504,'Servicios Realizados'!B:B,G$2)</f>
        <v>0</v>
      </c>
      <c r="H504">
        <f>SUMIFS('Servicios Realizados'!H:H,'Servicios Realizados'!G:G,A504,'Servicios Realizados'!B:B,H$2)</f>
        <v>0</v>
      </c>
      <c r="I504">
        <f>SUMIFS('Servicios Realizados'!H:H,'Servicios Realizados'!G:G,A504,'Servicios Realizados'!B:B,I$2)</f>
        <v>0</v>
      </c>
      <c r="J504">
        <f>SUMIFS('Servicios Realizados'!H:H,'Servicios Realizados'!G:G,A504,'Servicios Realizados'!B:B,J$2)</f>
        <v>0</v>
      </c>
    </row>
    <row r="505" spans="1:10" ht="15" hidden="1" customHeight="1">
      <c r="A505" s="6">
        <f t="shared" si="6"/>
        <v>43296</v>
      </c>
      <c r="B505">
        <f>SUMIF('Servicios Realizados'!G$2:G$800,A505,'Servicios Realizados'!H$2:H$800)</f>
        <v>0</v>
      </c>
      <c r="D505">
        <f>SUMIFS('Servicios Realizados'!H:H,'Servicios Realizados'!G:G,A505,'Servicios Realizados'!B:B,D$2)</f>
        <v>0</v>
      </c>
      <c r="E505">
        <f>SUMIFS('Servicios Realizados'!H:H,'Servicios Realizados'!G:G,A505,'Servicios Realizados'!B:B,E$2)</f>
        <v>0</v>
      </c>
      <c r="F505">
        <f>SUMIFS('Servicios Realizados'!H:H,'Servicios Realizados'!G:G,A505,'Servicios Realizados'!B:B,F$2)</f>
        <v>0</v>
      </c>
      <c r="G505">
        <f>SUMIFS('Servicios Realizados'!H:H,'Servicios Realizados'!G:G,A505,'Servicios Realizados'!B:B,G$2)</f>
        <v>0</v>
      </c>
      <c r="H505">
        <f>SUMIFS('Servicios Realizados'!H:H,'Servicios Realizados'!G:G,A505,'Servicios Realizados'!B:B,H$2)</f>
        <v>0</v>
      </c>
      <c r="I505">
        <f>SUMIFS('Servicios Realizados'!H:H,'Servicios Realizados'!G:G,A505,'Servicios Realizados'!B:B,I$2)</f>
        <v>0</v>
      </c>
      <c r="J505">
        <f>SUMIFS('Servicios Realizados'!H:H,'Servicios Realizados'!G:G,A505,'Servicios Realizados'!B:B,J$2)</f>
        <v>0</v>
      </c>
    </row>
    <row r="506" spans="1:10" ht="15" hidden="1" customHeight="1">
      <c r="A506" s="6">
        <f t="shared" si="6"/>
        <v>43297</v>
      </c>
      <c r="B506">
        <f>SUMIF('Servicios Realizados'!G$2:G$800,A506,'Servicios Realizados'!H$2:H$800)</f>
        <v>0</v>
      </c>
      <c r="D506">
        <f>SUMIFS('Servicios Realizados'!H:H,'Servicios Realizados'!G:G,A506,'Servicios Realizados'!B:B,D$2)</f>
        <v>0</v>
      </c>
      <c r="E506">
        <f>SUMIFS('Servicios Realizados'!H:H,'Servicios Realizados'!G:G,A506,'Servicios Realizados'!B:B,E$2)</f>
        <v>0</v>
      </c>
      <c r="F506">
        <f>SUMIFS('Servicios Realizados'!H:H,'Servicios Realizados'!G:G,A506,'Servicios Realizados'!B:B,F$2)</f>
        <v>0</v>
      </c>
      <c r="G506">
        <f>SUMIFS('Servicios Realizados'!H:H,'Servicios Realizados'!G:G,A506,'Servicios Realizados'!B:B,G$2)</f>
        <v>0</v>
      </c>
      <c r="H506">
        <f>SUMIFS('Servicios Realizados'!H:H,'Servicios Realizados'!G:G,A506,'Servicios Realizados'!B:B,H$2)</f>
        <v>0</v>
      </c>
      <c r="I506">
        <f>SUMIFS('Servicios Realizados'!H:H,'Servicios Realizados'!G:G,A506,'Servicios Realizados'!B:B,I$2)</f>
        <v>0</v>
      </c>
      <c r="J506">
        <f>SUMIFS('Servicios Realizados'!H:H,'Servicios Realizados'!G:G,A506,'Servicios Realizados'!B:B,J$2)</f>
        <v>0</v>
      </c>
    </row>
    <row r="507" spans="1:10" ht="15" hidden="1" customHeight="1">
      <c r="A507" s="6">
        <f t="shared" si="6"/>
        <v>43298</v>
      </c>
      <c r="B507">
        <f>SUMIF('Servicios Realizados'!G$2:G$800,A507,'Servicios Realizados'!H$2:H$800)</f>
        <v>0</v>
      </c>
      <c r="D507">
        <f>SUMIFS('Servicios Realizados'!H:H,'Servicios Realizados'!G:G,A507,'Servicios Realizados'!B:B,D$2)</f>
        <v>0</v>
      </c>
      <c r="E507">
        <f>SUMIFS('Servicios Realizados'!H:H,'Servicios Realizados'!G:G,A507,'Servicios Realizados'!B:B,E$2)</f>
        <v>0</v>
      </c>
      <c r="F507">
        <f>SUMIFS('Servicios Realizados'!H:H,'Servicios Realizados'!G:G,A507,'Servicios Realizados'!B:B,F$2)</f>
        <v>0</v>
      </c>
      <c r="G507">
        <f>SUMIFS('Servicios Realizados'!H:H,'Servicios Realizados'!G:G,A507,'Servicios Realizados'!B:B,G$2)</f>
        <v>0</v>
      </c>
      <c r="H507">
        <f>SUMIFS('Servicios Realizados'!H:H,'Servicios Realizados'!G:G,A507,'Servicios Realizados'!B:B,H$2)</f>
        <v>0</v>
      </c>
      <c r="I507">
        <f>SUMIFS('Servicios Realizados'!H:H,'Servicios Realizados'!G:G,A507,'Servicios Realizados'!B:B,I$2)</f>
        <v>0</v>
      </c>
      <c r="J507">
        <f>SUMIFS('Servicios Realizados'!H:H,'Servicios Realizados'!G:G,A507,'Servicios Realizados'!B:B,J$2)</f>
        <v>0</v>
      </c>
    </row>
    <row r="508" spans="1:10" ht="15" hidden="1" customHeight="1">
      <c r="A508" s="6">
        <f t="shared" si="6"/>
        <v>43299</v>
      </c>
      <c r="B508">
        <f>SUMIF('Servicios Realizados'!G$2:G$800,A508,'Servicios Realizados'!H$2:H$800)</f>
        <v>0</v>
      </c>
      <c r="D508">
        <f>SUMIFS('Servicios Realizados'!H:H,'Servicios Realizados'!G:G,A508,'Servicios Realizados'!B:B,D$2)</f>
        <v>0</v>
      </c>
      <c r="E508">
        <f>SUMIFS('Servicios Realizados'!H:H,'Servicios Realizados'!G:G,A508,'Servicios Realizados'!B:B,E$2)</f>
        <v>0</v>
      </c>
      <c r="F508">
        <f>SUMIFS('Servicios Realizados'!H:H,'Servicios Realizados'!G:G,A508,'Servicios Realizados'!B:B,F$2)</f>
        <v>0</v>
      </c>
      <c r="G508">
        <f>SUMIFS('Servicios Realizados'!H:H,'Servicios Realizados'!G:G,A508,'Servicios Realizados'!B:B,G$2)</f>
        <v>0</v>
      </c>
      <c r="H508">
        <f>SUMIFS('Servicios Realizados'!H:H,'Servicios Realizados'!G:G,A508,'Servicios Realizados'!B:B,H$2)</f>
        <v>0</v>
      </c>
      <c r="I508">
        <f>SUMIFS('Servicios Realizados'!H:H,'Servicios Realizados'!G:G,A508,'Servicios Realizados'!B:B,I$2)</f>
        <v>0</v>
      </c>
      <c r="J508">
        <f>SUMIFS('Servicios Realizados'!H:H,'Servicios Realizados'!G:G,A508,'Servicios Realizados'!B:B,J$2)</f>
        <v>0</v>
      </c>
    </row>
    <row r="509" spans="1:10" ht="15" hidden="1" customHeight="1">
      <c r="A509" s="6">
        <f t="shared" si="6"/>
        <v>43300</v>
      </c>
      <c r="B509">
        <f>SUMIF('Servicios Realizados'!G$2:G$800,A509,'Servicios Realizados'!H$2:H$800)</f>
        <v>0</v>
      </c>
      <c r="D509">
        <f>SUMIFS('Servicios Realizados'!H:H,'Servicios Realizados'!G:G,A509,'Servicios Realizados'!B:B,D$2)</f>
        <v>0</v>
      </c>
      <c r="E509">
        <f>SUMIFS('Servicios Realizados'!H:H,'Servicios Realizados'!G:G,A509,'Servicios Realizados'!B:B,E$2)</f>
        <v>0</v>
      </c>
      <c r="F509">
        <f>SUMIFS('Servicios Realizados'!H:H,'Servicios Realizados'!G:G,A509,'Servicios Realizados'!B:B,F$2)</f>
        <v>0</v>
      </c>
      <c r="G509">
        <f>SUMIFS('Servicios Realizados'!H:H,'Servicios Realizados'!G:G,A509,'Servicios Realizados'!B:B,G$2)</f>
        <v>0</v>
      </c>
      <c r="H509">
        <f>SUMIFS('Servicios Realizados'!H:H,'Servicios Realizados'!G:G,A509,'Servicios Realizados'!B:B,H$2)</f>
        <v>0</v>
      </c>
      <c r="I509">
        <f>SUMIFS('Servicios Realizados'!H:H,'Servicios Realizados'!G:G,A509,'Servicios Realizados'!B:B,I$2)</f>
        <v>0</v>
      </c>
      <c r="J509">
        <f>SUMIFS('Servicios Realizados'!H:H,'Servicios Realizados'!G:G,A509,'Servicios Realizados'!B:B,J$2)</f>
        <v>0</v>
      </c>
    </row>
    <row r="510" spans="1:10" ht="15" hidden="1" customHeight="1">
      <c r="A510" s="6">
        <f t="shared" si="6"/>
        <v>43301</v>
      </c>
      <c r="B510">
        <f>SUMIF('Servicios Realizados'!G$2:G$800,A510,'Servicios Realizados'!H$2:H$800)</f>
        <v>0</v>
      </c>
      <c r="D510">
        <f>SUMIFS('Servicios Realizados'!H:H,'Servicios Realizados'!G:G,A510,'Servicios Realizados'!B:B,D$2)</f>
        <v>0</v>
      </c>
      <c r="E510">
        <f>SUMIFS('Servicios Realizados'!H:H,'Servicios Realizados'!G:G,A510,'Servicios Realizados'!B:B,E$2)</f>
        <v>0</v>
      </c>
      <c r="F510">
        <f>SUMIFS('Servicios Realizados'!H:H,'Servicios Realizados'!G:G,A510,'Servicios Realizados'!B:B,F$2)</f>
        <v>0</v>
      </c>
      <c r="G510">
        <f>SUMIFS('Servicios Realizados'!H:H,'Servicios Realizados'!G:G,A510,'Servicios Realizados'!B:B,G$2)</f>
        <v>0</v>
      </c>
      <c r="H510">
        <f>SUMIFS('Servicios Realizados'!H:H,'Servicios Realizados'!G:G,A510,'Servicios Realizados'!B:B,H$2)</f>
        <v>0</v>
      </c>
      <c r="I510">
        <f>SUMIFS('Servicios Realizados'!H:H,'Servicios Realizados'!G:G,A510,'Servicios Realizados'!B:B,I$2)</f>
        <v>0</v>
      </c>
      <c r="J510">
        <f>SUMIFS('Servicios Realizados'!H:H,'Servicios Realizados'!G:G,A510,'Servicios Realizados'!B:B,J$2)</f>
        <v>0</v>
      </c>
    </row>
    <row r="511" spans="1:10" ht="15" hidden="1" customHeight="1">
      <c r="A511" s="6">
        <f t="shared" si="6"/>
        <v>43302</v>
      </c>
      <c r="B511">
        <f>SUMIF('Servicios Realizados'!G$2:G$800,A511,'Servicios Realizados'!H$2:H$800)</f>
        <v>0</v>
      </c>
      <c r="D511">
        <f>SUMIFS('Servicios Realizados'!H:H,'Servicios Realizados'!G:G,A511,'Servicios Realizados'!B:B,D$2)</f>
        <v>0</v>
      </c>
      <c r="E511">
        <f>SUMIFS('Servicios Realizados'!H:H,'Servicios Realizados'!G:G,A511,'Servicios Realizados'!B:B,E$2)</f>
        <v>0</v>
      </c>
      <c r="F511">
        <f>SUMIFS('Servicios Realizados'!H:H,'Servicios Realizados'!G:G,A511,'Servicios Realizados'!B:B,F$2)</f>
        <v>0</v>
      </c>
      <c r="G511">
        <f>SUMIFS('Servicios Realizados'!H:H,'Servicios Realizados'!G:G,A511,'Servicios Realizados'!B:B,G$2)</f>
        <v>0</v>
      </c>
      <c r="H511">
        <f>SUMIFS('Servicios Realizados'!H:H,'Servicios Realizados'!G:G,A511,'Servicios Realizados'!B:B,H$2)</f>
        <v>0</v>
      </c>
      <c r="I511">
        <f>SUMIFS('Servicios Realizados'!H:H,'Servicios Realizados'!G:G,A511,'Servicios Realizados'!B:B,I$2)</f>
        <v>0</v>
      </c>
      <c r="J511">
        <f>SUMIFS('Servicios Realizados'!H:H,'Servicios Realizados'!G:G,A511,'Servicios Realizados'!B:B,J$2)</f>
        <v>0</v>
      </c>
    </row>
    <row r="512" spans="1:10" ht="15" hidden="1" customHeight="1">
      <c r="A512" s="6">
        <f t="shared" si="6"/>
        <v>43303</v>
      </c>
      <c r="B512">
        <f>SUMIF('Servicios Realizados'!G$2:G$800,A512,'Servicios Realizados'!H$2:H$800)</f>
        <v>0</v>
      </c>
      <c r="D512">
        <f>SUMIFS('Servicios Realizados'!H:H,'Servicios Realizados'!G:G,A512,'Servicios Realizados'!B:B,D$2)</f>
        <v>0</v>
      </c>
      <c r="E512">
        <f>SUMIFS('Servicios Realizados'!H:H,'Servicios Realizados'!G:G,A512,'Servicios Realizados'!B:B,E$2)</f>
        <v>0</v>
      </c>
      <c r="F512">
        <f>SUMIFS('Servicios Realizados'!H:H,'Servicios Realizados'!G:G,A512,'Servicios Realizados'!B:B,F$2)</f>
        <v>0</v>
      </c>
      <c r="G512">
        <f>SUMIFS('Servicios Realizados'!H:H,'Servicios Realizados'!G:G,A512,'Servicios Realizados'!B:B,G$2)</f>
        <v>0</v>
      </c>
      <c r="H512">
        <f>SUMIFS('Servicios Realizados'!H:H,'Servicios Realizados'!G:G,A512,'Servicios Realizados'!B:B,H$2)</f>
        <v>0</v>
      </c>
      <c r="I512">
        <f>SUMIFS('Servicios Realizados'!H:H,'Servicios Realizados'!G:G,A512,'Servicios Realizados'!B:B,I$2)</f>
        <v>0</v>
      </c>
      <c r="J512">
        <f>SUMIFS('Servicios Realizados'!H:H,'Servicios Realizados'!G:G,A512,'Servicios Realizados'!B:B,J$2)</f>
        <v>0</v>
      </c>
    </row>
    <row r="513" spans="1:10" ht="15" hidden="1" customHeight="1">
      <c r="A513" s="6">
        <f t="shared" si="6"/>
        <v>43304</v>
      </c>
      <c r="B513">
        <f>SUMIF('Servicios Realizados'!G$2:G$800,A513,'Servicios Realizados'!H$2:H$800)</f>
        <v>0</v>
      </c>
      <c r="D513">
        <f>SUMIFS('Servicios Realizados'!H:H,'Servicios Realizados'!G:G,A513,'Servicios Realizados'!B:B,D$2)</f>
        <v>0</v>
      </c>
      <c r="E513">
        <f>SUMIFS('Servicios Realizados'!H:H,'Servicios Realizados'!G:G,A513,'Servicios Realizados'!B:B,E$2)</f>
        <v>0</v>
      </c>
      <c r="F513">
        <f>SUMIFS('Servicios Realizados'!H:H,'Servicios Realizados'!G:G,A513,'Servicios Realizados'!B:B,F$2)</f>
        <v>0</v>
      </c>
      <c r="G513">
        <f>SUMIFS('Servicios Realizados'!H:H,'Servicios Realizados'!G:G,A513,'Servicios Realizados'!B:B,G$2)</f>
        <v>0</v>
      </c>
      <c r="H513">
        <f>SUMIFS('Servicios Realizados'!H:H,'Servicios Realizados'!G:G,A513,'Servicios Realizados'!B:B,H$2)</f>
        <v>0</v>
      </c>
      <c r="I513">
        <f>SUMIFS('Servicios Realizados'!H:H,'Servicios Realizados'!G:G,A513,'Servicios Realizados'!B:B,I$2)</f>
        <v>0</v>
      </c>
      <c r="J513">
        <f>SUMIFS('Servicios Realizados'!H:H,'Servicios Realizados'!G:G,A513,'Servicios Realizados'!B:B,J$2)</f>
        <v>0</v>
      </c>
    </row>
    <row r="514" spans="1:10" ht="15" hidden="1" customHeight="1">
      <c r="A514" s="6">
        <f t="shared" si="6"/>
        <v>43305</v>
      </c>
      <c r="B514">
        <f>SUMIF('Servicios Realizados'!G$2:G$800,A514,'Servicios Realizados'!H$2:H$800)</f>
        <v>0</v>
      </c>
      <c r="D514">
        <f>SUMIFS('Servicios Realizados'!H:H,'Servicios Realizados'!G:G,A514,'Servicios Realizados'!B:B,D$2)</f>
        <v>0</v>
      </c>
      <c r="E514">
        <f>SUMIFS('Servicios Realizados'!H:H,'Servicios Realizados'!G:G,A514,'Servicios Realizados'!B:B,E$2)</f>
        <v>0</v>
      </c>
      <c r="F514">
        <f>SUMIFS('Servicios Realizados'!H:H,'Servicios Realizados'!G:G,A514,'Servicios Realizados'!B:B,F$2)</f>
        <v>0</v>
      </c>
      <c r="G514">
        <f>SUMIFS('Servicios Realizados'!H:H,'Servicios Realizados'!G:G,A514,'Servicios Realizados'!B:B,G$2)</f>
        <v>0</v>
      </c>
      <c r="H514">
        <f>SUMIFS('Servicios Realizados'!H:H,'Servicios Realizados'!G:G,A514,'Servicios Realizados'!B:B,H$2)</f>
        <v>0</v>
      </c>
      <c r="I514">
        <f>SUMIFS('Servicios Realizados'!H:H,'Servicios Realizados'!G:G,A514,'Servicios Realizados'!B:B,I$2)</f>
        <v>0</v>
      </c>
      <c r="J514">
        <f>SUMIFS('Servicios Realizados'!H:H,'Servicios Realizados'!G:G,A514,'Servicios Realizados'!B:B,J$2)</f>
        <v>0</v>
      </c>
    </row>
    <row r="515" spans="1:10" ht="15" hidden="1" customHeight="1">
      <c r="A515" s="6">
        <f t="shared" si="6"/>
        <v>43306</v>
      </c>
      <c r="B515">
        <f>SUMIF('Servicios Realizados'!G$2:G$800,A515,'Servicios Realizados'!H$2:H$800)</f>
        <v>0</v>
      </c>
      <c r="D515">
        <f>SUMIFS('Servicios Realizados'!H:H,'Servicios Realizados'!G:G,A515,'Servicios Realizados'!B:B,D$2)</f>
        <v>0</v>
      </c>
      <c r="E515">
        <f>SUMIFS('Servicios Realizados'!H:H,'Servicios Realizados'!G:G,A515,'Servicios Realizados'!B:B,E$2)</f>
        <v>0</v>
      </c>
      <c r="F515">
        <f>SUMIFS('Servicios Realizados'!H:H,'Servicios Realizados'!G:G,A515,'Servicios Realizados'!B:B,F$2)</f>
        <v>0</v>
      </c>
      <c r="G515">
        <f>SUMIFS('Servicios Realizados'!H:H,'Servicios Realizados'!G:G,A515,'Servicios Realizados'!B:B,G$2)</f>
        <v>0</v>
      </c>
      <c r="H515">
        <f>SUMIFS('Servicios Realizados'!H:H,'Servicios Realizados'!G:G,A515,'Servicios Realizados'!B:B,H$2)</f>
        <v>0</v>
      </c>
      <c r="I515">
        <f>SUMIFS('Servicios Realizados'!H:H,'Servicios Realizados'!G:G,A515,'Servicios Realizados'!B:B,I$2)</f>
        <v>0</v>
      </c>
      <c r="J515">
        <f>SUMIFS('Servicios Realizados'!H:H,'Servicios Realizados'!G:G,A515,'Servicios Realizados'!B:B,J$2)</f>
        <v>0</v>
      </c>
    </row>
    <row r="516" spans="1:10" ht="15" hidden="1" customHeight="1">
      <c r="A516" s="6">
        <f t="shared" si="6"/>
        <v>43307</v>
      </c>
      <c r="B516">
        <f>SUMIF('Servicios Realizados'!G$2:G$800,A516,'Servicios Realizados'!H$2:H$800)</f>
        <v>0</v>
      </c>
      <c r="D516">
        <f>SUMIFS('Servicios Realizados'!H:H,'Servicios Realizados'!G:G,A516,'Servicios Realizados'!B:B,D$2)</f>
        <v>0</v>
      </c>
      <c r="E516">
        <f>SUMIFS('Servicios Realizados'!H:H,'Servicios Realizados'!G:G,A516,'Servicios Realizados'!B:B,E$2)</f>
        <v>0</v>
      </c>
      <c r="F516">
        <f>SUMIFS('Servicios Realizados'!H:H,'Servicios Realizados'!G:G,A516,'Servicios Realizados'!B:B,F$2)</f>
        <v>0</v>
      </c>
      <c r="G516">
        <f>SUMIFS('Servicios Realizados'!H:H,'Servicios Realizados'!G:G,A516,'Servicios Realizados'!B:B,G$2)</f>
        <v>0</v>
      </c>
      <c r="H516">
        <f>SUMIFS('Servicios Realizados'!H:H,'Servicios Realizados'!G:G,A516,'Servicios Realizados'!B:B,H$2)</f>
        <v>0</v>
      </c>
      <c r="I516">
        <f>SUMIFS('Servicios Realizados'!H:H,'Servicios Realizados'!G:G,A516,'Servicios Realizados'!B:B,I$2)</f>
        <v>0</v>
      </c>
      <c r="J516">
        <f>SUMIFS('Servicios Realizados'!H:H,'Servicios Realizados'!G:G,A516,'Servicios Realizados'!B:B,J$2)</f>
        <v>0</v>
      </c>
    </row>
    <row r="517" spans="1:10" ht="15" hidden="1" customHeight="1">
      <c r="A517" s="6">
        <f t="shared" si="6"/>
        <v>43308</v>
      </c>
      <c r="B517">
        <f>SUMIF('Servicios Realizados'!G$2:G$800,A517,'Servicios Realizados'!H$2:H$800)</f>
        <v>0</v>
      </c>
      <c r="D517">
        <f>SUMIFS('Servicios Realizados'!H:H,'Servicios Realizados'!G:G,A517,'Servicios Realizados'!B:B,D$2)</f>
        <v>0</v>
      </c>
      <c r="E517">
        <f>SUMIFS('Servicios Realizados'!H:H,'Servicios Realizados'!G:G,A517,'Servicios Realizados'!B:B,E$2)</f>
        <v>0</v>
      </c>
      <c r="F517">
        <f>SUMIFS('Servicios Realizados'!H:H,'Servicios Realizados'!G:G,A517,'Servicios Realizados'!B:B,F$2)</f>
        <v>0</v>
      </c>
      <c r="G517">
        <f>SUMIFS('Servicios Realizados'!H:H,'Servicios Realizados'!G:G,A517,'Servicios Realizados'!B:B,G$2)</f>
        <v>0</v>
      </c>
      <c r="H517">
        <f>SUMIFS('Servicios Realizados'!H:H,'Servicios Realizados'!G:G,A517,'Servicios Realizados'!B:B,H$2)</f>
        <v>0</v>
      </c>
      <c r="I517">
        <f>SUMIFS('Servicios Realizados'!H:H,'Servicios Realizados'!G:G,A517,'Servicios Realizados'!B:B,I$2)</f>
        <v>0</v>
      </c>
      <c r="J517">
        <f>SUMIFS('Servicios Realizados'!H:H,'Servicios Realizados'!G:G,A517,'Servicios Realizados'!B:B,J$2)</f>
        <v>0</v>
      </c>
    </row>
    <row r="518" spans="1:10" ht="15" hidden="1" customHeight="1">
      <c r="A518" s="6">
        <f t="shared" si="6"/>
        <v>43309</v>
      </c>
      <c r="B518">
        <f>SUMIF('Servicios Realizados'!G$2:G$800,A518,'Servicios Realizados'!H$2:H$800)</f>
        <v>0</v>
      </c>
      <c r="D518">
        <f>SUMIFS('Servicios Realizados'!H:H,'Servicios Realizados'!G:G,A518,'Servicios Realizados'!B:B,D$2)</f>
        <v>0</v>
      </c>
      <c r="E518">
        <f>SUMIFS('Servicios Realizados'!H:H,'Servicios Realizados'!G:G,A518,'Servicios Realizados'!B:B,E$2)</f>
        <v>0</v>
      </c>
      <c r="F518">
        <f>SUMIFS('Servicios Realizados'!H:H,'Servicios Realizados'!G:G,A518,'Servicios Realizados'!B:B,F$2)</f>
        <v>0</v>
      </c>
      <c r="G518">
        <f>SUMIFS('Servicios Realizados'!H:H,'Servicios Realizados'!G:G,A518,'Servicios Realizados'!B:B,G$2)</f>
        <v>0</v>
      </c>
      <c r="H518">
        <f>SUMIFS('Servicios Realizados'!H:H,'Servicios Realizados'!G:G,A518,'Servicios Realizados'!B:B,H$2)</f>
        <v>0</v>
      </c>
      <c r="I518">
        <f>SUMIFS('Servicios Realizados'!H:H,'Servicios Realizados'!G:G,A518,'Servicios Realizados'!B:B,I$2)</f>
        <v>0</v>
      </c>
      <c r="J518">
        <f>SUMIFS('Servicios Realizados'!H:H,'Servicios Realizados'!G:G,A518,'Servicios Realizados'!B:B,J$2)</f>
        <v>0</v>
      </c>
    </row>
    <row r="519" spans="1:10" ht="15" hidden="1" customHeight="1">
      <c r="A519" s="6">
        <f t="shared" si="6"/>
        <v>43310</v>
      </c>
      <c r="B519">
        <f>SUMIF('Servicios Realizados'!G$2:G$800,A519,'Servicios Realizados'!H$2:H$800)</f>
        <v>0</v>
      </c>
      <c r="D519">
        <f>SUMIFS('Servicios Realizados'!H:H,'Servicios Realizados'!G:G,A519,'Servicios Realizados'!B:B,D$2)</f>
        <v>0</v>
      </c>
      <c r="E519">
        <f>SUMIFS('Servicios Realizados'!H:H,'Servicios Realizados'!G:G,A519,'Servicios Realizados'!B:B,E$2)</f>
        <v>0</v>
      </c>
      <c r="F519">
        <f>SUMIFS('Servicios Realizados'!H:H,'Servicios Realizados'!G:G,A519,'Servicios Realizados'!B:B,F$2)</f>
        <v>0</v>
      </c>
      <c r="G519">
        <f>SUMIFS('Servicios Realizados'!H:H,'Servicios Realizados'!G:G,A519,'Servicios Realizados'!B:B,G$2)</f>
        <v>0</v>
      </c>
      <c r="H519">
        <f>SUMIFS('Servicios Realizados'!H:H,'Servicios Realizados'!G:G,A519,'Servicios Realizados'!B:B,H$2)</f>
        <v>0</v>
      </c>
      <c r="I519">
        <f>SUMIFS('Servicios Realizados'!H:H,'Servicios Realizados'!G:G,A519,'Servicios Realizados'!B:B,I$2)</f>
        <v>0</v>
      </c>
      <c r="J519">
        <f>SUMIFS('Servicios Realizados'!H:H,'Servicios Realizados'!G:G,A519,'Servicios Realizados'!B:B,J$2)</f>
        <v>0</v>
      </c>
    </row>
    <row r="520" spans="1:10" ht="15" hidden="1" customHeight="1">
      <c r="A520" s="6">
        <f t="shared" si="6"/>
        <v>43311</v>
      </c>
      <c r="B520">
        <f>SUMIF('Servicios Realizados'!G$2:G$800,A520,'Servicios Realizados'!H$2:H$800)</f>
        <v>0</v>
      </c>
      <c r="D520">
        <f>SUMIFS('Servicios Realizados'!H:H,'Servicios Realizados'!G:G,A520,'Servicios Realizados'!B:B,D$2)</f>
        <v>0</v>
      </c>
      <c r="E520">
        <f>SUMIFS('Servicios Realizados'!H:H,'Servicios Realizados'!G:G,A520,'Servicios Realizados'!B:B,E$2)</f>
        <v>0</v>
      </c>
      <c r="F520">
        <f>SUMIFS('Servicios Realizados'!H:H,'Servicios Realizados'!G:G,A520,'Servicios Realizados'!B:B,F$2)</f>
        <v>0</v>
      </c>
      <c r="G520">
        <f>SUMIFS('Servicios Realizados'!H:H,'Servicios Realizados'!G:G,A520,'Servicios Realizados'!B:B,G$2)</f>
        <v>0</v>
      </c>
      <c r="H520">
        <f>SUMIFS('Servicios Realizados'!H:H,'Servicios Realizados'!G:G,A520,'Servicios Realizados'!B:B,H$2)</f>
        <v>0</v>
      </c>
      <c r="I520">
        <f>SUMIFS('Servicios Realizados'!H:H,'Servicios Realizados'!G:G,A520,'Servicios Realizados'!B:B,I$2)</f>
        <v>0</v>
      </c>
      <c r="J520">
        <f>SUMIFS('Servicios Realizados'!H:H,'Servicios Realizados'!G:G,A520,'Servicios Realizados'!B:B,J$2)</f>
        <v>0</v>
      </c>
    </row>
    <row r="521" spans="1:10" ht="15" hidden="1" customHeight="1">
      <c r="A521" s="6">
        <f t="shared" si="6"/>
        <v>43312</v>
      </c>
      <c r="B521">
        <f>SUMIF('Servicios Realizados'!G$2:G$800,A521,'Servicios Realizados'!H$2:H$800)</f>
        <v>0</v>
      </c>
      <c r="D521">
        <f>SUMIFS('Servicios Realizados'!H:H,'Servicios Realizados'!G:G,A521,'Servicios Realizados'!B:B,D$2)</f>
        <v>0</v>
      </c>
      <c r="E521">
        <f>SUMIFS('Servicios Realizados'!H:H,'Servicios Realizados'!G:G,A521,'Servicios Realizados'!B:B,E$2)</f>
        <v>0</v>
      </c>
      <c r="F521">
        <f>SUMIFS('Servicios Realizados'!H:H,'Servicios Realizados'!G:G,A521,'Servicios Realizados'!B:B,F$2)</f>
        <v>0</v>
      </c>
      <c r="G521">
        <f>SUMIFS('Servicios Realizados'!H:H,'Servicios Realizados'!G:G,A521,'Servicios Realizados'!B:B,G$2)</f>
        <v>0</v>
      </c>
      <c r="H521">
        <f>SUMIFS('Servicios Realizados'!H:H,'Servicios Realizados'!G:G,A521,'Servicios Realizados'!B:B,H$2)</f>
        <v>0</v>
      </c>
      <c r="I521">
        <f>SUMIFS('Servicios Realizados'!H:H,'Servicios Realizados'!G:G,A521,'Servicios Realizados'!B:B,I$2)</f>
        <v>0</v>
      </c>
      <c r="J521">
        <f>SUMIFS('Servicios Realizados'!H:H,'Servicios Realizados'!G:G,A521,'Servicios Realizados'!B:B,J$2)</f>
        <v>0</v>
      </c>
    </row>
    <row r="522" spans="1:10" ht="15" hidden="1" customHeight="1">
      <c r="A522" s="6">
        <f t="shared" si="6"/>
        <v>43313</v>
      </c>
      <c r="B522">
        <f>SUMIF('Servicios Realizados'!G$2:G$800,A522,'Servicios Realizados'!H$2:H$800)</f>
        <v>0</v>
      </c>
      <c r="D522">
        <f>SUMIFS('Servicios Realizados'!H:H,'Servicios Realizados'!G:G,A522,'Servicios Realizados'!B:B,D$2)</f>
        <v>0</v>
      </c>
      <c r="E522">
        <f>SUMIFS('Servicios Realizados'!H:H,'Servicios Realizados'!G:G,A522,'Servicios Realizados'!B:B,E$2)</f>
        <v>0</v>
      </c>
      <c r="F522">
        <f>SUMIFS('Servicios Realizados'!H:H,'Servicios Realizados'!G:G,A522,'Servicios Realizados'!B:B,F$2)</f>
        <v>0</v>
      </c>
      <c r="G522">
        <f>SUMIFS('Servicios Realizados'!H:H,'Servicios Realizados'!G:G,A522,'Servicios Realizados'!B:B,G$2)</f>
        <v>0</v>
      </c>
      <c r="H522">
        <f>SUMIFS('Servicios Realizados'!H:H,'Servicios Realizados'!G:G,A522,'Servicios Realizados'!B:B,H$2)</f>
        <v>0</v>
      </c>
      <c r="I522">
        <f>SUMIFS('Servicios Realizados'!H:H,'Servicios Realizados'!G:G,A522,'Servicios Realizados'!B:B,I$2)</f>
        <v>0</v>
      </c>
      <c r="J522">
        <f>SUMIFS('Servicios Realizados'!H:H,'Servicios Realizados'!G:G,A522,'Servicios Realizados'!B:B,J$2)</f>
        <v>0</v>
      </c>
    </row>
    <row r="523" spans="1:10" ht="15" hidden="1" customHeight="1">
      <c r="A523" s="6">
        <f t="shared" si="6"/>
        <v>43314</v>
      </c>
      <c r="B523">
        <f>SUMIF('Servicios Realizados'!G$2:G$800,A523,'Servicios Realizados'!H$2:H$800)</f>
        <v>0</v>
      </c>
      <c r="D523">
        <f>SUMIFS('Servicios Realizados'!H:H,'Servicios Realizados'!G:G,A523,'Servicios Realizados'!B:B,D$2)</f>
        <v>0</v>
      </c>
      <c r="E523">
        <f>SUMIFS('Servicios Realizados'!H:H,'Servicios Realizados'!G:G,A523,'Servicios Realizados'!B:B,E$2)</f>
        <v>0</v>
      </c>
      <c r="F523">
        <f>SUMIFS('Servicios Realizados'!H:H,'Servicios Realizados'!G:G,A523,'Servicios Realizados'!B:B,F$2)</f>
        <v>0</v>
      </c>
      <c r="G523">
        <f>SUMIFS('Servicios Realizados'!H:H,'Servicios Realizados'!G:G,A523,'Servicios Realizados'!B:B,G$2)</f>
        <v>0</v>
      </c>
      <c r="H523">
        <f>SUMIFS('Servicios Realizados'!H:H,'Servicios Realizados'!G:G,A523,'Servicios Realizados'!B:B,H$2)</f>
        <v>0</v>
      </c>
      <c r="I523">
        <f>SUMIFS('Servicios Realizados'!H:H,'Servicios Realizados'!G:G,A523,'Servicios Realizados'!B:B,I$2)</f>
        <v>0</v>
      </c>
      <c r="J523">
        <f>SUMIFS('Servicios Realizados'!H:H,'Servicios Realizados'!G:G,A523,'Servicios Realizados'!B:B,J$2)</f>
        <v>0</v>
      </c>
    </row>
    <row r="524" spans="1:10" ht="15" hidden="1" customHeight="1">
      <c r="A524" s="6">
        <f t="shared" si="6"/>
        <v>43315</v>
      </c>
      <c r="B524">
        <f>SUMIF('Servicios Realizados'!G$2:G$800,A524,'Servicios Realizados'!H$2:H$800)</f>
        <v>0</v>
      </c>
      <c r="D524">
        <f>SUMIFS('Servicios Realizados'!H:H,'Servicios Realizados'!G:G,A524,'Servicios Realizados'!B:B,D$2)</f>
        <v>0</v>
      </c>
      <c r="E524">
        <f>SUMIFS('Servicios Realizados'!H:H,'Servicios Realizados'!G:G,A524,'Servicios Realizados'!B:B,E$2)</f>
        <v>0</v>
      </c>
      <c r="F524">
        <f>SUMIFS('Servicios Realizados'!H:H,'Servicios Realizados'!G:G,A524,'Servicios Realizados'!B:B,F$2)</f>
        <v>0</v>
      </c>
      <c r="G524">
        <f>SUMIFS('Servicios Realizados'!H:H,'Servicios Realizados'!G:G,A524,'Servicios Realizados'!B:B,G$2)</f>
        <v>0</v>
      </c>
      <c r="H524">
        <f>SUMIFS('Servicios Realizados'!H:H,'Servicios Realizados'!G:G,A524,'Servicios Realizados'!B:B,H$2)</f>
        <v>0</v>
      </c>
      <c r="I524">
        <f>SUMIFS('Servicios Realizados'!H:H,'Servicios Realizados'!G:G,A524,'Servicios Realizados'!B:B,I$2)</f>
        <v>0</v>
      </c>
      <c r="J524">
        <f>SUMIFS('Servicios Realizados'!H:H,'Servicios Realizados'!G:G,A524,'Servicios Realizados'!B:B,J$2)</f>
        <v>0</v>
      </c>
    </row>
    <row r="525" spans="1:10" ht="15" hidden="1" customHeight="1">
      <c r="A525" s="6">
        <f t="shared" si="6"/>
        <v>43316</v>
      </c>
      <c r="B525">
        <f>SUMIF('Servicios Realizados'!G$2:G$800,A525,'Servicios Realizados'!H$2:H$800)</f>
        <v>0</v>
      </c>
      <c r="D525">
        <f>SUMIFS('Servicios Realizados'!H:H,'Servicios Realizados'!G:G,A525,'Servicios Realizados'!B:B,D$2)</f>
        <v>0</v>
      </c>
      <c r="E525">
        <f>SUMIFS('Servicios Realizados'!H:H,'Servicios Realizados'!G:G,A525,'Servicios Realizados'!B:B,E$2)</f>
        <v>0</v>
      </c>
      <c r="F525">
        <f>SUMIFS('Servicios Realizados'!H:H,'Servicios Realizados'!G:G,A525,'Servicios Realizados'!B:B,F$2)</f>
        <v>0</v>
      </c>
      <c r="G525">
        <f>SUMIFS('Servicios Realizados'!H:H,'Servicios Realizados'!G:G,A525,'Servicios Realizados'!B:B,G$2)</f>
        <v>0</v>
      </c>
      <c r="H525">
        <f>SUMIFS('Servicios Realizados'!H:H,'Servicios Realizados'!G:G,A525,'Servicios Realizados'!B:B,H$2)</f>
        <v>0</v>
      </c>
      <c r="I525">
        <f>SUMIFS('Servicios Realizados'!H:H,'Servicios Realizados'!G:G,A525,'Servicios Realizados'!B:B,I$2)</f>
        <v>0</v>
      </c>
      <c r="J525">
        <f>SUMIFS('Servicios Realizados'!H:H,'Servicios Realizados'!G:G,A525,'Servicios Realizados'!B:B,J$2)</f>
        <v>0</v>
      </c>
    </row>
    <row r="526" spans="1:10" ht="15" hidden="1" customHeight="1">
      <c r="A526" s="6">
        <f t="shared" si="6"/>
        <v>43317</v>
      </c>
      <c r="B526">
        <f>SUMIF('Servicios Realizados'!G$2:G$800,A526,'Servicios Realizados'!H$2:H$800)</f>
        <v>0</v>
      </c>
      <c r="D526">
        <f>SUMIFS('Servicios Realizados'!H:H,'Servicios Realizados'!G:G,A526,'Servicios Realizados'!B:B,D$2)</f>
        <v>0</v>
      </c>
      <c r="E526">
        <f>SUMIFS('Servicios Realizados'!H:H,'Servicios Realizados'!G:G,A526,'Servicios Realizados'!B:B,E$2)</f>
        <v>0</v>
      </c>
      <c r="F526">
        <f>SUMIFS('Servicios Realizados'!H:H,'Servicios Realizados'!G:G,A526,'Servicios Realizados'!B:B,F$2)</f>
        <v>0</v>
      </c>
      <c r="G526">
        <f>SUMIFS('Servicios Realizados'!H:H,'Servicios Realizados'!G:G,A526,'Servicios Realizados'!B:B,G$2)</f>
        <v>0</v>
      </c>
      <c r="H526">
        <f>SUMIFS('Servicios Realizados'!H:H,'Servicios Realizados'!G:G,A526,'Servicios Realizados'!B:B,H$2)</f>
        <v>0</v>
      </c>
      <c r="I526">
        <f>SUMIFS('Servicios Realizados'!H:H,'Servicios Realizados'!G:G,A526,'Servicios Realizados'!B:B,I$2)</f>
        <v>0</v>
      </c>
      <c r="J526">
        <f>SUMIFS('Servicios Realizados'!H:H,'Servicios Realizados'!G:G,A526,'Servicios Realizados'!B:B,J$2)</f>
        <v>0</v>
      </c>
    </row>
    <row r="527" spans="1:10" ht="15" hidden="1" customHeight="1">
      <c r="A527" s="6">
        <f t="shared" si="6"/>
        <v>43318</v>
      </c>
      <c r="B527">
        <f>SUMIF('Servicios Realizados'!G$2:G$800,A527,'Servicios Realizados'!H$2:H$800)</f>
        <v>0</v>
      </c>
      <c r="D527">
        <f>SUMIFS('Servicios Realizados'!H:H,'Servicios Realizados'!G:G,A527,'Servicios Realizados'!B:B,D$2)</f>
        <v>0</v>
      </c>
      <c r="E527">
        <f>SUMIFS('Servicios Realizados'!H:H,'Servicios Realizados'!G:G,A527,'Servicios Realizados'!B:B,E$2)</f>
        <v>0</v>
      </c>
      <c r="F527">
        <f>SUMIFS('Servicios Realizados'!H:H,'Servicios Realizados'!G:G,A527,'Servicios Realizados'!B:B,F$2)</f>
        <v>0</v>
      </c>
      <c r="G527">
        <f>SUMIFS('Servicios Realizados'!H:H,'Servicios Realizados'!G:G,A527,'Servicios Realizados'!B:B,G$2)</f>
        <v>0</v>
      </c>
      <c r="H527">
        <f>SUMIFS('Servicios Realizados'!H:H,'Servicios Realizados'!G:G,A527,'Servicios Realizados'!B:B,H$2)</f>
        <v>0</v>
      </c>
      <c r="I527">
        <f>SUMIFS('Servicios Realizados'!H:H,'Servicios Realizados'!G:G,A527,'Servicios Realizados'!B:B,I$2)</f>
        <v>0</v>
      </c>
      <c r="J527">
        <f>SUMIFS('Servicios Realizados'!H:H,'Servicios Realizados'!G:G,A527,'Servicios Realizados'!B:B,J$2)</f>
        <v>0</v>
      </c>
    </row>
    <row r="528" spans="1:10" ht="15" hidden="1" customHeight="1">
      <c r="A528" s="6">
        <f t="shared" si="6"/>
        <v>43319</v>
      </c>
      <c r="B528">
        <f>SUMIF('Servicios Realizados'!G$2:G$800,A528,'Servicios Realizados'!H$2:H$800)</f>
        <v>0</v>
      </c>
      <c r="D528">
        <f>SUMIFS('Servicios Realizados'!H:H,'Servicios Realizados'!G:G,A528,'Servicios Realizados'!B:B,D$2)</f>
        <v>0</v>
      </c>
      <c r="E528">
        <f>SUMIFS('Servicios Realizados'!H:H,'Servicios Realizados'!G:G,A528,'Servicios Realizados'!B:B,E$2)</f>
        <v>0</v>
      </c>
      <c r="F528">
        <f>SUMIFS('Servicios Realizados'!H:H,'Servicios Realizados'!G:G,A528,'Servicios Realizados'!B:B,F$2)</f>
        <v>0</v>
      </c>
      <c r="G528">
        <f>SUMIFS('Servicios Realizados'!H:H,'Servicios Realizados'!G:G,A528,'Servicios Realizados'!B:B,G$2)</f>
        <v>0</v>
      </c>
      <c r="H528">
        <f>SUMIFS('Servicios Realizados'!H:H,'Servicios Realizados'!G:G,A528,'Servicios Realizados'!B:B,H$2)</f>
        <v>0</v>
      </c>
      <c r="I528">
        <f>SUMIFS('Servicios Realizados'!H:H,'Servicios Realizados'!G:G,A528,'Servicios Realizados'!B:B,I$2)</f>
        <v>0</v>
      </c>
      <c r="J528">
        <f>SUMIFS('Servicios Realizados'!H:H,'Servicios Realizados'!G:G,A528,'Servicios Realizados'!B:B,J$2)</f>
        <v>0</v>
      </c>
    </row>
    <row r="529" spans="1:10" ht="15" hidden="1" customHeight="1">
      <c r="A529" s="6">
        <f t="shared" si="6"/>
        <v>43320</v>
      </c>
      <c r="B529">
        <f>SUMIF('Servicios Realizados'!G$2:G$800,A529,'Servicios Realizados'!H$2:H$800)</f>
        <v>0</v>
      </c>
      <c r="D529">
        <f>SUMIFS('Servicios Realizados'!H:H,'Servicios Realizados'!G:G,A529,'Servicios Realizados'!B:B,D$2)</f>
        <v>0</v>
      </c>
      <c r="E529">
        <f>SUMIFS('Servicios Realizados'!H:H,'Servicios Realizados'!G:G,A529,'Servicios Realizados'!B:B,E$2)</f>
        <v>0</v>
      </c>
      <c r="F529">
        <f>SUMIFS('Servicios Realizados'!H:H,'Servicios Realizados'!G:G,A529,'Servicios Realizados'!B:B,F$2)</f>
        <v>0</v>
      </c>
      <c r="G529">
        <f>SUMIFS('Servicios Realizados'!H:H,'Servicios Realizados'!G:G,A529,'Servicios Realizados'!B:B,G$2)</f>
        <v>0</v>
      </c>
      <c r="H529">
        <f>SUMIFS('Servicios Realizados'!H:H,'Servicios Realizados'!G:G,A529,'Servicios Realizados'!B:B,H$2)</f>
        <v>0</v>
      </c>
      <c r="I529">
        <f>SUMIFS('Servicios Realizados'!H:H,'Servicios Realizados'!G:G,A529,'Servicios Realizados'!B:B,I$2)</f>
        <v>0</v>
      </c>
      <c r="J529">
        <f>SUMIFS('Servicios Realizados'!H:H,'Servicios Realizados'!G:G,A529,'Servicios Realizados'!B:B,J$2)</f>
        <v>0</v>
      </c>
    </row>
    <row r="530" spans="1:10" ht="15" hidden="1" customHeight="1">
      <c r="A530" s="6">
        <f t="shared" si="6"/>
        <v>43321</v>
      </c>
      <c r="B530">
        <f>SUMIF('Servicios Realizados'!G$2:G$800,A530,'Servicios Realizados'!H$2:H$800)</f>
        <v>0</v>
      </c>
      <c r="D530">
        <f>SUMIFS('Servicios Realizados'!H:H,'Servicios Realizados'!G:G,A530,'Servicios Realizados'!B:B,D$2)</f>
        <v>0</v>
      </c>
      <c r="E530">
        <f>SUMIFS('Servicios Realizados'!H:H,'Servicios Realizados'!G:G,A530,'Servicios Realizados'!B:B,E$2)</f>
        <v>0</v>
      </c>
      <c r="F530">
        <f>SUMIFS('Servicios Realizados'!H:H,'Servicios Realizados'!G:G,A530,'Servicios Realizados'!B:B,F$2)</f>
        <v>0</v>
      </c>
      <c r="G530">
        <f>SUMIFS('Servicios Realizados'!H:H,'Servicios Realizados'!G:G,A530,'Servicios Realizados'!B:B,G$2)</f>
        <v>0</v>
      </c>
      <c r="H530">
        <f>SUMIFS('Servicios Realizados'!H:H,'Servicios Realizados'!G:G,A530,'Servicios Realizados'!B:B,H$2)</f>
        <v>0</v>
      </c>
      <c r="I530">
        <f>SUMIFS('Servicios Realizados'!H:H,'Servicios Realizados'!G:G,A530,'Servicios Realizados'!B:B,I$2)</f>
        <v>0</v>
      </c>
      <c r="J530">
        <f>SUMIFS('Servicios Realizados'!H:H,'Servicios Realizados'!G:G,A530,'Servicios Realizados'!B:B,J$2)</f>
        <v>0</v>
      </c>
    </row>
    <row r="531" spans="1:10" ht="15" hidden="1" customHeight="1">
      <c r="A531" s="6">
        <f t="shared" si="6"/>
        <v>43322</v>
      </c>
      <c r="B531">
        <f>SUMIF('Servicios Realizados'!G$2:G$800,A531,'Servicios Realizados'!H$2:H$800)</f>
        <v>0</v>
      </c>
      <c r="D531">
        <f>SUMIFS('Servicios Realizados'!H:H,'Servicios Realizados'!G:G,A531,'Servicios Realizados'!B:B,D$2)</f>
        <v>0</v>
      </c>
      <c r="E531">
        <f>SUMIFS('Servicios Realizados'!H:H,'Servicios Realizados'!G:G,A531,'Servicios Realizados'!B:B,E$2)</f>
        <v>0</v>
      </c>
      <c r="F531">
        <f>SUMIFS('Servicios Realizados'!H:H,'Servicios Realizados'!G:G,A531,'Servicios Realizados'!B:B,F$2)</f>
        <v>0</v>
      </c>
      <c r="G531">
        <f>SUMIFS('Servicios Realizados'!H:H,'Servicios Realizados'!G:G,A531,'Servicios Realizados'!B:B,G$2)</f>
        <v>0</v>
      </c>
      <c r="H531">
        <f>SUMIFS('Servicios Realizados'!H:H,'Servicios Realizados'!G:G,A531,'Servicios Realizados'!B:B,H$2)</f>
        <v>0</v>
      </c>
      <c r="I531">
        <f>SUMIFS('Servicios Realizados'!H:H,'Servicios Realizados'!G:G,A531,'Servicios Realizados'!B:B,I$2)</f>
        <v>0</v>
      </c>
      <c r="J531">
        <f>SUMIFS('Servicios Realizados'!H:H,'Servicios Realizados'!G:G,A531,'Servicios Realizados'!B:B,J$2)</f>
        <v>0</v>
      </c>
    </row>
    <row r="532" spans="1:10" ht="15" hidden="1" customHeight="1">
      <c r="A532" s="6">
        <f t="shared" si="6"/>
        <v>43323</v>
      </c>
      <c r="B532">
        <f>SUMIF('Servicios Realizados'!G$2:G$800,A532,'Servicios Realizados'!H$2:H$800)</f>
        <v>0</v>
      </c>
      <c r="D532">
        <f>SUMIFS('Servicios Realizados'!H:H,'Servicios Realizados'!G:G,A532,'Servicios Realizados'!B:B,D$2)</f>
        <v>0</v>
      </c>
      <c r="E532">
        <f>SUMIFS('Servicios Realizados'!H:H,'Servicios Realizados'!G:G,A532,'Servicios Realizados'!B:B,E$2)</f>
        <v>0</v>
      </c>
      <c r="F532">
        <f>SUMIFS('Servicios Realizados'!H:H,'Servicios Realizados'!G:G,A532,'Servicios Realizados'!B:B,F$2)</f>
        <v>0</v>
      </c>
      <c r="G532">
        <f>SUMIFS('Servicios Realizados'!H:H,'Servicios Realizados'!G:G,A532,'Servicios Realizados'!B:B,G$2)</f>
        <v>0</v>
      </c>
      <c r="H532">
        <f>SUMIFS('Servicios Realizados'!H:H,'Servicios Realizados'!G:G,A532,'Servicios Realizados'!B:B,H$2)</f>
        <v>0</v>
      </c>
      <c r="I532">
        <f>SUMIFS('Servicios Realizados'!H:H,'Servicios Realizados'!G:G,A532,'Servicios Realizados'!B:B,I$2)</f>
        <v>0</v>
      </c>
      <c r="J532">
        <f>SUMIFS('Servicios Realizados'!H:H,'Servicios Realizados'!G:G,A532,'Servicios Realizados'!B:B,J$2)</f>
        <v>0</v>
      </c>
    </row>
    <row r="533" spans="1:10" ht="15" hidden="1" customHeight="1">
      <c r="A533" s="6">
        <f t="shared" si="6"/>
        <v>43324</v>
      </c>
      <c r="B533">
        <f>SUMIF('Servicios Realizados'!G$2:G$800,A533,'Servicios Realizados'!H$2:H$800)</f>
        <v>0</v>
      </c>
      <c r="D533">
        <f>SUMIFS('Servicios Realizados'!H:H,'Servicios Realizados'!G:G,A533,'Servicios Realizados'!B:B,D$2)</f>
        <v>0</v>
      </c>
      <c r="E533">
        <f>SUMIFS('Servicios Realizados'!H:H,'Servicios Realizados'!G:G,A533,'Servicios Realizados'!B:B,E$2)</f>
        <v>0</v>
      </c>
      <c r="F533">
        <f>SUMIFS('Servicios Realizados'!H:H,'Servicios Realizados'!G:G,A533,'Servicios Realizados'!B:B,F$2)</f>
        <v>0</v>
      </c>
      <c r="G533">
        <f>SUMIFS('Servicios Realizados'!H:H,'Servicios Realizados'!G:G,A533,'Servicios Realizados'!B:B,G$2)</f>
        <v>0</v>
      </c>
      <c r="H533">
        <f>SUMIFS('Servicios Realizados'!H:H,'Servicios Realizados'!G:G,A533,'Servicios Realizados'!B:B,H$2)</f>
        <v>0</v>
      </c>
      <c r="I533">
        <f>SUMIFS('Servicios Realizados'!H:H,'Servicios Realizados'!G:G,A533,'Servicios Realizados'!B:B,I$2)</f>
        <v>0</v>
      </c>
      <c r="J533">
        <f>SUMIFS('Servicios Realizados'!H:H,'Servicios Realizados'!G:G,A533,'Servicios Realizados'!B:B,J$2)</f>
        <v>0</v>
      </c>
    </row>
    <row r="534" spans="1:10" ht="15" hidden="1" customHeight="1">
      <c r="A534" s="6">
        <f t="shared" si="6"/>
        <v>43325</v>
      </c>
      <c r="B534">
        <f>SUMIF('Servicios Realizados'!G$2:G$800,A534,'Servicios Realizados'!H$2:H$800)</f>
        <v>0</v>
      </c>
      <c r="D534">
        <f>SUMIFS('Servicios Realizados'!H:H,'Servicios Realizados'!G:G,A534,'Servicios Realizados'!B:B,D$2)</f>
        <v>0</v>
      </c>
      <c r="E534">
        <f>SUMIFS('Servicios Realizados'!H:H,'Servicios Realizados'!G:G,A534,'Servicios Realizados'!B:B,E$2)</f>
        <v>0</v>
      </c>
      <c r="F534">
        <f>SUMIFS('Servicios Realizados'!H:H,'Servicios Realizados'!G:G,A534,'Servicios Realizados'!B:B,F$2)</f>
        <v>0</v>
      </c>
      <c r="G534">
        <f>SUMIFS('Servicios Realizados'!H:H,'Servicios Realizados'!G:G,A534,'Servicios Realizados'!B:B,G$2)</f>
        <v>0</v>
      </c>
      <c r="H534">
        <f>SUMIFS('Servicios Realizados'!H:H,'Servicios Realizados'!G:G,A534,'Servicios Realizados'!B:B,H$2)</f>
        <v>0</v>
      </c>
      <c r="I534">
        <f>SUMIFS('Servicios Realizados'!H:H,'Servicios Realizados'!G:G,A534,'Servicios Realizados'!B:B,I$2)</f>
        <v>0</v>
      </c>
      <c r="J534">
        <f>SUMIFS('Servicios Realizados'!H:H,'Servicios Realizados'!G:G,A534,'Servicios Realizados'!B:B,J$2)</f>
        <v>0</v>
      </c>
    </row>
    <row r="535" spans="1:10" ht="15" hidden="1" customHeight="1">
      <c r="A535" s="6">
        <f t="shared" si="6"/>
        <v>43326</v>
      </c>
      <c r="B535">
        <f>SUMIF('Servicios Realizados'!G$2:G$800,A535,'Servicios Realizados'!H$2:H$800)</f>
        <v>0</v>
      </c>
      <c r="D535">
        <f>SUMIFS('Servicios Realizados'!H:H,'Servicios Realizados'!G:G,A535,'Servicios Realizados'!B:B,D$2)</f>
        <v>0</v>
      </c>
      <c r="E535">
        <f>SUMIFS('Servicios Realizados'!H:H,'Servicios Realizados'!G:G,A535,'Servicios Realizados'!B:B,E$2)</f>
        <v>0</v>
      </c>
      <c r="F535">
        <f>SUMIFS('Servicios Realizados'!H:H,'Servicios Realizados'!G:G,A535,'Servicios Realizados'!B:B,F$2)</f>
        <v>0</v>
      </c>
      <c r="G535">
        <f>SUMIFS('Servicios Realizados'!H:H,'Servicios Realizados'!G:G,A535,'Servicios Realizados'!B:B,G$2)</f>
        <v>0</v>
      </c>
      <c r="H535">
        <f>SUMIFS('Servicios Realizados'!H:H,'Servicios Realizados'!G:G,A535,'Servicios Realizados'!B:B,H$2)</f>
        <v>0</v>
      </c>
      <c r="I535">
        <f>SUMIFS('Servicios Realizados'!H:H,'Servicios Realizados'!G:G,A535,'Servicios Realizados'!B:B,I$2)</f>
        <v>0</v>
      </c>
      <c r="J535">
        <f>SUMIFS('Servicios Realizados'!H:H,'Servicios Realizados'!G:G,A535,'Servicios Realizados'!B:B,J$2)</f>
        <v>0</v>
      </c>
    </row>
    <row r="536" spans="1:10" ht="15" hidden="1" customHeight="1">
      <c r="A536" s="6">
        <f t="shared" si="6"/>
        <v>43327</v>
      </c>
      <c r="B536">
        <f>SUMIF('Servicios Realizados'!G$2:G$800,A536,'Servicios Realizados'!H$2:H$800)</f>
        <v>0</v>
      </c>
      <c r="D536">
        <f>SUMIFS('Servicios Realizados'!H:H,'Servicios Realizados'!G:G,A536,'Servicios Realizados'!B:B,D$2)</f>
        <v>0</v>
      </c>
      <c r="E536">
        <f>SUMIFS('Servicios Realizados'!H:H,'Servicios Realizados'!G:G,A536,'Servicios Realizados'!B:B,E$2)</f>
        <v>0</v>
      </c>
      <c r="F536">
        <f>SUMIFS('Servicios Realizados'!H:H,'Servicios Realizados'!G:G,A536,'Servicios Realizados'!B:B,F$2)</f>
        <v>0</v>
      </c>
      <c r="G536">
        <f>SUMIFS('Servicios Realizados'!H:H,'Servicios Realizados'!G:G,A536,'Servicios Realizados'!B:B,G$2)</f>
        <v>0</v>
      </c>
      <c r="H536">
        <f>SUMIFS('Servicios Realizados'!H:H,'Servicios Realizados'!G:G,A536,'Servicios Realizados'!B:B,H$2)</f>
        <v>0</v>
      </c>
      <c r="I536">
        <f>SUMIFS('Servicios Realizados'!H:H,'Servicios Realizados'!G:G,A536,'Servicios Realizados'!B:B,I$2)</f>
        <v>0</v>
      </c>
      <c r="J536">
        <f>SUMIFS('Servicios Realizados'!H:H,'Servicios Realizados'!G:G,A536,'Servicios Realizados'!B:B,J$2)</f>
        <v>0</v>
      </c>
    </row>
    <row r="537" spans="1:10" ht="15" hidden="1" customHeight="1">
      <c r="A537" s="6">
        <f t="shared" si="6"/>
        <v>43328</v>
      </c>
      <c r="B537">
        <f>SUMIF('Servicios Realizados'!G$2:G$800,A537,'Servicios Realizados'!H$2:H$800)</f>
        <v>0</v>
      </c>
      <c r="D537">
        <f>SUMIFS('Servicios Realizados'!H:H,'Servicios Realizados'!G:G,A537,'Servicios Realizados'!B:B,D$2)</f>
        <v>0</v>
      </c>
      <c r="E537">
        <f>SUMIFS('Servicios Realizados'!H:H,'Servicios Realizados'!G:G,A537,'Servicios Realizados'!B:B,E$2)</f>
        <v>0</v>
      </c>
      <c r="F537">
        <f>SUMIFS('Servicios Realizados'!H:H,'Servicios Realizados'!G:G,A537,'Servicios Realizados'!B:B,F$2)</f>
        <v>0</v>
      </c>
      <c r="G537">
        <f>SUMIFS('Servicios Realizados'!H:H,'Servicios Realizados'!G:G,A537,'Servicios Realizados'!B:B,G$2)</f>
        <v>0</v>
      </c>
      <c r="H537">
        <f>SUMIFS('Servicios Realizados'!H:H,'Servicios Realizados'!G:G,A537,'Servicios Realizados'!B:B,H$2)</f>
        <v>0</v>
      </c>
      <c r="I537">
        <f>SUMIFS('Servicios Realizados'!H:H,'Servicios Realizados'!G:G,A537,'Servicios Realizados'!B:B,I$2)</f>
        <v>0</v>
      </c>
      <c r="J537">
        <f>SUMIFS('Servicios Realizados'!H:H,'Servicios Realizados'!G:G,A537,'Servicios Realizados'!B:B,J$2)</f>
        <v>0</v>
      </c>
    </row>
    <row r="538" spans="1:10" ht="15" hidden="1" customHeight="1">
      <c r="A538" s="6">
        <f t="shared" si="6"/>
        <v>43329</v>
      </c>
      <c r="B538">
        <f>SUMIF('Servicios Realizados'!G$2:G$800,A538,'Servicios Realizados'!H$2:H$800)</f>
        <v>0</v>
      </c>
      <c r="D538">
        <f>SUMIFS('Servicios Realizados'!H:H,'Servicios Realizados'!G:G,A538,'Servicios Realizados'!B:B,D$2)</f>
        <v>0</v>
      </c>
      <c r="E538">
        <f>SUMIFS('Servicios Realizados'!H:H,'Servicios Realizados'!G:G,A538,'Servicios Realizados'!B:B,E$2)</f>
        <v>0</v>
      </c>
      <c r="F538">
        <f>SUMIFS('Servicios Realizados'!H:H,'Servicios Realizados'!G:G,A538,'Servicios Realizados'!B:B,F$2)</f>
        <v>0</v>
      </c>
      <c r="G538">
        <f>SUMIFS('Servicios Realizados'!H:H,'Servicios Realizados'!G:G,A538,'Servicios Realizados'!B:B,G$2)</f>
        <v>0</v>
      </c>
      <c r="H538">
        <f>SUMIFS('Servicios Realizados'!H:H,'Servicios Realizados'!G:G,A538,'Servicios Realizados'!B:B,H$2)</f>
        <v>0</v>
      </c>
      <c r="I538">
        <f>SUMIFS('Servicios Realizados'!H:H,'Servicios Realizados'!G:G,A538,'Servicios Realizados'!B:B,I$2)</f>
        <v>0</v>
      </c>
      <c r="J538">
        <f>SUMIFS('Servicios Realizados'!H:H,'Servicios Realizados'!G:G,A538,'Servicios Realizados'!B:B,J$2)</f>
        <v>0</v>
      </c>
    </row>
    <row r="539" spans="1:10" ht="15" hidden="1" customHeight="1">
      <c r="A539" s="6">
        <f t="shared" si="6"/>
        <v>43330</v>
      </c>
      <c r="B539">
        <f>SUMIF('Servicios Realizados'!G$2:G$800,A539,'Servicios Realizados'!H$2:H$800)</f>
        <v>0</v>
      </c>
      <c r="D539">
        <f>SUMIFS('Servicios Realizados'!H:H,'Servicios Realizados'!G:G,A539,'Servicios Realizados'!B:B,D$2)</f>
        <v>0</v>
      </c>
      <c r="E539">
        <f>SUMIFS('Servicios Realizados'!H:H,'Servicios Realizados'!G:G,A539,'Servicios Realizados'!B:B,E$2)</f>
        <v>0</v>
      </c>
      <c r="F539">
        <f>SUMIFS('Servicios Realizados'!H:H,'Servicios Realizados'!G:G,A539,'Servicios Realizados'!B:B,F$2)</f>
        <v>0</v>
      </c>
      <c r="G539">
        <f>SUMIFS('Servicios Realizados'!H:H,'Servicios Realizados'!G:G,A539,'Servicios Realizados'!B:B,G$2)</f>
        <v>0</v>
      </c>
      <c r="H539">
        <f>SUMIFS('Servicios Realizados'!H:H,'Servicios Realizados'!G:G,A539,'Servicios Realizados'!B:B,H$2)</f>
        <v>0</v>
      </c>
      <c r="I539">
        <f>SUMIFS('Servicios Realizados'!H:H,'Servicios Realizados'!G:G,A539,'Servicios Realizados'!B:B,I$2)</f>
        <v>0</v>
      </c>
      <c r="J539">
        <f>SUMIFS('Servicios Realizados'!H:H,'Servicios Realizados'!G:G,A539,'Servicios Realizados'!B:B,J$2)</f>
        <v>0</v>
      </c>
    </row>
    <row r="540" spans="1:10" ht="15" hidden="1" customHeight="1">
      <c r="A540" s="6">
        <f t="shared" si="6"/>
        <v>43331</v>
      </c>
      <c r="B540">
        <f>SUMIF('Servicios Realizados'!G$2:G$800,A540,'Servicios Realizados'!H$2:H$800)</f>
        <v>0</v>
      </c>
      <c r="D540">
        <f>SUMIFS('Servicios Realizados'!H:H,'Servicios Realizados'!G:G,A540,'Servicios Realizados'!B:B,D$2)</f>
        <v>0</v>
      </c>
      <c r="E540">
        <f>SUMIFS('Servicios Realizados'!H:H,'Servicios Realizados'!G:G,A540,'Servicios Realizados'!B:B,E$2)</f>
        <v>0</v>
      </c>
      <c r="F540">
        <f>SUMIFS('Servicios Realizados'!H:H,'Servicios Realizados'!G:G,A540,'Servicios Realizados'!B:B,F$2)</f>
        <v>0</v>
      </c>
      <c r="G540">
        <f>SUMIFS('Servicios Realizados'!H:H,'Servicios Realizados'!G:G,A540,'Servicios Realizados'!B:B,G$2)</f>
        <v>0</v>
      </c>
      <c r="H540">
        <f>SUMIFS('Servicios Realizados'!H:H,'Servicios Realizados'!G:G,A540,'Servicios Realizados'!B:B,H$2)</f>
        <v>0</v>
      </c>
      <c r="I540">
        <f>SUMIFS('Servicios Realizados'!H:H,'Servicios Realizados'!G:G,A540,'Servicios Realizados'!B:B,I$2)</f>
        <v>0</v>
      </c>
      <c r="J540">
        <f>SUMIFS('Servicios Realizados'!H:H,'Servicios Realizados'!G:G,A540,'Servicios Realizados'!B:B,J$2)</f>
        <v>0</v>
      </c>
    </row>
    <row r="541" spans="1:10" ht="15" hidden="1" customHeight="1">
      <c r="A541" s="6">
        <f t="shared" si="6"/>
        <v>43332</v>
      </c>
      <c r="B541">
        <f>SUMIF('Servicios Realizados'!G$2:G$800,A541,'Servicios Realizados'!H$2:H$800)</f>
        <v>0</v>
      </c>
      <c r="D541">
        <f>SUMIFS('Servicios Realizados'!H:H,'Servicios Realizados'!G:G,A541,'Servicios Realizados'!B:B,D$2)</f>
        <v>0</v>
      </c>
      <c r="E541">
        <f>SUMIFS('Servicios Realizados'!H:H,'Servicios Realizados'!G:G,A541,'Servicios Realizados'!B:B,E$2)</f>
        <v>0</v>
      </c>
      <c r="F541">
        <f>SUMIFS('Servicios Realizados'!H:H,'Servicios Realizados'!G:G,A541,'Servicios Realizados'!B:B,F$2)</f>
        <v>0</v>
      </c>
      <c r="G541">
        <f>SUMIFS('Servicios Realizados'!H:H,'Servicios Realizados'!G:G,A541,'Servicios Realizados'!B:B,G$2)</f>
        <v>0</v>
      </c>
      <c r="H541">
        <f>SUMIFS('Servicios Realizados'!H:H,'Servicios Realizados'!G:G,A541,'Servicios Realizados'!B:B,H$2)</f>
        <v>0</v>
      </c>
      <c r="I541">
        <f>SUMIFS('Servicios Realizados'!H:H,'Servicios Realizados'!G:G,A541,'Servicios Realizados'!B:B,I$2)</f>
        <v>0</v>
      </c>
      <c r="J541">
        <f>SUMIFS('Servicios Realizados'!H:H,'Servicios Realizados'!G:G,A541,'Servicios Realizados'!B:B,J$2)</f>
        <v>0</v>
      </c>
    </row>
    <row r="542" spans="1:10" ht="15" hidden="1" customHeight="1">
      <c r="A542" s="6">
        <f t="shared" si="6"/>
        <v>43333</v>
      </c>
      <c r="B542">
        <f>SUMIF('Servicios Realizados'!G$2:G$800,A542,'Servicios Realizados'!H$2:H$800)</f>
        <v>0</v>
      </c>
      <c r="D542">
        <f>SUMIFS('Servicios Realizados'!H:H,'Servicios Realizados'!G:G,A542,'Servicios Realizados'!B:B,D$2)</f>
        <v>0</v>
      </c>
      <c r="E542">
        <f>SUMIFS('Servicios Realizados'!H:H,'Servicios Realizados'!G:G,A542,'Servicios Realizados'!B:B,E$2)</f>
        <v>0</v>
      </c>
      <c r="F542">
        <f>SUMIFS('Servicios Realizados'!H:H,'Servicios Realizados'!G:G,A542,'Servicios Realizados'!B:B,F$2)</f>
        <v>0</v>
      </c>
      <c r="G542">
        <f>SUMIFS('Servicios Realizados'!H:H,'Servicios Realizados'!G:G,A542,'Servicios Realizados'!B:B,G$2)</f>
        <v>0</v>
      </c>
      <c r="H542">
        <f>SUMIFS('Servicios Realizados'!H:H,'Servicios Realizados'!G:G,A542,'Servicios Realizados'!B:B,H$2)</f>
        <v>0</v>
      </c>
      <c r="I542">
        <f>SUMIFS('Servicios Realizados'!H:H,'Servicios Realizados'!G:G,A542,'Servicios Realizados'!B:B,I$2)</f>
        <v>0</v>
      </c>
      <c r="J542">
        <f>SUMIFS('Servicios Realizados'!H:H,'Servicios Realizados'!G:G,A542,'Servicios Realizados'!B:B,J$2)</f>
        <v>0</v>
      </c>
    </row>
    <row r="543" spans="1:10" ht="15" hidden="1" customHeight="1">
      <c r="A543" s="6">
        <f t="shared" si="6"/>
        <v>43334</v>
      </c>
      <c r="B543">
        <f>SUMIF('Servicios Realizados'!G$2:G$800,A543,'Servicios Realizados'!H$2:H$800)</f>
        <v>0</v>
      </c>
      <c r="D543">
        <f>SUMIFS('Servicios Realizados'!H:H,'Servicios Realizados'!G:G,A543,'Servicios Realizados'!B:B,D$2)</f>
        <v>0</v>
      </c>
      <c r="E543">
        <f>SUMIFS('Servicios Realizados'!H:H,'Servicios Realizados'!G:G,A543,'Servicios Realizados'!B:B,E$2)</f>
        <v>0</v>
      </c>
      <c r="F543">
        <f>SUMIFS('Servicios Realizados'!H:H,'Servicios Realizados'!G:G,A543,'Servicios Realizados'!B:B,F$2)</f>
        <v>0</v>
      </c>
      <c r="G543">
        <f>SUMIFS('Servicios Realizados'!H:H,'Servicios Realizados'!G:G,A543,'Servicios Realizados'!B:B,G$2)</f>
        <v>0</v>
      </c>
      <c r="H543">
        <f>SUMIFS('Servicios Realizados'!H:H,'Servicios Realizados'!G:G,A543,'Servicios Realizados'!B:B,H$2)</f>
        <v>0</v>
      </c>
      <c r="I543">
        <f>SUMIFS('Servicios Realizados'!H:H,'Servicios Realizados'!G:G,A543,'Servicios Realizados'!B:B,I$2)</f>
        <v>0</v>
      </c>
      <c r="J543">
        <f>SUMIFS('Servicios Realizados'!H:H,'Servicios Realizados'!G:G,A543,'Servicios Realizados'!B:B,J$2)</f>
        <v>0</v>
      </c>
    </row>
    <row r="544" spans="1:10" ht="15" hidden="1" customHeight="1">
      <c r="A544" s="6">
        <f t="shared" si="6"/>
        <v>43335</v>
      </c>
      <c r="B544">
        <f>SUMIF('Servicios Realizados'!G$2:G$800,A544,'Servicios Realizados'!H$2:H$800)</f>
        <v>0</v>
      </c>
      <c r="D544">
        <f>SUMIFS('Servicios Realizados'!H:H,'Servicios Realizados'!G:G,A544,'Servicios Realizados'!B:B,D$2)</f>
        <v>0</v>
      </c>
      <c r="E544">
        <f>SUMIFS('Servicios Realizados'!H:H,'Servicios Realizados'!G:G,A544,'Servicios Realizados'!B:B,E$2)</f>
        <v>0</v>
      </c>
      <c r="F544">
        <f>SUMIFS('Servicios Realizados'!H:H,'Servicios Realizados'!G:G,A544,'Servicios Realizados'!B:B,F$2)</f>
        <v>0</v>
      </c>
      <c r="G544">
        <f>SUMIFS('Servicios Realizados'!H:H,'Servicios Realizados'!G:G,A544,'Servicios Realizados'!B:B,G$2)</f>
        <v>0</v>
      </c>
      <c r="H544">
        <f>SUMIFS('Servicios Realizados'!H:H,'Servicios Realizados'!G:G,A544,'Servicios Realizados'!B:B,H$2)</f>
        <v>0</v>
      </c>
      <c r="I544">
        <f>SUMIFS('Servicios Realizados'!H:H,'Servicios Realizados'!G:G,A544,'Servicios Realizados'!B:B,I$2)</f>
        <v>0</v>
      </c>
      <c r="J544">
        <f>SUMIFS('Servicios Realizados'!H:H,'Servicios Realizados'!G:G,A544,'Servicios Realizados'!B:B,J$2)</f>
        <v>0</v>
      </c>
    </row>
    <row r="545" spans="1:10" ht="15" hidden="1" customHeight="1">
      <c r="A545" s="6">
        <f t="shared" si="6"/>
        <v>43336</v>
      </c>
      <c r="B545">
        <f>SUMIF('Servicios Realizados'!G$2:G$800,A545,'Servicios Realizados'!H$2:H$800)</f>
        <v>0</v>
      </c>
      <c r="D545">
        <f>SUMIFS('Servicios Realizados'!H:H,'Servicios Realizados'!G:G,A545,'Servicios Realizados'!B:B,D$2)</f>
        <v>0</v>
      </c>
      <c r="E545">
        <f>SUMIFS('Servicios Realizados'!H:H,'Servicios Realizados'!G:G,A545,'Servicios Realizados'!B:B,E$2)</f>
        <v>0</v>
      </c>
      <c r="F545">
        <f>SUMIFS('Servicios Realizados'!H:H,'Servicios Realizados'!G:G,A545,'Servicios Realizados'!B:B,F$2)</f>
        <v>0</v>
      </c>
      <c r="G545">
        <f>SUMIFS('Servicios Realizados'!H:H,'Servicios Realizados'!G:G,A545,'Servicios Realizados'!B:B,G$2)</f>
        <v>0</v>
      </c>
      <c r="H545">
        <f>SUMIFS('Servicios Realizados'!H:H,'Servicios Realizados'!G:G,A545,'Servicios Realizados'!B:B,H$2)</f>
        <v>0</v>
      </c>
      <c r="I545">
        <f>SUMIFS('Servicios Realizados'!H:H,'Servicios Realizados'!G:G,A545,'Servicios Realizados'!B:B,I$2)</f>
        <v>0</v>
      </c>
      <c r="J545">
        <f>SUMIFS('Servicios Realizados'!H:H,'Servicios Realizados'!G:G,A545,'Servicios Realizados'!B:B,J$2)</f>
        <v>0</v>
      </c>
    </row>
    <row r="546" spans="1:10" ht="15" hidden="1" customHeight="1">
      <c r="A546" s="6">
        <f t="shared" si="6"/>
        <v>43337</v>
      </c>
      <c r="B546">
        <f>SUMIF('Servicios Realizados'!G$2:G$800,A546,'Servicios Realizados'!H$2:H$800)</f>
        <v>0</v>
      </c>
      <c r="D546">
        <f>SUMIFS('Servicios Realizados'!H:H,'Servicios Realizados'!G:G,A546,'Servicios Realizados'!B:B,D$2)</f>
        <v>0</v>
      </c>
      <c r="E546">
        <f>SUMIFS('Servicios Realizados'!H:H,'Servicios Realizados'!G:G,A546,'Servicios Realizados'!B:B,E$2)</f>
        <v>0</v>
      </c>
      <c r="F546">
        <f>SUMIFS('Servicios Realizados'!H:H,'Servicios Realizados'!G:G,A546,'Servicios Realizados'!B:B,F$2)</f>
        <v>0</v>
      </c>
      <c r="G546">
        <f>SUMIFS('Servicios Realizados'!H:H,'Servicios Realizados'!G:G,A546,'Servicios Realizados'!B:B,G$2)</f>
        <v>0</v>
      </c>
      <c r="H546">
        <f>SUMIFS('Servicios Realizados'!H:H,'Servicios Realizados'!G:G,A546,'Servicios Realizados'!B:B,H$2)</f>
        <v>0</v>
      </c>
      <c r="I546">
        <f>SUMIFS('Servicios Realizados'!H:H,'Servicios Realizados'!G:G,A546,'Servicios Realizados'!B:B,I$2)</f>
        <v>0</v>
      </c>
      <c r="J546">
        <f>SUMIFS('Servicios Realizados'!H:H,'Servicios Realizados'!G:G,A546,'Servicios Realizados'!B:B,J$2)</f>
        <v>0</v>
      </c>
    </row>
    <row r="547" spans="1:10" ht="15" hidden="1" customHeight="1">
      <c r="A547" s="6">
        <f t="shared" si="6"/>
        <v>43338</v>
      </c>
      <c r="B547">
        <f>SUMIF('Servicios Realizados'!G$2:G$800,A547,'Servicios Realizados'!H$2:H$800)</f>
        <v>0</v>
      </c>
      <c r="D547">
        <f>SUMIFS('Servicios Realizados'!H:H,'Servicios Realizados'!G:G,A547,'Servicios Realizados'!B:B,D$2)</f>
        <v>0</v>
      </c>
      <c r="E547">
        <f>SUMIFS('Servicios Realizados'!H:H,'Servicios Realizados'!G:G,A547,'Servicios Realizados'!B:B,E$2)</f>
        <v>0</v>
      </c>
      <c r="F547">
        <f>SUMIFS('Servicios Realizados'!H:H,'Servicios Realizados'!G:G,A547,'Servicios Realizados'!B:B,F$2)</f>
        <v>0</v>
      </c>
      <c r="G547">
        <f>SUMIFS('Servicios Realizados'!H:H,'Servicios Realizados'!G:G,A547,'Servicios Realizados'!B:B,G$2)</f>
        <v>0</v>
      </c>
      <c r="H547">
        <f>SUMIFS('Servicios Realizados'!H:H,'Servicios Realizados'!G:G,A547,'Servicios Realizados'!B:B,H$2)</f>
        <v>0</v>
      </c>
      <c r="I547">
        <f>SUMIFS('Servicios Realizados'!H:H,'Servicios Realizados'!G:G,A547,'Servicios Realizados'!B:B,I$2)</f>
        <v>0</v>
      </c>
      <c r="J547">
        <f>SUMIFS('Servicios Realizados'!H:H,'Servicios Realizados'!G:G,A547,'Servicios Realizados'!B:B,J$2)</f>
        <v>0</v>
      </c>
    </row>
    <row r="548" spans="1:10" ht="15" hidden="1" customHeight="1">
      <c r="A548" s="6">
        <f t="shared" si="6"/>
        <v>43339</v>
      </c>
      <c r="B548">
        <f>SUMIF('Servicios Realizados'!G$2:G$800,A548,'Servicios Realizados'!H$2:H$800)</f>
        <v>0</v>
      </c>
      <c r="D548">
        <f>SUMIFS('Servicios Realizados'!H:H,'Servicios Realizados'!G:G,A548,'Servicios Realizados'!B:B,D$2)</f>
        <v>0</v>
      </c>
      <c r="E548">
        <f>SUMIFS('Servicios Realizados'!H:H,'Servicios Realizados'!G:G,A548,'Servicios Realizados'!B:B,E$2)</f>
        <v>0</v>
      </c>
      <c r="F548">
        <f>SUMIFS('Servicios Realizados'!H:H,'Servicios Realizados'!G:G,A548,'Servicios Realizados'!B:B,F$2)</f>
        <v>0</v>
      </c>
      <c r="G548">
        <f>SUMIFS('Servicios Realizados'!H:H,'Servicios Realizados'!G:G,A548,'Servicios Realizados'!B:B,G$2)</f>
        <v>0</v>
      </c>
      <c r="H548">
        <f>SUMIFS('Servicios Realizados'!H:H,'Servicios Realizados'!G:G,A548,'Servicios Realizados'!B:B,H$2)</f>
        <v>0</v>
      </c>
      <c r="I548">
        <f>SUMIFS('Servicios Realizados'!H:H,'Servicios Realizados'!G:G,A548,'Servicios Realizados'!B:B,I$2)</f>
        <v>0</v>
      </c>
      <c r="J548">
        <f>SUMIFS('Servicios Realizados'!H:H,'Servicios Realizados'!G:G,A548,'Servicios Realizados'!B:B,J$2)</f>
        <v>0</v>
      </c>
    </row>
    <row r="549" spans="1:10" ht="15" hidden="1" customHeight="1">
      <c r="A549" s="6">
        <f t="shared" si="6"/>
        <v>43340</v>
      </c>
      <c r="B549">
        <f>SUMIF('Servicios Realizados'!G$2:G$800,A549,'Servicios Realizados'!H$2:H$800)</f>
        <v>0</v>
      </c>
      <c r="D549">
        <f>SUMIFS('Servicios Realizados'!H:H,'Servicios Realizados'!G:G,A549,'Servicios Realizados'!B:B,D$2)</f>
        <v>0</v>
      </c>
      <c r="E549">
        <f>SUMIFS('Servicios Realizados'!H:H,'Servicios Realizados'!G:G,A549,'Servicios Realizados'!B:B,E$2)</f>
        <v>0</v>
      </c>
      <c r="F549">
        <f>SUMIFS('Servicios Realizados'!H:H,'Servicios Realizados'!G:G,A549,'Servicios Realizados'!B:B,F$2)</f>
        <v>0</v>
      </c>
      <c r="G549">
        <f>SUMIFS('Servicios Realizados'!H:H,'Servicios Realizados'!G:G,A549,'Servicios Realizados'!B:B,G$2)</f>
        <v>0</v>
      </c>
      <c r="H549">
        <f>SUMIFS('Servicios Realizados'!H:H,'Servicios Realizados'!G:G,A549,'Servicios Realizados'!B:B,H$2)</f>
        <v>0</v>
      </c>
      <c r="I549">
        <f>SUMIFS('Servicios Realizados'!H:H,'Servicios Realizados'!G:G,A549,'Servicios Realizados'!B:B,I$2)</f>
        <v>0</v>
      </c>
      <c r="J549">
        <f>SUMIFS('Servicios Realizados'!H:H,'Servicios Realizados'!G:G,A549,'Servicios Realizados'!B:B,J$2)</f>
        <v>0</v>
      </c>
    </row>
    <row r="550" spans="1:10" ht="15" hidden="1" customHeight="1">
      <c r="A550" s="6">
        <f t="shared" si="6"/>
        <v>43341</v>
      </c>
      <c r="B550">
        <f>SUMIF('Servicios Realizados'!G$2:G$800,A550,'Servicios Realizados'!H$2:H$800)</f>
        <v>0</v>
      </c>
      <c r="D550">
        <f>SUMIFS('Servicios Realizados'!H:H,'Servicios Realizados'!G:G,A550,'Servicios Realizados'!B:B,D$2)</f>
        <v>0</v>
      </c>
      <c r="E550">
        <f>SUMIFS('Servicios Realizados'!H:H,'Servicios Realizados'!G:G,A550,'Servicios Realizados'!B:B,E$2)</f>
        <v>0</v>
      </c>
      <c r="F550">
        <f>SUMIFS('Servicios Realizados'!H:H,'Servicios Realizados'!G:G,A550,'Servicios Realizados'!B:B,F$2)</f>
        <v>0</v>
      </c>
      <c r="G550">
        <f>SUMIFS('Servicios Realizados'!H:H,'Servicios Realizados'!G:G,A550,'Servicios Realizados'!B:B,G$2)</f>
        <v>0</v>
      </c>
      <c r="H550">
        <f>SUMIFS('Servicios Realizados'!H:H,'Servicios Realizados'!G:G,A550,'Servicios Realizados'!B:B,H$2)</f>
        <v>0</v>
      </c>
      <c r="I550">
        <f>SUMIFS('Servicios Realizados'!H:H,'Servicios Realizados'!G:G,A550,'Servicios Realizados'!B:B,I$2)</f>
        <v>0</v>
      </c>
      <c r="J550">
        <f>SUMIFS('Servicios Realizados'!H:H,'Servicios Realizados'!G:G,A550,'Servicios Realizados'!B:B,J$2)</f>
        <v>0</v>
      </c>
    </row>
    <row r="551" spans="1:10" ht="15" hidden="1" customHeight="1">
      <c r="A551" s="6">
        <f t="shared" si="6"/>
        <v>43342</v>
      </c>
      <c r="B551">
        <f>SUMIF('Servicios Realizados'!G$2:G$800,A551,'Servicios Realizados'!H$2:H$800)</f>
        <v>0</v>
      </c>
      <c r="D551">
        <f>SUMIFS('Servicios Realizados'!H:H,'Servicios Realizados'!G:G,A551,'Servicios Realizados'!B:B,D$2)</f>
        <v>0</v>
      </c>
      <c r="E551">
        <f>SUMIFS('Servicios Realizados'!H:H,'Servicios Realizados'!G:G,A551,'Servicios Realizados'!B:B,E$2)</f>
        <v>0</v>
      </c>
      <c r="F551">
        <f>SUMIFS('Servicios Realizados'!H:H,'Servicios Realizados'!G:G,A551,'Servicios Realizados'!B:B,F$2)</f>
        <v>0</v>
      </c>
      <c r="G551">
        <f>SUMIFS('Servicios Realizados'!H:H,'Servicios Realizados'!G:G,A551,'Servicios Realizados'!B:B,G$2)</f>
        <v>0</v>
      </c>
      <c r="H551">
        <f>SUMIFS('Servicios Realizados'!H:H,'Servicios Realizados'!G:G,A551,'Servicios Realizados'!B:B,H$2)</f>
        <v>0</v>
      </c>
      <c r="I551">
        <f>SUMIFS('Servicios Realizados'!H:H,'Servicios Realizados'!G:G,A551,'Servicios Realizados'!B:B,I$2)</f>
        <v>0</v>
      </c>
      <c r="J551">
        <f>SUMIFS('Servicios Realizados'!H:H,'Servicios Realizados'!G:G,A551,'Servicios Realizados'!B:B,J$2)</f>
        <v>0</v>
      </c>
    </row>
    <row r="552" spans="1:10" ht="15" hidden="1" customHeight="1">
      <c r="A552" s="6">
        <f t="shared" si="6"/>
        <v>43343</v>
      </c>
      <c r="B552">
        <f>SUMIF('Servicios Realizados'!G$2:G$800,A552,'Servicios Realizados'!H$2:H$800)</f>
        <v>0</v>
      </c>
      <c r="D552">
        <f>SUMIFS('Servicios Realizados'!H:H,'Servicios Realizados'!G:G,A552,'Servicios Realizados'!B:B,D$2)</f>
        <v>0</v>
      </c>
      <c r="E552">
        <f>SUMIFS('Servicios Realizados'!H:H,'Servicios Realizados'!G:G,A552,'Servicios Realizados'!B:B,E$2)</f>
        <v>0</v>
      </c>
      <c r="F552">
        <f>SUMIFS('Servicios Realizados'!H:H,'Servicios Realizados'!G:G,A552,'Servicios Realizados'!B:B,F$2)</f>
        <v>0</v>
      </c>
      <c r="G552">
        <f>SUMIFS('Servicios Realizados'!H:H,'Servicios Realizados'!G:G,A552,'Servicios Realizados'!B:B,G$2)</f>
        <v>0</v>
      </c>
      <c r="H552">
        <f>SUMIFS('Servicios Realizados'!H:H,'Servicios Realizados'!G:G,A552,'Servicios Realizados'!B:B,H$2)</f>
        <v>0</v>
      </c>
      <c r="I552">
        <f>SUMIFS('Servicios Realizados'!H:H,'Servicios Realizados'!G:G,A552,'Servicios Realizados'!B:B,I$2)</f>
        <v>0</v>
      </c>
      <c r="J552">
        <f>SUMIFS('Servicios Realizados'!H:H,'Servicios Realizados'!G:G,A552,'Servicios Realizados'!B:B,J$2)</f>
        <v>0</v>
      </c>
    </row>
    <row r="553" spans="1:10" ht="15" hidden="1" customHeight="1">
      <c r="A553" s="6">
        <f t="shared" si="6"/>
        <v>43344</v>
      </c>
      <c r="B553">
        <f>SUMIF('Servicios Realizados'!G$2:G$800,A553,'Servicios Realizados'!H$2:H$800)</f>
        <v>0</v>
      </c>
      <c r="D553">
        <f>SUMIFS('Servicios Realizados'!H:H,'Servicios Realizados'!G:G,A553,'Servicios Realizados'!B:B,D$2)</f>
        <v>0</v>
      </c>
      <c r="E553">
        <f>SUMIFS('Servicios Realizados'!H:H,'Servicios Realizados'!G:G,A553,'Servicios Realizados'!B:B,E$2)</f>
        <v>0</v>
      </c>
      <c r="F553">
        <f>SUMIFS('Servicios Realizados'!H:H,'Servicios Realizados'!G:G,A553,'Servicios Realizados'!B:B,F$2)</f>
        <v>0</v>
      </c>
      <c r="G553">
        <f>SUMIFS('Servicios Realizados'!H:H,'Servicios Realizados'!G:G,A553,'Servicios Realizados'!B:B,G$2)</f>
        <v>0</v>
      </c>
      <c r="H553">
        <f>SUMIFS('Servicios Realizados'!H:H,'Servicios Realizados'!G:G,A553,'Servicios Realizados'!B:B,H$2)</f>
        <v>0</v>
      </c>
      <c r="I553">
        <f>SUMIFS('Servicios Realizados'!H:H,'Servicios Realizados'!G:G,A553,'Servicios Realizados'!B:B,I$2)</f>
        <v>0</v>
      </c>
      <c r="J553">
        <f>SUMIFS('Servicios Realizados'!H:H,'Servicios Realizados'!G:G,A553,'Servicios Realizados'!B:B,J$2)</f>
        <v>0</v>
      </c>
    </row>
    <row r="554" spans="1:10" ht="15" hidden="1" customHeight="1">
      <c r="A554" s="6">
        <f t="shared" si="6"/>
        <v>43345</v>
      </c>
      <c r="B554">
        <f>SUMIF('Servicios Realizados'!G$2:G$800,A554,'Servicios Realizados'!H$2:H$800)</f>
        <v>0</v>
      </c>
      <c r="D554">
        <f>SUMIFS('Servicios Realizados'!H:H,'Servicios Realizados'!G:G,A554,'Servicios Realizados'!B:B,D$2)</f>
        <v>0</v>
      </c>
      <c r="E554">
        <f>SUMIFS('Servicios Realizados'!H:H,'Servicios Realizados'!G:G,A554,'Servicios Realizados'!B:B,E$2)</f>
        <v>0</v>
      </c>
      <c r="F554">
        <f>SUMIFS('Servicios Realizados'!H:H,'Servicios Realizados'!G:G,A554,'Servicios Realizados'!B:B,F$2)</f>
        <v>0</v>
      </c>
      <c r="G554">
        <f>SUMIFS('Servicios Realizados'!H:H,'Servicios Realizados'!G:G,A554,'Servicios Realizados'!B:B,G$2)</f>
        <v>0</v>
      </c>
      <c r="H554">
        <f>SUMIFS('Servicios Realizados'!H:H,'Servicios Realizados'!G:G,A554,'Servicios Realizados'!B:B,H$2)</f>
        <v>0</v>
      </c>
      <c r="I554">
        <f>SUMIFS('Servicios Realizados'!H:H,'Servicios Realizados'!G:G,A554,'Servicios Realizados'!B:B,I$2)</f>
        <v>0</v>
      </c>
      <c r="J554">
        <f>SUMIFS('Servicios Realizados'!H:H,'Servicios Realizados'!G:G,A554,'Servicios Realizados'!B:B,J$2)</f>
        <v>0</v>
      </c>
    </row>
    <row r="555" spans="1:10" ht="15" hidden="1" customHeight="1">
      <c r="A555" s="6">
        <f t="shared" si="6"/>
        <v>43346</v>
      </c>
      <c r="B555">
        <f>SUMIF('Servicios Realizados'!G$2:G$800,A555,'Servicios Realizados'!H$2:H$800)</f>
        <v>0</v>
      </c>
      <c r="D555">
        <f>SUMIFS('Servicios Realizados'!H:H,'Servicios Realizados'!G:G,A555,'Servicios Realizados'!B:B,D$2)</f>
        <v>0</v>
      </c>
      <c r="E555">
        <f>SUMIFS('Servicios Realizados'!H:H,'Servicios Realizados'!G:G,A555,'Servicios Realizados'!B:B,E$2)</f>
        <v>0</v>
      </c>
      <c r="F555">
        <f>SUMIFS('Servicios Realizados'!H:H,'Servicios Realizados'!G:G,A555,'Servicios Realizados'!B:B,F$2)</f>
        <v>0</v>
      </c>
      <c r="G555">
        <f>SUMIFS('Servicios Realizados'!H:H,'Servicios Realizados'!G:G,A555,'Servicios Realizados'!B:B,G$2)</f>
        <v>0</v>
      </c>
      <c r="H555">
        <f>SUMIFS('Servicios Realizados'!H:H,'Servicios Realizados'!G:G,A555,'Servicios Realizados'!B:B,H$2)</f>
        <v>0</v>
      </c>
      <c r="I555">
        <f>SUMIFS('Servicios Realizados'!H:H,'Servicios Realizados'!G:G,A555,'Servicios Realizados'!B:B,I$2)</f>
        <v>0</v>
      </c>
      <c r="J555">
        <f>SUMIFS('Servicios Realizados'!H:H,'Servicios Realizados'!G:G,A555,'Servicios Realizados'!B:B,J$2)</f>
        <v>0</v>
      </c>
    </row>
    <row r="556" spans="1:10" ht="15" hidden="1" customHeight="1">
      <c r="A556" s="6">
        <f t="shared" si="6"/>
        <v>43347</v>
      </c>
      <c r="B556">
        <f>SUMIF('Servicios Realizados'!G$2:G$800,A556,'Servicios Realizados'!H$2:H$800)</f>
        <v>0</v>
      </c>
      <c r="D556">
        <f>SUMIFS('Servicios Realizados'!H:H,'Servicios Realizados'!G:G,A556,'Servicios Realizados'!B:B,D$2)</f>
        <v>0</v>
      </c>
      <c r="E556">
        <f>SUMIFS('Servicios Realizados'!H:H,'Servicios Realizados'!G:G,A556,'Servicios Realizados'!B:B,E$2)</f>
        <v>0</v>
      </c>
      <c r="F556">
        <f>SUMIFS('Servicios Realizados'!H:H,'Servicios Realizados'!G:G,A556,'Servicios Realizados'!B:B,F$2)</f>
        <v>0</v>
      </c>
      <c r="G556">
        <f>SUMIFS('Servicios Realizados'!H:H,'Servicios Realizados'!G:G,A556,'Servicios Realizados'!B:B,G$2)</f>
        <v>0</v>
      </c>
      <c r="H556">
        <f>SUMIFS('Servicios Realizados'!H:H,'Servicios Realizados'!G:G,A556,'Servicios Realizados'!B:B,H$2)</f>
        <v>0</v>
      </c>
      <c r="I556">
        <f>SUMIFS('Servicios Realizados'!H:H,'Servicios Realizados'!G:G,A556,'Servicios Realizados'!B:B,I$2)</f>
        <v>0</v>
      </c>
      <c r="J556">
        <f>SUMIFS('Servicios Realizados'!H:H,'Servicios Realizados'!G:G,A556,'Servicios Realizados'!B:B,J$2)</f>
        <v>0</v>
      </c>
    </row>
    <row r="557" spans="1:10" ht="15" hidden="1" customHeight="1">
      <c r="A557" s="6">
        <f t="shared" si="6"/>
        <v>43348</v>
      </c>
      <c r="B557">
        <f>SUMIF('Servicios Realizados'!G$2:G$800,A557,'Servicios Realizados'!H$2:H$800)</f>
        <v>0</v>
      </c>
      <c r="D557">
        <f>SUMIFS('Servicios Realizados'!H:H,'Servicios Realizados'!G:G,A557,'Servicios Realizados'!B:B,D$2)</f>
        <v>0</v>
      </c>
      <c r="E557">
        <f>SUMIFS('Servicios Realizados'!H:H,'Servicios Realizados'!G:G,A557,'Servicios Realizados'!B:B,E$2)</f>
        <v>0</v>
      </c>
      <c r="F557">
        <f>SUMIFS('Servicios Realizados'!H:H,'Servicios Realizados'!G:G,A557,'Servicios Realizados'!B:B,F$2)</f>
        <v>0</v>
      </c>
      <c r="G557">
        <f>SUMIFS('Servicios Realizados'!H:H,'Servicios Realizados'!G:G,A557,'Servicios Realizados'!B:B,G$2)</f>
        <v>0</v>
      </c>
      <c r="H557">
        <f>SUMIFS('Servicios Realizados'!H:H,'Servicios Realizados'!G:G,A557,'Servicios Realizados'!B:B,H$2)</f>
        <v>0</v>
      </c>
      <c r="I557">
        <f>SUMIFS('Servicios Realizados'!H:H,'Servicios Realizados'!G:G,A557,'Servicios Realizados'!B:B,I$2)</f>
        <v>0</v>
      </c>
      <c r="J557">
        <f>SUMIFS('Servicios Realizados'!H:H,'Servicios Realizados'!G:G,A557,'Servicios Realizados'!B:B,J$2)</f>
        <v>0</v>
      </c>
    </row>
    <row r="558" spans="1:10" ht="15" hidden="1" customHeight="1">
      <c r="A558" s="6">
        <f t="shared" si="6"/>
        <v>43349</v>
      </c>
      <c r="B558">
        <f>SUMIF('Servicios Realizados'!G$2:G$800,A558,'Servicios Realizados'!H$2:H$800)</f>
        <v>0</v>
      </c>
      <c r="D558">
        <f>SUMIFS('Servicios Realizados'!H:H,'Servicios Realizados'!G:G,A558,'Servicios Realizados'!B:B,D$2)</f>
        <v>0</v>
      </c>
      <c r="E558">
        <f>SUMIFS('Servicios Realizados'!H:H,'Servicios Realizados'!G:G,A558,'Servicios Realizados'!B:B,E$2)</f>
        <v>0</v>
      </c>
      <c r="F558">
        <f>SUMIFS('Servicios Realizados'!H:H,'Servicios Realizados'!G:G,A558,'Servicios Realizados'!B:B,F$2)</f>
        <v>0</v>
      </c>
      <c r="G558">
        <f>SUMIFS('Servicios Realizados'!H:H,'Servicios Realizados'!G:G,A558,'Servicios Realizados'!B:B,G$2)</f>
        <v>0</v>
      </c>
      <c r="H558">
        <f>SUMIFS('Servicios Realizados'!H:H,'Servicios Realizados'!G:G,A558,'Servicios Realizados'!B:B,H$2)</f>
        <v>0</v>
      </c>
      <c r="I558">
        <f>SUMIFS('Servicios Realizados'!H:H,'Servicios Realizados'!G:G,A558,'Servicios Realizados'!B:B,I$2)</f>
        <v>0</v>
      </c>
      <c r="J558">
        <f>SUMIFS('Servicios Realizados'!H:H,'Servicios Realizados'!G:G,A558,'Servicios Realizados'!B:B,J$2)</f>
        <v>0</v>
      </c>
    </row>
    <row r="559" spans="1:10" ht="15" hidden="1" customHeight="1">
      <c r="A559" s="6">
        <f t="shared" si="6"/>
        <v>43350</v>
      </c>
      <c r="B559">
        <f>SUMIF('Servicios Realizados'!G$2:G$800,A559,'Servicios Realizados'!H$2:H$800)</f>
        <v>0</v>
      </c>
      <c r="D559">
        <f>SUMIFS('Servicios Realizados'!H:H,'Servicios Realizados'!G:G,A559,'Servicios Realizados'!B:B,D$2)</f>
        <v>0</v>
      </c>
      <c r="E559">
        <f>SUMIFS('Servicios Realizados'!H:H,'Servicios Realizados'!G:G,A559,'Servicios Realizados'!B:B,E$2)</f>
        <v>0</v>
      </c>
      <c r="F559">
        <f>SUMIFS('Servicios Realizados'!H:H,'Servicios Realizados'!G:G,A559,'Servicios Realizados'!B:B,F$2)</f>
        <v>0</v>
      </c>
      <c r="G559">
        <f>SUMIFS('Servicios Realizados'!H:H,'Servicios Realizados'!G:G,A559,'Servicios Realizados'!B:B,G$2)</f>
        <v>0</v>
      </c>
      <c r="H559">
        <f>SUMIFS('Servicios Realizados'!H:H,'Servicios Realizados'!G:G,A559,'Servicios Realizados'!B:B,H$2)</f>
        <v>0</v>
      </c>
      <c r="I559">
        <f>SUMIFS('Servicios Realizados'!H:H,'Servicios Realizados'!G:G,A559,'Servicios Realizados'!B:B,I$2)</f>
        <v>0</v>
      </c>
      <c r="J559">
        <f>SUMIFS('Servicios Realizados'!H:H,'Servicios Realizados'!G:G,A559,'Servicios Realizados'!B:B,J$2)</f>
        <v>0</v>
      </c>
    </row>
    <row r="560" spans="1:10" ht="15" hidden="1" customHeight="1">
      <c r="A560" s="6">
        <f t="shared" si="6"/>
        <v>43351</v>
      </c>
      <c r="B560">
        <f>SUMIF('Servicios Realizados'!G$2:G$800,A560,'Servicios Realizados'!H$2:H$800)</f>
        <v>0</v>
      </c>
      <c r="D560">
        <f>SUMIFS('Servicios Realizados'!H:H,'Servicios Realizados'!G:G,A560,'Servicios Realizados'!B:B,D$2)</f>
        <v>0</v>
      </c>
      <c r="E560">
        <f>SUMIFS('Servicios Realizados'!H:H,'Servicios Realizados'!G:G,A560,'Servicios Realizados'!B:B,E$2)</f>
        <v>0</v>
      </c>
      <c r="F560">
        <f>SUMIFS('Servicios Realizados'!H:H,'Servicios Realizados'!G:G,A560,'Servicios Realizados'!B:B,F$2)</f>
        <v>0</v>
      </c>
      <c r="G560">
        <f>SUMIFS('Servicios Realizados'!H:H,'Servicios Realizados'!G:G,A560,'Servicios Realizados'!B:B,G$2)</f>
        <v>0</v>
      </c>
      <c r="H560">
        <f>SUMIFS('Servicios Realizados'!H:H,'Servicios Realizados'!G:G,A560,'Servicios Realizados'!B:B,H$2)</f>
        <v>0</v>
      </c>
      <c r="I560">
        <f>SUMIFS('Servicios Realizados'!H:H,'Servicios Realizados'!G:G,A560,'Servicios Realizados'!B:B,I$2)</f>
        <v>0</v>
      </c>
      <c r="J560">
        <f>SUMIFS('Servicios Realizados'!H:H,'Servicios Realizados'!G:G,A560,'Servicios Realizados'!B:B,J$2)</f>
        <v>0</v>
      </c>
    </row>
    <row r="561" spans="1:10" ht="15" hidden="1" customHeight="1">
      <c r="A561" s="6">
        <f t="shared" si="6"/>
        <v>43352</v>
      </c>
      <c r="B561">
        <f>SUMIF('Servicios Realizados'!G$2:G$800,A561,'Servicios Realizados'!H$2:H$800)</f>
        <v>0</v>
      </c>
      <c r="D561">
        <f>SUMIFS('Servicios Realizados'!H:H,'Servicios Realizados'!G:G,A561,'Servicios Realizados'!B:B,D$2)</f>
        <v>0</v>
      </c>
      <c r="E561">
        <f>SUMIFS('Servicios Realizados'!H:H,'Servicios Realizados'!G:G,A561,'Servicios Realizados'!B:B,E$2)</f>
        <v>0</v>
      </c>
      <c r="F561">
        <f>SUMIFS('Servicios Realizados'!H:H,'Servicios Realizados'!G:G,A561,'Servicios Realizados'!B:B,F$2)</f>
        <v>0</v>
      </c>
      <c r="G561">
        <f>SUMIFS('Servicios Realizados'!H:H,'Servicios Realizados'!G:G,A561,'Servicios Realizados'!B:B,G$2)</f>
        <v>0</v>
      </c>
      <c r="H561">
        <f>SUMIFS('Servicios Realizados'!H:H,'Servicios Realizados'!G:G,A561,'Servicios Realizados'!B:B,H$2)</f>
        <v>0</v>
      </c>
      <c r="I561">
        <f>SUMIFS('Servicios Realizados'!H:H,'Servicios Realizados'!G:G,A561,'Servicios Realizados'!B:B,I$2)</f>
        <v>0</v>
      </c>
      <c r="J561">
        <f>SUMIFS('Servicios Realizados'!H:H,'Servicios Realizados'!G:G,A561,'Servicios Realizados'!B:B,J$2)</f>
        <v>0</v>
      </c>
    </row>
    <row r="562" spans="1:10" ht="15" hidden="1" customHeight="1">
      <c r="A562" s="6">
        <f t="shared" si="6"/>
        <v>43353</v>
      </c>
      <c r="B562">
        <f>SUMIF('Servicios Realizados'!G$2:G$800,A562,'Servicios Realizados'!H$2:H$800)</f>
        <v>0</v>
      </c>
      <c r="D562">
        <f>SUMIFS('Servicios Realizados'!H:H,'Servicios Realizados'!G:G,A562,'Servicios Realizados'!B:B,D$2)</f>
        <v>0</v>
      </c>
      <c r="E562">
        <f>SUMIFS('Servicios Realizados'!H:H,'Servicios Realizados'!G:G,A562,'Servicios Realizados'!B:B,E$2)</f>
        <v>0</v>
      </c>
      <c r="F562">
        <f>SUMIFS('Servicios Realizados'!H:H,'Servicios Realizados'!G:G,A562,'Servicios Realizados'!B:B,F$2)</f>
        <v>0</v>
      </c>
      <c r="G562">
        <f>SUMIFS('Servicios Realizados'!H:H,'Servicios Realizados'!G:G,A562,'Servicios Realizados'!B:B,G$2)</f>
        <v>0</v>
      </c>
      <c r="H562">
        <f>SUMIFS('Servicios Realizados'!H:H,'Servicios Realizados'!G:G,A562,'Servicios Realizados'!B:B,H$2)</f>
        <v>0</v>
      </c>
      <c r="I562">
        <f>SUMIFS('Servicios Realizados'!H:H,'Servicios Realizados'!G:G,A562,'Servicios Realizados'!B:B,I$2)</f>
        <v>0</v>
      </c>
      <c r="J562">
        <f>SUMIFS('Servicios Realizados'!H:H,'Servicios Realizados'!G:G,A562,'Servicios Realizados'!B:B,J$2)</f>
        <v>0</v>
      </c>
    </row>
    <row r="563" spans="1:10" ht="15" hidden="1" customHeight="1">
      <c r="A563" s="6">
        <f t="shared" si="6"/>
        <v>43354</v>
      </c>
      <c r="B563">
        <f>SUMIF('Servicios Realizados'!G$2:G$800,A563,'Servicios Realizados'!H$2:H$800)</f>
        <v>0</v>
      </c>
      <c r="D563">
        <f>SUMIFS('Servicios Realizados'!H:H,'Servicios Realizados'!G:G,A563,'Servicios Realizados'!B:B,D$2)</f>
        <v>0</v>
      </c>
      <c r="E563">
        <f>SUMIFS('Servicios Realizados'!H:H,'Servicios Realizados'!G:G,A563,'Servicios Realizados'!B:B,E$2)</f>
        <v>0</v>
      </c>
      <c r="F563">
        <f>SUMIFS('Servicios Realizados'!H:H,'Servicios Realizados'!G:G,A563,'Servicios Realizados'!B:B,F$2)</f>
        <v>0</v>
      </c>
      <c r="G563">
        <f>SUMIFS('Servicios Realizados'!H:H,'Servicios Realizados'!G:G,A563,'Servicios Realizados'!B:B,G$2)</f>
        <v>0</v>
      </c>
      <c r="H563">
        <f>SUMIFS('Servicios Realizados'!H:H,'Servicios Realizados'!G:G,A563,'Servicios Realizados'!B:B,H$2)</f>
        <v>0</v>
      </c>
      <c r="I563">
        <f>SUMIFS('Servicios Realizados'!H:H,'Servicios Realizados'!G:G,A563,'Servicios Realizados'!B:B,I$2)</f>
        <v>0</v>
      </c>
      <c r="J563">
        <f>SUMIFS('Servicios Realizados'!H:H,'Servicios Realizados'!G:G,A563,'Servicios Realizados'!B:B,J$2)</f>
        <v>0</v>
      </c>
    </row>
    <row r="564" spans="1:10" ht="15" hidden="1" customHeight="1">
      <c r="A564" s="6">
        <f t="shared" si="6"/>
        <v>43355</v>
      </c>
      <c r="B564">
        <f>SUMIF('Servicios Realizados'!G$2:G$800,A564,'Servicios Realizados'!H$2:H$800)</f>
        <v>0</v>
      </c>
      <c r="D564">
        <f>SUMIFS('Servicios Realizados'!H:H,'Servicios Realizados'!G:G,A564,'Servicios Realizados'!B:B,D$2)</f>
        <v>0</v>
      </c>
      <c r="E564">
        <f>SUMIFS('Servicios Realizados'!H:H,'Servicios Realizados'!G:G,A564,'Servicios Realizados'!B:B,E$2)</f>
        <v>0</v>
      </c>
      <c r="F564">
        <f>SUMIFS('Servicios Realizados'!H:H,'Servicios Realizados'!G:G,A564,'Servicios Realizados'!B:B,F$2)</f>
        <v>0</v>
      </c>
      <c r="G564">
        <f>SUMIFS('Servicios Realizados'!H:H,'Servicios Realizados'!G:G,A564,'Servicios Realizados'!B:B,G$2)</f>
        <v>0</v>
      </c>
      <c r="H564">
        <f>SUMIFS('Servicios Realizados'!H:H,'Servicios Realizados'!G:G,A564,'Servicios Realizados'!B:B,H$2)</f>
        <v>0</v>
      </c>
      <c r="I564">
        <f>SUMIFS('Servicios Realizados'!H:H,'Servicios Realizados'!G:G,A564,'Servicios Realizados'!B:B,I$2)</f>
        <v>0</v>
      </c>
      <c r="J564">
        <f>SUMIFS('Servicios Realizados'!H:H,'Servicios Realizados'!G:G,A564,'Servicios Realizados'!B:B,J$2)</f>
        <v>0</v>
      </c>
    </row>
    <row r="565" spans="1:10" ht="15" hidden="1" customHeight="1">
      <c r="A565" s="6">
        <f t="shared" si="6"/>
        <v>43356</v>
      </c>
      <c r="B565">
        <f>SUMIF('Servicios Realizados'!G$2:G$800,A565,'Servicios Realizados'!H$2:H$800)</f>
        <v>0</v>
      </c>
      <c r="D565">
        <f>SUMIFS('Servicios Realizados'!H:H,'Servicios Realizados'!G:G,A565,'Servicios Realizados'!B:B,D$2)</f>
        <v>0</v>
      </c>
      <c r="E565">
        <f>SUMIFS('Servicios Realizados'!H:H,'Servicios Realizados'!G:G,A565,'Servicios Realizados'!B:B,E$2)</f>
        <v>0</v>
      </c>
      <c r="F565">
        <f>SUMIFS('Servicios Realizados'!H:H,'Servicios Realizados'!G:G,A565,'Servicios Realizados'!B:B,F$2)</f>
        <v>0</v>
      </c>
      <c r="G565">
        <f>SUMIFS('Servicios Realizados'!H:H,'Servicios Realizados'!G:G,A565,'Servicios Realizados'!B:B,G$2)</f>
        <v>0</v>
      </c>
      <c r="H565">
        <f>SUMIFS('Servicios Realizados'!H:H,'Servicios Realizados'!G:G,A565,'Servicios Realizados'!B:B,H$2)</f>
        <v>0</v>
      </c>
      <c r="I565">
        <f>SUMIFS('Servicios Realizados'!H:H,'Servicios Realizados'!G:G,A565,'Servicios Realizados'!B:B,I$2)</f>
        <v>0</v>
      </c>
      <c r="J565">
        <f>SUMIFS('Servicios Realizados'!H:H,'Servicios Realizados'!G:G,A565,'Servicios Realizados'!B:B,J$2)</f>
        <v>0</v>
      </c>
    </row>
    <row r="566" spans="1:10" ht="15" hidden="1" customHeight="1">
      <c r="A566" s="6">
        <f t="shared" si="6"/>
        <v>43357</v>
      </c>
      <c r="B566">
        <f>SUMIF('Servicios Realizados'!G$2:G$800,A566,'Servicios Realizados'!H$2:H$800)</f>
        <v>0</v>
      </c>
      <c r="D566">
        <f>SUMIFS('Servicios Realizados'!H:H,'Servicios Realizados'!G:G,A566,'Servicios Realizados'!B:B,D$2)</f>
        <v>0</v>
      </c>
      <c r="E566">
        <f>SUMIFS('Servicios Realizados'!H:H,'Servicios Realizados'!G:G,A566,'Servicios Realizados'!B:B,E$2)</f>
        <v>0</v>
      </c>
      <c r="F566">
        <f>SUMIFS('Servicios Realizados'!H:H,'Servicios Realizados'!G:G,A566,'Servicios Realizados'!B:B,F$2)</f>
        <v>0</v>
      </c>
      <c r="G566">
        <f>SUMIFS('Servicios Realizados'!H:H,'Servicios Realizados'!G:G,A566,'Servicios Realizados'!B:B,G$2)</f>
        <v>0</v>
      </c>
      <c r="H566">
        <f>SUMIFS('Servicios Realizados'!H:H,'Servicios Realizados'!G:G,A566,'Servicios Realizados'!B:B,H$2)</f>
        <v>0</v>
      </c>
      <c r="I566">
        <f>SUMIFS('Servicios Realizados'!H:H,'Servicios Realizados'!G:G,A566,'Servicios Realizados'!B:B,I$2)</f>
        <v>0</v>
      </c>
      <c r="J566">
        <f>SUMIFS('Servicios Realizados'!H:H,'Servicios Realizados'!G:G,A566,'Servicios Realizados'!B:B,J$2)</f>
        <v>0</v>
      </c>
    </row>
    <row r="567" spans="1:10" ht="15" hidden="1" customHeight="1">
      <c r="A567" s="6">
        <f t="shared" ref="A567:A630" si="7">SUM(A566,1)</f>
        <v>43358</v>
      </c>
      <c r="B567">
        <f>SUMIF('Servicios Realizados'!G$2:G$800,A567,'Servicios Realizados'!H$2:H$800)</f>
        <v>0</v>
      </c>
      <c r="D567">
        <f>SUMIFS('Servicios Realizados'!H:H,'Servicios Realizados'!G:G,A567,'Servicios Realizados'!B:B,D$2)</f>
        <v>0</v>
      </c>
      <c r="E567">
        <f>SUMIFS('Servicios Realizados'!H:H,'Servicios Realizados'!G:G,A567,'Servicios Realizados'!B:B,E$2)</f>
        <v>0</v>
      </c>
      <c r="F567">
        <f>SUMIFS('Servicios Realizados'!H:H,'Servicios Realizados'!G:G,A567,'Servicios Realizados'!B:B,F$2)</f>
        <v>0</v>
      </c>
      <c r="G567">
        <f>SUMIFS('Servicios Realizados'!H:H,'Servicios Realizados'!G:G,A567,'Servicios Realizados'!B:B,G$2)</f>
        <v>0</v>
      </c>
      <c r="H567">
        <f>SUMIFS('Servicios Realizados'!H:H,'Servicios Realizados'!G:G,A567,'Servicios Realizados'!B:B,H$2)</f>
        <v>0</v>
      </c>
      <c r="I567">
        <f>SUMIFS('Servicios Realizados'!H:H,'Servicios Realizados'!G:G,A567,'Servicios Realizados'!B:B,I$2)</f>
        <v>0</v>
      </c>
      <c r="J567">
        <f>SUMIFS('Servicios Realizados'!H:H,'Servicios Realizados'!G:G,A567,'Servicios Realizados'!B:B,J$2)</f>
        <v>0</v>
      </c>
    </row>
    <row r="568" spans="1:10" ht="15" hidden="1" customHeight="1">
      <c r="A568" s="6">
        <f t="shared" si="7"/>
        <v>43359</v>
      </c>
      <c r="B568">
        <f>SUMIF('Servicios Realizados'!G$2:G$800,A568,'Servicios Realizados'!H$2:H$800)</f>
        <v>0</v>
      </c>
      <c r="D568">
        <f>SUMIFS('Servicios Realizados'!H:H,'Servicios Realizados'!G:G,A568,'Servicios Realizados'!B:B,D$2)</f>
        <v>0</v>
      </c>
      <c r="E568">
        <f>SUMIFS('Servicios Realizados'!H:H,'Servicios Realizados'!G:G,A568,'Servicios Realizados'!B:B,E$2)</f>
        <v>0</v>
      </c>
      <c r="F568">
        <f>SUMIFS('Servicios Realizados'!H:H,'Servicios Realizados'!G:G,A568,'Servicios Realizados'!B:B,F$2)</f>
        <v>0</v>
      </c>
      <c r="G568">
        <f>SUMIFS('Servicios Realizados'!H:H,'Servicios Realizados'!G:G,A568,'Servicios Realizados'!B:B,G$2)</f>
        <v>0</v>
      </c>
      <c r="H568">
        <f>SUMIFS('Servicios Realizados'!H:H,'Servicios Realizados'!G:G,A568,'Servicios Realizados'!B:B,H$2)</f>
        <v>0</v>
      </c>
      <c r="I568">
        <f>SUMIFS('Servicios Realizados'!H:H,'Servicios Realizados'!G:G,A568,'Servicios Realizados'!B:B,I$2)</f>
        <v>0</v>
      </c>
      <c r="J568">
        <f>SUMIFS('Servicios Realizados'!H:H,'Servicios Realizados'!G:G,A568,'Servicios Realizados'!B:B,J$2)</f>
        <v>0</v>
      </c>
    </row>
    <row r="569" spans="1:10" ht="15" hidden="1" customHeight="1">
      <c r="A569" s="6">
        <f t="shared" si="7"/>
        <v>43360</v>
      </c>
      <c r="B569">
        <f>SUMIF('Servicios Realizados'!G$2:G$800,A569,'Servicios Realizados'!H$2:H$800)</f>
        <v>0</v>
      </c>
      <c r="D569">
        <f>SUMIFS('Servicios Realizados'!H:H,'Servicios Realizados'!G:G,A569,'Servicios Realizados'!B:B,D$2)</f>
        <v>0</v>
      </c>
      <c r="E569">
        <f>SUMIFS('Servicios Realizados'!H:H,'Servicios Realizados'!G:G,A569,'Servicios Realizados'!B:B,E$2)</f>
        <v>0</v>
      </c>
      <c r="F569">
        <f>SUMIFS('Servicios Realizados'!H:H,'Servicios Realizados'!G:G,A569,'Servicios Realizados'!B:B,F$2)</f>
        <v>0</v>
      </c>
      <c r="G569">
        <f>SUMIFS('Servicios Realizados'!H:H,'Servicios Realizados'!G:G,A569,'Servicios Realizados'!B:B,G$2)</f>
        <v>0</v>
      </c>
      <c r="H569">
        <f>SUMIFS('Servicios Realizados'!H:H,'Servicios Realizados'!G:G,A569,'Servicios Realizados'!B:B,H$2)</f>
        <v>0</v>
      </c>
      <c r="I569">
        <f>SUMIFS('Servicios Realizados'!H:H,'Servicios Realizados'!G:G,A569,'Servicios Realizados'!B:B,I$2)</f>
        <v>0</v>
      </c>
      <c r="J569">
        <f>SUMIFS('Servicios Realizados'!H:H,'Servicios Realizados'!G:G,A569,'Servicios Realizados'!B:B,J$2)</f>
        <v>0</v>
      </c>
    </row>
    <row r="570" spans="1:10" ht="15" hidden="1" customHeight="1">
      <c r="A570" s="6">
        <f t="shared" si="7"/>
        <v>43361</v>
      </c>
      <c r="B570">
        <f>SUMIF('Servicios Realizados'!G$2:G$800,A570,'Servicios Realizados'!H$2:H$800)</f>
        <v>0</v>
      </c>
      <c r="D570">
        <f>SUMIFS('Servicios Realizados'!H:H,'Servicios Realizados'!G:G,A570,'Servicios Realizados'!B:B,D$2)</f>
        <v>0</v>
      </c>
      <c r="E570">
        <f>SUMIFS('Servicios Realizados'!H:H,'Servicios Realizados'!G:G,A570,'Servicios Realizados'!B:B,E$2)</f>
        <v>0</v>
      </c>
      <c r="F570">
        <f>SUMIFS('Servicios Realizados'!H:H,'Servicios Realizados'!G:G,A570,'Servicios Realizados'!B:B,F$2)</f>
        <v>0</v>
      </c>
      <c r="G570">
        <f>SUMIFS('Servicios Realizados'!H:H,'Servicios Realizados'!G:G,A570,'Servicios Realizados'!B:B,G$2)</f>
        <v>0</v>
      </c>
      <c r="H570">
        <f>SUMIFS('Servicios Realizados'!H:H,'Servicios Realizados'!G:G,A570,'Servicios Realizados'!B:B,H$2)</f>
        <v>0</v>
      </c>
      <c r="I570">
        <f>SUMIFS('Servicios Realizados'!H:H,'Servicios Realizados'!G:G,A570,'Servicios Realizados'!B:B,I$2)</f>
        <v>0</v>
      </c>
      <c r="J570">
        <f>SUMIFS('Servicios Realizados'!H:H,'Servicios Realizados'!G:G,A570,'Servicios Realizados'!B:B,J$2)</f>
        <v>0</v>
      </c>
    </row>
    <row r="571" spans="1:10" ht="15" hidden="1" customHeight="1">
      <c r="A571" s="6">
        <f t="shared" si="7"/>
        <v>43362</v>
      </c>
      <c r="B571">
        <f>SUMIF('Servicios Realizados'!G$2:G$800,A571,'Servicios Realizados'!H$2:H$800)</f>
        <v>0</v>
      </c>
      <c r="D571">
        <f>SUMIFS('Servicios Realizados'!H:H,'Servicios Realizados'!G:G,A571,'Servicios Realizados'!B:B,D$2)</f>
        <v>0</v>
      </c>
      <c r="E571">
        <f>SUMIFS('Servicios Realizados'!H:H,'Servicios Realizados'!G:G,A571,'Servicios Realizados'!B:B,E$2)</f>
        <v>0</v>
      </c>
      <c r="F571">
        <f>SUMIFS('Servicios Realizados'!H:H,'Servicios Realizados'!G:G,A571,'Servicios Realizados'!B:B,F$2)</f>
        <v>0</v>
      </c>
      <c r="G571">
        <f>SUMIFS('Servicios Realizados'!H:H,'Servicios Realizados'!G:G,A571,'Servicios Realizados'!B:B,G$2)</f>
        <v>0</v>
      </c>
      <c r="H571">
        <f>SUMIFS('Servicios Realizados'!H:H,'Servicios Realizados'!G:G,A571,'Servicios Realizados'!B:B,H$2)</f>
        <v>0</v>
      </c>
      <c r="I571">
        <f>SUMIFS('Servicios Realizados'!H:H,'Servicios Realizados'!G:G,A571,'Servicios Realizados'!B:B,I$2)</f>
        <v>0</v>
      </c>
      <c r="J571">
        <f>SUMIFS('Servicios Realizados'!H:H,'Servicios Realizados'!G:G,A571,'Servicios Realizados'!B:B,J$2)</f>
        <v>0</v>
      </c>
    </row>
    <row r="572" spans="1:10" ht="15" hidden="1" customHeight="1">
      <c r="A572" s="6">
        <f t="shared" si="7"/>
        <v>43363</v>
      </c>
      <c r="B572">
        <f>SUMIF('Servicios Realizados'!G$2:G$800,A572,'Servicios Realizados'!H$2:H$800)</f>
        <v>0</v>
      </c>
      <c r="D572">
        <f>SUMIFS('Servicios Realizados'!H:H,'Servicios Realizados'!G:G,A572,'Servicios Realizados'!B:B,D$2)</f>
        <v>0</v>
      </c>
      <c r="E572">
        <f>SUMIFS('Servicios Realizados'!H:H,'Servicios Realizados'!G:G,A572,'Servicios Realizados'!B:B,E$2)</f>
        <v>0</v>
      </c>
      <c r="F572">
        <f>SUMIFS('Servicios Realizados'!H:H,'Servicios Realizados'!G:G,A572,'Servicios Realizados'!B:B,F$2)</f>
        <v>0</v>
      </c>
      <c r="G572">
        <f>SUMIFS('Servicios Realizados'!H:H,'Servicios Realizados'!G:G,A572,'Servicios Realizados'!B:B,G$2)</f>
        <v>0</v>
      </c>
      <c r="H572">
        <f>SUMIFS('Servicios Realizados'!H:H,'Servicios Realizados'!G:G,A572,'Servicios Realizados'!B:B,H$2)</f>
        <v>0</v>
      </c>
      <c r="I572">
        <f>SUMIFS('Servicios Realizados'!H:H,'Servicios Realizados'!G:G,A572,'Servicios Realizados'!B:B,I$2)</f>
        <v>0</v>
      </c>
      <c r="J572">
        <f>SUMIFS('Servicios Realizados'!H:H,'Servicios Realizados'!G:G,A572,'Servicios Realizados'!B:B,J$2)</f>
        <v>0</v>
      </c>
    </row>
    <row r="573" spans="1:10" ht="15" hidden="1" customHeight="1">
      <c r="A573" s="6">
        <f t="shared" si="7"/>
        <v>43364</v>
      </c>
      <c r="B573">
        <f>SUMIF('Servicios Realizados'!G$2:G$800,A573,'Servicios Realizados'!H$2:H$800)</f>
        <v>0</v>
      </c>
      <c r="D573">
        <f>SUMIFS('Servicios Realizados'!H:H,'Servicios Realizados'!G:G,A573,'Servicios Realizados'!B:B,D$2)</f>
        <v>0</v>
      </c>
      <c r="E573">
        <f>SUMIFS('Servicios Realizados'!H:H,'Servicios Realizados'!G:G,A573,'Servicios Realizados'!B:B,E$2)</f>
        <v>0</v>
      </c>
      <c r="F573">
        <f>SUMIFS('Servicios Realizados'!H:H,'Servicios Realizados'!G:G,A573,'Servicios Realizados'!B:B,F$2)</f>
        <v>0</v>
      </c>
      <c r="G573">
        <f>SUMIFS('Servicios Realizados'!H:H,'Servicios Realizados'!G:G,A573,'Servicios Realizados'!B:B,G$2)</f>
        <v>0</v>
      </c>
      <c r="H573">
        <f>SUMIFS('Servicios Realizados'!H:H,'Servicios Realizados'!G:G,A573,'Servicios Realizados'!B:B,H$2)</f>
        <v>0</v>
      </c>
      <c r="I573">
        <f>SUMIFS('Servicios Realizados'!H:H,'Servicios Realizados'!G:G,A573,'Servicios Realizados'!B:B,I$2)</f>
        <v>0</v>
      </c>
      <c r="J573">
        <f>SUMIFS('Servicios Realizados'!H:H,'Servicios Realizados'!G:G,A573,'Servicios Realizados'!B:B,J$2)</f>
        <v>0</v>
      </c>
    </row>
    <row r="574" spans="1:10" ht="15" hidden="1" customHeight="1">
      <c r="A574" s="6">
        <f t="shared" si="7"/>
        <v>43365</v>
      </c>
      <c r="B574">
        <f>SUMIF('Servicios Realizados'!G$2:G$800,A574,'Servicios Realizados'!H$2:H$800)</f>
        <v>0</v>
      </c>
      <c r="D574">
        <f>SUMIFS('Servicios Realizados'!H:H,'Servicios Realizados'!G:G,A574,'Servicios Realizados'!B:B,D$2)</f>
        <v>0</v>
      </c>
      <c r="E574">
        <f>SUMIFS('Servicios Realizados'!H:H,'Servicios Realizados'!G:G,A574,'Servicios Realizados'!B:B,E$2)</f>
        <v>0</v>
      </c>
      <c r="F574">
        <f>SUMIFS('Servicios Realizados'!H:H,'Servicios Realizados'!G:G,A574,'Servicios Realizados'!B:B,F$2)</f>
        <v>0</v>
      </c>
      <c r="G574">
        <f>SUMIFS('Servicios Realizados'!H:H,'Servicios Realizados'!G:G,A574,'Servicios Realizados'!B:B,G$2)</f>
        <v>0</v>
      </c>
      <c r="H574">
        <f>SUMIFS('Servicios Realizados'!H:H,'Servicios Realizados'!G:G,A574,'Servicios Realizados'!B:B,H$2)</f>
        <v>0</v>
      </c>
      <c r="I574">
        <f>SUMIFS('Servicios Realizados'!H:H,'Servicios Realizados'!G:G,A574,'Servicios Realizados'!B:B,I$2)</f>
        <v>0</v>
      </c>
      <c r="J574">
        <f>SUMIFS('Servicios Realizados'!H:H,'Servicios Realizados'!G:G,A574,'Servicios Realizados'!B:B,J$2)</f>
        <v>0</v>
      </c>
    </row>
    <row r="575" spans="1:10" ht="15" hidden="1" customHeight="1">
      <c r="A575" s="6">
        <f t="shared" si="7"/>
        <v>43366</v>
      </c>
      <c r="B575">
        <f>SUMIF('Servicios Realizados'!G$2:G$800,A575,'Servicios Realizados'!H$2:H$800)</f>
        <v>0</v>
      </c>
      <c r="D575">
        <f>SUMIFS('Servicios Realizados'!H:H,'Servicios Realizados'!G:G,A575,'Servicios Realizados'!B:B,D$2)</f>
        <v>0</v>
      </c>
      <c r="E575">
        <f>SUMIFS('Servicios Realizados'!H:H,'Servicios Realizados'!G:G,A575,'Servicios Realizados'!B:B,E$2)</f>
        <v>0</v>
      </c>
      <c r="F575">
        <f>SUMIFS('Servicios Realizados'!H:H,'Servicios Realizados'!G:G,A575,'Servicios Realizados'!B:B,F$2)</f>
        <v>0</v>
      </c>
      <c r="G575">
        <f>SUMIFS('Servicios Realizados'!H:H,'Servicios Realizados'!G:G,A575,'Servicios Realizados'!B:B,G$2)</f>
        <v>0</v>
      </c>
      <c r="H575">
        <f>SUMIFS('Servicios Realizados'!H:H,'Servicios Realizados'!G:G,A575,'Servicios Realizados'!B:B,H$2)</f>
        <v>0</v>
      </c>
      <c r="I575">
        <f>SUMIFS('Servicios Realizados'!H:H,'Servicios Realizados'!G:G,A575,'Servicios Realizados'!B:B,I$2)</f>
        <v>0</v>
      </c>
      <c r="J575">
        <f>SUMIFS('Servicios Realizados'!H:H,'Servicios Realizados'!G:G,A575,'Servicios Realizados'!B:B,J$2)</f>
        <v>0</v>
      </c>
    </row>
    <row r="576" spans="1:10" ht="15" hidden="1" customHeight="1">
      <c r="A576" s="6">
        <f t="shared" si="7"/>
        <v>43367</v>
      </c>
      <c r="B576">
        <f>SUMIF('Servicios Realizados'!G$2:G$800,A576,'Servicios Realizados'!H$2:H$800)</f>
        <v>0</v>
      </c>
      <c r="D576">
        <f>SUMIFS('Servicios Realizados'!H:H,'Servicios Realizados'!G:G,A576,'Servicios Realizados'!B:B,D$2)</f>
        <v>0</v>
      </c>
      <c r="E576">
        <f>SUMIFS('Servicios Realizados'!H:H,'Servicios Realizados'!G:G,A576,'Servicios Realizados'!B:B,E$2)</f>
        <v>0</v>
      </c>
      <c r="F576">
        <f>SUMIFS('Servicios Realizados'!H:H,'Servicios Realizados'!G:G,A576,'Servicios Realizados'!B:B,F$2)</f>
        <v>0</v>
      </c>
      <c r="G576">
        <f>SUMIFS('Servicios Realizados'!H:H,'Servicios Realizados'!G:G,A576,'Servicios Realizados'!B:B,G$2)</f>
        <v>0</v>
      </c>
      <c r="H576">
        <f>SUMIFS('Servicios Realizados'!H:H,'Servicios Realizados'!G:G,A576,'Servicios Realizados'!B:B,H$2)</f>
        <v>0</v>
      </c>
      <c r="I576">
        <f>SUMIFS('Servicios Realizados'!H:H,'Servicios Realizados'!G:G,A576,'Servicios Realizados'!B:B,I$2)</f>
        <v>0</v>
      </c>
      <c r="J576">
        <f>SUMIFS('Servicios Realizados'!H:H,'Servicios Realizados'!G:G,A576,'Servicios Realizados'!B:B,J$2)</f>
        <v>0</v>
      </c>
    </row>
    <row r="577" spans="1:10" ht="15" hidden="1" customHeight="1">
      <c r="A577" s="6">
        <f t="shared" si="7"/>
        <v>43368</v>
      </c>
      <c r="B577">
        <f>SUMIF('Servicios Realizados'!G$2:G$800,A577,'Servicios Realizados'!H$2:H$800)</f>
        <v>0</v>
      </c>
      <c r="D577">
        <f>SUMIFS('Servicios Realizados'!H:H,'Servicios Realizados'!G:G,A577,'Servicios Realizados'!B:B,D$2)</f>
        <v>0</v>
      </c>
      <c r="E577">
        <f>SUMIFS('Servicios Realizados'!H:H,'Servicios Realizados'!G:G,A577,'Servicios Realizados'!B:B,E$2)</f>
        <v>0</v>
      </c>
      <c r="F577">
        <f>SUMIFS('Servicios Realizados'!H:H,'Servicios Realizados'!G:G,A577,'Servicios Realizados'!B:B,F$2)</f>
        <v>0</v>
      </c>
      <c r="G577">
        <f>SUMIFS('Servicios Realizados'!H:H,'Servicios Realizados'!G:G,A577,'Servicios Realizados'!B:B,G$2)</f>
        <v>0</v>
      </c>
      <c r="H577">
        <f>SUMIFS('Servicios Realizados'!H:H,'Servicios Realizados'!G:G,A577,'Servicios Realizados'!B:B,H$2)</f>
        <v>0</v>
      </c>
      <c r="I577">
        <f>SUMIFS('Servicios Realizados'!H:H,'Servicios Realizados'!G:G,A577,'Servicios Realizados'!B:B,I$2)</f>
        <v>0</v>
      </c>
      <c r="J577">
        <f>SUMIFS('Servicios Realizados'!H:H,'Servicios Realizados'!G:G,A577,'Servicios Realizados'!B:B,J$2)</f>
        <v>0</v>
      </c>
    </row>
    <row r="578" spans="1:10" ht="15" hidden="1" customHeight="1">
      <c r="A578" s="6">
        <f t="shared" si="7"/>
        <v>43369</v>
      </c>
      <c r="B578">
        <f>SUMIF('Servicios Realizados'!G$2:G$800,A578,'Servicios Realizados'!H$2:H$800)</f>
        <v>0</v>
      </c>
      <c r="D578">
        <f>SUMIFS('Servicios Realizados'!H:H,'Servicios Realizados'!G:G,A578,'Servicios Realizados'!B:B,D$2)</f>
        <v>0</v>
      </c>
      <c r="E578">
        <f>SUMIFS('Servicios Realizados'!H:H,'Servicios Realizados'!G:G,A578,'Servicios Realizados'!B:B,E$2)</f>
        <v>0</v>
      </c>
      <c r="F578">
        <f>SUMIFS('Servicios Realizados'!H:H,'Servicios Realizados'!G:G,A578,'Servicios Realizados'!B:B,F$2)</f>
        <v>0</v>
      </c>
      <c r="G578">
        <f>SUMIFS('Servicios Realizados'!H:H,'Servicios Realizados'!G:G,A578,'Servicios Realizados'!B:B,G$2)</f>
        <v>0</v>
      </c>
      <c r="H578">
        <f>SUMIFS('Servicios Realizados'!H:H,'Servicios Realizados'!G:G,A578,'Servicios Realizados'!B:B,H$2)</f>
        <v>0</v>
      </c>
      <c r="I578">
        <f>SUMIFS('Servicios Realizados'!H:H,'Servicios Realizados'!G:G,A578,'Servicios Realizados'!B:B,I$2)</f>
        <v>0</v>
      </c>
      <c r="J578">
        <f>SUMIFS('Servicios Realizados'!H:H,'Servicios Realizados'!G:G,A578,'Servicios Realizados'!B:B,J$2)</f>
        <v>0</v>
      </c>
    </row>
    <row r="579" spans="1:10" ht="15" hidden="1" customHeight="1">
      <c r="A579" s="6">
        <f t="shared" si="7"/>
        <v>43370</v>
      </c>
      <c r="B579">
        <f>SUMIF('Servicios Realizados'!G$2:G$800,A579,'Servicios Realizados'!H$2:H$800)</f>
        <v>0</v>
      </c>
      <c r="D579">
        <f>SUMIFS('Servicios Realizados'!H:H,'Servicios Realizados'!G:G,A579,'Servicios Realizados'!B:B,D$2)</f>
        <v>0</v>
      </c>
      <c r="E579">
        <f>SUMIFS('Servicios Realizados'!H:H,'Servicios Realizados'!G:G,A579,'Servicios Realizados'!B:B,E$2)</f>
        <v>0</v>
      </c>
      <c r="F579">
        <f>SUMIFS('Servicios Realizados'!H:H,'Servicios Realizados'!G:G,A579,'Servicios Realizados'!B:B,F$2)</f>
        <v>0</v>
      </c>
      <c r="G579">
        <f>SUMIFS('Servicios Realizados'!H:H,'Servicios Realizados'!G:G,A579,'Servicios Realizados'!B:B,G$2)</f>
        <v>0</v>
      </c>
      <c r="H579">
        <f>SUMIFS('Servicios Realizados'!H:H,'Servicios Realizados'!G:G,A579,'Servicios Realizados'!B:B,H$2)</f>
        <v>0</v>
      </c>
      <c r="I579">
        <f>SUMIFS('Servicios Realizados'!H:H,'Servicios Realizados'!G:G,A579,'Servicios Realizados'!B:B,I$2)</f>
        <v>0</v>
      </c>
      <c r="J579">
        <f>SUMIFS('Servicios Realizados'!H:H,'Servicios Realizados'!G:G,A579,'Servicios Realizados'!B:B,J$2)</f>
        <v>0</v>
      </c>
    </row>
    <row r="580" spans="1:10" ht="15" hidden="1" customHeight="1">
      <c r="A580" s="6">
        <f t="shared" si="7"/>
        <v>43371</v>
      </c>
      <c r="B580">
        <f>SUMIF('Servicios Realizados'!G$2:G$800,A580,'Servicios Realizados'!H$2:H$800)</f>
        <v>0</v>
      </c>
      <c r="D580">
        <f>SUMIFS('Servicios Realizados'!H:H,'Servicios Realizados'!G:G,A580,'Servicios Realizados'!B:B,D$2)</f>
        <v>0</v>
      </c>
      <c r="E580">
        <f>SUMIFS('Servicios Realizados'!H:H,'Servicios Realizados'!G:G,A580,'Servicios Realizados'!B:B,E$2)</f>
        <v>0</v>
      </c>
      <c r="F580">
        <f>SUMIFS('Servicios Realizados'!H:H,'Servicios Realizados'!G:G,A580,'Servicios Realizados'!B:B,F$2)</f>
        <v>0</v>
      </c>
      <c r="G580">
        <f>SUMIFS('Servicios Realizados'!H:H,'Servicios Realizados'!G:G,A580,'Servicios Realizados'!B:B,G$2)</f>
        <v>0</v>
      </c>
      <c r="H580">
        <f>SUMIFS('Servicios Realizados'!H:H,'Servicios Realizados'!G:G,A580,'Servicios Realizados'!B:B,H$2)</f>
        <v>0</v>
      </c>
      <c r="I580">
        <f>SUMIFS('Servicios Realizados'!H:H,'Servicios Realizados'!G:G,A580,'Servicios Realizados'!B:B,I$2)</f>
        <v>0</v>
      </c>
      <c r="J580">
        <f>SUMIFS('Servicios Realizados'!H:H,'Servicios Realizados'!G:G,A580,'Servicios Realizados'!B:B,J$2)</f>
        <v>0</v>
      </c>
    </row>
    <row r="581" spans="1:10" ht="15" hidden="1" customHeight="1">
      <c r="A581" s="6">
        <f t="shared" si="7"/>
        <v>43372</v>
      </c>
      <c r="B581">
        <f>SUMIF('Servicios Realizados'!G$2:G$800,A581,'Servicios Realizados'!H$2:H$800)</f>
        <v>0</v>
      </c>
      <c r="D581">
        <f>SUMIFS('Servicios Realizados'!H:H,'Servicios Realizados'!G:G,A581,'Servicios Realizados'!B:B,D$2)</f>
        <v>0</v>
      </c>
      <c r="E581">
        <f>SUMIFS('Servicios Realizados'!H:H,'Servicios Realizados'!G:G,A581,'Servicios Realizados'!B:B,E$2)</f>
        <v>0</v>
      </c>
      <c r="F581">
        <f>SUMIFS('Servicios Realizados'!H:H,'Servicios Realizados'!G:G,A581,'Servicios Realizados'!B:B,F$2)</f>
        <v>0</v>
      </c>
      <c r="G581">
        <f>SUMIFS('Servicios Realizados'!H:H,'Servicios Realizados'!G:G,A581,'Servicios Realizados'!B:B,G$2)</f>
        <v>0</v>
      </c>
      <c r="H581">
        <f>SUMIFS('Servicios Realizados'!H:H,'Servicios Realizados'!G:G,A581,'Servicios Realizados'!B:B,H$2)</f>
        <v>0</v>
      </c>
      <c r="I581">
        <f>SUMIFS('Servicios Realizados'!H:H,'Servicios Realizados'!G:G,A581,'Servicios Realizados'!B:B,I$2)</f>
        <v>0</v>
      </c>
      <c r="J581">
        <f>SUMIFS('Servicios Realizados'!H:H,'Servicios Realizados'!G:G,A581,'Servicios Realizados'!B:B,J$2)</f>
        <v>0</v>
      </c>
    </row>
    <row r="582" spans="1:10" ht="15" hidden="1" customHeight="1">
      <c r="A582" s="6">
        <f t="shared" si="7"/>
        <v>43373</v>
      </c>
      <c r="B582">
        <f>SUMIF('Servicios Realizados'!G$2:G$800,A582,'Servicios Realizados'!H$2:H$800)</f>
        <v>0</v>
      </c>
      <c r="D582">
        <f>SUMIFS('Servicios Realizados'!H:H,'Servicios Realizados'!G:G,A582,'Servicios Realizados'!B:B,D$2)</f>
        <v>0</v>
      </c>
      <c r="E582">
        <f>SUMIFS('Servicios Realizados'!H:H,'Servicios Realizados'!G:G,A582,'Servicios Realizados'!B:B,E$2)</f>
        <v>0</v>
      </c>
      <c r="F582">
        <f>SUMIFS('Servicios Realizados'!H:H,'Servicios Realizados'!G:G,A582,'Servicios Realizados'!B:B,F$2)</f>
        <v>0</v>
      </c>
      <c r="G582">
        <f>SUMIFS('Servicios Realizados'!H:H,'Servicios Realizados'!G:G,A582,'Servicios Realizados'!B:B,G$2)</f>
        <v>0</v>
      </c>
      <c r="H582">
        <f>SUMIFS('Servicios Realizados'!H:H,'Servicios Realizados'!G:G,A582,'Servicios Realizados'!B:B,H$2)</f>
        <v>0</v>
      </c>
      <c r="I582">
        <f>SUMIFS('Servicios Realizados'!H:H,'Servicios Realizados'!G:G,A582,'Servicios Realizados'!B:B,I$2)</f>
        <v>0</v>
      </c>
      <c r="J582">
        <f>SUMIFS('Servicios Realizados'!H:H,'Servicios Realizados'!G:G,A582,'Servicios Realizados'!B:B,J$2)</f>
        <v>0</v>
      </c>
    </row>
    <row r="583" spans="1:10" ht="15" hidden="1" customHeight="1">
      <c r="A583" s="6">
        <f t="shared" si="7"/>
        <v>43374</v>
      </c>
      <c r="B583">
        <f>SUMIF('Servicios Realizados'!G$2:G$800,A583,'Servicios Realizados'!H$2:H$800)</f>
        <v>0</v>
      </c>
      <c r="D583">
        <f>SUMIFS('Servicios Realizados'!H:H,'Servicios Realizados'!G:G,A583,'Servicios Realizados'!B:B,D$2)</f>
        <v>0</v>
      </c>
      <c r="E583">
        <f>SUMIFS('Servicios Realizados'!H:H,'Servicios Realizados'!G:G,A583,'Servicios Realizados'!B:B,E$2)</f>
        <v>0</v>
      </c>
      <c r="F583">
        <f>SUMIFS('Servicios Realizados'!H:H,'Servicios Realizados'!G:G,A583,'Servicios Realizados'!B:B,F$2)</f>
        <v>0</v>
      </c>
      <c r="G583">
        <f>SUMIFS('Servicios Realizados'!H:H,'Servicios Realizados'!G:G,A583,'Servicios Realizados'!B:B,G$2)</f>
        <v>0</v>
      </c>
      <c r="H583">
        <f>SUMIFS('Servicios Realizados'!H:H,'Servicios Realizados'!G:G,A583,'Servicios Realizados'!B:B,H$2)</f>
        <v>0</v>
      </c>
      <c r="I583">
        <f>SUMIFS('Servicios Realizados'!H:H,'Servicios Realizados'!G:G,A583,'Servicios Realizados'!B:B,I$2)</f>
        <v>0</v>
      </c>
      <c r="J583">
        <f>SUMIFS('Servicios Realizados'!H:H,'Servicios Realizados'!G:G,A583,'Servicios Realizados'!B:B,J$2)</f>
        <v>0</v>
      </c>
    </row>
    <row r="584" spans="1:10" ht="15" hidden="1" customHeight="1">
      <c r="A584" s="6">
        <f t="shared" si="7"/>
        <v>43375</v>
      </c>
      <c r="B584">
        <f>SUMIF('Servicios Realizados'!G$2:G$800,A584,'Servicios Realizados'!H$2:H$800)</f>
        <v>0</v>
      </c>
      <c r="D584">
        <f>SUMIFS('Servicios Realizados'!H:H,'Servicios Realizados'!G:G,A584,'Servicios Realizados'!B:B,D$2)</f>
        <v>0</v>
      </c>
      <c r="E584">
        <f>SUMIFS('Servicios Realizados'!H:H,'Servicios Realizados'!G:G,A584,'Servicios Realizados'!B:B,E$2)</f>
        <v>0</v>
      </c>
      <c r="F584">
        <f>SUMIFS('Servicios Realizados'!H:H,'Servicios Realizados'!G:G,A584,'Servicios Realizados'!B:B,F$2)</f>
        <v>0</v>
      </c>
      <c r="G584">
        <f>SUMIFS('Servicios Realizados'!H:H,'Servicios Realizados'!G:G,A584,'Servicios Realizados'!B:B,G$2)</f>
        <v>0</v>
      </c>
      <c r="H584">
        <f>SUMIFS('Servicios Realizados'!H:H,'Servicios Realizados'!G:G,A584,'Servicios Realizados'!B:B,H$2)</f>
        <v>0</v>
      </c>
      <c r="I584">
        <f>SUMIFS('Servicios Realizados'!H:H,'Servicios Realizados'!G:G,A584,'Servicios Realizados'!B:B,I$2)</f>
        <v>0</v>
      </c>
      <c r="J584">
        <f>SUMIFS('Servicios Realizados'!H:H,'Servicios Realizados'!G:G,A584,'Servicios Realizados'!B:B,J$2)</f>
        <v>0</v>
      </c>
    </row>
    <row r="585" spans="1:10" ht="15" hidden="1" customHeight="1">
      <c r="A585" s="6">
        <f t="shared" si="7"/>
        <v>43376</v>
      </c>
      <c r="B585">
        <f>SUMIF('Servicios Realizados'!G$2:G$800,A585,'Servicios Realizados'!H$2:H$800)</f>
        <v>0</v>
      </c>
      <c r="D585">
        <f>SUMIFS('Servicios Realizados'!H:H,'Servicios Realizados'!G:G,A585,'Servicios Realizados'!B:B,D$2)</f>
        <v>0</v>
      </c>
      <c r="E585">
        <f>SUMIFS('Servicios Realizados'!H:H,'Servicios Realizados'!G:G,A585,'Servicios Realizados'!B:B,E$2)</f>
        <v>0</v>
      </c>
      <c r="F585">
        <f>SUMIFS('Servicios Realizados'!H:H,'Servicios Realizados'!G:G,A585,'Servicios Realizados'!B:B,F$2)</f>
        <v>0</v>
      </c>
      <c r="G585">
        <f>SUMIFS('Servicios Realizados'!H:H,'Servicios Realizados'!G:G,A585,'Servicios Realizados'!B:B,G$2)</f>
        <v>0</v>
      </c>
      <c r="H585">
        <f>SUMIFS('Servicios Realizados'!H:H,'Servicios Realizados'!G:G,A585,'Servicios Realizados'!B:B,H$2)</f>
        <v>0</v>
      </c>
      <c r="I585">
        <f>SUMIFS('Servicios Realizados'!H:H,'Servicios Realizados'!G:G,A585,'Servicios Realizados'!B:B,I$2)</f>
        <v>0</v>
      </c>
      <c r="J585">
        <f>SUMIFS('Servicios Realizados'!H:H,'Servicios Realizados'!G:G,A585,'Servicios Realizados'!B:B,J$2)</f>
        <v>0</v>
      </c>
    </row>
    <row r="586" spans="1:10" ht="15" hidden="1" customHeight="1">
      <c r="A586" s="6">
        <f t="shared" si="7"/>
        <v>43377</v>
      </c>
      <c r="B586">
        <f>SUMIF('Servicios Realizados'!G$2:G$800,A586,'Servicios Realizados'!H$2:H$800)</f>
        <v>0</v>
      </c>
      <c r="D586">
        <f>SUMIFS('Servicios Realizados'!H:H,'Servicios Realizados'!G:G,A586,'Servicios Realizados'!B:B,D$2)</f>
        <v>0</v>
      </c>
      <c r="E586">
        <f>SUMIFS('Servicios Realizados'!H:H,'Servicios Realizados'!G:G,A586,'Servicios Realizados'!B:B,E$2)</f>
        <v>0</v>
      </c>
      <c r="F586">
        <f>SUMIFS('Servicios Realizados'!H:H,'Servicios Realizados'!G:G,A586,'Servicios Realizados'!B:B,F$2)</f>
        <v>0</v>
      </c>
      <c r="G586">
        <f>SUMIFS('Servicios Realizados'!H:H,'Servicios Realizados'!G:G,A586,'Servicios Realizados'!B:B,G$2)</f>
        <v>0</v>
      </c>
      <c r="H586">
        <f>SUMIFS('Servicios Realizados'!H:H,'Servicios Realizados'!G:G,A586,'Servicios Realizados'!B:B,H$2)</f>
        <v>0</v>
      </c>
      <c r="I586">
        <f>SUMIFS('Servicios Realizados'!H:H,'Servicios Realizados'!G:G,A586,'Servicios Realizados'!B:B,I$2)</f>
        <v>0</v>
      </c>
      <c r="J586">
        <f>SUMIFS('Servicios Realizados'!H:H,'Servicios Realizados'!G:G,A586,'Servicios Realizados'!B:B,J$2)</f>
        <v>0</v>
      </c>
    </row>
    <row r="587" spans="1:10" ht="15" hidden="1" customHeight="1">
      <c r="A587" s="6">
        <f t="shared" si="7"/>
        <v>43378</v>
      </c>
      <c r="B587">
        <f>SUMIF('Servicios Realizados'!G$2:G$800,A587,'Servicios Realizados'!H$2:H$800)</f>
        <v>0</v>
      </c>
      <c r="D587">
        <f>SUMIFS('Servicios Realizados'!H:H,'Servicios Realizados'!G:G,A587,'Servicios Realizados'!B:B,D$2)</f>
        <v>0</v>
      </c>
      <c r="E587">
        <f>SUMIFS('Servicios Realizados'!H:H,'Servicios Realizados'!G:G,A587,'Servicios Realizados'!B:B,E$2)</f>
        <v>0</v>
      </c>
      <c r="F587">
        <f>SUMIFS('Servicios Realizados'!H:H,'Servicios Realizados'!G:G,A587,'Servicios Realizados'!B:B,F$2)</f>
        <v>0</v>
      </c>
      <c r="G587">
        <f>SUMIFS('Servicios Realizados'!H:H,'Servicios Realizados'!G:G,A587,'Servicios Realizados'!B:B,G$2)</f>
        <v>0</v>
      </c>
      <c r="H587">
        <f>SUMIFS('Servicios Realizados'!H:H,'Servicios Realizados'!G:G,A587,'Servicios Realizados'!B:B,H$2)</f>
        <v>0</v>
      </c>
      <c r="I587">
        <f>SUMIFS('Servicios Realizados'!H:H,'Servicios Realizados'!G:G,A587,'Servicios Realizados'!B:B,I$2)</f>
        <v>0</v>
      </c>
      <c r="J587">
        <f>SUMIFS('Servicios Realizados'!H:H,'Servicios Realizados'!G:G,A587,'Servicios Realizados'!B:B,J$2)</f>
        <v>0</v>
      </c>
    </row>
    <row r="588" spans="1:10" ht="15" hidden="1" customHeight="1">
      <c r="A588" s="6">
        <f t="shared" si="7"/>
        <v>43379</v>
      </c>
      <c r="B588">
        <f>SUMIF('Servicios Realizados'!G$2:G$800,A588,'Servicios Realizados'!H$2:H$800)</f>
        <v>0</v>
      </c>
      <c r="D588">
        <f>SUMIFS('Servicios Realizados'!H:H,'Servicios Realizados'!G:G,A588,'Servicios Realizados'!B:B,D$2)</f>
        <v>0</v>
      </c>
      <c r="E588">
        <f>SUMIFS('Servicios Realizados'!H:H,'Servicios Realizados'!G:G,A588,'Servicios Realizados'!B:B,E$2)</f>
        <v>0</v>
      </c>
      <c r="F588">
        <f>SUMIFS('Servicios Realizados'!H:H,'Servicios Realizados'!G:G,A588,'Servicios Realizados'!B:B,F$2)</f>
        <v>0</v>
      </c>
      <c r="G588">
        <f>SUMIFS('Servicios Realizados'!H:H,'Servicios Realizados'!G:G,A588,'Servicios Realizados'!B:B,G$2)</f>
        <v>0</v>
      </c>
      <c r="H588">
        <f>SUMIFS('Servicios Realizados'!H:H,'Servicios Realizados'!G:G,A588,'Servicios Realizados'!B:B,H$2)</f>
        <v>0</v>
      </c>
      <c r="I588">
        <f>SUMIFS('Servicios Realizados'!H:H,'Servicios Realizados'!G:G,A588,'Servicios Realizados'!B:B,I$2)</f>
        <v>0</v>
      </c>
      <c r="J588">
        <f>SUMIFS('Servicios Realizados'!H:H,'Servicios Realizados'!G:G,A588,'Servicios Realizados'!B:B,J$2)</f>
        <v>0</v>
      </c>
    </row>
    <row r="589" spans="1:10" ht="15" hidden="1" customHeight="1">
      <c r="A589" s="6">
        <f t="shared" si="7"/>
        <v>43380</v>
      </c>
      <c r="B589">
        <f>SUMIF('Servicios Realizados'!G$2:G$800,A589,'Servicios Realizados'!H$2:H$800)</f>
        <v>0</v>
      </c>
      <c r="D589">
        <f>SUMIFS('Servicios Realizados'!H:H,'Servicios Realizados'!G:G,A589,'Servicios Realizados'!B:B,D$2)</f>
        <v>0</v>
      </c>
      <c r="E589">
        <f>SUMIFS('Servicios Realizados'!H:H,'Servicios Realizados'!G:G,A589,'Servicios Realizados'!B:B,E$2)</f>
        <v>0</v>
      </c>
      <c r="F589">
        <f>SUMIFS('Servicios Realizados'!H:H,'Servicios Realizados'!G:G,A589,'Servicios Realizados'!B:B,F$2)</f>
        <v>0</v>
      </c>
      <c r="G589">
        <f>SUMIFS('Servicios Realizados'!H:H,'Servicios Realizados'!G:G,A589,'Servicios Realizados'!B:B,G$2)</f>
        <v>0</v>
      </c>
      <c r="H589">
        <f>SUMIFS('Servicios Realizados'!H:H,'Servicios Realizados'!G:G,A589,'Servicios Realizados'!B:B,H$2)</f>
        <v>0</v>
      </c>
      <c r="I589">
        <f>SUMIFS('Servicios Realizados'!H:H,'Servicios Realizados'!G:G,A589,'Servicios Realizados'!B:B,I$2)</f>
        <v>0</v>
      </c>
      <c r="J589">
        <f>SUMIFS('Servicios Realizados'!H:H,'Servicios Realizados'!G:G,A589,'Servicios Realizados'!B:B,J$2)</f>
        <v>0</v>
      </c>
    </row>
    <row r="590" spans="1:10" ht="15" hidden="1" customHeight="1">
      <c r="A590" s="6">
        <f t="shared" si="7"/>
        <v>43381</v>
      </c>
      <c r="B590">
        <f>SUMIF('Servicios Realizados'!G$2:G$800,A590,'Servicios Realizados'!H$2:H$800)</f>
        <v>0</v>
      </c>
      <c r="D590">
        <f>SUMIFS('Servicios Realizados'!H:H,'Servicios Realizados'!G:G,A590,'Servicios Realizados'!B:B,D$2)</f>
        <v>0</v>
      </c>
      <c r="E590">
        <f>SUMIFS('Servicios Realizados'!H:H,'Servicios Realizados'!G:G,A590,'Servicios Realizados'!B:B,E$2)</f>
        <v>0</v>
      </c>
      <c r="F590">
        <f>SUMIFS('Servicios Realizados'!H:H,'Servicios Realizados'!G:G,A590,'Servicios Realizados'!B:B,F$2)</f>
        <v>0</v>
      </c>
      <c r="G590">
        <f>SUMIFS('Servicios Realizados'!H:H,'Servicios Realizados'!G:G,A590,'Servicios Realizados'!B:B,G$2)</f>
        <v>0</v>
      </c>
      <c r="H590">
        <f>SUMIFS('Servicios Realizados'!H:H,'Servicios Realizados'!G:G,A590,'Servicios Realizados'!B:B,H$2)</f>
        <v>0</v>
      </c>
      <c r="I590">
        <f>SUMIFS('Servicios Realizados'!H:H,'Servicios Realizados'!G:G,A590,'Servicios Realizados'!B:B,I$2)</f>
        <v>0</v>
      </c>
      <c r="J590">
        <f>SUMIFS('Servicios Realizados'!H:H,'Servicios Realizados'!G:G,A590,'Servicios Realizados'!B:B,J$2)</f>
        <v>0</v>
      </c>
    </row>
    <row r="591" spans="1:10" ht="15" hidden="1" customHeight="1">
      <c r="A591" s="6">
        <f t="shared" si="7"/>
        <v>43382</v>
      </c>
      <c r="B591">
        <f>SUMIF('Servicios Realizados'!G$2:G$800,A591,'Servicios Realizados'!H$2:H$800)</f>
        <v>0</v>
      </c>
      <c r="D591">
        <f>SUMIFS('Servicios Realizados'!H:H,'Servicios Realizados'!G:G,A591,'Servicios Realizados'!B:B,D$2)</f>
        <v>0</v>
      </c>
      <c r="E591">
        <f>SUMIFS('Servicios Realizados'!H:H,'Servicios Realizados'!G:G,A591,'Servicios Realizados'!B:B,E$2)</f>
        <v>0</v>
      </c>
      <c r="F591">
        <f>SUMIFS('Servicios Realizados'!H:H,'Servicios Realizados'!G:G,A591,'Servicios Realizados'!B:B,F$2)</f>
        <v>0</v>
      </c>
      <c r="G591">
        <f>SUMIFS('Servicios Realizados'!H:H,'Servicios Realizados'!G:G,A591,'Servicios Realizados'!B:B,G$2)</f>
        <v>0</v>
      </c>
      <c r="H591">
        <f>SUMIFS('Servicios Realizados'!H:H,'Servicios Realizados'!G:G,A591,'Servicios Realizados'!B:B,H$2)</f>
        <v>0</v>
      </c>
      <c r="I591">
        <f>SUMIFS('Servicios Realizados'!H:H,'Servicios Realizados'!G:G,A591,'Servicios Realizados'!B:B,I$2)</f>
        <v>0</v>
      </c>
      <c r="J591">
        <f>SUMIFS('Servicios Realizados'!H:H,'Servicios Realizados'!G:G,A591,'Servicios Realizados'!B:B,J$2)</f>
        <v>0</v>
      </c>
    </row>
    <row r="592" spans="1:10" ht="15" hidden="1" customHeight="1">
      <c r="A592" s="6">
        <f t="shared" si="7"/>
        <v>43383</v>
      </c>
      <c r="B592">
        <f>SUMIF('Servicios Realizados'!G$2:G$800,A592,'Servicios Realizados'!H$2:H$800)</f>
        <v>0</v>
      </c>
      <c r="D592">
        <f>SUMIFS('Servicios Realizados'!H:H,'Servicios Realizados'!G:G,A592,'Servicios Realizados'!B:B,D$2)</f>
        <v>0</v>
      </c>
      <c r="E592">
        <f>SUMIFS('Servicios Realizados'!H:H,'Servicios Realizados'!G:G,A592,'Servicios Realizados'!B:B,E$2)</f>
        <v>0</v>
      </c>
      <c r="F592">
        <f>SUMIFS('Servicios Realizados'!H:H,'Servicios Realizados'!G:G,A592,'Servicios Realizados'!B:B,F$2)</f>
        <v>0</v>
      </c>
      <c r="G592">
        <f>SUMIFS('Servicios Realizados'!H:H,'Servicios Realizados'!G:G,A592,'Servicios Realizados'!B:B,G$2)</f>
        <v>0</v>
      </c>
      <c r="H592">
        <f>SUMIFS('Servicios Realizados'!H:H,'Servicios Realizados'!G:G,A592,'Servicios Realizados'!B:B,H$2)</f>
        <v>0</v>
      </c>
      <c r="I592">
        <f>SUMIFS('Servicios Realizados'!H:H,'Servicios Realizados'!G:G,A592,'Servicios Realizados'!B:B,I$2)</f>
        <v>0</v>
      </c>
      <c r="J592">
        <f>SUMIFS('Servicios Realizados'!H:H,'Servicios Realizados'!G:G,A592,'Servicios Realizados'!B:B,J$2)</f>
        <v>0</v>
      </c>
    </row>
    <row r="593" spans="1:10" ht="15" hidden="1" customHeight="1">
      <c r="A593" s="6">
        <f t="shared" si="7"/>
        <v>43384</v>
      </c>
      <c r="B593">
        <f>SUMIF('Servicios Realizados'!G$2:G$800,A593,'Servicios Realizados'!H$2:H$800)</f>
        <v>0</v>
      </c>
      <c r="D593">
        <f>SUMIFS('Servicios Realizados'!H:H,'Servicios Realizados'!G:G,A593,'Servicios Realizados'!B:B,D$2)</f>
        <v>0</v>
      </c>
      <c r="E593">
        <f>SUMIFS('Servicios Realizados'!H:H,'Servicios Realizados'!G:G,A593,'Servicios Realizados'!B:B,E$2)</f>
        <v>0</v>
      </c>
      <c r="F593">
        <f>SUMIFS('Servicios Realizados'!H:H,'Servicios Realizados'!G:G,A593,'Servicios Realizados'!B:B,F$2)</f>
        <v>0</v>
      </c>
      <c r="G593">
        <f>SUMIFS('Servicios Realizados'!H:H,'Servicios Realizados'!G:G,A593,'Servicios Realizados'!B:B,G$2)</f>
        <v>0</v>
      </c>
      <c r="H593">
        <f>SUMIFS('Servicios Realizados'!H:H,'Servicios Realizados'!G:G,A593,'Servicios Realizados'!B:B,H$2)</f>
        <v>0</v>
      </c>
      <c r="I593">
        <f>SUMIFS('Servicios Realizados'!H:H,'Servicios Realizados'!G:G,A593,'Servicios Realizados'!B:B,I$2)</f>
        <v>0</v>
      </c>
      <c r="J593">
        <f>SUMIFS('Servicios Realizados'!H:H,'Servicios Realizados'!G:G,A593,'Servicios Realizados'!B:B,J$2)</f>
        <v>0</v>
      </c>
    </row>
    <row r="594" spans="1:10" ht="15" hidden="1" customHeight="1">
      <c r="A594" s="6">
        <f t="shared" si="7"/>
        <v>43385</v>
      </c>
      <c r="B594">
        <f>SUMIF('Servicios Realizados'!G$2:G$800,A594,'Servicios Realizados'!H$2:H$800)</f>
        <v>0</v>
      </c>
      <c r="D594">
        <f>SUMIFS('Servicios Realizados'!H:H,'Servicios Realizados'!G:G,A594,'Servicios Realizados'!B:B,D$2)</f>
        <v>0</v>
      </c>
      <c r="E594">
        <f>SUMIFS('Servicios Realizados'!H:H,'Servicios Realizados'!G:G,A594,'Servicios Realizados'!B:B,E$2)</f>
        <v>0</v>
      </c>
      <c r="F594">
        <f>SUMIFS('Servicios Realizados'!H:H,'Servicios Realizados'!G:G,A594,'Servicios Realizados'!B:B,F$2)</f>
        <v>0</v>
      </c>
      <c r="G594">
        <f>SUMIFS('Servicios Realizados'!H:H,'Servicios Realizados'!G:G,A594,'Servicios Realizados'!B:B,G$2)</f>
        <v>0</v>
      </c>
      <c r="H594">
        <f>SUMIFS('Servicios Realizados'!H:H,'Servicios Realizados'!G:G,A594,'Servicios Realizados'!B:B,H$2)</f>
        <v>0</v>
      </c>
      <c r="I594">
        <f>SUMIFS('Servicios Realizados'!H:H,'Servicios Realizados'!G:G,A594,'Servicios Realizados'!B:B,I$2)</f>
        <v>0</v>
      </c>
      <c r="J594">
        <f>SUMIFS('Servicios Realizados'!H:H,'Servicios Realizados'!G:G,A594,'Servicios Realizados'!B:B,J$2)</f>
        <v>0</v>
      </c>
    </row>
    <row r="595" spans="1:10" ht="15" hidden="1" customHeight="1">
      <c r="A595" s="6">
        <f t="shared" si="7"/>
        <v>43386</v>
      </c>
      <c r="B595">
        <f>SUMIF('Servicios Realizados'!G$2:G$800,A595,'Servicios Realizados'!H$2:H$800)</f>
        <v>0</v>
      </c>
      <c r="D595">
        <f>SUMIFS('Servicios Realizados'!H:H,'Servicios Realizados'!G:G,A595,'Servicios Realizados'!B:B,D$2)</f>
        <v>0</v>
      </c>
      <c r="E595">
        <f>SUMIFS('Servicios Realizados'!H:H,'Servicios Realizados'!G:G,A595,'Servicios Realizados'!B:B,E$2)</f>
        <v>0</v>
      </c>
      <c r="F595">
        <f>SUMIFS('Servicios Realizados'!H:H,'Servicios Realizados'!G:G,A595,'Servicios Realizados'!B:B,F$2)</f>
        <v>0</v>
      </c>
      <c r="G595">
        <f>SUMIFS('Servicios Realizados'!H:H,'Servicios Realizados'!G:G,A595,'Servicios Realizados'!B:B,G$2)</f>
        <v>0</v>
      </c>
      <c r="H595">
        <f>SUMIFS('Servicios Realizados'!H:H,'Servicios Realizados'!G:G,A595,'Servicios Realizados'!B:B,H$2)</f>
        <v>0</v>
      </c>
      <c r="I595">
        <f>SUMIFS('Servicios Realizados'!H:H,'Servicios Realizados'!G:G,A595,'Servicios Realizados'!B:B,I$2)</f>
        <v>0</v>
      </c>
      <c r="J595">
        <f>SUMIFS('Servicios Realizados'!H:H,'Servicios Realizados'!G:G,A595,'Servicios Realizados'!B:B,J$2)</f>
        <v>0</v>
      </c>
    </row>
    <row r="596" spans="1:10" ht="15" hidden="1" customHeight="1">
      <c r="A596" s="6">
        <f t="shared" si="7"/>
        <v>43387</v>
      </c>
      <c r="B596">
        <f>SUMIF('Servicios Realizados'!G$2:G$800,A596,'Servicios Realizados'!H$2:H$800)</f>
        <v>0</v>
      </c>
      <c r="D596">
        <f>SUMIFS('Servicios Realizados'!H:H,'Servicios Realizados'!G:G,A596,'Servicios Realizados'!B:B,D$2)</f>
        <v>0</v>
      </c>
      <c r="E596">
        <f>SUMIFS('Servicios Realizados'!H:H,'Servicios Realizados'!G:G,A596,'Servicios Realizados'!B:B,E$2)</f>
        <v>0</v>
      </c>
      <c r="F596">
        <f>SUMIFS('Servicios Realizados'!H:H,'Servicios Realizados'!G:G,A596,'Servicios Realizados'!B:B,F$2)</f>
        <v>0</v>
      </c>
      <c r="G596">
        <f>SUMIFS('Servicios Realizados'!H:H,'Servicios Realizados'!G:G,A596,'Servicios Realizados'!B:B,G$2)</f>
        <v>0</v>
      </c>
      <c r="H596">
        <f>SUMIFS('Servicios Realizados'!H:H,'Servicios Realizados'!G:G,A596,'Servicios Realizados'!B:B,H$2)</f>
        <v>0</v>
      </c>
      <c r="I596">
        <f>SUMIFS('Servicios Realizados'!H:H,'Servicios Realizados'!G:G,A596,'Servicios Realizados'!B:B,I$2)</f>
        <v>0</v>
      </c>
      <c r="J596">
        <f>SUMIFS('Servicios Realizados'!H:H,'Servicios Realizados'!G:G,A596,'Servicios Realizados'!B:B,J$2)</f>
        <v>0</v>
      </c>
    </row>
    <row r="597" spans="1:10" ht="15" hidden="1" customHeight="1">
      <c r="A597" s="6">
        <f t="shared" si="7"/>
        <v>43388</v>
      </c>
      <c r="B597">
        <f>SUMIF('Servicios Realizados'!G$2:G$800,A597,'Servicios Realizados'!H$2:H$800)</f>
        <v>0</v>
      </c>
      <c r="D597">
        <f>SUMIFS('Servicios Realizados'!H:H,'Servicios Realizados'!G:G,A597,'Servicios Realizados'!B:B,D$2)</f>
        <v>0</v>
      </c>
      <c r="E597">
        <f>SUMIFS('Servicios Realizados'!H:H,'Servicios Realizados'!G:G,A597,'Servicios Realizados'!B:B,E$2)</f>
        <v>0</v>
      </c>
      <c r="F597">
        <f>SUMIFS('Servicios Realizados'!H:H,'Servicios Realizados'!G:G,A597,'Servicios Realizados'!B:B,F$2)</f>
        <v>0</v>
      </c>
      <c r="G597">
        <f>SUMIFS('Servicios Realizados'!H:H,'Servicios Realizados'!G:G,A597,'Servicios Realizados'!B:B,G$2)</f>
        <v>0</v>
      </c>
      <c r="H597">
        <f>SUMIFS('Servicios Realizados'!H:H,'Servicios Realizados'!G:G,A597,'Servicios Realizados'!B:B,H$2)</f>
        <v>0</v>
      </c>
      <c r="I597">
        <f>SUMIFS('Servicios Realizados'!H:H,'Servicios Realizados'!G:G,A597,'Servicios Realizados'!B:B,I$2)</f>
        <v>0</v>
      </c>
      <c r="J597">
        <f>SUMIFS('Servicios Realizados'!H:H,'Servicios Realizados'!G:G,A597,'Servicios Realizados'!B:B,J$2)</f>
        <v>0</v>
      </c>
    </row>
    <row r="598" spans="1:10" ht="15" hidden="1" customHeight="1">
      <c r="A598" s="6">
        <f t="shared" si="7"/>
        <v>43389</v>
      </c>
      <c r="B598">
        <f>SUMIF('Servicios Realizados'!G$2:G$800,A598,'Servicios Realizados'!H$2:H$800)</f>
        <v>105000</v>
      </c>
      <c r="D598">
        <f>SUMIFS('Servicios Realizados'!H:H,'Servicios Realizados'!G:G,A598,'Servicios Realizados'!B:B,D$2)</f>
        <v>0</v>
      </c>
      <c r="E598">
        <f>SUMIFS('Servicios Realizados'!H:H,'Servicios Realizados'!G:G,A598,'Servicios Realizados'!B:B,E$2)</f>
        <v>105000</v>
      </c>
      <c r="F598">
        <f>SUMIFS('Servicios Realizados'!H:H,'Servicios Realizados'!G:G,A598,'Servicios Realizados'!B:B,F$2)</f>
        <v>0</v>
      </c>
      <c r="G598">
        <f>SUMIFS('Servicios Realizados'!H:H,'Servicios Realizados'!G:G,A598,'Servicios Realizados'!B:B,G$2)</f>
        <v>0</v>
      </c>
      <c r="H598">
        <f>SUMIFS('Servicios Realizados'!H:H,'Servicios Realizados'!G:G,A598,'Servicios Realizados'!B:B,H$2)</f>
        <v>0</v>
      </c>
      <c r="I598">
        <f>SUMIFS('Servicios Realizados'!H:H,'Servicios Realizados'!G:G,A598,'Servicios Realizados'!B:B,I$2)</f>
        <v>0</v>
      </c>
      <c r="J598">
        <f>SUMIFS('Servicios Realizados'!H:H,'Servicios Realizados'!G:G,A598,'Servicios Realizados'!B:B,J$2)</f>
        <v>0</v>
      </c>
    </row>
    <row r="599" spans="1:10" ht="15" hidden="1" customHeight="1">
      <c r="A599" s="6">
        <f t="shared" si="7"/>
        <v>43390</v>
      </c>
      <c r="B599">
        <f>SUMIF('Servicios Realizados'!G$2:G$800,A599,'Servicios Realizados'!H$2:H$800)</f>
        <v>60000</v>
      </c>
      <c r="D599">
        <f>SUMIFS('Servicios Realizados'!H:H,'Servicios Realizados'!G:G,A599,'Servicios Realizados'!B:B,D$2)</f>
        <v>0</v>
      </c>
      <c r="E599">
        <f>SUMIFS('Servicios Realizados'!H:H,'Servicios Realizados'!G:G,A599,'Servicios Realizados'!B:B,E$2)</f>
        <v>60000</v>
      </c>
      <c r="F599">
        <f>SUMIFS('Servicios Realizados'!H:H,'Servicios Realizados'!G:G,A599,'Servicios Realizados'!B:B,F$2)</f>
        <v>0</v>
      </c>
      <c r="G599">
        <f>SUMIFS('Servicios Realizados'!H:H,'Servicios Realizados'!G:G,A599,'Servicios Realizados'!B:B,G$2)</f>
        <v>0</v>
      </c>
      <c r="H599">
        <f>SUMIFS('Servicios Realizados'!H:H,'Servicios Realizados'!G:G,A599,'Servicios Realizados'!B:B,H$2)</f>
        <v>0</v>
      </c>
      <c r="I599">
        <f>SUMIFS('Servicios Realizados'!H:H,'Servicios Realizados'!G:G,A599,'Servicios Realizados'!B:B,I$2)</f>
        <v>0</v>
      </c>
      <c r="J599">
        <f>SUMIFS('Servicios Realizados'!H:H,'Servicios Realizados'!G:G,A599,'Servicios Realizados'!B:B,J$2)</f>
        <v>0</v>
      </c>
    </row>
    <row r="600" spans="1:10" ht="15" hidden="1" customHeight="1">
      <c r="A600" s="6">
        <f t="shared" si="7"/>
        <v>43391</v>
      </c>
      <c r="B600">
        <f>SUMIF('Servicios Realizados'!G$2:G$800,A600,'Servicios Realizados'!H$2:H$800)</f>
        <v>109900</v>
      </c>
      <c r="D600">
        <f>SUMIFS('Servicios Realizados'!H:H,'Servicios Realizados'!G:G,A600,'Servicios Realizados'!B:B,D$2)</f>
        <v>0</v>
      </c>
      <c r="E600">
        <f>SUMIFS('Servicios Realizados'!H:H,'Servicios Realizados'!G:G,A600,'Servicios Realizados'!B:B,E$2)</f>
        <v>102000</v>
      </c>
      <c r="F600">
        <f>SUMIFS('Servicios Realizados'!H:H,'Servicios Realizados'!G:G,A600,'Servicios Realizados'!B:B,F$2)</f>
        <v>0</v>
      </c>
      <c r="G600">
        <f>SUMIFS('Servicios Realizados'!H:H,'Servicios Realizados'!G:G,A600,'Servicios Realizados'!B:B,G$2)</f>
        <v>0</v>
      </c>
      <c r="H600">
        <f>SUMIFS('Servicios Realizados'!H:H,'Servicios Realizados'!G:G,A600,'Servicios Realizados'!B:B,H$2)</f>
        <v>0</v>
      </c>
      <c r="I600">
        <f>SUMIFS('Servicios Realizados'!H:H,'Servicios Realizados'!G:G,A600,'Servicios Realizados'!B:B,I$2)</f>
        <v>7900</v>
      </c>
      <c r="J600">
        <f>SUMIFS('Servicios Realizados'!H:H,'Servicios Realizados'!G:G,A600,'Servicios Realizados'!B:B,J$2)</f>
        <v>0</v>
      </c>
    </row>
    <row r="601" spans="1:10" ht="15" hidden="1" customHeight="1">
      <c r="A601" s="6">
        <f t="shared" si="7"/>
        <v>43392</v>
      </c>
      <c r="B601">
        <f>SUMIF('Servicios Realizados'!G$2:G$800,A601,'Servicios Realizados'!H$2:H$800)</f>
        <v>0</v>
      </c>
      <c r="D601">
        <f>SUMIFS('Servicios Realizados'!H:H,'Servicios Realizados'!G:G,A601,'Servicios Realizados'!B:B,D$2)</f>
        <v>0</v>
      </c>
      <c r="E601">
        <f>SUMIFS('Servicios Realizados'!H:H,'Servicios Realizados'!G:G,A601,'Servicios Realizados'!B:B,E$2)</f>
        <v>0</v>
      </c>
      <c r="F601">
        <f>SUMIFS('Servicios Realizados'!H:H,'Servicios Realizados'!G:G,A601,'Servicios Realizados'!B:B,F$2)</f>
        <v>0</v>
      </c>
      <c r="G601">
        <f>SUMIFS('Servicios Realizados'!H:H,'Servicios Realizados'!G:G,A601,'Servicios Realizados'!B:B,G$2)</f>
        <v>0</v>
      </c>
      <c r="H601">
        <f>SUMIFS('Servicios Realizados'!H:H,'Servicios Realizados'!G:G,A601,'Servicios Realizados'!B:B,H$2)</f>
        <v>0</v>
      </c>
      <c r="I601">
        <f>SUMIFS('Servicios Realizados'!H:H,'Servicios Realizados'!G:G,A601,'Servicios Realizados'!B:B,I$2)</f>
        <v>0</v>
      </c>
      <c r="J601">
        <f>SUMIFS('Servicios Realizados'!H:H,'Servicios Realizados'!G:G,A601,'Servicios Realizados'!B:B,J$2)</f>
        <v>0</v>
      </c>
    </row>
    <row r="602" spans="1:10" ht="15" hidden="1" customHeight="1">
      <c r="A602" s="6">
        <f t="shared" si="7"/>
        <v>43393</v>
      </c>
      <c r="B602">
        <f>SUMIF('Servicios Realizados'!G$2:G$800,A602,'Servicios Realizados'!H$2:H$800)</f>
        <v>120000</v>
      </c>
      <c r="D602">
        <f>SUMIFS('Servicios Realizados'!H:H,'Servicios Realizados'!G:G,A602,'Servicios Realizados'!B:B,D$2)</f>
        <v>0</v>
      </c>
      <c r="E602">
        <f>SUMIFS('Servicios Realizados'!H:H,'Servicios Realizados'!G:G,A602,'Servicios Realizados'!B:B,E$2)</f>
        <v>120000</v>
      </c>
      <c r="F602">
        <f>SUMIFS('Servicios Realizados'!H:H,'Servicios Realizados'!G:G,A602,'Servicios Realizados'!B:B,F$2)</f>
        <v>0</v>
      </c>
      <c r="G602">
        <f>SUMIFS('Servicios Realizados'!H:H,'Servicios Realizados'!G:G,A602,'Servicios Realizados'!B:B,G$2)</f>
        <v>0</v>
      </c>
      <c r="H602">
        <f>SUMIFS('Servicios Realizados'!H:H,'Servicios Realizados'!G:G,A602,'Servicios Realizados'!B:B,H$2)</f>
        <v>0</v>
      </c>
      <c r="I602">
        <f>SUMIFS('Servicios Realizados'!H:H,'Servicios Realizados'!G:G,A602,'Servicios Realizados'!B:B,I$2)</f>
        <v>0</v>
      </c>
      <c r="J602">
        <f>SUMIFS('Servicios Realizados'!H:H,'Servicios Realizados'!G:G,A602,'Servicios Realizados'!B:B,J$2)</f>
        <v>0</v>
      </c>
    </row>
    <row r="603" spans="1:10" ht="15" hidden="1" customHeight="1">
      <c r="A603" s="6">
        <f t="shared" si="7"/>
        <v>43394</v>
      </c>
      <c r="B603">
        <f>SUMIF('Servicios Realizados'!G$2:G$800,A603,'Servicios Realizados'!H$2:H$800)</f>
        <v>0</v>
      </c>
      <c r="D603">
        <f>SUMIFS('Servicios Realizados'!H:H,'Servicios Realizados'!G:G,A603,'Servicios Realizados'!B:B,D$2)</f>
        <v>0</v>
      </c>
      <c r="E603">
        <f>SUMIFS('Servicios Realizados'!H:H,'Servicios Realizados'!G:G,A603,'Servicios Realizados'!B:B,E$2)</f>
        <v>0</v>
      </c>
      <c r="F603">
        <f>SUMIFS('Servicios Realizados'!H:H,'Servicios Realizados'!G:G,A603,'Servicios Realizados'!B:B,F$2)</f>
        <v>0</v>
      </c>
      <c r="G603">
        <f>SUMIFS('Servicios Realizados'!H:H,'Servicios Realizados'!G:G,A603,'Servicios Realizados'!B:B,G$2)</f>
        <v>0</v>
      </c>
      <c r="H603">
        <f>SUMIFS('Servicios Realizados'!H:H,'Servicios Realizados'!G:G,A603,'Servicios Realizados'!B:B,H$2)</f>
        <v>0</v>
      </c>
      <c r="I603">
        <f>SUMIFS('Servicios Realizados'!H:H,'Servicios Realizados'!G:G,A603,'Servicios Realizados'!B:B,I$2)</f>
        <v>0</v>
      </c>
      <c r="J603">
        <f>SUMIFS('Servicios Realizados'!H:H,'Servicios Realizados'!G:G,A603,'Servicios Realizados'!B:B,J$2)</f>
        <v>0</v>
      </c>
    </row>
    <row r="604" spans="1:10" ht="15" hidden="1" customHeight="1">
      <c r="A604" s="6">
        <f t="shared" si="7"/>
        <v>43395</v>
      </c>
      <c r="B604">
        <f>SUMIF('Servicios Realizados'!G$2:G$800,A604,'Servicios Realizados'!H$2:H$800)</f>
        <v>40000</v>
      </c>
      <c r="D604">
        <f>SUMIFS('Servicios Realizados'!H:H,'Servicios Realizados'!G:G,A604,'Servicios Realizados'!B:B,D$2)</f>
        <v>40000</v>
      </c>
      <c r="E604">
        <f>SUMIFS('Servicios Realizados'!H:H,'Servicios Realizados'!G:G,A604,'Servicios Realizados'!B:B,E$2)</f>
        <v>0</v>
      </c>
      <c r="F604">
        <f>SUMIFS('Servicios Realizados'!H:H,'Servicios Realizados'!G:G,A604,'Servicios Realizados'!B:B,F$2)</f>
        <v>0</v>
      </c>
      <c r="G604">
        <f>SUMIFS('Servicios Realizados'!H:H,'Servicios Realizados'!G:G,A604,'Servicios Realizados'!B:B,G$2)</f>
        <v>0</v>
      </c>
      <c r="H604">
        <f>SUMIFS('Servicios Realizados'!H:H,'Servicios Realizados'!G:G,A604,'Servicios Realizados'!B:B,H$2)</f>
        <v>0</v>
      </c>
      <c r="I604">
        <f>SUMIFS('Servicios Realizados'!H:H,'Servicios Realizados'!G:G,A604,'Servicios Realizados'!B:B,I$2)</f>
        <v>0</v>
      </c>
      <c r="J604">
        <f>SUMIFS('Servicios Realizados'!H:H,'Servicios Realizados'!G:G,A604,'Servicios Realizados'!B:B,J$2)</f>
        <v>0</v>
      </c>
    </row>
    <row r="605" spans="1:10" ht="15" hidden="1" customHeight="1">
      <c r="A605" s="6">
        <f t="shared" si="7"/>
        <v>43396</v>
      </c>
      <c r="B605">
        <f>SUMIF('Servicios Realizados'!G$2:G$800,A605,'Servicios Realizados'!H$2:H$800)</f>
        <v>0</v>
      </c>
      <c r="D605">
        <f>SUMIFS('Servicios Realizados'!H:H,'Servicios Realizados'!G:G,A605,'Servicios Realizados'!B:B,D$2)</f>
        <v>0</v>
      </c>
      <c r="E605">
        <f>SUMIFS('Servicios Realizados'!H:H,'Servicios Realizados'!G:G,A605,'Servicios Realizados'!B:B,E$2)</f>
        <v>0</v>
      </c>
      <c r="F605">
        <f>SUMIFS('Servicios Realizados'!H:H,'Servicios Realizados'!G:G,A605,'Servicios Realizados'!B:B,F$2)</f>
        <v>0</v>
      </c>
      <c r="G605">
        <f>SUMIFS('Servicios Realizados'!H:H,'Servicios Realizados'!G:G,A605,'Servicios Realizados'!B:B,G$2)</f>
        <v>0</v>
      </c>
      <c r="H605">
        <f>SUMIFS('Servicios Realizados'!H:H,'Servicios Realizados'!G:G,A605,'Servicios Realizados'!B:B,H$2)</f>
        <v>0</v>
      </c>
      <c r="I605">
        <f>SUMIFS('Servicios Realizados'!H:H,'Servicios Realizados'!G:G,A605,'Servicios Realizados'!B:B,I$2)</f>
        <v>0</v>
      </c>
      <c r="J605">
        <f>SUMIFS('Servicios Realizados'!H:H,'Servicios Realizados'!G:G,A605,'Servicios Realizados'!B:B,J$2)</f>
        <v>0</v>
      </c>
    </row>
    <row r="606" spans="1:10" ht="15" hidden="1" customHeight="1">
      <c r="A606" s="6">
        <f t="shared" si="7"/>
        <v>43397</v>
      </c>
      <c r="B606">
        <f>SUMIF('Servicios Realizados'!G$2:G$800,A606,'Servicios Realizados'!H$2:H$800)</f>
        <v>45000</v>
      </c>
      <c r="D606">
        <f>SUMIFS('Servicios Realizados'!H:H,'Servicios Realizados'!G:G,A606,'Servicios Realizados'!B:B,D$2)</f>
        <v>0</v>
      </c>
      <c r="E606">
        <f>SUMIFS('Servicios Realizados'!H:H,'Servicios Realizados'!G:G,A606,'Servicios Realizados'!B:B,E$2)</f>
        <v>45000</v>
      </c>
      <c r="F606">
        <f>SUMIFS('Servicios Realizados'!H:H,'Servicios Realizados'!G:G,A606,'Servicios Realizados'!B:B,F$2)</f>
        <v>0</v>
      </c>
      <c r="G606">
        <f>SUMIFS('Servicios Realizados'!H:H,'Servicios Realizados'!G:G,A606,'Servicios Realizados'!B:B,G$2)</f>
        <v>0</v>
      </c>
      <c r="H606">
        <f>SUMIFS('Servicios Realizados'!H:H,'Servicios Realizados'!G:G,A606,'Servicios Realizados'!B:B,H$2)</f>
        <v>0</v>
      </c>
      <c r="I606">
        <f>SUMIFS('Servicios Realizados'!H:H,'Servicios Realizados'!G:G,A606,'Servicios Realizados'!B:B,I$2)</f>
        <v>0</v>
      </c>
      <c r="J606">
        <f>SUMIFS('Servicios Realizados'!H:H,'Servicios Realizados'!G:G,A606,'Servicios Realizados'!B:B,J$2)</f>
        <v>0</v>
      </c>
    </row>
    <row r="607" spans="1:10" ht="15" hidden="1" customHeight="1">
      <c r="A607" s="6">
        <f t="shared" si="7"/>
        <v>43398</v>
      </c>
      <c r="B607">
        <f>SUMIF('Servicios Realizados'!G$2:G$800,A607,'Servicios Realizados'!H$2:H$800)</f>
        <v>40000</v>
      </c>
      <c r="D607">
        <f>SUMIFS('Servicios Realizados'!H:H,'Servicios Realizados'!G:G,A607,'Servicios Realizados'!B:B,D$2)</f>
        <v>0</v>
      </c>
      <c r="E607">
        <f>SUMIFS('Servicios Realizados'!H:H,'Servicios Realizados'!G:G,A607,'Servicios Realizados'!B:B,E$2)</f>
        <v>40000</v>
      </c>
      <c r="F607">
        <f>SUMIFS('Servicios Realizados'!H:H,'Servicios Realizados'!G:G,A607,'Servicios Realizados'!B:B,F$2)</f>
        <v>0</v>
      </c>
      <c r="G607">
        <f>SUMIFS('Servicios Realizados'!H:H,'Servicios Realizados'!G:G,A607,'Servicios Realizados'!B:B,G$2)</f>
        <v>0</v>
      </c>
      <c r="H607">
        <f>SUMIFS('Servicios Realizados'!H:H,'Servicios Realizados'!G:G,A607,'Servicios Realizados'!B:B,H$2)</f>
        <v>0</v>
      </c>
      <c r="I607">
        <f>SUMIFS('Servicios Realizados'!H:H,'Servicios Realizados'!G:G,A607,'Servicios Realizados'!B:B,I$2)</f>
        <v>0</v>
      </c>
      <c r="J607">
        <f>SUMIFS('Servicios Realizados'!H:H,'Servicios Realizados'!G:G,A607,'Servicios Realizados'!B:B,J$2)</f>
        <v>0</v>
      </c>
    </row>
    <row r="608" spans="1:10" ht="15" hidden="1" customHeight="1">
      <c r="A608" s="6">
        <f t="shared" si="7"/>
        <v>43399</v>
      </c>
      <c r="B608">
        <f>SUMIF('Servicios Realizados'!G$2:G$800,A608,'Servicios Realizados'!H$2:H$800)</f>
        <v>1</v>
      </c>
      <c r="D608">
        <f>SUMIFS('Servicios Realizados'!H:H,'Servicios Realizados'!G:G,A608,'Servicios Realizados'!B:B,D$2)</f>
        <v>1</v>
      </c>
      <c r="E608">
        <f>SUMIFS('Servicios Realizados'!H:H,'Servicios Realizados'!G:G,A608,'Servicios Realizados'!B:B,E$2)</f>
        <v>0</v>
      </c>
      <c r="F608">
        <f>SUMIFS('Servicios Realizados'!H:H,'Servicios Realizados'!G:G,A608,'Servicios Realizados'!B:B,F$2)</f>
        <v>0</v>
      </c>
      <c r="G608">
        <f>SUMIFS('Servicios Realizados'!H:H,'Servicios Realizados'!G:G,A608,'Servicios Realizados'!B:B,G$2)</f>
        <v>0</v>
      </c>
      <c r="H608">
        <f>SUMIFS('Servicios Realizados'!H:H,'Servicios Realizados'!G:G,A608,'Servicios Realizados'!B:B,H$2)</f>
        <v>0</v>
      </c>
      <c r="I608">
        <f>SUMIFS('Servicios Realizados'!H:H,'Servicios Realizados'!G:G,A608,'Servicios Realizados'!B:B,I$2)</f>
        <v>0</v>
      </c>
      <c r="J608">
        <f>SUMIFS('Servicios Realizados'!H:H,'Servicios Realizados'!G:G,A608,'Servicios Realizados'!B:B,J$2)</f>
        <v>0</v>
      </c>
    </row>
    <row r="609" spans="1:10" ht="15" hidden="1" customHeight="1">
      <c r="A609" s="6">
        <f t="shared" si="7"/>
        <v>43400</v>
      </c>
      <c r="B609">
        <f>SUMIF('Servicios Realizados'!G$2:G$800,A609,'Servicios Realizados'!H$2:H$800)</f>
        <v>0</v>
      </c>
      <c r="D609">
        <f>SUMIFS('Servicios Realizados'!H:H,'Servicios Realizados'!G:G,A609,'Servicios Realizados'!B:B,D$2)</f>
        <v>0</v>
      </c>
      <c r="E609">
        <f>SUMIFS('Servicios Realizados'!H:H,'Servicios Realizados'!G:G,A609,'Servicios Realizados'!B:B,E$2)</f>
        <v>0</v>
      </c>
      <c r="F609">
        <f>SUMIFS('Servicios Realizados'!H:H,'Servicios Realizados'!G:G,A609,'Servicios Realizados'!B:B,F$2)</f>
        <v>0</v>
      </c>
      <c r="G609">
        <f>SUMIFS('Servicios Realizados'!H:H,'Servicios Realizados'!G:G,A609,'Servicios Realizados'!B:B,G$2)</f>
        <v>0</v>
      </c>
      <c r="H609">
        <f>SUMIFS('Servicios Realizados'!H:H,'Servicios Realizados'!G:G,A609,'Servicios Realizados'!B:B,H$2)</f>
        <v>0</v>
      </c>
      <c r="I609">
        <f>SUMIFS('Servicios Realizados'!H:H,'Servicios Realizados'!G:G,A609,'Servicios Realizados'!B:B,I$2)</f>
        <v>0</v>
      </c>
      <c r="J609">
        <f>SUMIFS('Servicios Realizados'!H:H,'Servicios Realizados'!G:G,A609,'Servicios Realizados'!B:B,J$2)</f>
        <v>0</v>
      </c>
    </row>
    <row r="610" spans="1:10" ht="15" hidden="1" customHeight="1">
      <c r="A610" s="6">
        <f t="shared" si="7"/>
        <v>43401</v>
      </c>
      <c r="B610">
        <f>SUMIF('Servicios Realizados'!G$2:G$800,A610,'Servicios Realizados'!H$2:H$800)</f>
        <v>70000</v>
      </c>
      <c r="D610">
        <f>SUMIFS('Servicios Realizados'!H:H,'Servicios Realizados'!G:G,A610,'Servicios Realizados'!B:B,D$2)</f>
        <v>70000</v>
      </c>
      <c r="E610">
        <f>SUMIFS('Servicios Realizados'!H:H,'Servicios Realizados'!G:G,A610,'Servicios Realizados'!B:B,E$2)</f>
        <v>0</v>
      </c>
      <c r="F610">
        <f>SUMIFS('Servicios Realizados'!H:H,'Servicios Realizados'!G:G,A610,'Servicios Realizados'!B:B,F$2)</f>
        <v>0</v>
      </c>
      <c r="G610">
        <f>SUMIFS('Servicios Realizados'!H:H,'Servicios Realizados'!G:G,A610,'Servicios Realizados'!B:B,G$2)</f>
        <v>0</v>
      </c>
      <c r="H610">
        <f>SUMIFS('Servicios Realizados'!H:H,'Servicios Realizados'!G:G,A610,'Servicios Realizados'!B:B,H$2)</f>
        <v>0</v>
      </c>
      <c r="I610">
        <f>SUMIFS('Servicios Realizados'!H:H,'Servicios Realizados'!G:G,A610,'Servicios Realizados'!B:B,I$2)</f>
        <v>0</v>
      </c>
      <c r="J610">
        <f>SUMIFS('Servicios Realizados'!H:H,'Servicios Realizados'!G:G,A610,'Servicios Realizados'!B:B,J$2)</f>
        <v>0</v>
      </c>
    </row>
    <row r="611" spans="1:10" ht="15" hidden="1" customHeight="1">
      <c r="A611" s="6">
        <f t="shared" si="7"/>
        <v>43402</v>
      </c>
      <c r="B611">
        <f>SUMIF('Servicios Realizados'!G$2:G$800,A611,'Servicios Realizados'!H$2:H$800)</f>
        <v>142001</v>
      </c>
      <c r="D611">
        <f>SUMIFS('Servicios Realizados'!H:H,'Servicios Realizados'!G:G,A611,'Servicios Realizados'!B:B,D$2)</f>
        <v>57000</v>
      </c>
      <c r="E611">
        <f>SUMIFS('Servicios Realizados'!H:H,'Servicios Realizados'!G:G,A611,'Servicios Realizados'!B:B,E$2)</f>
        <v>85000</v>
      </c>
      <c r="F611">
        <f>SUMIFS('Servicios Realizados'!H:H,'Servicios Realizados'!G:G,A611,'Servicios Realizados'!B:B,F$2)</f>
        <v>0</v>
      </c>
      <c r="G611">
        <f>SUMIFS('Servicios Realizados'!H:H,'Servicios Realizados'!G:G,A611,'Servicios Realizados'!B:B,G$2)</f>
        <v>0</v>
      </c>
      <c r="H611">
        <f>SUMIFS('Servicios Realizados'!H:H,'Servicios Realizados'!G:G,A611,'Servicios Realizados'!B:B,H$2)</f>
        <v>0</v>
      </c>
      <c r="I611">
        <f>SUMIFS('Servicios Realizados'!H:H,'Servicios Realizados'!G:G,A611,'Servicios Realizados'!B:B,I$2)</f>
        <v>1</v>
      </c>
      <c r="J611">
        <f>SUMIFS('Servicios Realizados'!H:H,'Servicios Realizados'!G:G,A611,'Servicios Realizados'!B:B,J$2)</f>
        <v>0</v>
      </c>
    </row>
    <row r="612" spans="1:10" ht="15" hidden="1" customHeight="1">
      <c r="A612" s="6">
        <f t="shared" si="7"/>
        <v>43403</v>
      </c>
      <c r="B612">
        <f>SUMIF('Servicios Realizados'!G$2:G$800,A612,'Servicios Realizados'!H$2:H$800)</f>
        <v>142261</v>
      </c>
      <c r="D612">
        <f>SUMIFS('Servicios Realizados'!H:H,'Servicios Realizados'!G:G,A612,'Servicios Realizados'!B:B,D$2)</f>
        <v>0</v>
      </c>
      <c r="E612">
        <f>SUMIFS('Servicios Realizados'!H:H,'Servicios Realizados'!G:G,A612,'Servicios Realizados'!B:B,E$2)</f>
        <v>142260</v>
      </c>
      <c r="F612">
        <f>SUMIFS('Servicios Realizados'!H:H,'Servicios Realizados'!G:G,A612,'Servicios Realizados'!B:B,F$2)</f>
        <v>1</v>
      </c>
      <c r="G612">
        <f>SUMIFS('Servicios Realizados'!H:H,'Servicios Realizados'!G:G,A612,'Servicios Realizados'!B:B,G$2)</f>
        <v>0</v>
      </c>
      <c r="H612">
        <f>SUMIFS('Servicios Realizados'!H:H,'Servicios Realizados'!G:G,A612,'Servicios Realizados'!B:B,H$2)</f>
        <v>0</v>
      </c>
      <c r="I612">
        <f>SUMIFS('Servicios Realizados'!H:H,'Servicios Realizados'!G:G,A612,'Servicios Realizados'!B:B,I$2)</f>
        <v>0</v>
      </c>
      <c r="J612">
        <f>SUMIFS('Servicios Realizados'!H:H,'Servicios Realizados'!G:G,A612,'Servicios Realizados'!B:B,J$2)</f>
        <v>0</v>
      </c>
    </row>
    <row r="613" spans="1:10" ht="15" hidden="1" customHeight="1">
      <c r="A613" s="6">
        <f t="shared" si="7"/>
        <v>43404</v>
      </c>
      <c r="B613">
        <f>SUMIF('Servicios Realizados'!G$2:G$800,A613,'Servicios Realizados'!H$2:H$800)</f>
        <v>68000</v>
      </c>
      <c r="D613">
        <f>SUMIFS('Servicios Realizados'!H:H,'Servicios Realizados'!G:G,A613,'Servicios Realizados'!B:B,D$2)</f>
        <v>45000</v>
      </c>
      <c r="E613">
        <f>SUMIFS('Servicios Realizados'!H:H,'Servicios Realizados'!G:G,A613,'Servicios Realizados'!B:B,E$2)</f>
        <v>23000</v>
      </c>
      <c r="F613">
        <f>SUMIFS('Servicios Realizados'!H:H,'Servicios Realizados'!G:G,A613,'Servicios Realizados'!B:B,F$2)</f>
        <v>0</v>
      </c>
      <c r="G613">
        <f>SUMIFS('Servicios Realizados'!H:H,'Servicios Realizados'!G:G,A613,'Servicios Realizados'!B:B,G$2)</f>
        <v>0</v>
      </c>
      <c r="H613">
        <f>SUMIFS('Servicios Realizados'!H:H,'Servicios Realizados'!G:G,A613,'Servicios Realizados'!B:B,H$2)</f>
        <v>0</v>
      </c>
      <c r="I613">
        <f>SUMIFS('Servicios Realizados'!H:H,'Servicios Realizados'!G:G,A613,'Servicios Realizados'!B:B,I$2)</f>
        <v>0</v>
      </c>
      <c r="J613">
        <f>SUMIFS('Servicios Realizados'!H:H,'Servicios Realizados'!G:G,A613,'Servicios Realizados'!B:B,J$2)</f>
        <v>0</v>
      </c>
    </row>
    <row r="614" spans="1:10" ht="15" hidden="1" customHeight="1">
      <c r="A614" s="6">
        <f t="shared" si="7"/>
        <v>43405</v>
      </c>
      <c r="B614">
        <f>SUMIF('Servicios Realizados'!G$2:G$800,A614,'Servicios Realizados'!H$2:H$800)</f>
        <v>0</v>
      </c>
      <c r="D614">
        <f>SUMIFS('Servicios Realizados'!H:H,'Servicios Realizados'!G:G,A614,'Servicios Realizados'!B:B,D$2)</f>
        <v>0</v>
      </c>
      <c r="E614">
        <f>SUMIFS('Servicios Realizados'!H:H,'Servicios Realizados'!G:G,A614,'Servicios Realizados'!B:B,E$2)</f>
        <v>0</v>
      </c>
      <c r="F614">
        <f>SUMIFS('Servicios Realizados'!H:H,'Servicios Realizados'!G:G,A614,'Servicios Realizados'!B:B,F$2)</f>
        <v>0</v>
      </c>
      <c r="G614">
        <f>SUMIFS('Servicios Realizados'!H:H,'Servicios Realizados'!G:G,A614,'Servicios Realizados'!B:B,G$2)</f>
        <v>0</v>
      </c>
      <c r="H614">
        <f>SUMIFS('Servicios Realizados'!H:H,'Servicios Realizados'!G:G,A614,'Servicios Realizados'!B:B,H$2)</f>
        <v>0</v>
      </c>
      <c r="I614">
        <f>SUMIFS('Servicios Realizados'!H:H,'Servicios Realizados'!G:G,A614,'Servicios Realizados'!B:B,I$2)</f>
        <v>0</v>
      </c>
      <c r="J614">
        <f>SUMIFS('Servicios Realizados'!H:H,'Servicios Realizados'!G:G,A614,'Servicios Realizados'!B:B,J$2)</f>
        <v>0</v>
      </c>
    </row>
    <row r="615" spans="1:10" ht="15" hidden="1" customHeight="1">
      <c r="A615" s="6">
        <f t="shared" si="7"/>
        <v>43406</v>
      </c>
      <c r="B615">
        <f>SUMIF('Servicios Realizados'!G$2:G$800,A615,'Servicios Realizados'!H$2:H$800)</f>
        <v>0</v>
      </c>
      <c r="D615">
        <f>SUMIFS('Servicios Realizados'!H:H,'Servicios Realizados'!G:G,A615,'Servicios Realizados'!B:B,D$2)</f>
        <v>0</v>
      </c>
      <c r="E615">
        <f>SUMIFS('Servicios Realizados'!H:H,'Servicios Realizados'!G:G,A615,'Servicios Realizados'!B:B,E$2)</f>
        <v>0</v>
      </c>
      <c r="F615">
        <f>SUMIFS('Servicios Realizados'!H:H,'Servicios Realizados'!G:G,A615,'Servicios Realizados'!B:B,F$2)</f>
        <v>0</v>
      </c>
      <c r="G615">
        <f>SUMIFS('Servicios Realizados'!H:H,'Servicios Realizados'!G:G,A615,'Servicios Realizados'!B:B,G$2)</f>
        <v>0</v>
      </c>
      <c r="H615">
        <f>SUMIFS('Servicios Realizados'!H:H,'Servicios Realizados'!G:G,A615,'Servicios Realizados'!B:B,H$2)</f>
        <v>0</v>
      </c>
      <c r="I615">
        <f>SUMIFS('Servicios Realizados'!H:H,'Servicios Realizados'!G:G,A615,'Servicios Realizados'!B:B,I$2)</f>
        <v>0</v>
      </c>
      <c r="J615">
        <f>SUMIFS('Servicios Realizados'!H:H,'Servicios Realizados'!G:G,A615,'Servicios Realizados'!B:B,J$2)</f>
        <v>0</v>
      </c>
    </row>
    <row r="616" spans="1:10" ht="15" hidden="1" customHeight="1">
      <c r="A616" s="6">
        <f t="shared" si="7"/>
        <v>43407</v>
      </c>
      <c r="B616">
        <f>SUMIF('Servicios Realizados'!G$2:G$800,A616,'Servicios Realizados'!H$2:H$800)</f>
        <v>55000</v>
      </c>
      <c r="D616">
        <f>SUMIFS('Servicios Realizados'!H:H,'Servicios Realizados'!G:G,A616,'Servicios Realizados'!B:B,D$2)</f>
        <v>55000</v>
      </c>
      <c r="E616">
        <f>SUMIFS('Servicios Realizados'!H:H,'Servicios Realizados'!G:G,A616,'Servicios Realizados'!B:B,E$2)</f>
        <v>0</v>
      </c>
      <c r="F616">
        <f>SUMIFS('Servicios Realizados'!H:H,'Servicios Realizados'!G:G,A616,'Servicios Realizados'!B:B,F$2)</f>
        <v>0</v>
      </c>
      <c r="G616">
        <f>SUMIFS('Servicios Realizados'!H:H,'Servicios Realizados'!G:G,A616,'Servicios Realizados'!B:B,G$2)</f>
        <v>0</v>
      </c>
      <c r="H616">
        <f>SUMIFS('Servicios Realizados'!H:H,'Servicios Realizados'!G:G,A616,'Servicios Realizados'!B:B,H$2)</f>
        <v>0</v>
      </c>
      <c r="I616">
        <f>SUMIFS('Servicios Realizados'!H:H,'Servicios Realizados'!G:G,A616,'Servicios Realizados'!B:B,I$2)</f>
        <v>0</v>
      </c>
      <c r="J616">
        <f>SUMIFS('Servicios Realizados'!H:H,'Servicios Realizados'!G:G,A616,'Servicios Realizados'!B:B,J$2)</f>
        <v>0</v>
      </c>
    </row>
    <row r="617" spans="1:10" ht="15" hidden="1" customHeight="1">
      <c r="A617" s="6">
        <f t="shared" si="7"/>
        <v>43408</v>
      </c>
      <c r="B617">
        <f>SUMIF('Servicios Realizados'!G$2:G$800,A617,'Servicios Realizados'!H$2:H$800)</f>
        <v>0</v>
      </c>
      <c r="D617">
        <f>SUMIFS('Servicios Realizados'!H:H,'Servicios Realizados'!G:G,A617,'Servicios Realizados'!B:B,D$2)</f>
        <v>0</v>
      </c>
      <c r="E617">
        <f>SUMIFS('Servicios Realizados'!H:H,'Servicios Realizados'!G:G,A617,'Servicios Realizados'!B:B,E$2)</f>
        <v>0</v>
      </c>
      <c r="F617">
        <f>SUMIFS('Servicios Realizados'!H:H,'Servicios Realizados'!G:G,A617,'Servicios Realizados'!B:B,F$2)</f>
        <v>0</v>
      </c>
      <c r="G617">
        <f>SUMIFS('Servicios Realizados'!H:H,'Servicios Realizados'!G:G,A617,'Servicios Realizados'!B:B,G$2)</f>
        <v>0</v>
      </c>
      <c r="H617">
        <f>SUMIFS('Servicios Realizados'!H:H,'Servicios Realizados'!G:G,A617,'Servicios Realizados'!B:B,H$2)</f>
        <v>0</v>
      </c>
      <c r="I617">
        <f>SUMIFS('Servicios Realizados'!H:H,'Servicios Realizados'!G:G,A617,'Servicios Realizados'!B:B,I$2)</f>
        <v>0</v>
      </c>
      <c r="J617">
        <f>SUMIFS('Servicios Realizados'!H:H,'Servicios Realizados'!G:G,A617,'Servicios Realizados'!B:B,J$2)</f>
        <v>0</v>
      </c>
    </row>
    <row r="618" spans="1:10" ht="15" hidden="1" customHeight="1">
      <c r="A618" s="6">
        <f t="shared" si="7"/>
        <v>43409</v>
      </c>
      <c r="B618">
        <f>SUMIF('Servicios Realizados'!G$2:G$800,A618,'Servicios Realizados'!H$2:H$800)</f>
        <v>235002</v>
      </c>
      <c r="D618">
        <f>SUMIFS('Servicios Realizados'!H:H,'Servicios Realizados'!G:G,A618,'Servicios Realizados'!B:B,D$2)</f>
        <v>105000</v>
      </c>
      <c r="E618">
        <f>SUMIFS('Servicios Realizados'!H:H,'Servicios Realizados'!G:G,A618,'Servicios Realizados'!B:B,E$2)</f>
        <v>73002</v>
      </c>
      <c r="F618">
        <f>SUMIFS('Servicios Realizados'!H:H,'Servicios Realizados'!G:G,A618,'Servicios Realizados'!B:B,F$2)</f>
        <v>0</v>
      </c>
      <c r="G618">
        <f>SUMIFS('Servicios Realizados'!H:H,'Servicios Realizados'!G:G,A618,'Servicios Realizados'!B:B,G$2)</f>
        <v>57000</v>
      </c>
      <c r="H618">
        <f>SUMIFS('Servicios Realizados'!H:H,'Servicios Realizados'!G:G,A618,'Servicios Realizados'!B:B,H$2)</f>
        <v>0</v>
      </c>
      <c r="I618">
        <f>SUMIFS('Servicios Realizados'!H:H,'Servicios Realizados'!G:G,A618,'Servicios Realizados'!B:B,I$2)</f>
        <v>0</v>
      </c>
      <c r="J618">
        <f>SUMIFS('Servicios Realizados'!H:H,'Servicios Realizados'!G:G,A618,'Servicios Realizados'!B:B,J$2)</f>
        <v>0</v>
      </c>
    </row>
    <row r="619" spans="1:10" ht="15" hidden="1" customHeight="1">
      <c r="A619" s="6">
        <f t="shared" si="7"/>
        <v>43410</v>
      </c>
      <c r="B619">
        <f>SUMIF('Servicios Realizados'!G$2:G$800,A619,'Servicios Realizados'!H$2:H$800)</f>
        <v>120000</v>
      </c>
      <c r="D619">
        <f>SUMIFS('Servicios Realizados'!H:H,'Servicios Realizados'!G:G,A619,'Servicios Realizados'!B:B,D$2)</f>
        <v>55000</v>
      </c>
      <c r="E619">
        <f>SUMIFS('Servicios Realizados'!H:H,'Servicios Realizados'!G:G,A619,'Servicios Realizados'!B:B,E$2)</f>
        <v>65000</v>
      </c>
      <c r="F619">
        <f>SUMIFS('Servicios Realizados'!H:H,'Servicios Realizados'!G:G,A619,'Servicios Realizados'!B:B,F$2)</f>
        <v>0</v>
      </c>
      <c r="G619">
        <f>SUMIFS('Servicios Realizados'!H:H,'Servicios Realizados'!G:G,A619,'Servicios Realizados'!B:B,G$2)</f>
        <v>0</v>
      </c>
      <c r="H619">
        <f>SUMIFS('Servicios Realizados'!H:H,'Servicios Realizados'!G:G,A619,'Servicios Realizados'!B:B,H$2)</f>
        <v>0</v>
      </c>
      <c r="I619">
        <f>SUMIFS('Servicios Realizados'!H:H,'Servicios Realizados'!G:G,A619,'Servicios Realizados'!B:B,I$2)</f>
        <v>0</v>
      </c>
      <c r="J619">
        <f>SUMIFS('Servicios Realizados'!H:H,'Servicios Realizados'!G:G,A619,'Servicios Realizados'!B:B,J$2)</f>
        <v>0</v>
      </c>
    </row>
    <row r="620" spans="1:10" ht="15" hidden="1" customHeight="1">
      <c r="A620" s="6">
        <f t="shared" si="7"/>
        <v>43411</v>
      </c>
      <c r="B620">
        <f>SUMIF('Servicios Realizados'!G$2:G$800,A620,'Servicios Realizados'!H$2:H$800)</f>
        <v>51000</v>
      </c>
      <c r="D620">
        <f>SUMIFS('Servicios Realizados'!H:H,'Servicios Realizados'!G:G,A620,'Servicios Realizados'!B:B,D$2)</f>
        <v>51000</v>
      </c>
      <c r="E620">
        <f>SUMIFS('Servicios Realizados'!H:H,'Servicios Realizados'!G:G,A620,'Servicios Realizados'!B:B,E$2)</f>
        <v>0</v>
      </c>
      <c r="F620">
        <f>SUMIFS('Servicios Realizados'!H:H,'Servicios Realizados'!G:G,A620,'Servicios Realizados'!B:B,F$2)</f>
        <v>0</v>
      </c>
      <c r="G620">
        <f>SUMIFS('Servicios Realizados'!H:H,'Servicios Realizados'!G:G,A620,'Servicios Realizados'!B:B,G$2)</f>
        <v>0</v>
      </c>
      <c r="H620">
        <f>SUMIFS('Servicios Realizados'!H:H,'Servicios Realizados'!G:G,A620,'Servicios Realizados'!B:B,H$2)</f>
        <v>0</v>
      </c>
      <c r="I620">
        <f>SUMIFS('Servicios Realizados'!H:H,'Servicios Realizados'!G:G,A620,'Servicios Realizados'!B:B,I$2)</f>
        <v>0</v>
      </c>
      <c r="J620">
        <f>SUMIFS('Servicios Realizados'!H:H,'Servicios Realizados'!G:G,A620,'Servicios Realizados'!B:B,J$2)</f>
        <v>0</v>
      </c>
    </row>
    <row r="621" spans="1:10" ht="15" hidden="1" customHeight="1">
      <c r="A621" s="6">
        <f t="shared" si="7"/>
        <v>43412</v>
      </c>
      <c r="B621">
        <f>SUMIF('Servicios Realizados'!G$2:G$800,A621,'Servicios Realizados'!H$2:H$800)</f>
        <v>140000</v>
      </c>
      <c r="D621">
        <f>SUMIFS('Servicios Realizados'!H:H,'Servicios Realizados'!G:G,A621,'Servicios Realizados'!B:B,D$2)</f>
        <v>35000</v>
      </c>
      <c r="E621">
        <f>SUMIFS('Servicios Realizados'!H:H,'Servicios Realizados'!G:G,A621,'Servicios Realizados'!B:B,E$2)</f>
        <v>25000</v>
      </c>
      <c r="F621">
        <f>SUMIFS('Servicios Realizados'!H:H,'Servicios Realizados'!G:G,A621,'Servicios Realizados'!B:B,F$2)</f>
        <v>0</v>
      </c>
      <c r="G621">
        <f>SUMIFS('Servicios Realizados'!H:H,'Servicios Realizados'!G:G,A621,'Servicios Realizados'!B:B,G$2)</f>
        <v>80000</v>
      </c>
      <c r="H621">
        <f>SUMIFS('Servicios Realizados'!H:H,'Servicios Realizados'!G:G,A621,'Servicios Realizados'!B:B,H$2)</f>
        <v>0</v>
      </c>
      <c r="I621">
        <f>SUMIFS('Servicios Realizados'!H:H,'Servicios Realizados'!G:G,A621,'Servicios Realizados'!B:B,I$2)</f>
        <v>0</v>
      </c>
      <c r="J621">
        <f>SUMIFS('Servicios Realizados'!H:H,'Servicios Realizados'!G:G,A621,'Servicios Realizados'!B:B,J$2)</f>
        <v>0</v>
      </c>
    </row>
    <row r="622" spans="1:10" ht="15" hidden="1" customHeight="1">
      <c r="A622" s="6">
        <f t="shared" si="7"/>
        <v>43413</v>
      </c>
      <c r="B622">
        <f>SUMIF('Servicios Realizados'!G$2:G$800,A622,'Servicios Realizados'!H$2:H$800)</f>
        <v>52003</v>
      </c>
      <c r="D622">
        <f>SUMIFS('Servicios Realizados'!H:H,'Servicios Realizados'!G:G,A622,'Servicios Realizados'!B:B,D$2)</f>
        <v>35000</v>
      </c>
      <c r="E622">
        <f>SUMIFS('Servicios Realizados'!H:H,'Servicios Realizados'!G:G,A622,'Servicios Realizados'!B:B,E$2)</f>
        <v>17003</v>
      </c>
      <c r="F622">
        <f>SUMIFS('Servicios Realizados'!H:H,'Servicios Realizados'!G:G,A622,'Servicios Realizados'!B:B,F$2)</f>
        <v>0</v>
      </c>
      <c r="G622">
        <f>SUMIFS('Servicios Realizados'!H:H,'Servicios Realizados'!G:G,A622,'Servicios Realizados'!B:B,G$2)</f>
        <v>0</v>
      </c>
      <c r="H622">
        <f>SUMIFS('Servicios Realizados'!H:H,'Servicios Realizados'!G:G,A622,'Servicios Realizados'!B:B,H$2)</f>
        <v>0</v>
      </c>
      <c r="I622">
        <f>SUMIFS('Servicios Realizados'!H:H,'Servicios Realizados'!G:G,A622,'Servicios Realizados'!B:B,I$2)</f>
        <v>0</v>
      </c>
      <c r="J622">
        <f>SUMIFS('Servicios Realizados'!H:H,'Servicios Realizados'!G:G,A622,'Servicios Realizados'!B:B,J$2)</f>
        <v>0</v>
      </c>
    </row>
    <row r="623" spans="1:10" ht="15" hidden="1" customHeight="1">
      <c r="A623" s="6">
        <f t="shared" si="7"/>
        <v>43414</v>
      </c>
      <c r="B623">
        <f>SUMIF('Servicios Realizados'!G$2:G$800,A623,'Servicios Realizados'!H$2:H$800)</f>
        <v>0</v>
      </c>
      <c r="D623">
        <f>SUMIFS('Servicios Realizados'!H:H,'Servicios Realizados'!G:G,A623,'Servicios Realizados'!B:B,D$2)</f>
        <v>0</v>
      </c>
      <c r="E623">
        <f>SUMIFS('Servicios Realizados'!H:H,'Servicios Realizados'!G:G,A623,'Servicios Realizados'!B:B,E$2)</f>
        <v>0</v>
      </c>
      <c r="F623">
        <f>SUMIFS('Servicios Realizados'!H:H,'Servicios Realizados'!G:G,A623,'Servicios Realizados'!B:B,F$2)</f>
        <v>0</v>
      </c>
      <c r="G623">
        <f>SUMIFS('Servicios Realizados'!H:H,'Servicios Realizados'!G:G,A623,'Servicios Realizados'!B:B,G$2)</f>
        <v>0</v>
      </c>
      <c r="H623">
        <f>SUMIFS('Servicios Realizados'!H:H,'Servicios Realizados'!G:G,A623,'Servicios Realizados'!B:B,H$2)</f>
        <v>0</v>
      </c>
      <c r="I623">
        <f>SUMIFS('Servicios Realizados'!H:H,'Servicios Realizados'!G:G,A623,'Servicios Realizados'!B:B,I$2)</f>
        <v>0</v>
      </c>
      <c r="J623">
        <f>SUMIFS('Servicios Realizados'!H:H,'Servicios Realizados'!G:G,A623,'Servicios Realizados'!B:B,J$2)</f>
        <v>0</v>
      </c>
    </row>
    <row r="624" spans="1:10" ht="15" hidden="1" customHeight="1">
      <c r="A624" s="6">
        <f t="shared" si="7"/>
        <v>43415</v>
      </c>
      <c r="B624">
        <f>SUMIF('Servicios Realizados'!G$2:G$800,A624,'Servicios Realizados'!H$2:H$800)</f>
        <v>132001</v>
      </c>
      <c r="D624">
        <f>SUMIFS('Servicios Realizados'!H:H,'Servicios Realizados'!G:G,A624,'Servicios Realizados'!B:B,D$2)</f>
        <v>73001</v>
      </c>
      <c r="E624">
        <f>SUMIFS('Servicios Realizados'!H:H,'Servicios Realizados'!G:G,A624,'Servicios Realizados'!B:B,E$2)</f>
        <v>59000</v>
      </c>
      <c r="F624">
        <f>SUMIFS('Servicios Realizados'!H:H,'Servicios Realizados'!G:G,A624,'Servicios Realizados'!B:B,F$2)</f>
        <v>0</v>
      </c>
      <c r="G624">
        <f>SUMIFS('Servicios Realizados'!H:H,'Servicios Realizados'!G:G,A624,'Servicios Realizados'!B:B,G$2)</f>
        <v>0</v>
      </c>
      <c r="H624">
        <f>SUMIFS('Servicios Realizados'!H:H,'Servicios Realizados'!G:G,A624,'Servicios Realizados'!B:B,H$2)</f>
        <v>0</v>
      </c>
      <c r="I624">
        <f>SUMIFS('Servicios Realizados'!H:H,'Servicios Realizados'!G:G,A624,'Servicios Realizados'!B:B,I$2)</f>
        <v>0</v>
      </c>
      <c r="J624">
        <f>SUMIFS('Servicios Realizados'!H:H,'Servicios Realizados'!G:G,A624,'Servicios Realizados'!B:B,J$2)</f>
        <v>0</v>
      </c>
    </row>
    <row r="625" spans="1:10" ht="15" hidden="1" customHeight="1">
      <c r="A625" s="6">
        <f t="shared" si="7"/>
        <v>43416</v>
      </c>
      <c r="B625">
        <f>SUMIF('Servicios Realizados'!G$2:G$800,A625,'Servicios Realizados'!H$2:H$800)</f>
        <v>65000</v>
      </c>
      <c r="D625">
        <f>SUMIFS('Servicios Realizados'!H:H,'Servicios Realizados'!G:G,A625,'Servicios Realizados'!B:B,D$2)</f>
        <v>0</v>
      </c>
      <c r="E625">
        <f>SUMIFS('Servicios Realizados'!H:H,'Servicios Realizados'!G:G,A625,'Servicios Realizados'!B:B,E$2)</f>
        <v>65000</v>
      </c>
      <c r="F625">
        <f>SUMIFS('Servicios Realizados'!H:H,'Servicios Realizados'!G:G,A625,'Servicios Realizados'!B:B,F$2)</f>
        <v>0</v>
      </c>
      <c r="G625">
        <f>SUMIFS('Servicios Realizados'!H:H,'Servicios Realizados'!G:G,A625,'Servicios Realizados'!B:B,G$2)</f>
        <v>0</v>
      </c>
      <c r="H625">
        <f>SUMIFS('Servicios Realizados'!H:H,'Servicios Realizados'!G:G,A625,'Servicios Realizados'!B:B,H$2)</f>
        <v>0</v>
      </c>
      <c r="I625">
        <f>SUMIFS('Servicios Realizados'!H:H,'Servicios Realizados'!G:G,A625,'Servicios Realizados'!B:B,I$2)</f>
        <v>0</v>
      </c>
      <c r="J625">
        <f>SUMIFS('Servicios Realizados'!H:H,'Servicios Realizados'!G:G,A625,'Servicios Realizados'!B:B,J$2)</f>
        <v>0</v>
      </c>
    </row>
    <row r="626" spans="1:10" ht="15" hidden="1" customHeight="1">
      <c r="A626" s="6">
        <f t="shared" si="7"/>
        <v>43417</v>
      </c>
      <c r="B626">
        <f>SUMIF('Servicios Realizados'!G$2:G$800,A626,'Servicios Realizados'!H$2:H$800)</f>
        <v>228001</v>
      </c>
      <c r="D626">
        <f>SUMIFS('Servicios Realizados'!H:H,'Servicios Realizados'!G:G,A626,'Servicios Realizados'!B:B,D$2)</f>
        <v>48001</v>
      </c>
      <c r="E626">
        <f>SUMIFS('Servicios Realizados'!H:H,'Servicios Realizados'!G:G,A626,'Servicios Realizados'!B:B,E$2)</f>
        <v>35000</v>
      </c>
      <c r="F626">
        <f>SUMIFS('Servicios Realizados'!H:H,'Servicios Realizados'!G:G,A626,'Servicios Realizados'!B:B,F$2)</f>
        <v>65000</v>
      </c>
      <c r="G626">
        <f>SUMIFS('Servicios Realizados'!H:H,'Servicios Realizados'!G:G,A626,'Servicios Realizados'!B:B,G$2)</f>
        <v>80000</v>
      </c>
      <c r="H626">
        <f>SUMIFS('Servicios Realizados'!H:H,'Servicios Realizados'!G:G,A626,'Servicios Realizados'!B:B,H$2)</f>
        <v>0</v>
      </c>
      <c r="I626">
        <f>SUMIFS('Servicios Realizados'!H:H,'Servicios Realizados'!G:G,A626,'Servicios Realizados'!B:B,I$2)</f>
        <v>0</v>
      </c>
      <c r="J626">
        <f>SUMIFS('Servicios Realizados'!H:H,'Servicios Realizados'!G:G,A626,'Servicios Realizados'!B:B,J$2)</f>
        <v>0</v>
      </c>
    </row>
    <row r="627" spans="1:10" ht="15" hidden="1" customHeight="1">
      <c r="A627" s="6">
        <f t="shared" si="7"/>
        <v>43418</v>
      </c>
      <c r="B627">
        <f>SUMIF('Servicios Realizados'!G$2:G$800,A627,'Servicios Realizados'!H$2:H$800)</f>
        <v>0</v>
      </c>
      <c r="D627">
        <f>SUMIFS('Servicios Realizados'!H:H,'Servicios Realizados'!G:G,A627,'Servicios Realizados'!B:B,D$2)</f>
        <v>0</v>
      </c>
      <c r="E627">
        <f>SUMIFS('Servicios Realizados'!H:H,'Servicios Realizados'!G:G,A627,'Servicios Realizados'!B:B,E$2)</f>
        <v>0</v>
      </c>
      <c r="F627">
        <f>SUMIFS('Servicios Realizados'!H:H,'Servicios Realizados'!G:G,A627,'Servicios Realizados'!B:B,F$2)</f>
        <v>0</v>
      </c>
      <c r="G627">
        <f>SUMIFS('Servicios Realizados'!H:H,'Servicios Realizados'!G:G,A627,'Servicios Realizados'!B:B,G$2)</f>
        <v>0</v>
      </c>
      <c r="H627">
        <f>SUMIFS('Servicios Realizados'!H:H,'Servicios Realizados'!G:G,A627,'Servicios Realizados'!B:B,H$2)</f>
        <v>0</v>
      </c>
      <c r="I627">
        <f>SUMIFS('Servicios Realizados'!H:H,'Servicios Realizados'!G:G,A627,'Servicios Realizados'!B:B,I$2)</f>
        <v>0</v>
      </c>
      <c r="J627">
        <f>SUMIFS('Servicios Realizados'!H:H,'Servicios Realizados'!G:G,A627,'Servicios Realizados'!B:B,J$2)</f>
        <v>0</v>
      </c>
    </row>
    <row r="628" spans="1:10" ht="15" hidden="1" customHeight="1">
      <c r="A628" s="6">
        <f t="shared" si="7"/>
        <v>43419</v>
      </c>
      <c r="B628">
        <f>SUMIF('Servicios Realizados'!G$2:G$800,A628,'Servicios Realizados'!H$2:H$800)</f>
        <v>207000</v>
      </c>
      <c r="D628">
        <f>SUMIFS('Servicios Realizados'!H:H,'Servicios Realizados'!G:G,A628,'Servicios Realizados'!B:B,D$2)</f>
        <v>0</v>
      </c>
      <c r="E628">
        <f>SUMIFS('Servicios Realizados'!H:H,'Servicios Realizados'!G:G,A628,'Servicios Realizados'!B:B,E$2)</f>
        <v>207000</v>
      </c>
      <c r="F628">
        <f>SUMIFS('Servicios Realizados'!H:H,'Servicios Realizados'!G:G,A628,'Servicios Realizados'!B:B,F$2)</f>
        <v>0</v>
      </c>
      <c r="G628">
        <f>SUMIFS('Servicios Realizados'!H:H,'Servicios Realizados'!G:G,A628,'Servicios Realizados'!B:B,G$2)</f>
        <v>0</v>
      </c>
      <c r="H628">
        <f>SUMIFS('Servicios Realizados'!H:H,'Servicios Realizados'!G:G,A628,'Servicios Realizados'!B:B,H$2)</f>
        <v>0</v>
      </c>
      <c r="I628">
        <f>SUMIFS('Servicios Realizados'!H:H,'Servicios Realizados'!G:G,A628,'Servicios Realizados'!B:B,I$2)</f>
        <v>0</v>
      </c>
      <c r="J628">
        <f>SUMIFS('Servicios Realizados'!H:H,'Servicios Realizados'!G:G,A628,'Servicios Realizados'!B:B,J$2)</f>
        <v>0</v>
      </c>
    </row>
    <row r="629" spans="1:10" ht="15" hidden="1" customHeight="1">
      <c r="A629" s="6">
        <f t="shared" si="7"/>
        <v>43420</v>
      </c>
      <c r="B629">
        <f>SUMIF('Servicios Realizados'!G$2:G$800,A629,'Servicios Realizados'!H$2:H$800)</f>
        <v>0</v>
      </c>
      <c r="D629">
        <f>SUMIFS('Servicios Realizados'!H:H,'Servicios Realizados'!G:G,A629,'Servicios Realizados'!B:B,D$2)</f>
        <v>0</v>
      </c>
      <c r="E629">
        <f>SUMIFS('Servicios Realizados'!H:H,'Servicios Realizados'!G:G,A629,'Servicios Realizados'!B:B,E$2)</f>
        <v>0</v>
      </c>
      <c r="F629">
        <f>SUMIFS('Servicios Realizados'!H:H,'Servicios Realizados'!G:G,A629,'Servicios Realizados'!B:B,F$2)</f>
        <v>0</v>
      </c>
      <c r="G629">
        <f>SUMIFS('Servicios Realizados'!H:H,'Servicios Realizados'!G:G,A629,'Servicios Realizados'!B:B,G$2)</f>
        <v>0</v>
      </c>
      <c r="H629">
        <f>SUMIFS('Servicios Realizados'!H:H,'Servicios Realizados'!G:G,A629,'Servicios Realizados'!B:B,H$2)</f>
        <v>0</v>
      </c>
      <c r="I629">
        <f>SUMIFS('Servicios Realizados'!H:H,'Servicios Realizados'!G:G,A629,'Servicios Realizados'!B:B,I$2)</f>
        <v>0</v>
      </c>
      <c r="J629">
        <f>SUMIFS('Servicios Realizados'!H:H,'Servicios Realizados'!G:G,A629,'Servicios Realizados'!B:B,J$2)</f>
        <v>0</v>
      </c>
    </row>
    <row r="630" spans="1:10" ht="15" hidden="1" customHeight="1">
      <c r="A630" s="6">
        <f t="shared" si="7"/>
        <v>43421</v>
      </c>
      <c r="B630">
        <f>SUMIF('Servicios Realizados'!G$2:G$800,A630,'Servicios Realizados'!H$2:H$800)</f>
        <v>0</v>
      </c>
      <c r="D630">
        <f>SUMIFS('Servicios Realizados'!H:H,'Servicios Realizados'!G:G,A630,'Servicios Realizados'!B:B,D$2)</f>
        <v>0</v>
      </c>
      <c r="E630">
        <f>SUMIFS('Servicios Realizados'!H:H,'Servicios Realizados'!G:G,A630,'Servicios Realizados'!B:B,E$2)</f>
        <v>0</v>
      </c>
      <c r="F630">
        <f>SUMIFS('Servicios Realizados'!H:H,'Servicios Realizados'!G:G,A630,'Servicios Realizados'!B:B,F$2)</f>
        <v>0</v>
      </c>
      <c r="G630">
        <f>SUMIFS('Servicios Realizados'!H:H,'Servicios Realizados'!G:G,A630,'Servicios Realizados'!B:B,G$2)</f>
        <v>0</v>
      </c>
      <c r="H630">
        <f>SUMIFS('Servicios Realizados'!H:H,'Servicios Realizados'!G:G,A630,'Servicios Realizados'!B:B,H$2)</f>
        <v>0</v>
      </c>
      <c r="I630">
        <f>SUMIFS('Servicios Realizados'!H:H,'Servicios Realizados'!G:G,A630,'Servicios Realizados'!B:B,I$2)</f>
        <v>0</v>
      </c>
      <c r="J630">
        <f>SUMIFS('Servicios Realizados'!H:H,'Servicios Realizados'!G:G,A630,'Servicios Realizados'!B:B,J$2)</f>
        <v>0</v>
      </c>
    </row>
    <row r="631" spans="1:10" ht="15" hidden="1" customHeight="1">
      <c r="A631" s="6">
        <f t="shared" ref="A631:A674" si="8">SUM(A630,1)</f>
        <v>43422</v>
      </c>
      <c r="B631">
        <f>SUMIF('Servicios Realizados'!G$2:G$800,A631,'Servicios Realizados'!H$2:H$800)</f>
        <v>0</v>
      </c>
      <c r="D631">
        <f>SUMIFS('Servicios Realizados'!H:H,'Servicios Realizados'!G:G,A631,'Servicios Realizados'!B:B,D$2)</f>
        <v>0</v>
      </c>
      <c r="E631">
        <f>SUMIFS('Servicios Realizados'!H:H,'Servicios Realizados'!G:G,A631,'Servicios Realizados'!B:B,E$2)</f>
        <v>0</v>
      </c>
      <c r="F631">
        <f>SUMIFS('Servicios Realizados'!H:H,'Servicios Realizados'!G:G,A631,'Servicios Realizados'!B:B,F$2)</f>
        <v>0</v>
      </c>
      <c r="G631">
        <f>SUMIFS('Servicios Realizados'!H:H,'Servicios Realizados'!G:G,A631,'Servicios Realizados'!B:B,G$2)</f>
        <v>0</v>
      </c>
      <c r="H631">
        <f>SUMIFS('Servicios Realizados'!H:H,'Servicios Realizados'!G:G,A631,'Servicios Realizados'!B:B,H$2)</f>
        <v>0</v>
      </c>
      <c r="I631">
        <f>SUMIFS('Servicios Realizados'!H:H,'Servicios Realizados'!G:G,A631,'Servicios Realizados'!B:B,I$2)</f>
        <v>0</v>
      </c>
      <c r="J631">
        <f>SUMIFS('Servicios Realizados'!H:H,'Servicios Realizados'!G:G,A631,'Servicios Realizados'!B:B,J$2)</f>
        <v>0</v>
      </c>
    </row>
    <row r="632" spans="1:10" ht="15" hidden="1" customHeight="1">
      <c r="A632" s="6">
        <f t="shared" si="8"/>
        <v>43423</v>
      </c>
      <c r="B632">
        <f>SUMIF('Servicios Realizados'!G$2:G$800,A632,'Servicios Realizados'!H$2:H$800)</f>
        <v>0</v>
      </c>
      <c r="D632">
        <f>SUMIFS('Servicios Realizados'!H:H,'Servicios Realizados'!G:G,A632,'Servicios Realizados'!B:B,D$2)</f>
        <v>0</v>
      </c>
      <c r="E632">
        <f>SUMIFS('Servicios Realizados'!H:H,'Servicios Realizados'!G:G,A632,'Servicios Realizados'!B:B,E$2)</f>
        <v>0</v>
      </c>
      <c r="F632">
        <f>SUMIFS('Servicios Realizados'!H:H,'Servicios Realizados'!G:G,A632,'Servicios Realizados'!B:B,F$2)</f>
        <v>0</v>
      </c>
      <c r="G632">
        <f>SUMIFS('Servicios Realizados'!H:H,'Servicios Realizados'!G:G,A632,'Servicios Realizados'!B:B,G$2)</f>
        <v>0</v>
      </c>
      <c r="H632">
        <f>SUMIFS('Servicios Realizados'!H:H,'Servicios Realizados'!G:G,A632,'Servicios Realizados'!B:B,H$2)</f>
        <v>0</v>
      </c>
      <c r="I632">
        <f>SUMIFS('Servicios Realizados'!H:H,'Servicios Realizados'!G:G,A632,'Servicios Realizados'!B:B,I$2)</f>
        <v>0</v>
      </c>
      <c r="J632">
        <f>SUMIFS('Servicios Realizados'!H:H,'Servicios Realizados'!G:G,A632,'Servicios Realizados'!B:B,J$2)</f>
        <v>0</v>
      </c>
    </row>
    <row r="633" spans="1:10" ht="15" hidden="1" customHeight="1">
      <c r="A633" s="6">
        <f t="shared" si="8"/>
        <v>43424</v>
      </c>
      <c r="B633">
        <f>SUMIF('Servicios Realizados'!G$2:G$800,A633,'Servicios Realizados'!H$2:H$800)</f>
        <v>0</v>
      </c>
      <c r="D633">
        <f>SUMIFS('Servicios Realizados'!H:H,'Servicios Realizados'!G:G,A633,'Servicios Realizados'!B:B,D$2)</f>
        <v>0</v>
      </c>
      <c r="E633">
        <f>SUMIFS('Servicios Realizados'!H:H,'Servicios Realizados'!G:G,A633,'Servicios Realizados'!B:B,E$2)</f>
        <v>0</v>
      </c>
      <c r="F633">
        <f>SUMIFS('Servicios Realizados'!H:H,'Servicios Realizados'!G:G,A633,'Servicios Realizados'!B:B,F$2)</f>
        <v>0</v>
      </c>
      <c r="G633">
        <f>SUMIFS('Servicios Realizados'!H:H,'Servicios Realizados'!G:G,A633,'Servicios Realizados'!B:B,G$2)</f>
        <v>0</v>
      </c>
      <c r="H633">
        <f>SUMIFS('Servicios Realizados'!H:H,'Servicios Realizados'!G:G,A633,'Servicios Realizados'!B:B,H$2)</f>
        <v>0</v>
      </c>
      <c r="I633">
        <f>SUMIFS('Servicios Realizados'!H:H,'Servicios Realizados'!G:G,A633,'Servicios Realizados'!B:B,I$2)</f>
        <v>0</v>
      </c>
      <c r="J633">
        <f>SUMIFS('Servicios Realizados'!H:H,'Servicios Realizados'!G:G,A633,'Servicios Realizados'!B:B,J$2)</f>
        <v>0</v>
      </c>
    </row>
    <row r="634" spans="1:10" ht="15" hidden="1" customHeight="1">
      <c r="A634" s="6">
        <f t="shared" si="8"/>
        <v>43425</v>
      </c>
      <c r="B634">
        <f>SUMIF('Servicios Realizados'!G$2:G$800,A634,'Servicios Realizados'!H$2:H$800)</f>
        <v>398267</v>
      </c>
      <c r="D634">
        <f>SUMIFS('Servicios Realizados'!H:H,'Servicios Realizados'!G:G,A634,'Servicios Realizados'!B:B,D$2)</f>
        <v>128266</v>
      </c>
      <c r="E634">
        <f>SUMIFS('Servicios Realizados'!H:H,'Servicios Realizados'!G:G,A634,'Servicios Realizados'!B:B,E$2)</f>
        <v>270001</v>
      </c>
      <c r="F634">
        <f>SUMIFS('Servicios Realizados'!H:H,'Servicios Realizados'!G:G,A634,'Servicios Realizados'!B:B,F$2)</f>
        <v>0</v>
      </c>
      <c r="G634">
        <f>SUMIFS('Servicios Realizados'!H:H,'Servicios Realizados'!G:G,A634,'Servicios Realizados'!B:B,G$2)</f>
        <v>0</v>
      </c>
      <c r="H634">
        <f>SUMIFS('Servicios Realizados'!H:H,'Servicios Realizados'!G:G,A634,'Servicios Realizados'!B:B,H$2)</f>
        <v>0</v>
      </c>
      <c r="I634">
        <f>SUMIFS('Servicios Realizados'!H:H,'Servicios Realizados'!G:G,A634,'Servicios Realizados'!B:B,I$2)</f>
        <v>0</v>
      </c>
      <c r="J634">
        <f>SUMIFS('Servicios Realizados'!H:H,'Servicios Realizados'!G:G,A634,'Servicios Realizados'!B:B,J$2)</f>
        <v>0</v>
      </c>
    </row>
    <row r="635" spans="1:10" ht="15" hidden="1" customHeight="1">
      <c r="A635" s="6">
        <f t="shared" si="8"/>
        <v>43426</v>
      </c>
      <c r="B635">
        <f>SUMIF('Servicios Realizados'!G$2:G$800,A635,'Servicios Realizados'!H$2:H$800)</f>
        <v>109501</v>
      </c>
      <c r="D635">
        <f>SUMIFS('Servicios Realizados'!H:H,'Servicios Realizados'!G:G,A635,'Servicios Realizados'!B:B,D$2)</f>
        <v>1</v>
      </c>
      <c r="E635">
        <f>SUMIFS('Servicios Realizados'!H:H,'Servicios Realizados'!G:G,A635,'Servicios Realizados'!B:B,E$2)</f>
        <v>22000</v>
      </c>
      <c r="F635">
        <f>SUMIFS('Servicios Realizados'!H:H,'Servicios Realizados'!G:G,A635,'Servicios Realizados'!B:B,F$2)</f>
        <v>0</v>
      </c>
      <c r="G635">
        <f>SUMIFS('Servicios Realizados'!H:H,'Servicios Realizados'!G:G,A635,'Servicios Realizados'!B:B,G$2)</f>
        <v>87500</v>
      </c>
      <c r="H635">
        <f>SUMIFS('Servicios Realizados'!H:H,'Servicios Realizados'!G:G,A635,'Servicios Realizados'!B:B,H$2)</f>
        <v>0</v>
      </c>
      <c r="I635">
        <f>SUMIFS('Servicios Realizados'!H:H,'Servicios Realizados'!G:G,A635,'Servicios Realizados'!B:B,I$2)</f>
        <v>0</v>
      </c>
      <c r="J635">
        <f>SUMIFS('Servicios Realizados'!H:H,'Servicios Realizados'!G:G,A635,'Servicios Realizados'!B:B,J$2)</f>
        <v>0</v>
      </c>
    </row>
    <row r="636" spans="1:10" ht="15" hidden="1" customHeight="1">
      <c r="A636" s="6">
        <f t="shared" si="8"/>
        <v>43427</v>
      </c>
      <c r="B636">
        <f>SUMIF('Servicios Realizados'!G$2:G$800,A636,'Servicios Realizados'!H$2:H$800)</f>
        <v>64001</v>
      </c>
      <c r="D636">
        <f>SUMIFS('Servicios Realizados'!H:H,'Servicios Realizados'!G:G,A636,'Servicios Realizados'!B:B,D$2)</f>
        <v>39000</v>
      </c>
      <c r="E636">
        <f>SUMIFS('Servicios Realizados'!H:H,'Servicios Realizados'!G:G,A636,'Servicios Realizados'!B:B,E$2)</f>
        <v>25001</v>
      </c>
      <c r="F636">
        <f>SUMIFS('Servicios Realizados'!H:H,'Servicios Realizados'!G:G,A636,'Servicios Realizados'!B:B,F$2)</f>
        <v>0</v>
      </c>
      <c r="G636">
        <f>SUMIFS('Servicios Realizados'!H:H,'Servicios Realizados'!G:G,A636,'Servicios Realizados'!B:B,G$2)</f>
        <v>0</v>
      </c>
      <c r="H636">
        <f>SUMIFS('Servicios Realizados'!H:H,'Servicios Realizados'!G:G,A636,'Servicios Realizados'!B:B,H$2)</f>
        <v>0</v>
      </c>
      <c r="I636">
        <f>SUMIFS('Servicios Realizados'!H:H,'Servicios Realizados'!G:G,A636,'Servicios Realizados'!B:B,I$2)</f>
        <v>0</v>
      </c>
      <c r="J636">
        <f>SUMIFS('Servicios Realizados'!H:H,'Servicios Realizados'!G:G,A636,'Servicios Realizados'!B:B,J$2)</f>
        <v>0</v>
      </c>
    </row>
    <row r="637" spans="1:10" ht="15" hidden="1" customHeight="1">
      <c r="A637" s="6">
        <f t="shared" si="8"/>
        <v>43428</v>
      </c>
      <c r="B637">
        <f>SUMIF('Servicios Realizados'!G$2:G$800,A637,'Servicios Realizados'!H$2:H$800)</f>
        <v>0</v>
      </c>
      <c r="D637">
        <f>SUMIFS('Servicios Realizados'!H:H,'Servicios Realizados'!G:G,A637,'Servicios Realizados'!B:B,D$2)</f>
        <v>0</v>
      </c>
      <c r="E637">
        <f>SUMIFS('Servicios Realizados'!H:H,'Servicios Realizados'!G:G,A637,'Servicios Realizados'!B:B,E$2)</f>
        <v>0</v>
      </c>
      <c r="F637">
        <f>SUMIFS('Servicios Realizados'!H:H,'Servicios Realizados'!G:G,A637,'Servicios Realizados'!B:B,F$2)</f>
        <v>0</v>
      </c>
      <c r="G637">
        <f>SUMIFS('Servicios Realizados'!H:H,'Servicios Realizados'!G:G,A637,'Servicios Realizados'!B:B,G$2)</f>
        <v>0</v>
      </c>
      <c r="H637">
        <f>SUMIFS('Servicios Realizados'!H:H,'Servicios Realizados'!G:G,A637,'Servicios Realizados'!B:B,H$2)</f>
        <v>0</v>
      </c>
      <c r="I637">
        <f>SUMIFS('Servicios Realizados'!H:H,'Servicios Realizados'!G:G,A637,'Servicios Realizados'!B:B,I$2)</f>
        <v>0</v>
      </c>
      <c r="J637">
        <f>SUMIFS('Servicios Realizados'!H:H,'Servicios Realizados'!G:G,A637,'Servicios Realizados'!B:B,J$2)</f>
        <v>0</v>
      </c>
    </row>
    <row r="638" spans="1:10" ht="15" hidden="1" customHeight="1">
      <c r="A638" s="6">
        <f t="shared" si="8"/>
        <v>43429</v>
      </c>
      <c r="B638">
        <f>SUMIF('Servicios Realizados'!G$2:G$800,A638,'Servicios Realizados'!H$2:H$800)</f>
        <v>0</v>
      </c>
      <c r="D638">
        <f>SUMIFS('Servicios Realizados'!H:H,'Servicios Realizados'!G:G,A638,'Servicios Realizados'!B:B,D$2)</f>
        <v>0</v>
      </c>
      <c r="E638">
        <f>SUMIFS('Servicios Realizados'!H:H,'Servicios Realizados'!G:G,A638,'Servicios Realizados'!B:B,E$2)</f>
        <v>0</v>
      </c>
      <c r="F638">
        <f>SUMIFS('Servicios Realizados'!H:H,'Servicios Realizados'!G:G,A638,'Servicios Realizados'!B:B,F$2)</f>
        <v>0</v>
      </c>
      <c r="G638">
        <f>SUMIFS('Servicios Realizados'!H:H,'Servicios Realizados'!G:G,A638,'Servicios Realizados'!B:B,G$2)</f>
        <v>0</v>
      </c>
      <c r="H638">
        <f>SUMIFS('Servicios Realizados'!H:H,'Servicios Realizados'!G:G,A638,'Servicios Realizados'!B:B,H$2)</f>
        <v>0</v>
      </c>
      <c r="I638">
        <f>SUMIFS('Servicios Realizados'!H:H,'Servicios Realizados'!G:G,A638,'Servicios Realizados'!B:B,I$2)</f>
        <v>0</v>
      </c>
      <c r="J638">
        <f>SUMIFS('Servicios Realizados'!H:H,'Servicios Realizados'!G:G,A638,'Servicios Realizados'!B:B,J$2)</f>
        <v>0</v>
      </c>
    </row>
    <row r="639" spans="1:10" ht="15" hidden="1" customHeight="1">
      <c r="A639" s="6">
        <f t="shared" si="8"/>
        <v>43430</v>
      </c>
      <c r="B639">
        <f>SUMIF('Servicios Realizados'!G$2:G$800,A639,'Servicios Realizados'!H$2:H$800)</f>
        <v>0</v>
      </c>
      <c r="D639">
        <f>SUMIFS('Servicios Realizados'!H:H,'Servicios Realizados'!G:G,A639,'Servicios Realizados'!B:B,D$2)</f>
        <v>0</v>
      </c>
      <c r="E639">
        <f>SUMIFS('Servicios Realizados'!H:H,'Servicios Realizados'!G:G,A639,'Servicios Realizados'!B:B,E$2)</f>
        <v>0</v>
      </c>
      <c r="F639">
        <f>SUMIFS('Servicios Realizados'!H:H,'Servicios Realizados'!G:G,A639,'Servicios Realizados'!B:B,F$2)</f>
        <v>0</v>
      </c>
      <c r="G639">
        <f>SUMIFS('Servicios Realizados'!H:H,'Servicios Realizados'!G:G,A639,'Servicios Realizados'!B:B,G$2)</f>
        <v>0</v>
      </c>
      <c r="H639">
        <f>SUMIFS('Servicios Realizados'!H:H,'Servicios Realizados'!G:G,A639,'Servicios Realizados'!B:B,H$2)</f>
        <v>0</v>
      </c>
      <c r="I639">
        <f>SUMIFS('Servicios Realizados'!H:H,'Servicios Realizados'!G:G,A639,'Servicios Realizados'!B:B,I$2)</f>
        <v>0</v>
      </c>
      <c r="J639">
        <f>SUMIFS('Servicios Realizados'!H:H,'Servicios Realizados'!G:G,A639,'Servicios Realizados'!B:B,J$2)</f>
        <v>0</v>
      </c>
    </row>
    <row r="640" spans="1:10" ht="15" hidden="1" customHeight="1">
      <c r="A640" s="6">
        <f t="shared" si="8"/>
        <v>43431</v>
      </c>
      <c r="B640">
        <f>SUMIF('Servicios Realizados'!G$2:G$800,A640,'Servicios Realizados'!H$2:H$800)</f>
        <v>0</v>
      </c>
      <c r="D640">
        <f>SUMIFS('Servicios Realizados'!H:H,'Servicios Realizados'!G:G,A640,'Servicios Realizados'!B:B,D$2)</f>
        <v>0</v>
      </c>
      <c r="E640">
        <f>SUMIFS('Servicios Realizados'!H:H,'Servicios Realizados'!G:G,A640,'Servicios Realizados'!B:B,E$2)</f>
        <v>0</v>
      </c>
      <c r="F640">
        <f>SUMIFS('Servicios Realizados'!H:H,'Servicios Realizados'!G:G,A640,'Servicios Realizados'!B:B,F$2)</f>
        <v>0</v>
      </c>
      <c r="G640">
        <f>SUMIFS('Servicios Realizados'!H:H,'Servicios Realizados'!G:G,A640,'Servicios Realizados'!B:B,G$2)</f>
        <v>0</v>
      </c>
      <c r="H640">
        <f>SUMIFS('Servicios Realizados'!H:H,'Servicios Realizados'!G:G,A640,'Servicios Realizados'!B:B,H$2)</f>
        <v>0</v>
      </c>
      <c r="I640">
        <f>SUMIFS('Servicios Realizados'!H:H,'Servicios Realizados'!G:G,A640,'Servicios Realizados'!B:B,I$2)</f>
        <v>0</v>
      </c>
      <c r="J640">
        <f>SUMIFS('Servicios Realizados'!H:H,'Servicios Realizados'!G:G,A640,'Servicios Realizados'!B:B,J$2)</f>
        <v>0</v>
      </c>
    </row>
    <row r="641" spans="1:10" ht="15" hidden="1" customHeight="1">
      <c r="A641" s="6">
        <f t="shared" si="8"/>
        <v>43432</v>
      </c>
      <c r="B641">
        <f>SUMIF('Servicios Realizados'!G$2:G$800,A641,'Servicios Realizados'!H$2:H$800)</f>
        <v>0</v>
      </c>
      <c r="D641">
        <f>SUMIFS('Servicios Realizados'!H:H,'Servicios Realizados'!G:G,A641,'Servicios Realizados'!B:B,D$2)</f>
        <v>0</v>
      </c>
      <c r="E641">
        <f>SUMIFS('Servicios Realizados'!H:H,'Servicios Realizados'!G:G,A641,'Servicios Realizados'!B:B,E$2)</f>
        <v>0</v>
      </c>
      <c r="F641">
        <f>SUMIFS('Servicios Realizados'!H:H,'Servicios Realizados'!G:G,A641,'Servicios Realizados'!B:B,F$2)</f>
        <v>0</v>
      </c>
      <c r="G641">
        <f>SUMIFS('Servicios Realizados'!H:H,'Servicios Realizados'!G:G,A641,'Servicios Realizados'!B:B,G$2)</f>
        <v>0</v>
      </c>
      <c r="H641">
        <f>SUMIFS('Servicios Realizados'!H:H,'Servicios Realizados'!G:G,A641,'Servicios Realizados'!B:B,H$2)</f>
        <v>0</v>
      </c>
      <c r="I641">
        <f>SUMIFS('Servicios Realizados'!H:H,'Servicios Realizados'!G:G,A641,'Servicios Realizados'!B:B,I$2)</f>
        <v>0</v>
      </c>
      <c r="J641">
        <f>SUMIFS('Servicios Realizados'!H:H,'Servicios Realizados'!G:G,A641,'Servicios Realizados'!B:B,J$2)</f>
        <v>0</v>
      </c>
    </row>
    <row r="642" spans="1:10" ht="15" hidden="1" customHeight="1">
      <c r="A642" s="6">
        <f t="shared" si="8"/>
        <v>43433</v>
      </c>
      <c r="B642">
        <f>SUMIF('Servicios Realizados'!G$2:G$800,A642,'Servicios Realizados'!H$2:H$800)</f>
        <v>0</v>
      </c>
      <c r="D642">
        <f>SUMIFS('Servicios Realizados'!H:H,'Servicios Realizados'!G:G,A642,'Servicios Realizados'!B:B,D$2)</f>
        <v>0</v>
      </c>
      <c r="E642">
        <f>SUMIFS('Servicios Realizados'!H:H,'Servicios Realizados'!G:G,A642,'Servicios Realizados'!B:B,E$2)</f>
        <v>0</v>
      </c>
      <c r="F642">
        <f>SUMIFS('Servicios Realizados'!H:H,'Servicios Realizados'!G:G,A642,'Servicios Realizados'!B:B,F$2)</f>
        <v>0</v>
      </c>
      <c r="G642">
        <f>SUMIFS('Servicios Realizados'!H:H,'Servicios Realizados'!G:G,A642,'Servicios Realizados'!B:B,G$2)</f>
        <v>0</v>
      </c>
      <c r="H642">
        <f>SUMIFS('Servicios Realizados'!H:H,'Servicios Realizados'!G:G,A642,'Servicios Realizados'!B:B,H$2)</f>
        <v>0</v>
      </c>
      <c r="I642">
        <f>SUMIFS('Servicios Realizados'!H:H,'Servicios Realizados'!G:G,A642,'Servicios Realizados'!B:B,I$2)</f>
        <v>0</v>
      </c>
      <c r="J642">
        <f>SUMIFS('Servicios Realizados'!H:H,'Servicios Realizados'!G:G,A642,'Servicios Realizados'!B:B,J$2)</f>
        <v>0</v>
      </c>
    </row>
    <row r="643" spans="1:10" ht="15" hidden="1" customHeight="1">
      <c r="A643" s="6">
        <f t="shared" si="8"/>
        <v>43434</v>
      </c>
      <c r="B643">
        <f>SUMIF('Servicios Realizados'!G$2:G$800,A643,'Servicios Realizados'!H$2:H$800)</f>
        <v>0</v>
      </c>
      <c r="D643">
        <f>SUMIFS('Servicios Realizados'!H:H,'Servicios Realizados'!G:G,A643,'Servicios Realizados'!B:B,D$2)</f>
        <v>0</v>
      </c>
      <c r="E643">
        <f>SUMIFS('Servicios Realizados'!H:H,'Servicios Realizados'!G:G,A643,'Servicios Realizados'!B:B,E$2)</f>
        <v>0</v>
      </c>
      <c r="F643">
        <f>SUMIFS('Servicios Realizados'!H:H,'Servicios Realizados'!G:G,A643,'Servicios Realizados'!B:B,F$2)</f>
        <v>0</v>
      </c>
      <c r="G643">
        <f>SUMIFS('Servicios Realizados'!H:H,'Servicios Realizados'!G:G,A643,'Servicios Realizados'!B:B,G$2)</f>
        <v>0</v>
      </c>
      <c r="H643">
        <f>SUMIFS('Servicios Realizados'!H:H,'Servicios Realizados'!G:G,A643,'Servicios Realizados'!B:B,H$2)</f>
        <v>0</v>
      </c>
      <c r="I643">
        <f>SUMIFS('Servicios Realizados'!H:H,'Servicios Realizados'!G:G,A643,'Servicios Realizados'!B:B,I$2)</f>
        <v>0</v>
      </c>
      <c r="J643">
        <f>SUMIFS('Servicios Realizados'!H:H,'Servicios Realizados'!G:G,A643,'Servicios Realizados'!B:B,J$2)</f>
        <v>0</v>
      </c>
    </row>
    <row r="644" spans="1:10" ht="15" hidden="1" customHeight="1">
      <c r="A644" s="6">
        <f t="shared" si="8"/>
        <v>43435</v>
      </c>
      <c r="B644">
        <f>SUMIF('Servicios Realizados'!G$2:G$800,A644,'Servicios Realizados'!H$2:H$800)</f>
        <v>0</v>
      </c>
      <c r="D644">
        <f>SUMIFS('Servicios Realizados'!H:H,'Servicios Realizados'!G:G,A644,'Servicios Realizados'!B:B,D$2)</f>
        <v>0</v>
      </c>
      <c r="E644">
        <f>SUMIFS('Servicios Realizados'!H:H,'Servicios Realizados'!G:G,A644,'Servicios Realizados'!B:B,E$2)</f>
        <v>0</v>
      </c>
      <c r="F644">
        <f>SUMIFS('Servicios Realizados'!H:H,'Servicios Realizados'!G:G,A644,'Servicios Realizados'!B:B,F$2)</f>
        <v>0</v>
      </c>
      <c r="G644">
        <f>SUMIFS('Servicios Realizados'!H:H,'Servicios Realizados'!G:G,A644,'Servicios Realizados'!B:B,G$2)</f>
        <v>0</v>
      </c>
      <c r="H644">
        <f>SUMIFS('Servicios Realizados'!H:H,'Servicios Realizados'!G:G,A644,'Servicios Realizados'!B:B,H$2)</f>
        <v>0</v>
      </c>
      <c r="I644">
        <f>SUMIFS('Servicios Realizados'!H:H,'Servicios Realizados'!G:G,A644,'Servicios Realizados'!B:B,I$2)</f>
        <v>0</v>
      </c>
      <c r="J644">
        <f>SUMIFS('Servicios Realizados'!H:H,'Servicios Realizados'!G:G,A644,'Servicios Realizados'!B:B,J$2)</f>
        <v>0</v>
      </c>
    </row>
    <row r="645" spans="1:10" ht="15" hidden="1" customHeight="1">
      <c r="A645" s="6">
        <f t="shared" si="8"/>
        <v>43436</v>
      </c>
      <c r="B645">
        <f>SUMIF('Servicios Realizados'!G$2:G$800,A645,'Servicios Realizados'!H$2:H$800)</f>
        <v>0</v>
      </c>
      <c r="D645">
        <f>SUMIFS('Servicios Realizados'!H:H,'Servicios Realizados'!G:G,A645,'Servicios Realizados'!B:B,D$2)</f>
        <v>0</v>
      </c>
      <c r="E645">
        <f>SUMIFS('Servicios Realizados'!H:H,'Servicios Realizados'!G:G,A645,'Servicios Realizados'!B:B,E$2)</f>
        <v>0</v>
      </c>
      <c r="F645">
        <f>SUMIFS('Servicios Realizados'!H:H,'Servicios Realizados'!G:G,A645,'Servicios Realizados'!B:B,F$2)</f>
        <v>0</v>
      </c>
      <c r="G645">
        <f>SUMIFS('Servicios Realizados'!H:H,'Servicios Realizados'!G:G,A645,'Servicios Realizados'!B:B,G$2)</f>
        <v>0</v>
      </c>
      <c r="H645">
        <f>SUMIFS('Servicios Realizados'!H:H,'Servicios Realizados'!G:G,A645,'Servicios Realizados'!B:B,H$2)</f>
        <v>0</v>
      </c>
      <c r="I645">
        <f>SUMIFS('Servicios Realizados'!H:H,'Servicios Realizados'!G:G,A645,'Servicios Realizados'!B:B,I$2)</f>
        <v>0</v>
      </c>
      <c r="J645">
        <f>SUMIFS('Servicios Realizados'!H:H,'Servicios Realizados'!G:G,A645,'Servicios Realizados'!B:B,J$2)</f>
        <v>0</v>
      </c>
    </row>
    <row r="646" spans="1:10" ht="15" hidden="1" customHeight="1">
      <c r="A646" s="6">
        <f t="shared" si="8"/>
        <v>43437</v>
      </c>
      <c r="B646">
        <f>SUMIF('Servicios Realizados'!G$2:G$800,A646,'Servicios Realizados'!H$2:H$800)</f>
        <v>0</v>
      </c>
      <c r="D646">
        <f>SUMIFS('Servicios Realizados'!H:H,'Servicios Realizados'!G:G,A646,'Servicios Realizados'!B:B,D$2)</f>
        <v>0</v>
      </c>
      <c r="E646">
        <f>SUMIFS('Servicios Realizados'!H:H,'Servicios Realizados'!G:G,A646,'Servicios Realizados'!B:B,E$2)</f>
        <v>0</v>
      </c>
      <c r="F646">
        <f>SUMIFS('Servicios Realizados'!H:H,'Servicios Realizados'!G:G,A646,'Servicios Realizados'!B:B,F$2)</f>
        <v>0</v>
      </c>
      <c r="G646">
        <f>SUMIFS('Servicios Realizados'!H:H,'Servicios Realizados'!G:G,A646,'Servicios Realizados'!B:B,G$2)</f>
        <v>0</v>
      </c>
      <c r="H646">
        <f>SUMIFS('Servicios Realizados'!H:H,'Servicios Realizados'!G:G,A646,'Servicios Realizados'!B:B,H$2)</f>
        <v>0</v>
      </c>
      <c r="I646">
        <f>SUMIFS('Servicios Realizados'!H:H,'Servicios Realizados'!G:G,A646,'Servicios Realizados'!B:B,I$2)</f>
        <v>0</v>
      </c>
      <c r="J646">
        <f>SUMIFS('Servicios Realizados'!H:H,'Servicios Realizados'!G:G,A646,'Servicios Realizados'!B:B,J$2)</f>
        <v>0</v>
      </c>
    </row>
    <row r="647" spans="1:10" ht="15" hidden="1" customHeight="1">
      <c r="A647" s="6">
        <f t="shared" si="8"/>
        <v>43438</v>
      </c>
      <c r="B647">
        <f>SUMIF('Servicios Realizados'!G$2:G$800,A647,'Servicios Realizados'!H$2:H$800)</f>
        <v>0</v>
      </c>
      <c r="D647">
        <f>SUMIFS('Servicios Realizados'!H:H,'Servicios Realizados'!G:G,A647,'Servicios Realizados'!B:B,D$2)</f>
        <v>0</v>
      </c>
      <c r="E647">
        <f>SUMIFS('Servicios Realizados'!H:H,'Servicios Realizados'!G:G,A647,'Servicios Realizados'!B:B,E$2)</f>
        <v>0</v>
      </c>
      <c r="F647">
        <f>SUMIFS('Servicios Realizados'!H:H,'Servicios Realizados'!G:G,A647,'Servicios Realizados'!B:B,F$2)</f>
        <v>0</v>
      </c>
      <c r="G647">
        <f>SUMIFS('Servicios Realizados'!H:H,'Servicios Realizados'!G:G,A647,'Servicios Realizados'!B:B,G$2)</f>
        <v>0</v>
      </c>
      <c r="H647">
        <f>SUMIFS('Servicios Realizados'!H:H,'Servicios Realizados'!G:G,A647,'Servicios Realizados'!B:B,H$2)</f>
        <v>0</v>
      </c>
      <c r="I647">
        <f>SUMIFS('Servicios Realizados'!H:H,'Servicios Realizados'!G:G,A647,'Servicios Realizados'!B:B,I$2)</f>
        <v>0</v>
      </c>
      <c r="J647">
        <f>SUMIFS('Servicios Realizados'!H:H,'Servicios Realizados'!G:G,A647,'Servicios Realizados'!B:B,J$2)</f>
        <v>0</v>
      </c>
    </row>
    <row r="648" spans="1:10" ht="15" hidden="1" customHeight="1">
      <c r="A648" s="6">
        <f t="shared" si="8"/>
        <v>43439</v>
      </c>
      <c r="B648">
        <f>SUMIF('Servicios Realizados'!G$2:G$800,A648,'Servicios Realizados'!H$2:H$800)</f>
        <v>0</v>
      </c>
      <c r="D648">
        <f>SUMIFS('Servicios Realizados'!H:H,'Servicios Realizados'!G:G,A648,'Servicios Realizados'!B:B,D$2)</f>
        <v>0</v>
      </c>
      <c r="E648">
        <f>SUMIFS('Servicios Realizados'!H:H,'Servicios Realizados'!G:G,A648,'Servicios Realizados'!B:B,E$2)</f>
        <v>0</v>
      </c>
      <c r="F648">
        <f>SUMIFS('Servicios Realizados'!H:H,'Servicios Realizados'!G:G,A648,'Servicios Realizados'!B:B,F$2)</f>
        <v>0</v>
      </c>
      <c r="G648">
        <f>SUMIFS('Servicios Realizados'!H:H,'Servicios Realizados'!G:G,A648,'Servicios Realizados'!B:B,G$2)</f>
        <v>0</v>
      </c>
      <c r="H648">
        <f>SUMIFS('Servicios Realizados'!H:H,'Servicios Realizados'!G:G,A648,'Servicios Realizados'!B:B,H$2)</f>
        <v>0</v>
      </c>
      <c r="I648">
        <f>SUMIFS('Servicios Realizados'!H:H,'Servicios Realizados'!G:G,A648,'Servicios Realizados'!B:B,I$2)</f>
        <v>0</v>
      </c>
      <c r="J648">
        <f>SUMIFS('Servicios Realizados'!H:H,'Servicios Realizados'!G:G,A648,'Servicios Realizados'!B:B,J$2)</f>
        <v>0</v>
      </c>
    </row>
    <row r="649" spans="1:10" ht="15" hidden="1" customHeight="1">
      <c r="A649" s="6">
        <f t="shared" si="8"/>
        <v>43440</v>
      </c>
      <c r="B649">
        <f>SUMIF('Servicios Realizados'!G$2:G$800,A649,'Servicios Realizados'!H$2:H$800)</f>
        <v>0</v>
      </c>
      <c r="D649">
        <f>SUMIFS('Servicios Realizados'!H:H,'Servicios Realizados'!G:G,A649,'Servicios Realizados'!B:B,D$2)</f>
        <v>0</v>
      </c>
      <c r="E649">
        <f>SUMIFS('Servicios Realizados'!H:H,'Servicios Realizados'!G:G,A649,'Servicios Realizados'!B:B,E$2)</f>
        <v>0</v>
      </c>
      <c r="F649">
        <f>SUMIFS('Servicios Realizados'!H:H,'Servicios Realizados'!G:G,A649,'Servicios Realizados'!B:B,F$2)</f>
        <v>0</v>
      </c>
      <c r="G649">
        <f>SUMIFS('Servicios Realizados'!H:H,'Servicios Realizados'!G:G,A649,'Servicios Realizados'!B:B,G$2)</f>
        <v>0</v>
      </c>
      <c r="H649">
        <f>SUMIFS('Servicios Realizados'!H:H,'Servicios Realizados'!G:G,A649,'Servicios Realizados'!B:B,H$2)</f>
        <v>0</v>
      </c>
      <c r="I649">
        <f>SUMIFS('Servicios Realizados'!H:H,'Servicios Realizados'!G:G,A649,'Servicios Realizados'!B:B,I$2)</f>
        <v>0</v>
      </c>
      <c r="J649">
        <f>SUMIFS('Servicios Realizados'!H:H,'Servicios Realizados'!G:G,A649,'Servicios Realizados'!B:B,J$2)</f>
        <v>0</v>
      </c>
    </row>
    <row r="650" spans="1:10" ht="15" hidden="1" customHeight="1">
      <c r="A650" s="6">
        <f t="shared" si="8"/>
        <v>43441</v>
      </c>
      <c r="B650">
        <f>SUMIF('Servicios Realizados'!G$2:G$800,A650,'Servicios Realizados'!H$2:H$800)</f>
        <v>0</v>
      </c>
      <c r="D650">
        <f>SUMIFS('Servicios Realizados'!H:H,'Servicios Realizados'!G:G,A650,'Servicios Realizados'!B:B,D$2)</f>
        <v>0</v>
      </c>
      <c r="E650">
        <f>SUMIFS('Servicios Realizados'!H:H,'Servicios Realizados'!G:G,A650,'Servicios Realizados'!B:B,E$2)</f>
        <v>0</v>
      </c>
      <c r="F650">
        <f>SUMIFS('Servicios Realizados'!H:H,'Servicios Realizados'!G:G,A650,'Servicios Realizados'!B:B,F$2)</f>
        <v>0</v>
      </c>
      <c r="G650">
        <f>SUMIFS('Servicios Realizados'!H:H,'Servicios Realizados'!G:G,A650,'Servicios Realizados'!B:B,G$2)</f>
        <v>0</v>
      </c>
      <c r="H650">
        <f>SUMIFS('Servicios Realizados'!H:H,'Servicios Realizados'!G:G,A650,'Servicios Realizados'!B:B,H$2)</f>
        <v>0</v>
      </c>
      <c r="I650">
        <f>SUMIFS('Servicios Realizados'!H:H,'Servicios Realizados'!G:G,A650,'Servicios Realizados'!B:B,I$2)</f>
        <v>0</v>
      </c>
      <c r="J650">
        <f>SUMIFS('Servicios Realizados'!H:H,'Servicios Realizados'!G:G,A650,'Servicios Realizados'!B:B,J$2)</f>
        <v>0</v>
      </c>
    </row>
    <row r="651" spans="1:10" ht="15" hidden="1" customHeight="1">
      <c r="A651" s="6">
        <f t="shared" si="8"/>
        <v>43442</v>
      </c>
      <c r="B651">
        <f>SUMIF('Servicios Realizados'!G$2:G$800,A651,'Servicios Realizados'!H$2:H$800)</f>
        <v>0</v>
      </c>
      <c r="D651">
        <f>SUMIFS('Servicios Realizados'!H:H,'Servicios Realizados'!G:G,A651,'Servicios Realizados'!B:B,D$2)</f>
        <v>0</v>
      </c>
      <c r="E651">
        <f>SUMIFS('Servicios Realizados'!H:H,'Servicios Realizados'!G:G,A651,'Servicios Realizados'!B:B,E$2)</f>
        <v>0</v>
      </c>
      <c r="F651">
        <f>SUMIFS('Servicios Realizados'!H:H,'Servicios Realizados'!G:G,A651,'Servicios Realizados'!B:B,F$2)</f>
        <v>0</v>
      </c>
      <c r="G651">
        <f>SUMIFS('Servicios Realizados'!H:H,'Servicios Realizados'!G:G,A651,'Servicios Realizados'!B:B,G$2)</f>
        <v>0</v>
      </c>
      <c r="H651">
        <f>SUMIFS('Servicios Realizados'!H:H,'Servicios Realizados'!G:G,A651,'Servicios Realizados'!B:B,H$2)</f>
        <v>0</v>
      </c>
      <c r="I651">
        <f>SUMIFS('Servicios Realizados'!H:H,'Servicios Realizados'!G:G,A651,'Servicios Realizados'!B:B,I$2)</f>
        <v>0</v>
      </c>
      <c r="J651">
        <f>SUMIFS('Servicios Realizados'!H:H,'Servicios Realizados'!G:G,A651,'Servicios Realizados'!B:B,J$2)</f>
        <v>0</v>
      </c>
    </row>
    <row r="652" spans="1:10" ht="15" hidden="1" customHeight="1">
      <c r="A652" s="6">
        <f t="shared" si="8"/>
        <v>43443</v>
      </c>
      <c r="B652">
        <f>SUMIF('Servicios Realizados'!G$2:G$800,A652,'Servicios Realizados'!H$2:H$800)</f>
        <v>0</v>
      </c>
      <c r="D652">
        <f>SUMIFS('Servicios Realizados'!H:H,'Servicios Realizados'!G:G,A652,'Servicios Realizados'!B:B,D$2)</f>
        <v>0</v>
      </c>
      <c r="E652">
        <f>SUMIFS('Servicios Realizados'!H:H,'Servicios Realizados'!G:G,A652,'Servicios Realizados'!B:B,E$2)</f>
        <v>0</v>
      </c>
      <c r="F652">
        <f>SUMIFS('Servicios Realizados'!H:H,'Servicios Realizados'!G:G,A652,'Servicios Realizados'!B:B,F$2)</f>
        <v>0</v>
      </c>
      <c r="G652">
        <f>SUMIFS('Servicios Realizados'!H:H,'Servicios Realizados'!G:G,A652,'Servicios Realizados'!B:B,G$2)</f>
        <v>0</v>
      </c>
      <c r="H652">
        <f>SUMIFS('Servicios Realizados'!H:H,'Servicios Realizados'!G:G,A652,'Servicios Realizados'!B:B,H$2)</f>
        <v>0</v>
      </c>
      <c r="I652">
        <f>SUMIFS('Servicios Realizados'!H:H,'Servicios Realizados'!G:G,A652,'Servicios Realizados'!B:B,I$2)</f>
        <v>0</v>
      </c>
      <c r="J652">
        <f>SUMIFS('Servicios Realizados'!H:H,'Servicios Realizados'!G:G,A652,'Servicios Realizados'!B:B,J$2)</f>
        <v>0</v>
      </c>
    </row>
    <row r="653" spans="1:10" ht="15" hidden="1" customHeight="1">
      <c r="A653" s="6">
        <f t="shared" si="8"/>
        <v>43444</v>
      </c>
      <c r="B653">
        <f>SUMIF('Servicios Realizados'!G$2:G$800,A653,'Servicios Realizados'!H$2:H$800)</f>
        <v>0</v>
      </c>
      <c r="D653">
        <f>SUMIFS('Servicios Realizados'!H:H,'Servicios Realizados'!G:G,A653,'Servicios Realizados'!B:B,D$2)</f>
        <v>0</v>
      </c>
      <c r="E653">
        <f>SUMIFS('Servicios Realizados'!H:H,'Servicios Realizados'!G:G,A653,'Servicios Realizados'!B:B,E$2)</f>
        <v>0</v>
      </c>
      <c r="F653">
        <f>SUMIFS('Servicios Realizados'!H:H,'Servicios Realizados'!G:G,A653,'Servicios Realizados'!B:B,F$2)</f>
        <v>0</v>
      </c>
      <c r="G653">
        <f>SUMIFS('Servicios Realizados'!H:H,'Servicios Realizados'!G:G,A653,'Servicios Realizados'!B:B,G$2)</f>
        <v>0</v>
      </c>
      <c r="H653">
        <f>SUMIFS('Servicios Realizados'!H:H,'Servicios Realizados'!G:G,A653,'Servicios Realizados'!B:B,H$2)</f>
        <v>0</v>
      </c>
      <c r="I653">
        <f>SUMIFS('Servicios Realizados'!H:H,'Servicios Realizados'!G:G,A653,'Servicios Realizados'!B:B,I$2)</f>
        <v>0</v>
      </c>
      <c r="J653">
        <f>SUMIFS('Servicios Realizados'!H:H,'Servicios Realizados'!G:G,A653,'Servicios Realizados'!B:B,J$2)</f>
        <v>0</v>
      </c>
    </row>
    <row r="654" spans="1:10" ht="15" hidden="1" customHeight="1">
      <c r="A654" s="6">
        <f t="shared" si="8"/>
        <v>43445</v>
      </c>
      <c r="B654">
        <f>SUMIF('Servicios Realizados'!G$2:G$800,A654,'Servicios Realizados'!H$2:H$800)</f>
        <v>0</v>
      </c>
      <c r="D654">
        <f>SUMIFS('Servicios Realizados'!H:H,'Servicios Realizados'!G:G,A654,'Servicios Realizados'!B:B,D$2)</f>
        <v>0</v>
      </c>
      <c r="E654">
        <f>SUMIFS('Servicios Realizados'!H:H,'Servicios Realizados'!G:G,A654,'Servicios Realizados'!B:B,E$2)</f>
        <v>0</v>
      </c>
      <c r="F654">
        <f>SUMIFS('Servicios Realizados'!H:H,'Servicios Realizados'!G:G,A654,'Servicios Realizados'!B:B,F$2)</f>
        <v>0</v>
      </c>
      <c r="G654">
        <f>SUMIFS('Servicios Realizados'!H:H,'Servicios Realizados'!G:G,A654,'Servicios Realizados'!B:B,G$2)</f>
        <v>0</v>
      </c>
      <c r="H654">
        <f>SUMIFS('Servicios Realizados'!H:H,'Servicios Realizados'!G:G,A654,'Servicios Realizados'!B:B,H$2)</f>
        <v>0</v>
      </c>
      <c r="I654">
        <f>SUMIFS('Servicios Realizados'!H:H,'Servicios Realizados'!G:G,A654,'Servicios Realizados'!B:B,I$2)</f>
        <v>0</v>
      </c>
      <c r="J654">
        <f>SUMIFS('Servicios Realizados'!H:H,'Servicios Realizados'!G:G,A654,'Servicios Realizados'!B:B,J$2)</f>
        <v>0</v>
      </c>
    </row>
    <row r="655" spans="1:10" ht="15" hidden="1" customHeight="1">
      <c r="A655" s="6">
        <f t="shared" si="8"/>
        <v>43446</v>
      </c>
      <c r="B655">
        <f>SUMIF('Servicios Realizados'!G$2:G$800,A655,'Servicios Realizados'!H$2:H$800)</f>
        <v>0</v>
      </c>
      <c r="D655">
        <f>SUMIFS('Servicios Realizados'!H:H,'Servicios Realizados'!G:G,A655,'Servicios Realizados'!B:B,D$2)</f>
        <v>0</v>
      </c>
      <c r="E655">
        <f>SUMIFS('Servicios Realizados'!H:H,'Servicios Realizados'!G:G,A655,'Servicios Realizados'!B:B,E$2)</f>
        <v>0</v>
      </c>
      <c r="F655">
        <f>SUMIFS('Servicios Realizados'!H:H,'Servicios Realizados'!G:G,A655,'Servicios Realizados'!B:B,F$2)</f>
        <v>0</v>
      </c>
      <c r="G655">
        <f>SUMIFS('Servicios Realizados'!H:H,'Servicios Realizados'!G:G,A655,'Servicios Realizados'!B:B,G$2)</f>
        <v>0</v>
      </c>
      <c r="H655">
        <f>SUMIFS('Servicios Realizados'!H:H,'Servicios Realizados'!G:G,A655,'Servicios Realizados'!B:B,H$2)</f>
        <v>0</v>
      </c>
      <c r="I655">
        <f>SUMIFS('Servicios Realizados'!H:H,'Servicios Realizados'!G:G,A655,'Servicios Realizados'!B:B,I$2)</f>
        <v>0</v>
      </c>
      <c r="J655">
        <f>SUMIFS('Servicios Realizados'!H:H,'Servicios Realizados'!G:G,A655,'Servicios Realizados'!B:B,J$2)</f>
        <v>0</v>
      </c>
    </row>
    <row r="656" spans="1:10" ht="15" hidden="1" customHeight="1">
      <c r="A656" s="6">
        <f t="shared" si="8"/>
        <v>43447</v>
      </c>
      <c r="B656">
        <f>SUMIF('Servicios Realizados'!G$2:G$800,A656,'Servicios Realizados'!H$2:H$800)</f>
        <v>0</v>
      </c>
      <c r="D656">
        <f>SUMIFS('Servicios Realizados'!H:H,'Servicios Realizados'!G:G,A656,'Servicios Realizados'!B:B,D$2)</f>
        <v>0</v>
      </c>
      <c r="E656">
        <f>SUMIFS('Servicios Realizados'!H:H,'Servicios Realizados'!G:G,A656,'Servicios Realizados'!B:B,E$2)</f>
        <v>0</v>
      </c>
      <c r="F656">
        <f>SUMIFS('Servicios Realizados'!H:H,'Servicios Realizados'!G:G,A656,'Servicios Realizados'!B:B,F$2)</f>
        <v>0</v>
      </c>
      <c r="G656">
        <f>SUMIFS('Servicios Realizados'!H:H,'Servicios Realizados'!G:G,A656,'Servicios Realizados'!B:B,G$2)</f>
        <v>0</v>
      </c>
      <c r="H656">
        <f>SUMIFS('Servicios Realizados'!H:H,'Servicios Realizados'!G:G,A656,'Servicios Realizados'!B:B,H$2)</f>
        <v>0</v>
      </c>
      <c r="I656">
        <f>SUMIFS('Servicios Realizados'!H:H,'Servicios Realizados'!G:G,A656,'Servicios Realizados'!B:B,I$2)</f>
        <v>0</v>
      </c>
      <c r="J656">
        <f>SUMIFS('Servicios Realizados'!H:H,'Servicios Realizados'!G:G,A656,'Servicios Realizados'!B:B,J$2)</f>
        <v>0</v>
      </c>
    </row>
    <row r="657" spans="1:10" ht="15" hidden="1" customHeight="1">
      <c r="A657" s="6">
        <f t="shared" si="8"/>
        <v>43448</v>
      </c>
      <c r="B657">
        <f>SUMIF('Servicios Realizados'!G$2:G$800,A657,'Servicios Realizados'!H$2:H$800)</f>
        <v>0</v>
      </c>
      <c r="D657">
        <f>SUMIFS('Servicios Realizados'!H:H,'Servicios Realizados'!G:G,A657,'Servicios Realizados'!B:B,D$2)</f>
        <v>0</v>
      </c>
      <c r="E657">
        <f>SUMIFS('Servicios Realizados'!H:H,'Servicios Realizados'!G:G,A657,'Servicios Realizados'!B:B,E$2)</f>
        <v>0</v>
      </c>
      <c r="F657">
        <f>SUMIFS('Servicios Realizados'!H:H,'Servicios Realizados'!G:G,A657,'Servicios Realizados'!B:B,F$2)</f>
        <v>0</v>
      </c>
      <c r="G657">
        <f>SUMIFS('Servicios Realizados'!H:H,'Servicios Realizados'!G:G,A657,'Servicios Realizados'!B:B,G$2)</f>
        <v>0</v>
      </c>
      <c r="H657">
        <f>SUMIFS('Servicios Realizados'!H:H,'Servicios Realizados'!G:G,A657,'Servicios Realizados'!B:B,H$2)</f>
        <v>0</v>
      </c>
      <c r="I657">
        <f>SUMIFS('Servicios Realizados'!H:H,'Servicios Realizados'!G:G,A657,'Servicios Realizados'!B:B,I$2)</f>
        <v>0</v>
      </c>
      <c r="J657">
        <f>SUMIFS('Servicios Realizados'!H:H,'Servicios Realizados'!G:G,A657,'Servicios Realizados'!B:B,J$2)</f>
        <v>0</v>
      </c>
    </row>
    <row r="658" spans="1:10" ht="15" hidden="1" customHeight="1">
      <c r="A658" s="6">
        <f t="shared" si="8"/>
        <v>43449</v>
      </c>
      <c r="B658">
        <f>SUMIF('Servicios Realizados'!G$2:G$800,A658,'Servicios Realizados'!H$2:H$800)</f>
        <v>0</v>
      </c>
      <c r="D658">
        <f>SUMIFS('Servicios Realizados'!H:H,'Servicios Realizados'!G:G,A658,'Servicios Realizados'!B:B,D$2)</f>
        <v>0</v>
      </c>
      <c r="E658">
        <f>SUMIFS('Servicios Realizados'!H:H,'Servicios Realizados'!G:G,A658,'Servicios Realizados'!B:B,E$2)</f>
        <v>0</v>
      </c>
      <c r="F658">
        <f>SUMIFS('Servicios Realizados'!H:H,'Servicios Realizados'!G:G,A658,'Servicios Realizados'!B:B,F$2)</f>
        <v>0</v>
      </c>
      <c r="G658">
        <f>SUMIFS('Servicios Realizados'!H:H,'Servicios Realizados'!G:G,A658,'Servicios Realizados'!B:B,G$2)</f>
        <v>0</v>
      </c>
      <c r="H658">
        <f>SUMIFS('Servicios Realizados'!H:H,'Servicios Realizados'!G:G,A658,'Servicios Realizados'!B:B,H$2)</f>
        <v>0</v>
      </c>
      <c r="I658">
        <f>SUMIFS('Servicios Realizados'!H:H,'Servicios Realizados'!G:G,A658,'Servicios Realizados'!B:B,I$2)</f>
        <v>0</v>
      </c>
      <c r="J658">
        <f>SUMIFS('Servicios Realizados'!H:H,'Servicios Realizados'!G:G,A658,'Servicios Realizados'!B:B,J$2)</f>
        <v>0</v>
      </c>
    </row>
    <row r="659" spans="1:10" ht="15" hidden="1" customHeight="1">
      <c r="A659" s="6">
        <f t="shared" si="8"/>
        <v>43450</v>
      </c>
      <c r="B659">
        <f>SUMIF('Servicios Realizados'!G$2:G$800,A659,'Servicios Realizados'!H$2:H$800)</f>
        <v>0</v>
      </c>
      <c r="D659">
        <f>SUMIFS('Servicios Realizados'!H:H,'Servicios Realizados'!G:G,A659,'Servicios Realizados'!B:B,D$2)</f>
        <v>0</v>
      </c>
      <c r="E659">
        <f>SUMIFS('Servicios Realizados'!H:H,'Servicios Realizados'!G:G,A659,'Servicios Realizados'!B:B,E$2)</f>
        <v>0</v>
      </c>
      <c r="F659">
        <f>SUMIFS('Servicios Realizados'!H:H,'Servicios Realizados'!G:G,A659,'Servicios Realizados'!B:B,F$2)</f>
        <v>0</v>
      </c>
      <c r="G659">
        <f>SUMIFS('Servicios Realizados'!H:H,'Servicios Realizados'!G:G,A659,'Servicios Realizados'!B:B,G$2)</f>
        <v>0</v>
      </c>
      <c r="H659">
        <f>SUMIFS('Servicios Realizados'!H:H,'Servicios Realizados'!G:G,A659,'Servicios Realizados'!B:B,H$2)</f>
        <v>0</v>
      </c>
      <c r="I659">
        <f>SUMIFS('Servicios Realizados'!H:H,'Servicios Realizados'!G:G,A659,'Servicios Realizados'!B:B,I$2)</f>
        <v>0</v>
      </c>
      <c r="J659">
        <f>SUMIFS('Servicios Realizados'!H:H,'Servicios Realizados'!G:G,A659,'Servicios Realizados'!B:B,J$2)</f>
        <v>0</v>
      </c>
    </row>
    <row r="660" spans="1:10" ht="15" hidden="1" customHeight="1">
      <c r="A660" s="6">
        <f t="shared" si="8"/>
        <v>43451</v>
      </c>
      <c r="B660">
        <f>SUMIF('Servicios Realizados'!G$2:G$800,A660,'Servicios Realizados'!H$2:H$800)</f>
        <v>0</v>
      </c>
      <c r="D660">
        <f>SUMIFS('Servicios Realizados'!H:H,'Servicios Realizados'!G:G,A660,'Servicios Realizados'!B:B,D$2)</f>
        <v>0</v>
      </c>
      <c r="E660">
        <f>SUMIFS('Servicios Realizados'!H:H,'Servicios Realizados'!G:G,A660,'Servicios Realizados'!B:B,E$2)</f>
        <v>0</v>
      </c>
      <c r="F660">
        <f>SUMIFS('Servicios Realizados'!H:H,'Servicios Realizados'!G:G,A660,'Servicios Realizados'!B:B,F$2)</f>
        <v>0</v>
      </c>
      <c r="G660">
        <f>SUMIFS('Servicios Realizados'!H:H,'Servicios Realizados'!G:G,A660,'Servicios Realizados'!B:B,G$2)</f>
        <v>0</v>
      </c>
      <c r="H660">
        <f>SUMIFS('Servicios Realizados'!H:H,'Servicios Realizados'!G:G,A660,'Servicios Realizados'!B:B,H$2)</f>
        <v>0</v>
      </c>
      <c r="I660">
        <f>SUMIFS('Servicios Realizados'!H:H,'Servicios Realizados'!G:G,A660,'Servicios Realizados'!B:B,I$2)</f>
        <v>0</v>
      </c>
      <c r="J660">
        <f>SUMIFS('Servicios Realizados'!H:H,'Servicios Realizados'!G:G,A660,'Servicios Realizados'!B:B,J$2)</f>
        <v>0</v>
      </c>
    </row>
    <row r="661" spans="1:10" ht="15" hidden="1" customHeight="1">
      <c r="A661" s="6">
        <f t="shared" si="8"/>
        <v>43452</v>
      </c>
      <c r="B661">
        <f>SUMIF('Servicios Realizados'!G$2:G$800,A661,'Servicios Realizados'!H$2:H$800)</f>
        <v>0</v>
      </c>
      <c r="D661">
        <f>SUMIFS('Servicios Realizados'!H:H,'Servicios Realizados'!G:G,A661,'Servicios Realizados'!B:B,D$2)</f>
        <v>0</v>
      </c>
      <c r="E661">
        <f>SUMIFS('Servicios Realizados'!H:H,'Servicios Realizados'!G:G,A661,'Servicios Realizados'!B:B,E$2)</f>
        <v>0</v>
      </c>
      <c r="F661">
        <f>SUMIFS('Servicios Realizados'!H:H,'Servicios Realizados'!G:G,A661,'Servicios Realizados'!B:B,F$2)</f>
        <v>0</v>
      </c>
      <c r="G661">
        <f>SUMIFS('Servicios Realizados'!H:H,'Servicios Realizados'!G:G,A661,'Servicios Realizados'!B:B,G$2)</f>
        <v>0</v>
      </c>
      <c r="H661">
        <f>SUMIFS('Servicios Realizados'!H:H,'Servicios Realizados'!G:G,A661,'Servicios Realizados'!B:B,H$2)</f>
        <v>0</v>
      </c>
      <c r="I661">
        <f>SUMIFS('Servicios Realizados'!H:H,'Servicios Realizados'!G:G,A661,'Servicios Realizados'!B:B,I$2)</f>
        <v>0</v>
      </c>
      <c r="J661">
        <f>SUMIFS('Servicios Realizados'!H:H,'Servicios Realizados'!G:G,A661,'Servicios Realizados'!B:B,J$2)</f>
        <v>0</v>
      </c>
    </row>
    <row r="662" spans="1:10" ht="15" hidden="1" customHeight="1">
      <c r="A662" s="6">
        <f t="shared" si="8"/>
        <v>43453</v>
      </c>
      <c r="B662">
        <f>SUMIF('Servicios Realizados'!G$2:G$800,A662,'Servicios Realizados'!H$2:H$800)</f>
        <v>0</v>
      </c>
      <c r="D662">
        <f>SUMIFS('Servicios Realizados'!H:H,'Servicios Realizados'!G:G,A662,'Servicios Realizados'!B:B,D$2)</f>
        <v>0</v>
      </c>
      <c r="E662">
        <f>SUMIFS('Servicios Realizados'!H:H,'Servicios Realizados'!G:G,A662,'Servicios Realizados'!B:B,E$2)</f>
        <v>0</v>
      </c>
      <c r="F662">
        <f>SUMIFS('Servicios Realizados'!H:H,'Servicios Realizados'!G:G,A662,'Servicios Realizados'!B:B,F$2)</f>
        <v>0</v>
      </c>
      <c r="G662">
        <f>SUMIFS('Servicios Realizados'!H:H,'Servicios Realizados'!G:G,A662,'Servicios Realizados'!B:B,G$2)</f>
        <v>0</v>
      </c>
      <c r="H662">
        <f>SUMIFS('Servicios Realizados'!H:H,'Servicios Realizados'!G:G,A662,'Servicios Realizados'!B:B,H$2)</f>
        <v>0</v>
      </c>
      <c r="I662">
        <f>SUMIFS('Servicios Realizados'!H:H,'Servicios Realizados'!G:G,A662,'Servicios Realizados'!B:B,I$2)</f>
        <v>0</v>
      </c>
      <c r="J662">
        <f>SUMIFS('Servicios Realizados'!H:H,'Servicios Realizados'!G:G,A662,'Servicios Realizados'!B:B,J$2)</f>
        <v>0</v>
      </c>
    </row>
    <row r="663" spans="1:10" ht="15" hidden="1" customHeight="1">
      <c r="A663" s="6">
        <f t="shared" si="8"/>
        <v>43454</v>
      </c>
      <c r="B663">
        <f>SUMIF('Servicios Realizados'!G$2:G$800,A663,'Servicios Realizados'!H$2:H$800)</f>
        <v>50900</v>
      </c>
      <c r="D663">
        <f>SUMIFS('Servicios Realizados'!H:H,'Servicios Realizados'!G:G,A663,'Servicios Realizados'!B:B,D$2)</f>
        <v>0</v>
      </c>
      <c r="E663">
        <f>SUMIFS('Servicios Realizados'!H:H,'Servicios Realizados'!G:G,A663,'Servicios Realizados'!B:B,E$2)</f>
        <v>38000</v>
      </c>
      <c r="F663">
        <f>SUMIFS('Servicios Realizados'!H:H,'Servicios Realizados'!G:G,A663,'Servicios Realizados'!B:B,F$2)</f>
        <v>0</v>
      </c>
      <c r="G663">
        <f>SUMIFS('Servicios Realizados'!H:H,'Servicios Realizados'!G:G,A663,'Servicios Realizados'!B:B,G$2)</f>
        <v>0</v>
      </c>
      <c r="H663">
        <f>SUMIFS('Servicios Realizados'!H:H,'Servicios Realizados'!G:G,A663,'Servicios Realizados'!B:B,H$2)</f>
        <v>0</v>
      </c>
      <c r="I663">
        <f>SUMIFS('Servicios Realizados'!H:H,'Servicios Realizados'!G:G,A663,'Servicios Realizados'!B:B,I$2)</f>
        <v>12900</v>
      </c>
      <c r="J663">
        <f>SUMIFS('Servicios Realizados'!H:H,'Servicios Realizados'!G:G,A663,'Servicios Realizados'!B:B,J$2)</f>
        <v>0</v>
      </c>
    </row>
    <row r="664" spans="1:10" ht="15" hidden="1" customHeight="1">
      <c r="A664" s="6">
        <f t="shared" si="8"/>
        <v>43455</v>
      </c>
      <c r="B664">
        <f>SUMIF('Servicios Realizados'!G$2:G$800,A664,'Servicios Realizados'!H$2:H$800)</f>
        <v>0</v>
      </c>
      <c r="D664">
        <f>SUMIFS('Servicios Realizados'!H:H,'Servicios Realizados'!G:G,A664,'Servicios Realizados'!B:B,D$2)</f>
        <v>0</v>
      </c>
      <c r="E664">
        <f>SUMIFS('Servicios Realizados'!H:H,'Servicios Realizados'!G:G,A664,'Servicios Realizados'!B:B,E$2)</f>
        <v>0</v>
      </c>
      <c r="F664">
        <f>SUMIFS('Servicios Realizados'!H:H,'Servicios Realizados'!G:G,A664,'Servicios Realizados'!B:B,F$2)</f>
        <v>0</v>
      </c>
      <c r="G664">
        <f>SUMIFS('Servicios Realizados'!H:H,'Servicios Realizados'!G:G,A664,'Servicios Realizados'!B:B,G$2)</f>
        <v>0</v>
      </c>
      <c r="H664">
        <f>SUMIFS('Servicios Realizados'!H:H,'Servicios Realizados'!G:G,A664,'Servicios Realizados'!B:B,H$2)</f>
        <v>0</v>
      </c>
      <c r="I664">
        <f>SUMIFS('Servicios Realizados'!H:H,'Servicios Realizados'!G:G,A664,'Servicios Realizados'!B:B,I$2)</f>
        <v>0</v>
      </c>
      <c r="J664">
        <f>SUMIFS('Servicios Realizados'!H:H,'Servicios Realizados'!G:G,A664,'Servicios Realizados'!B:B,J$2)</f>
        <v>0</v>
      </c>
    </row>
    <row r="665" spans="1:10" ht="15" hidden="1" customHeight="1">
      <c r="A665" s="6">
        <f t="shared" si="8"/>
        <v>43456</v>
      </c>
      <c r="B665">
        <f>SUMIF('Servicios Realizados'!G$2:G$800,A665,'Servicios Realizados'!H$2:H$800)</f>
        <v>0</v>
      </c>
      <c r="D665">
        <f>SUMIFS('Servicios Realizados'!H:H,'Servicios Realizados'!G:G,A665,'Servicios Realizados'!B:B,D$2)</f>
        <v>0</v>
      </c>
      <c r="E665">
        <f>SUMIFS('Servicios Realizados'!H:H,'Servicios Realizados'!G:G,A665,'Servicios Realizados'!B:B,E$2)</f>
        <v>0</v>
      </c>
      <c r="F665">
        <f>SUMIFS('Servicios Realizados'!H:H,'Servicios Realizados'!G:G,A665,'Servicios Realizados'!B:B,F$2)</f>
        <v>0</v>
      </c>
      <c r="G665">
        <f>SUMIFS('Servicios Realizados'!H:H,'Servicios Realizados'!G:G,A665,'Servicios Realizados'!B:B,G$2)</f>
        <v>0</v>
      </c>
      <c r="H665">
        <f>SUMIFS('Servicios Realizados'!H:H,'Servicios Realizados'!G:G,A665,'Servicios Realizados'!B:B,H$2)</f>
        <v>0</v>
      </c>
      <c r="I665">
        <f>SUMIFS('Servicios Realizados'!H:H,'Servicios Realizados'!G:G,A665,'Servicios Realizados'!B:B,I$2)</f>
        <v>0</v>
      </c>
      <c r="J665">
        <f>SUMIFS('Servicios Realizados'!H:H,'Servicios Realizados'!G:G,A665,'Servicios Realizados'!B:B,J$2)</f>
        <v>0</v>
      </c>
    </row>
    <row r="666" spans="1:10" ht="15" hidden="1" customHeight="1">
      <c r="A666" s="6">
        <f t="shared" si="8"/>
        <v>43457</v>
      </c>
      <c r="B666">
        <f>SUMIF('Servicios Realizados'!G$2:G$800,A666,'Servicios Realizados'!H$2:H$800)</f>
        <v>0</v>
      </c>
      <c r="D666">
        <f>SUMIFS('Servicios Realizados'!H:H,'Servicios Realizados'!G:G,A666,'Servicios Realizados'!B:B,D$2)</f>
        <v>0</v>
      </c>
      <c r="E666">
        <f>SUMIFS('Servicios Realizados'!H:H,'Servicios Realizados'!G:G,A666,'Servicios Realizados'!B:B,E$2)</f>
        <v>0</v>
      </c>
      <c r="F666">
        <f>SUMIFS('Servicios Realizados'!H:H,'Servicios Realizados'!G:G,A666,'Servicios Realizados'!B:B,F$2)</f>
        <v>0</v>
      </c>
      <c r="G666">
        <f>SUMIFS('Servicios Realizados'!H:H,'Servicios Realizados'!G:G,A666,'Servicios Realizados'!B:B,G$2)</f>
        <v>0</v>
      </c>
      <c r="H666">
        <f>SUMIFS('Servicios Realizados'!H:H,'Servicios Realizados'!G:G,A666,'Servicios Realizados'!B:B,H$2)</f>
        <v>0</v>
      </c>
      <c r="I666">
        <f>SUMIFS('Servicios Realizados'!H:H,'Servicios Realizados'!G:G,A666,'Servicios Realizados'!B:B,I$2)</f>
        <v>0</v>
      </c>
      <c r="J666">
        <f>SUMIFS('Servicios Realizados'!H:H,'Servicios Realizados'!G:G,A666,'Servicios Realizados'!B:B,J$2)</f>
        <v>0</v>
      </c>
    </row>
    <row r="667" spans="1:10" ht="15" hidden="1" customHeight="1">
      <c r="A667" s="6">
        <f t="shared" si="8"/>
        <v>43458</v>
      </c>
      <c r="B667">
        <f>SUMIF('Servicios Realizados'!G$2:G$800,A667,'Servicios Realizados'!H$2:H$800)</f>
        <v>0</v>
      </c>
      <c r="D667">
        <f>SUMIFS('Servicios Realizados'!H:H,'Servicios Realizados'!G:G,A667,'Servicios Realizados'!B:B,D$2)</f>
        <v>0</v>
      </c>
      <c r="E667">
        <f>SUMIFS('Servicios Realizados'!H:H,'Servicios Realizados'!G:G,A667,'Servicios Realizados'!B:B,E$2)</f>
        <v>0</v>
      </c>
      <c r="F667">
        <f>SUMIFS('Servicios Realizados'!H:H,'Servicios Realizados'!G:G,A667,'Servicios Realizados'!B:B,F$2)</f>
        <v>0</v>
      </c>
      <c r="G667">
        <f>SUMIFS('Servicios Realizados'!H:H,'Servicios Realizados'!G:G,A667,'Servicios Realizados'!B:B,G$2)</f>
        <v>0</v>
      </c>
      <c r="H667">
        <f>SUMIFS('Servicios Realizados'!H:H,'Servicios Realizados'!G:G,A667,'Servicios Realizados'!B:B,H$2)</f>
        <v>0</v>
      </c>
      <c r="I667">
        <f>SUMIFS('Servicios Realizados'!H:H,'Servicios Realizados'!G:G,A667,'Servicios Realizados'!B:B,I$2)</f>
        <v>0</v>
      </c>
      <c r="J667">
        <f>SUMIFS('Servicios Realizados'!H:H,'Servicios Realizados'!G:G,A667,'Servicios Realizados'!B:B,J$2)</f>
        <v>0</v>
      </c>
    </row>
    <row r="668" spans="1:10" ht="15" hidden="1" customHeight="1">
      <c r="A668" s="6">
        <f t="shared" si="8"/>
        <v>43459</v>
      </c>
      <c r="B668">
        <f>SUMIF('Servicios Realizados'!G$2:G$800,A668,'Servicios Realizados'!H$2:H$800)</f>
        <v>0</v>
      </c>
      <c r="D668">
        <f>SUMIFS('Servicios Realizados'!H:H,'Servicios Realizados'!G:G,A668,'Servicios Realizados'!B:B,D$2)</f>
        <v>0</v>
      </c>
      <c r="E668">
        <f>SUMIFS('Servicios Realizados'!H:H,'Servicios Realizados'!G:G,A668,'Servicios Realizados'!B:B,E$2)</f>
        <v>0</v>
      </c>
      <c r="F668">
        <f>SUMIFS('Servicios Realizados'!H:H,'Servicios Realizados'!G:G,A668,'Servicios Realizados'!B:B,F$2)</f>
        <v>0</v>
      </c>
      <c r="G668">
        <f>SUMIFS('Servicios Realizados'!H:H,'Servicios Realizados'!G:G,A668,'Servicios Realizados'!B:B,G$2)</f>
        <v>0</v>
      </c>
      <c r="H668">
        <f>SUMIFS('Servicios Realizados'!H:H,'Servicios Realizados'!G:G,A668,'Servicios Realizados'!B:B,H$2)</f>
        <v>0</v>
      </c>
      <c r="I668">
        <f>SUMIFS('Servicios Realizados'!H:H,'Servicios Realizados'!G:G,A668,'Servicios Realizados'!B:B,I$2)</f>
        <v>0</v>
      </c>
      <c r="J668">
        <f>SUMIFS('Servicios Realizados'!H:H,'Servicios Realizados'!G:G,A668,'Servicios Realizados'!B:B,J$2)</f>
        <v>0</v>
      </c>
    </row>
    <row r="669" spans="1:10" ht="15" hidden="1" customHeight="1">
      <c r="A669" s="6">
        <f t="shared" si="8"/>
        <v>43460</v>
      </c>
      <c r="B669">
        <f>SUMIF('Servicios Realizados'!G$2:G$800,A669,'Servicios Realizados'!H$2:H$800)</f>
        <v>70800</v>
      </c>
      <c r="D669">
        <f>SUMIFS('Servicios Realizados'!H:H,'Servicios Realizados'!G:G,A669,'Servicios Realizados'!B:B,D$2)</f>
        <v>0</v>
      </c>
      <c r="E669">
        <f>SUMIFS('Servicios Realizados'!H:H,'Servicios Realizados'!G:G,A669,'Servicios Realizados'!B:B,E$2)</f>
        <v>57000</v>
      </c>
      <c r="F669">
        <f>SUMIFS('Servicios Realizados'!H:H,'Servicios Realizados'!G:G,A669,'Servicios Realizados'!B:B,F$2)</f>
        <v>0</v>
      </c>
      <c r="G669">
        <f>SUMIFS('Servicios Realizados'!H:H,'Servicios Realizados'!G:G,A669,'Servicios Realizados'!B:B,G$2)</f>
        <v>0</v>
      </c>
      <c r="H669">
        <f>SUMIFS('Servicios Realizados'!H:H,'Servicios Realizados'!G:G,A669,'Servicios Realizados'!B:B,H$2)</f>
        <v>0</v>
      </c>
      <c r="I669">
        <f>SUMIFS('Servicios Realizados'!H:H,'Servicios Realizados'!G:G,A669,'Servicios Realizados'!B:B,I$2)</f>
        <v>13800</v>
      </c>
      <c r="J669">
        <f>SUMIFS('Servicios Realizados'!H:H,'Servicios Realizados'!G:G,A669,'Servicios Realizados'!B:B,J$2)</f>
        <v>0</v>
      </c>
    </row>
    <row r="670" spans="1:10" ht="15" hidden="1" customHeight="1">
      <c r="A670" s="6">
        <f t="shared" si="8"/>
        <v>43461</v>
      </c>
      <c r="B670">
        <f>SUMIF('Servicios Realizados'!G$2:G$800,A670,'Servicios Realizados'!H$2:H$800)</f>
        <v>0</v>
      </c>
      <c r="D670">
        <f>SUMIFS('Servicios Realizados'!H:H,'Servicios Realizados'!G:G,A670,'Servicios Realizados'!B:B,D$2)</f>
        <v>0</v>
      </c>
      <c r="E670">
        <f>SUMIFS('Servicios Realizados'!H:H,'Servicios Realizados'!G:G,A670,'Servicios Realizados'!B:B,E$2)</f>
        <v>0</v>
      </c>
      <c r="F670">
        <f>SUMIFS('Servicios Realizados'!H:H,'Servicios Realizados'!G:G,A670,'Servicios Realizados'!B:B,F$2)</f>
        <v>0</v>
      </c>
      <c r="G670">
        <f>SUMIFS('Servicios Realizados'!H:H,'Servicios Realizados'!G:G,A670,'Servicios Realizados'!B:B,G$2)</f>
        <v>0</v>
      </c>
      <c r="H670">
        <f>SUMIFS('Servicios Realizados'!H:H,'Servicios Realizados'!G:G,A670,'Servicios Realizados'!B:B,H$2)</f>
        <v>0</v>
      </c>
      <c r="I670">
        <f>SUMIFS('Servicios Realizados'!H:H,'Servicios Realizados'!G:G,A670,'Servicios Realizados'!B:B,I$2)</f>
        <v>0</v>
      </c>
      <c r="J670">
        <f>SUMIFS('Servicios Realizados'!H:H,'Servicios Realizados'!G:G,A670,'Servicios Realizados'!B:B,J$2)</f>
        <v>0</v>
      </c>
    </row>
    <row r="671" spans="1:10" ht="15" hidden="1" customHeight="1">
      <c r="A671" s="6">
        <f t="shared" si="8"/>
        <v>43462</v>
      </c>
      <c r="B671">
        <f>SUMIF('Servicios Realizados'!G$2:G$800,A671,'Servicios Realizados'!H$2:H$800)</f>
        <v>45000</v>
      </c>
      <c r="D671">
        <f>SUMIFS('Servicios Realizados'!H:H,'Servicios Realizados'!G:G,A671,'Servicios Realizados'!B:B,D$2)</f>
        <v>0</v>
      </c>
      <c r="E671">
        <f>SUMIFS('Servicios Realizados'!H:H,'Servicios Realizados'!G:G,A671,'Servicios Realizados'!B:B,E$2)</f>
        <v>45000</v>
      </c>
      <c r="F671">
        <f>SUMIFS('Servicios Realizados'!H:H,'Servicios Realizados'!G:G,A671,'Servicios Realizados'!B:B,F$2)</f>
        <v>0</v>
      </c>
      <c r="G671">
        <f>SUMIFS('Servicios Realizados'!H:H,'Servicios Realizados'!G:G,A671,'Servicios Realizados'!B:B,G$2)</f>
        <v>0</v>
      </c>
      <c r="H671">
        <f>SUMIFS('Servicios Realizados'!H:H,'Servicios Realizados'!G:G,A671,'Servicios Realizados'!B:B,H$2)</f>
        <v>0</v>
      </c>
      <c r="I671">
        <f>SUMIFS('Servicios Realizados'!H:H,'Servicios Realizados'!G:G,A671,'Servicios Realizados'!B:B,I$2)</f>
        <v>0</v>
      </c>
      <c r="J671">
        <f>SUMIFS('Servicios Realizados'!H:H,'Servicios Realizados'!G:G,A671,'Servicios Realizados'!B:B,J$2)</f>
        <v>0</v>
      </c>
    </row>
    <row r="672" spans="1:10" ht="15" hidden="1" customHeight="1">
      <c r="A672" s="6">
        <f t="shared" si="8"/>
        <v>43463</v>
      </c>
      <c r="B672">
        <f>SUMIF('Servicios Realizados'!G$2:G$800,A672,'Servicios Realizados'!H$2:H$800)</f>
        <v>23000</v>
      </c>
      <c r="D672">
        <f>SUMIFS('Servicios Realizados'!H:H,'Servicios Realizados'!G:G,A672,'Servicios Realizados'!B:B,D$2)</f>
        <v>0</v>
      </c>
      <c r="E672">
        <f>SUMIFS('Servicios Realizados'!H:H,'Servicios Realizados'!G:G,A672,'Servicios Realizados'!B:B,E$2)</f>
        <v>23000</v>
      </c>
      <c r="F672">
        <f>SUMIFS('Servicios Realizados'!H:H,'Servicios Realizados'!G:G,A672,'Servicios Realizados'!B:B,F$2)</f>
        <v>0</v>
      </c>
      <c r="G672">
        <f>SUMIFS('Servicios Realizados'!H:H,'Servicios Realizados'!G:G,A672,'Servicios Realizados'!B:B,G$2)</f>
        <v>0</v>
      </c>
      <c r="H672">
        <f>SUMIFS('Servicios Realizados'!H:H,'Servicios Realizados'!G:G,A672,'Servicios Realizados'!B:B,H$2)</f>
        <v>0</v>
      </c>
      <c r="I672">
        <f>SUMIFS('Servicios Realizados'!H:H,'Servicios Realizados'!G:G,A672,'Servicios Realizados'!B:B,I$2)</f>
        <v>0</v>
      </c>
      <c r="J672">
        <f>SUMIFS('Servicios Realizados'!H:H,'Servicios Realizados'!G:G,A672,'Servicios Realizados'!B:B,J$2)</f>
        <v>0</v>
      </c>
    </row>
    <row r="673" spans="1:10" ht="15" hidden="1" customHeight="1">
      <c r="A673" s="6">
        <f t="shared" si="8"/>
        <v>43464</v>
      </c>
      <c r="B673">
        <f>SUMIF('Servicios Realizados'!G$2:G$800,A673,'Servicios Realizados'!H$2:H$800)</f>
        <v>30000</v>
      </c>
      <c r="D673">
        <f>SUMIFS('Servicios Realizados'!H:H,'Servicios Realizados'!G:G,A673,'Servicios Realizados'!B:B,D$2)</f>
        <v>0</v>
      </c>
      <c r="E673">
        <f>SUMIFS('Servicios Realizados'!H:H,'Servicios Realizados'!G:G,A673,'Servicios Realizados'!B:B,E$2)</f>
        <v>30000</v>
      </c>
      <c r="F673">
        <f>SUMIFS('Servicios Realizados'!H:H,'Servicios Realizados'!G:G,A673,'Servicios Realizados'!B:B,F$2)</f>
        <v>0</v>
      </c>
      <c r="G673">
        <f>SUMIFS('Servicios Realizados'!H:H,'Servicios Realizados'!G:G,A673,'Servicios Realizados'!B:B,G$2)</f>
        <v>0</v>
      </c>
      <c r="H673">
        <f>SUMIFS('Servicios Realizados'!H:H,'Servicios Realizados'!G:G,A673,'Servicios Realizados'!B:B,H$2)</f>
        <v>0</v>
      </c>
      <c r="I673">
        <f>SUMIFS('Servicios Realizados'!H:H,'Servicios Realizados'!G:G,A673,'Servicios Realizados'!B:B,I$2)</f>
        <v>0</v>
      </c>
      <c r="J673">
        <f>SUMIFS('Servicios Realizados'!H:H,'Servicios Realizados'!G:G,A673,'Servicios Realizados'!B:B,J$2)</f>
        <v>0</v>
      </c>
    </row>
    <row r="674" spans="1:10" ht="15" hidden="1" customHeight="1">
      <c r="A674" s="6">
        <f t="shared" si="8"/>
        <v>43465</v>
      </c>
      <c r="B674">
        <f>SUMIF('Servicios Realizados'!G$2:G$800,A674,'Servicios Realizados'!H$2:H$800)</f>
        <v>40000</v>
      </c>
      <c r="D674">
        <f>SUMIFS('Servicios Realizados'!H:H,'Servicios Realizados'!G:G,A674,'Servicios Realizados'!B:B,D$2)</f>
        <v>0</v>
      </c>
      <c r="E674">
        <f>SUMIFS('Servicios Realizados'!H:H,'Servicios Realizados'!G:G,A674,'Servicios Realizados'!B:B,E$2)</f>
        <v>40000</v>
      </c>
      <c r="F674">
        <f>SUMIFS('Servicios Realizados'!H:H,'Servicios Realizados'!G:G,A674,'Servicios Realizados'!B:B,F$2)</f>
        <v>0</v>
      </c>
      <c r="G674">
        <f>SUMIFS('Servicios Realizados'!H:H,'Servicios Realizados'!G:G,A674,'Servicios Realizados'!B:B,G$2)</f>
        <v>0</v>
      </c>
      <c r="H674">
        <f>SUMIFS('Servicios Realizados'!H:H,'Servicios Realizados'!G:G,A674,'Servicios Realizados'!B:B,H$2)</f>
        <v>0</v>
      </c>
      <c r="I674">
        <f>SUMIFS('Servicios Realizados'!H:H,'Servicios Realizados'!G:G,A674,'Servicios Realizados'!B:B,I$2)</f>
        <v>0</v>
      </c>
      <c r="J674">
        <f>SUMIFS('Servicios Realizados'!H:H,'Servicios Realizados'!G:G,A674,'Servicios Realizados'!B:B,J$2)</f>
        <v>0</v>
      </c>
    </row>
    <row r="675" spans="1:10" ht="15" hidden="1" customHeight="1">
      <c r="A675" s="6">
        <f>SUM(A674,1)</f>
        <v>43466</v>
      </c>
      <c r="B675">
        <f>SUMIF('Servicios Realizados'!G$2:G$800,A675,'Servicios Realizados'!H$2:H$800)</f>
        <v>0</v>
      </c>
      <c r="D675">
        <f>SUMIFS('Servicios Realizados'!H:H,'Servicios Realizados'!G:G,A675,'Servicios Realizados'!B:B,D$2)</f>
        <v>0</v>
      </c>
      <c r="E675">
        <f>SUMIFS('Servicios Realizados'!H:H,'Servicios Realizados'!G:G,A675,'Servicios Realizados'!B:B,E$2)</f>
        <v>0</v>
      </c>
      <c r="F675">
        <f>SUMIFS('Servicios Realizados'!H:H,'Servicios Realizados'!G:G,A675,'Servicios Realizados'!B:B,F$2)</f>
        <v>0</v>
      </c>
      <c r="G675">
        <f>SUMIFS('Servicios Realizados'!H:H,'Servicios Realizados'!G:G,A675,'Servicios Realizados'!B:B,G$2)</f>
        <v>0</v>
      </c>
      <c r="H675">
        <f>SUMIFS('Servicios Realizados'!H:H,'Servicios Realizados'!G:G,A675,'Servicios Realizados'!B:B,H$2)</f>
        <v>0</v>
      </c>
      <c r="I675">
        <f>SUMIFS('Servicios Realizados'!H:H,'Servicios Realizados'!G:G,A675,'Servicios Realizados'!B:B,I$2)</f>
        <v>0</v>
      </c>
      <c r="J675">
        <f>SUMIFS('Servicios Realizados'!H:H,'Servicios Realizados'!G:G,A675,'Servicios Realizados'!B:B,J$2)</f>
        <v>0</v>
      </c>
    </row>
    <row r="676" spans="1:10" ht="15" hidden="1" customHeight="1">
      <c r="A676" s="6">
        <f>SUM(A675,1)</f>
        <v>43467</v>
      </c>
      <c r="B676">
        <f>SUMIF('Servicios Realizados'!G$2:G$800,A676,'Servicios Realizados'!H$2:H$800)</f>
        <v>0</v>
      </c>
      <c r="D676">
        <f>SUMIFS('Servicios Realizados'!H:H,'Servicios Realizados'!G:G,A676,'Servicios Realizados'!B:B,D$2)</f>
        <v>0</v>
      </c>
      <c r="E676">
        <f>SUMIFS('Servicios Realizados'!H:H,'Servicios Realizados'!G:G,A676,'Servicios Realizados'!B:B,E$2)</f>
        <v>0</v>
      </c>
      <c r="F676">
        <f>SUMIFS('Servicios Realizados'!H:H,'Servicios Realizados'!G:G,A676,'Servicios Realizados'!B:B,F$2)</f>
        <v>0</v>
      </c>
      <c r="G676">
        <f>SUMIFS('Servicios Realizados'!H:H,'Servicios Realizados'!G:G,A676,'Servicios Realizados'!B:B,G$2)</f>
        <v>0</v>
      </c>
      <c r="H676">
        <f>SUMIFS('Servicios Realizados'!H:H,'Servicios Realizados'!G:G,A676,'Servicios Realizados'!B:B,H$2)</f>
        <v>0</v>
      </c>
      <c r="I676">
        <f>SUMIFS('Servicios Realizados'!H:H,'Servicios Realizados'!G:G,A676,'Servicios Realizados'!B:B,I$2)</f>
        <v>0</v>
      </c>
      <c r="J676">
        <f>SUMIFS('Servicios Realizados'!H:H,'Servicios Realizados'!G:G,A676,'Servicios Realizados'!B:B,J$2)</f>
        <v>0</v>
      </c>
    </row>
    <row r="677" spans="1:10" ht="15" hidden="1" customHeight="1">
      <c r="A677" s="6">
        <f t="shared" ref="A677:A740" si="9">SUM(A676,1)</f>
        <v>43468</v>
      </c>
      <c r="B677">
        <f>SUMIF('Servicios Realizados'!G$2:G$800,A677,'Servicios Realizados'!H$2:H$800)</f>
        <v>112970</v>
      </c>
      <c r="D677">
        <f>SUMIFS('Servicios Realizados'!H:H,'Servicios Realizados'!G:G,A677,'Servicios Realizados'!B:B,D$2)</f>
        <v>112970</v>
      </c>
      <c r="E677">
        <f>SUMIFS('Servicios Realizados'!H:H,'Servicios Realizados'!G:G,A677,'Servicios Realizados'!B:B,E$2)</f>
        <v>0</v>
      </c>
      <c r="F677">
        <f>SUMIFS('Servicios Realizados'!H:H,'Servicios Realizados'!G:G,A677,'Servicios Realizados'!B:B,F$2)</f>
        <v>0</v>
      </c>
      <c r="G677">
        <f>SUMIFS('Servicios Realizados'!H:H,'Servicios Realizados'!G:G,A677,'Servicios Realizados'!B:B,G$2)</f>
        <v>0</v>
      </c>
      <c r="H677">
        <f>SUMIFS('Servicios Realizados'!H:H,'Servicios Realizados'!G:G,A677,'Servicios Realizados'!B:B,H$2)</f>
        <v>0</v>
      </c>
      <c r="I677">
        <f>SUMIFS('Servicios Realizados'!H:H,'Servicios Realizados'!G:G,A677,'Servicios Realizados'!B:B,I$2)</f>
        <v>0</v>
      </c>
      <c r="J677">
        <f>SUMIFS('Servicios Realizados'!H:H,'Servicios Realizados'!G:G,A677,'Servicios Realizados'!B:B,J$2)</f>
        <v>0</v>
      </c>
    </row>
    <row r="678" spans="1:10" ht="15" hidden="1" customHeight="1">
      <c r="A678" s="6">
        <f t="shared" si="9"/>
        <v>43469</v>
      </c>
      <c r="B678">
        <f>SUMIF('Servicios Realizados'!G$2:G$800,A678,'Servicios Realizados'!H$2:H$800)</f>
        <v>0</v>
      </c>
      <c r="D678">
        <f>SUMIFS('Servicios Realizados'!H:H,'Servicios Realizados'!G:G,A678,'Servicios Realizados'!B:B,D$2)</f>
        <v>0</v>
      </c>
      <c r="E678">
        <f>SUMIFS('Servicios Realizados'!H:H,'Servicios Realizados'!G:G,A678,'Servicios Realizados'!B:B,E$2)</f>
        <v>0</v>
      </c>
      <c r="F678">
        <f>SUMIFS('Servicios Realizados'!H:H,'Servicios Realizados'!G:G,A678,'Servicios Realizados'!B:B,F$2)</f>
        <v>0</v>
      </c>
      <c r="G678">
        <f>SUMIFS('Servicios Realizados'!H:H,'Servicios Realizados'!G:G,A678,'Servicios Realizados'!B:B,G$2)</f>
        <v>0</v>
      </c>
      <c r="H678">
        <f>SUMIFS('Servicios Realizados'!H:H,'Servicios Realizados'!G:G,A678,'Servicios Realizados'!B:B,H$2)</f>
        <v>0</v>
      </c>
      <c r="I678">
        <f>SUMIFS('Servicios Realizados'!H:H,'Servicios Realizados'!G:G,A678,'Servicios Realizados'!B:B,I$2)</f>
        <v>0</v>
      </c>
      <c r="J678">
        <f>SUMIFS('Servicios Realizados'!H:H,'Servicios Realizados'!G:G,A678,'Servicios Realizados'!B:B,J$2)</f>
        <v>0</v>
      </c>
    </row>
    <row r="679" spans="1:10" ht="15" hidden="1" customHeight="1">
      <c r="A679" s="6">
        <f t="shared" si="9"/>
        <v>43470</v>
      </c>
      <c r="B679">
        <f>SUMIF('Servicios Realizados'!G$2:G$800,A679,'Servicios Realizados'!H$2:H$800)</f>
        <v>590800</v>
      </c>
      <c r="D679">
        <f>SUMIFS('Servicios Realizados'!H:H,'Servicios Realizados'!G:G,A679,'Servicios Realizados'!B:B,D$2)</f>
        <v>0</v>
      </c>
      <c r="E679">
        <f>SUMIFS('Servicios Realizados'!H:H,'Servicios Realizados'!G:G,A679,'Servicios Realizados'!B:B,E$2)</f>
        <v>75000</v>
      </c>
      <c r="F679">
        <f>SUMIFS('Servicios Realizados'!H:H,'Servicios Realizados'!G:G,A679,'Servicios Realizados'!B:B,F$2)</f>
        <v>0</v>
      </c>
      <c r="G679">
        <f>SUMIFS('Servicios Realizados'!H:H,'Servicios Realizados'!G:G,A679,'Servicios Realizados'!B:B,G$2)</f>
        <v>500000</v>
      </c>
      <c r="H679">
        <f>SUMIFS('Servicios Realizados'!H:H,'Servicios Realizados'!G:G,A679,'Servicios Realizados'!B:B,H$2)</f>
        <v>0</v>
      </c>
      <c r="I679">
        <f>SUMIFS('Servicios Realizados'!H:H,'Servicios Realizados'!G:G,A679,'Servicios Realizados'!B:B,I$2)</f>
        <v>15800</v>
      </c>
      <c r="J679">
        <f>SUMIFS('Servicios Realizados'!H:H,'Servicios Realizados'!G:G,A679,'Servicios Realizados'!B:B,J$2)</f>
        <v>0</v>
      </c>
    </row>
    <row r="680" spans="1:10" ht="15" hidden="1" customHeight="1">
      <c r="A680" s="6">
        <f t="shared" si="9"/>
        <v>43471</v>
      </c>
      <c r="B680">
        <f>SUMIF('Servicios Realizados'!G$2:G$800,A680,'Servicios Realizados'!H$2:H$800)</f>
        <v>0</v>
      </c>
      <c r="D680">
        <f>SUMIFS('Servicios Realizados'!H:H,'Servicios Realizados'!G:G,A680,'Servicios Realizados'!B:B,D$2)</f>
        <v>0</v>
      </c>
      <c r="E680">
        <f>SUMIFS('Servicios Realizados'!H:H,'Servicios Realizados'!G:G,A680,'Servicios Realizados'!B:B,E$2)</f>
        <v>0</v>
      </c>
      <c r="F680">
        <f>SUMIFS('Servicios Realizados'!H:H,'Servicios Realizados'!G:G,A680,'Servicios Realizados'!B:B,F$2)</f>
        <v>0</v>
      </c>
      <c r="G680">
        <f>SUMIFS('Servicios Realizados'!H:H,'Servicios Realizados'!G:G,A680,'Servicios Realizados'!B:B,G$2)</f>
        <v>0</v>
      </c>
      <c r="H680">
        <f>SUMIFS('Servicios Realizados'!H:H,'Servicios Realizados'!G:G,A680,'Servicios Realizados'!B:B,H$2)</f>
        <v>0</v>
      </c>
      <c r="I680">
        <f>SUMIFS('Servicios Realizados'!H:H,'Servicios Realizados'!G:G,A680,'Servicios Realizados'!B:B,I$2)</f>
        <v>0</v>
      </c>
      <c r="J680">
        <f>SUMIFS('Servicios Realizados'!H:H,'Servicios Realizados'!G:G,A680,'Servicios Realizados'!B:B,J$2)</f>
        <v>0</v>
      </c>
    </row>
    <row r="681" spans="1:10" ht="15" hidden="1" customHeight="1">
      <c r="A681" s="6">
        <f t="shared" si="9"/>
        <v>43472</v>
      </c>
      <c r="B681">
        <f>SUMIF('Servicios Realizados'!G$2:G$800,A681,'Servicios Realizados'!H$2:H$800)</f>
        <v>0</v>
      </c>
      <c r="D681">
        <f>SUMIFS('Servicios Realizados'!H:H,'Servicios Realizados'!G:G,A681,'Servicios Realizados'!B:B,D$2)</f>
        <v>0</v>
      </c>
      <c r="E681">
        <f>SUMIFS('Servicios Realizados'!H:H,'Servicios Realizados'!G:G,A681,'Servicios Realizados'!B:B,E$2)</f>
        <v>0</v>
      </c>
      <c r="F681">
        <f>SUMIFS('Servicios Realizados'!H:H,'Servicios Realizados'!G:G,A681,'Servicios Realizados'!B:B,F$2)</f>
        <v>0</v>
      </c>
      <c r="G681">
        <f>SUMIFS('Servicios Realizados'!H:H,'Servicios Realizados'!G:G,A681,'Servicios Realizados'!B:B,G$2)</f>
        <v>0</v>
      </c>
      <c r="H681">
        <f>SUMIFS('Servicios Realizados'!H:H,'Servicios Realizados'!G:G,A681,'Servicios Realizados'!B:B,H$2)</f>
        <v>0</v>
      </c>
      <c r="I681">
        <f>SUMIFS('Servicios Realizados'!H:H,'Servicios Realizados'!G:G,A681,'Servicios Realizados'!B:B,I$2)</f>
        <v>0</v>
      </c>
      <c r="J681">
        <f>SUMIFS('Servicios Realizados'!H:H,'Servicios Realizados'!G:G,A681,'Servicios Realizados'!B:B,J$2)</f>
        <v>0</v>
      </c>
    </row>
    <row r="682" spans="1:10" ht="15" hidden="1" customHeight="1">
      <c r="A682" s="6">
        <f t="shared" si="9"/>
        <v>43473</v>
      </c>
      <c r="B682">
        <f>SUMIF('Servicios Realizados'!G$2:G$800,A682,'Servicios Realizados'!H$2:H$800)</f>
        <v>0</v>
      </c>
      <c r="D682">
        <f>SUMIFS('Servicios Realizados'!H:H,'Servicios Realizados'!G:G,A682,'Servicios Realizados'!B:B,D$2)</f>
        <v>0</v>
      </c>
      <c r="E682">
        <f>SUMIFS('Servicios Realizados'!H:H,'Servicios Realizados'!G:G,A682,'Servicios Realizados'!B:B,E$2)</f>
        <v>0</v>
      </c>
      <c r="F682">
        <f>SUMIFS('Servicios Realizados'!H:H,'Servicios Realizados'!G:G,A682,'Servicios Realizados'!B:B,F$2)</f>
        <v>0</v>
      </c>
      <c r="G682">
        <f>SUMIFS('Servicios Realizados'!H:H,'Servicios Realizados'!G:G,A682,'Servicios Realizados'!B:B,G$2)</f>
        <v>0</v>
      </c>
      <c r="H682">
        <f>SUMIFS('Servicios Realizados'!H:H,'Servicios Realizados'!G:G,A682,'Servicios Realizados'!B:B,H$2)</f>
        <v>0</v>
      </c>
      <c r="I682">
        <f>SUMIFS('Servicios Realizados'!H:H,'Servicios Realizados'!G:G,A682,'Servicios Realizados'!B:B,I$2)</f>
        <v>0</v>
      </c>
      <c r="J682">
        <f>SUMIFS('Servicios Realizados'!H:H,'Servicios Realizados'!G:G,A682,'Servicios Realizados'!B:B,J$2)</f>
        <v>0</v>
      </c>
    </row>
    <row r="683" spans="1:10" ht="15" hidden="1" customHeight="1">
      <c r="A683" s="6">
        <f t="shared" si="9"/>
        <v>43474</v>
      </c>
      <c r="B683">
        <f>SUMIF('Servicios Realizados'!G$2:G$800,A683,'Servicios Realizados'!H$2:H$800)</f>
        <v>22000</v>
      </c>
      <c r="D683">
        <f>SUMIFS('Servicios Realizados'!H:H,'Servicios Realizados'!G:G,A683,'Servicios Realizados'!B:B,D$2)</f>
        <v>0</v>
      </c>
      <c r="E683">
        <f>SUMIFS('Servicios Realizados'!H:H,'Servicios Realizados'!G:G,A683,'Servicios Realizados'!B:B,E$2)</f>
        <v>22000</v>
      </c>
      <c r="F683">
        <f>SUMIFS('Servicios Realizados'!H:H,'Servicios Realizados'!G:G,A683,'Servicios Realizados'!B:B,F$2)</f>
        <v>0</v>
      </c>
      <c r="G683">
        <f>SUMIFS('Servicios Realizados'!H:H,'Servicios Realizados'!G:G,A683,'Servicios Realizados'!B:B,G$2)</f>
        <v>0</v>
      </c>
      <c r="H683">
        <f>SUMIFS('Servicios Realizados'!H:H,'Servicios Realizados'!G:G,A683,'Servicios Realizados'!B:B,H$2)</f>
        <v>0</v>
      </c>
      <c r="I683">
        <f>SUMIFS('Servicios Realizados'!H:H,'Servicios Realizados'!G:G,A683,'Servicios Realizados'!B:B,I$2)</f>
        <v>0</v>
      </c>
      <c r="J683">
        <f>SUMIFS('Servicios Realizados'!H:H,'Servicios Realizados'!G:G,A683,'Servicios Realizados'!B:B,J$2)</f>
        <v>0</v>
      </c>
    </row>
    <row r="684" spans="1:10" ht="15" hidden="1" customHeight="1">
      <c r="A684" s="6">
        <f t="shared" si="9"/>
        <v>43475</v>
      </c>
      <c r="B684">
        <f>SUMIF('Servicios Realizados'!G$2:G$800,A684,'Servicios Realizados'!H$2:H$800)</f>
        <v>28000</v>
      </c>
      <c r="D684">
        <f>SUMIFS('Servicios Realizados'!H:H,'Servicios Realizados'!G:G,A684,'Servicios Realizados'!B:B,D$2)</f>
        <v>0</v>
      </c>
      <c r="E684">
        <f>SUMIFS('Servicios Realizados'!H:H,'Servicios Realizados'!G:G,A684,'Servicios Realizados'!B:B,E$2)</f>
        <v>28000</v>
      </c>
      <c r="F684">
        <f>SUMIFS('Servicios Realizados'!H:H,'Servicios Realizados'!G:G,A684,'Servicios Realizados'!B:B,F$2)</f>
        <v>0</v>
      </c>
      <c r="G684">
        <f>SUMIFS('Servicios Realizados'!H:H,'Servicios Realizados'!G:G,A684,'Servicios Realizados'!B:B,G$2)</f>
        <v>0</v>
      </c>
      <c r="H684">
        <f>SUMIFS('Servicios Realizados'!H:H,'Servicios Realizados'!G:G,A684,'Servicios Realizados'!B:B,H$2)</f>
        <v>0</v>
      </c>
      <c r="I684">
        <f>SUMIFS('Servicios Realizados'!H:H,'Servicios Realizados'!G:G,A684,'Servicios Realizados'!B:B,I$2)</f>
        <v>0</v>
      </c>
      <c r="J684">
        <f>SUMIFS('Servicios Realizados'!H:H,'Servicios Realizados'!G:G,A684,'Servicios Realizados'!B:B,J$2)</f>
        <v>0</v>
      </c>
    </row>
    <row r="685" spans="1:10" ht="15" hidden="1" customHeight="1">
      <c r="A685" s="6">
        <f t="shared" si="9"/>
        <v>43476</v>
      </c>
      <c r="B685">
        <f>SUMIF('Servicios Realizados'!G$2:G$800,A685,'Servicios Realizados'!H$2:H$800)</f>
        <v>432000</v>
      </c>
      <c r="D685">
        <f>SUMIFS('Servicios Realizados'!H:H,'Servicios Realizados'!G:G,A685,'Servicios Realizados'!B:B,D$2)</f>
        <v>0</v>
      </c>
      <c r="E685">
        <f>SUMIFS('Servicios Realizados'!H:H,'Servicios Realizados'!G:G,A685,'Servicios Realizados'!B:B,E$2)</f>
        <v>187000</v>
      </c>
      <c r="F685">
        <f>SUMIFS('Servicios Realizados'!H:H,'Servicios Realizados'!G:G,A685,'Servicios Realizados'!B:B,F$2)</f>
        <v>0</v>
      </c>
      <c r="G685">
        <f>SUMIFS('Servicios Realizados'!H:H,'Servicios Realizados'!G:G,A685,'Servicios Realizados'!B:B,G$2)</f>
        <v>245000</v>
      </c>
      <c r="H685">
        <f>SUMIFS('Servicios Realizados'!H:H,'Servicios Realizados'!G:G,A685,'Servicios Realizados'!B:B,H$2)</f>
        <v>0</v>
      </c>
      <c r="I685">
        <f>SUMIFS('Servicios Realizados'!H:H,'Servicios Realizados'!G:G,A685,'Servicios Realizados'!B:B,I$2)</f>
        <v>0</v>
      </c>
      <c r="J685">
        <f>SUMIFS('Servicios Realizados'!H:H,'Servicios Realizados'!G:G,A685,'Servicios Realizados'!B:B,J$2)</f>
        <v>0</v>
      </c>
    </row>
    <row r="686" spans="1:10" ht="15" hidden="1" customHeight="1">
      <c r="A686" s="6">
        <f t="shared" si="9"/>
        <v>43477</v>
      </c>
      <c r="B686">
        <f>SUMIF('Servicios Realizados'!G$2:G$800,A686,'Servicios Realizados'!H$2:H$800)</f>
        <v>69000</v>
      </c>
      <c r="D686">
        <f>SUMIFS('Servicios Realizados'!H:H,'Servicios Realizados'!G:G,A686,'Servicios Realizados'!B:B,D$2)</f>
        <v>0</v>
      </c>
      <c r="E686">
        <f>SUMIFS('Servicios Realizados'!H:H,'Servicios Realizados'!G:G,A686,'Servicios Realizados'!B:B,E$2)</f>
        <v>69000</v>
      </c>
      <c r="F686">
        <f>SUMIFS('Servicios Realizados'!H:H,'Servicios Realizados'!G:G,A686,'Servicios Realizados'!B:B,F$2)</f>
        <v>0</v>
      </c>
      <c r="G686">
        <f>SUMIFS('Servicios Realizados'!H:H,'Servicios Realizados'!G:G,A686,'Servicios Realizados'!B:B,G$2)</f>
        <v>0</v>
      </c>
      <c r="H686">
        <f>SUMIFS('Servicios Realizados'!H:H,'Servicios Realizados'!G:G,A686,'Servicios Realizados'!B:B,H$2)</f>
        <v>0</v>
      </c>
      <c r="I686">
        <f>SUMIFS('Servicios Realizados'!H:H,'Servicios Realizados'!G:G,A686,'Servicios Realizados'!B:B,I$2)</f>
        <v>0</v>
      </c>
      <c r="J686">
        <f>SUMIFS('Servicios Realizados'!H:H,'Servicios Realizados'!G:G,A686,'Servicios Realizados'!B:B,J$2)</f>
        <v>0</v>
      </c>
    </row>
    <row r="687" spans="1:10" ht="15" hidden="1" customHeight="1">
      <c r="A687" s="6">
        <f t="shared" si="9"/>
        <v>43478</v>
      </c>
      <c r="B687">
        <f>SUMIF('Servicios Realizados'!G$2:G$800,A687,'Servicios Realizados'!H$2:H$800)</f>
        <v>0</v>
      </c>
      <c r="D687">
        <f>SUMIFS('Servicios Realizados'!H:H,'Servicios Realizados'!G:G,A687,'Servicios Realizados'!B:B,D$2)</f>
        <v>0</v>
      </c>
      <c r="E687">
        <f>SUMIFS('Servicios Realizados'!H:H,'Servicios Realizados'!G:G,A687,'Servicios Realizados'!B:B,E$2)</f>
        <v>0</v>
      </c>
      <c r="F687">
        <f>SUMIFS('Servicios Realizados'!H:H,'Servicios Realizados'!G:G,A687,'Servicios Realizados'!B:B,F$2)</f>
        <v>0</v>
      </c>
      <c r="G687">
        <f>SUMIFS('Servicios Realizados'!H:H,'Servicios Realizados'!G:G,A687,'Servicios Realizados'!B:B,G$2)</f>
        <v>0</v>
      </c>
      <c r="H687">
        <f>SUMIFS('Servicios Realizados'!H:H,'Servicios Realizados'!G:G,A687,'Servicios Realizados'!B:B,H$2)</f>
        <v>0</v>
      </c>
      <c r="I687">
        <f>SUMIFS('Servicios Realizados'!H:H,'Servicios Realizados'!G:G,A687,'Servicios Realizados'!B:B,I$2)</f>
        <v>0</v>
      </c>
      <c r="J687">
        <f>SUMIFS('Servicios Realizados'!H:H,'Servicios Realizados'!G:G,A687,'Servicios Realizados'!B:B,J$2)</f>
        <v>0</v>
      </c>
    </row>
    <row r="688" spans="1:10" ht="15" hidden="1" customHeight="1">
      <c r="A688" s="6">
        <f t="shared" si="9"/>
        <v>43479</v>
      </c>
      <c r="B688">
        <f>SUMIF('Servicios Realizados'!G$2:G$800,A688,'Servicios Realizados'!H$2:H$800)</f>
        <v>93000</v>
      </c>
      <c r="D688">
        <f>SUMIFS('Servicios Realizados'!H:H,'Servicios Realizados'!G:G,A688,'Servicios Realizados'!B:B,D$2)</f>
        <v>59000</v>
      </c>
      <c r="E688">
        <f>SUMIFS('Servicios Realizados'!H:H,'Servicios Realizados'!G:G,A688,'Servicios Realizados'!B:B,E$2)</f>
        <v>34000</v>
      </c>
      <c r="F688">
        <f>SUMIFS('Servicios Realizados'!H:H,'Servicios Realizados'!G:G,A688,'Servicios Realizados'!B:B,F$2)</f>
        <v>0</v>
      </c>
      <c r="G688">
        <f>SUMIFS('Servicios Realizados'!H:H,'Servicios Realizados'!G:G,A688,'Servicios Realizados'!B:B,G$2)</f>
        <v>0</v>
      </c>
      <c r="H688">
        <f>SUMIFS('Servicios Realizados'!H:H,'Servicios Realizados'!G:G,A688,'Servicios Realizados'!B:B,H$2)</f>
        <v>0</v>
      </c>
      <c r="I688">
        <f>SUMIFS('Servicios Realizados'!H:H,'Servicios Realizados'!G:G,A688,'Servicios Realizados'!B:B,I$2)</f>
        <v>0</v>
      </c>
      <c r="J688">
        <f>SUMIFS('Servicios Realizados'!H:H,'Servicios Realizados'!G:G,A688,'Servicios Realizados'!B:B,J$2)</f>
        <v>0</v>
      </c>
    </row>
    <row r="689" spans="1:10" ht="15" hidden="1" customHeight="1">
      <c r="A689" s="6">
        <f t="shared" si="9"/>
        <v>43480</v>
      </c>
      <c r="B689">
        <f>SUMIF('Servicios Realizados'!G$2:G$800,A689,'Servicios Realizados'!H$2:H$800)</f>
        <v>0</v>
      </c>
      <c r="D689">
        <f>SUMIFS('Servicios Realizados'!H:H,'Servicios Realizados'!G:G,A689,'Servicios Realizados'!B:B,D$2)</f>
        <v>0</v>
      </c>
      <c r="E689">
        <f>SUMIFS('Servicios Realizados'!H:H,'Servicios Realizados'!G:G,A689,'Servicios Realizados'!B:B,E$2)</f>
        <v>0</v>
      </c>
      <c r="F689">
        <f>SUMIFS('Servicios Realizados'!H:H,'Servicios Realizados'!G:G,A689,'Servicios Realizados'!B:B,F$2)</f>
        <v>0</v>
      </c>
      <c r="G689">
        <f>SUMIFS('Servicios Realizados'!H:H,'Servicios Realizados'!G:G,A689,'Servicios Realizados'!B:B,G$2)</f>
        <v>0</v>
      </c>
      <c r="H689">
        <f>SUMIFS('Servicios Realizados'!H:H,'Servicios Realizados'!G:G,A689,'Servicios Realizados'!B:B,H$2)</f>
        <v>0</v>
      </c>
      <c r="I689">
        <f>SUMIFS('Servicios Realizados'!H:H,'Servicios Realizados'!G:G,A689,'Servicios Realizados'!B:B,I$2)</f>
        <v>0</v>
      </c>
      <c r="J689">
        <f>SUMIFS('Servicios Realizados'!H:H,'Servicios Realizados'!G:G,A689,'Servicios Realizados'!B:B,J$2)</f>
        <v>0</v>
      </c>
    </row>
    <row r="690" spans="1:10" ht="15" hidden="1" customHeight="1">
      <c r="A690" s="6">
        <f t="shared" si="9"/>
        <v>43481</v>
      </c>
      <c r="B690">
        <f>SUMIF('Servicios Realizados'!G$2:G$800,A690,'Servicios Realizados'!H$2:H$800)</f>
        <v>48000</v>
      </c>
      <c r="D690">
        <f>SUMIFS('Servicios Realizados'!H:H,'Servicios Realizados'!G:G,A690,'Servicios Realizados'!B:B,D$2)</f>
        <v>0</v>
      </c>
      <c r="E690">
        <f>SUMIFS('Servicios Realizados'!H:H,'Servicios Realizados'!G:G,A690,'Servicios Realizados'!B:B,E$2)</f>
        <v>48000</v>
      </c>
      <c r="F690">
        <f>SUMIFS('Servicios Realizados'!H:H,'Servicios Realizados'!G:G,A690,'Servicios Realizados'!B:B,F$2)</f>
        <v>0</v>
      </c>
      <c r="G690">
        <f>SUMIFS('Servicios Realizados'!H:H,'Servicios Realizados'!G:G,A690,'Servicios Realizados'!B:B,G$2)</f>
        <v>0</v>
      </c>
      <c r="H690">
        <f>SUMIFS('Servicios Realizados'!H:H,'Servicios Realizados'!G:G,A690,'Servicios Realizados'!B:B,H$2)</f>
        <v>0</v>
      </c>
      <c r="I690">
        <f>SUMIFS('Servicios Realizados'!H:H,'Servicios Realizados'!G:G,A690,'Servicios Realizados'!B:B,I$2)</f>
        <v>0</v>
      </c>
      <c r="J690">
        <f>SUMIFS('Servicios Realizados'!H:H,'Servicios Realizados'!G:G,A690,'Servicios Realizados'!B:B,J$2)</f>
        <v>0</v>
      </c>
    </row>
    <row r="691" spans="1:10" ht="15" hidden="1" customHeight="1">
      <c r="A691" s="6">
        <f t="shared" si="9"/>
        <v>43482</v>
      </c>
      <c r="B691">
        <f>SUMIF('Servicios Realizados'!G$2:G$800,A691,'Servicios Realizados'!H$2:H$800)</f>
        <v>0</v>
      </c>
      <c r="D691">
        <f>SUMIFS('Servicios Realizados'!H:H,'Servicios Realizados'!G:G,A691,'Servicios Realizados'!B:B,D$2)</f>
        <v>0</v>
      </c>
      <c r="E691">
        <f>SUMIFS('Servicios Realizados'!H:H,'Servicios Realizados'!G:G,A691,'Servicios Realizados'!B:B,E$2)</f>
        <v>0</v>
      </c>
      <c r="F691">
        <f>SUMIFS('Servicios Realizados'!H:H,'Servicios Realizados'!G:G,A691,'Servicios Realizados'!B:B,F$2)</f>
        <v>0</v>
      </c>
      <c r="G691">
        <f>SUMIFS('Servicios Realizados'!H:H,'Servicios Realizados'!G:G,A691,'Servicios Realizados'!B:B,G$2)</f>
        <v>0</v>
      </c>
      <c r="H691">
        <f>SUMIFS('Servicios Realizados'!H:H,'Servicios Realizados'!G:G,A691,'Servicios Realizados'!B:B,H$2)</f>
        <v>0</v>
      </c>
      <c r="I691">
        <f>SUMIFS('Servicios Realizados'!H:H,'Servicios Realizados'!G:G,A691,'Servicios Realizados'!B:B,I$2)</f>
        <v>0</v>
      </c>
      <c r="J691">
        <f>SUMIFS('Servicios Realizados'!H:H,'Servicios Realizados'!G:G,A691,'Servicios Realizados'!B:B,J$2)</f>
        <v>0</v>
      </c>
    </row>
    <row r="692" spans="1:10" ht="15" hidden="1" customHeight="1">
      <c r="A692" s="6">
        <f t="shared" si="9"/>
        <v>43483</v>
      </c>
      <c r="B692">
        <f>SUMIF('Servicios Realizados'!G$2:G$800,A692,'Servicios Realizados'!H$2:H$800)</f>
        <v>110000</v>
      </c>
      <c r="D692">
        <f>SUMIFS('Servicios Realizados'!H:H,'Servicios Realizados'!G:G,A692,'Servicios Realizados'!B:B,D$2)</f>
        <v>0</v>
      </c>
      <c r="E692">
        <f>SUMIFS('Servicios Realizados'!H:H,'Servicios Realizados'!G:G,A692,'Servicios Realizados'!B:B,E$2)</f>
        <v>110000</v>
      </c>
      <c r="F692">
        <f>SUMIFS('Servicios Realizados'!H:H,'Servicios Realizados'!G:G,A692,'Servicios Realizados'!B:B,F$2)</f>
        <v>0</v>
      </c>
      <c r="G692">
        <f>SUMIFS('Servicios Realizados'!H:H,'Servicios Realizados'!G:G,A692,'Servicios Realizados'!B:B,G$2)</f>
        <v>0</v>
      </c>
      <c r="H692">
        <f>SUMIFS('Servicios Realizados'!H:H,'Servicios Realizados'!G:G,A692,'Servicios Realizados'!B:B,H$2)</f>
        <v>0</v>
      </c>
      <c r="I692">
        <f>SUMIFS('Servicios Realizados'!H:H,'Servicios Realizados'!G:G,A692,'Servicios Realizados'!B:B,I$2)</f>
        <v>0</v>
      </c>
      <c r="J692">
        <f>SUMIFS('Servicios Realizados'!H:H,'Servicios Realizados'!G:G,A692,'Servicios Realizados'!B:B,J$2)</f>
        <v>0</v>
      </c>
    </row>
    <row r="693" spans="1:10" ht="15" hidden="1" customHeight="1">
      <c r="A693" s="6">
        <f t="shared" si="9"/>
        <v>43484</v>
      </c>
      <c r="B693">
        <f>SUMIF('Servicios Realizados'!G$2:G$800,A693,'Servicios Realizados'!H$2:H$800)</f>
        <v>0</v>
      </c>
      <c r="D693">
        <f>SUMIFS('Servicios Realizados'!H:H,'Servicios Realizados'!G:G,A693,'Servicios Realizados'!B:B,D$2)</f>
        <v>0</v>
      </c>
      <c r="E693">
        <f>SUMIFS('Servicios Realizados'!H:H,'Servicios Realizados'!G:G,A693,'Servicios Realizados'!B:B,E$2)</f>
        <v>0</v>
      </c>
      <c r="F693">
        <f>SUMIFS('Servicios Realizados'!H:H,'Servicios Realizados'!G:G,A693,'Servicios Realizados'!B:B,F$2)</f>
        <v>0</v>
      </c>
      <c r="G693">
        <f>SUMIFS('Servicios Realizados'!H:H,'Servicios Realizados'!G:G,A693,'Servicios Realizados'!B:B,G$2)</f>
        <v>0</v>
      </c>
      <c r="H693">
        <f>SUMIFS('Servicios Realizados'!H:H,'Servicios Realizados'!G:G,A693,'Servicios Realizados'!B:B,H$2)</f>
        <v>0</v>
      </c>
      <c r="I693">
        <f>SUMIFS('Servicios Realizados'!H:H,'Servicios Realizados'!G:G,A693,'Servicios Realizados'!B:B,I$2)</f>
        <v>0</v>
      </c>
      <c r="J693">
        <f>SUMIFS('Servicios Realizados'!H:H,'Servicios Realizados'!G:G,A693,'Servicios Realizados'!B:B,J$2)</f>
        <v>0</v>
      </c>
    </row>
    <row r="694" spans="1:10" ht="15" hidden="1" customHeight="1">
      <c r="A694" s="6">
        <f t="shared" si="9"/>
        <v>43485</v>
      </c>
      <c r="B694">
        <f>SUMIF('Servicios Realizados'!G$2:G$800,A694,'Servicios Realizados'!H$2:H$800)</f>
        <v>0</v>
      </c>
      <c r="D694">
        <f>SUMIFS('Servicios Realizados'!H:H,'Servicios Realizados'!G:G,A694,'Servicios Realizados'!B:B,D$2)</f>
        <v>0</v>
      </c>
      <c r="E694">
        <f>SUMIFS('Servicios Realizados'!H:H,'Servicios Realizados'!G:G,A694,'Servicios Realizados'!B:B,E$2)</f>
        <v>0</v>
      </c>
      <c r="F694">
        <f>SUMIFS('Servicios Realizados'!H:H,'Servicios Realizados'!G:G,A694,'Servicios Realizados'!B:B,F$2)</f>
        <v>0</v>
      </c>
      <c r="G694">
        <f>SUMIFS('Servicios Realizados'!H:H,'Servicios Realizados'!G:G,A694,'Servicios Realizados'!B:B,G$2)</f>
        <v>0</v>
      </c>
      <c r="H694">
        <f>SUMIFS('Servicios Realizados'!H:H,'Servicios Realizados'!G:G,A694,'Servicios Realizados'!B:B,H$2)</f>
        <v>0</v>
      </c>
      <c r="I694">
        <f>SUMIFS('Servicios Realizados'!H:H,'Servicios Realizados'!G:G,A694,'Servicios Realizados'!B:B,I$2)</f>
        <v>0</v>
      </c>
      <c r="J694">
        <f>SUMIFS('Servicios Realizados'!H:H,'Servicios Realizados'!G:G,A694,'Servicios Realizados'!B:B,J$2)</f>
        <v>0</v>
      </c>
    </row>
    <row r="695" spans="1:10" ht="15" hidden="1" customHeight="1">
      <c r="A695" s="6">
        <f t="shared" si="9"/>
        <v>43486</v>
      </c>
      <c r="B695">
        <f>SUMIF('Servicios Realizados'!G$2:G$800,A695,'Servicios Realizados'!H$2:H$800)</f>
        <v>67000</v>
      </c>
      <c r="D695">
        <f>SUMIFS('Servicios Realizados'!H:H,'Servicios Realizados'!G:G,A695,'Servicios Realizados'!B:B,D$2)</f>
        <v>0</v>
      </c>
      <c r="E695">
        <f>SUMIFS('Servicios Realizados'!H:H,'Servicios Realizados'!G:G,A695,'Servicios Realizados'!B:B,E$2)</f>
        <v>67000</v>
      </c>
      <c r="F695">
        <f>SUMIFS('Servicios Realizados'!H:H,'Servicios Realizados'!G:G,A695,'Servicios Realizados'!B:B,F$2)</f>
        <v>0</v>
      </c>
      <c r="G695">
        <f>SUMIFS('Servicios Realizados'!H:H,'Servicios Realizados'!G:G,A695,'Servicios Realizados'!B:B,G$2)</f>
        <v>0</v>
      </c>
      <c r="H695">
        <f>SUMIFS('Servicios Realizados'!H:H,'Servicios Realizados'!G:G,A695,'Servicios Realizados'!B:B,H$2)</f>
        <v>0</v>
      </c>
      <c r="I695">
        <f>SUMIFS('Servicios Realizados'!H:H,'Servicios Realizados'!G:G,A695,'Servicios Realizados'!B:B,I$2)</f>
        <v>0</v>
      </c>
      <c r="J695">
        <f>SUMIFS('Servicios Realizados'!H:H,'Servicios Realizados'!G:G,A695,'Servicios Realizados'!B:B,J$2)</f>
        <v>0</v>
      </c>
    </row>
    <row r="696" spans="1:10" ht="15" hidden="1" customHeight="1">
      <c r="A696" s="6">
        <f t="shared" si="9"/>
        <v>43487</v>
      </c>
      <c r="B696">
        <f>SUMIF('Servicios Realizados'!G$2:G$800,A696,'Servicios Realizados'!H$2:H$800)</f>
        <v>195800</v>
      </c>
      <c r="D696">
        <f>SUMIFS('Servicios Realizados'!H:H,'Servicios Realizados'!G:G,A696,'Servicios Realizados'!B:B,D$2)</f>
        <v>0</v>
      </c>
      <c r="E696">
        <f>SUMIFS('Servicios Realizados'!H:H,'Servicios Realizados'!G:G,A696,'Servicios Realizados'!B:B,E$2)</f>
        <v>180000</v>
      </c>
      <c r="F696">
        <f>SUMIFS('Servicios Realizados'!H:H,'Servicios Realizados'!G:G,A696,'Servicios Realizados'!B:B,F$2)</f>
        <v>0</v>
      </c>
      <c r="G696">
        <f>SUMIFS('Servicios Realizados'!H:H,'Servicios Realizados'!G:G,A696,'Servicios Realizados'!B:B,G$2)</f>
        <v>0</v>
      </c>
      <c r="H696">
        <f>SUMIFS('Servicios Realizados'!H:H,'Servicios Realizados'!G:G,A696,'Servicios Realizados'!B:B,H$2)</f>
        <v>0</v>
      </c>
      <c r="I696">
        <f>SUMIFS('Servicios Realizados'!H:H,'Servicios Realizados'!G:G,A696,'Servicios Realizados'!B:B,I$2)</f>
        <v>15800</v>
      </c>
      <c r="J696">
        <f>SUMIFS('Servicios Realizados'!H:H,'Servicios Realizados'!G:G,A696,'Servicios Realizados'!B:B,J$2)</f>
        <v>0</v>
      </c>
    </row>
    <row r="697" spans="1:10" ht="15" hidden="1" customHeight="1">
      <c r="A697" s="6">
        <f t="shared" si="9"/>
        <v>43488</v>
      </c>
      <c r="B697">
        <f>SUMIF('Servicios Realizados'!G$2:G$800,A697,'Servicios Realizados'!H$2:H$800)</f>
        <v>93000</v>
      </c>
      <c r="D697">
        <f>SUMIFS('Servicios Realizados'!H:H,'Servicios Realizados'!G:G,A697,'Servicios Realizados'!B:B,D$2)</f>
        <v>48000</v>
      </c>
      <c r="E697">
        <f>SUMIFS('Servicios Realizados'!H:H,'Servicios Realizados'!G:G,A697,'Servicios Realizados'!B:B,E$2)</f>
        <v>45000</v>
      </c>
      <c r="F697">
        <f>SUMIFS('Servicios Realizados'!H:H,'Servicios Realizados'!G:G,A697,'Servicios Realizados'!B:B,F$2)</f>
        <v>0</v>
      </c>
      <c r="G697">
        <f>SUMIFS('Servicios Realizados'!H:H,'Servicios Realizados'!G:G,A697,'Servicios Realizados'!B:B,G$2)</f>
        <v>0</v>
      </c>
      <c r="H697">
        <f>SUMIFS('Servicios Realizados'!H:H,'Servicios Realizados'!G:G,A697,'Servicios Realizados'!B:B,H$2)</f>
        <v>0</v>
      </c>
      <c r="I697">
        <f>SUMIFS('Servicios Realizados'!H:H,'Servicios Realizados'!G:G,A697,'Servicios Realizados'!B:B,I$2)</f>
        <v>0</v>
      </c>
      <c r="J697">
        <f>SUMIFS('Servicios Realizados'!H:H,'Servicios Realizados'!G:G,A697,'Servicios Realizados'!B:B,J$2)</f>
        <v>0</v>
      </c>
    </row>
    <row r="698" spans="1:10" ht="15" hidden="1" customHeight="1">
      <c r="A698" s="6">
        <f t="shared" si="9"/>
        <v>43489</v>
      </c>
      <c r="B698">
        <f>SUMIF('Servicios Realizados'!G$2:G$800,A698,'Servicios Realizados'!H$2:H$800)</f>
        <v>67400</v>
      </c>
      <c r="D698">
        <f>SUMIFS('Servicios Realizados'!H:H,'Servicios Realizados'!G:G,A698,'Servicios Realizados'!B:B,D$2)</f>
        <v>0</v>
      </c>
      <c r="E698">
        <f>SUMIFS('Servicios Realizados'!H:H,'Servicios Realizados'!G:G,A698,'Servicios Realizados'!B:B,E$2)</f>
        <v>20000</v>
      </c>
      <c r="F698">
        <f>SUMIFS('Servicios Realizados'!H:H,'Servicios Realizados'!G:G,A698,'Servicios Realizados'!B:B,F$2)</f>
        <v>0</v>
      </c>
      <c r="G698">
        <f>SUMIFS('Servicios Realizados'!H:H,'Servicios Realizados'!G:G,A698,'Servicios Realizados'!B:B,G$2)</f>
        <v>0</v>
      </c>
      <c r="H698">
        <f>SUMIFS('Servicios Realizados'!H:H,'Servicios Realizados'!G:G,A698,'Servicios Realizados'!B:B,H$2)</f>
        <v>0</v>
      </c>
      <c r="I698">
        <f>SUMIFS('Servicios Realizados'!H:H,'Servicios Realizados'!G:G,A698,'Servicios Realizados'!B:B,I$2)</f>
        <v>47400</v>
      </c>
      <c r="J698">
        <f>SUMIFS('Servicios Realizados'!H:H,'Servicios Realizados'!G:G,A698,'Servicios Realizados'!B:B,J$2)</f>
        <v>0</v>
      </c>
    </row>
    <row r="699" spans="1:10" ht="15" hidden="1" customHeight="1">
      <c r="A699" s="6">
        <f t="shared" si="9"/>
        <v>43490</v>
      </c>
      <c r="B699">
        <f>SUMIF('Servicios Realizados'!G$2:G$800,A699,'Servicios Realizados'!H$2:H$800)</f>
        <v>0</v>
      </c>
      <c r="D699">
        <f>SUMIFS('Servicios Realizados'!H:H,'Servicios Realizados'!G:G,A699,'Servicios Realizados'!B:B,D$2)</f>
        <v>0</v>
      </c>
      <c r="E699">
        <f>SUMIFS('Servicios Realizados'!H:H,'Servicios Realizados'!G:G,A699,'Servicios Realizados'!B:B,E$2)</f>
        <v>0</v>
      </c>
      <c r="F699">
        <f>SUMIFS('Servicios Realizados'!H:H,'Servicios Realizados'!G:G,A699,'Servicios Realizados'!B:B,F$2)</f>
        <v>0</v>
      </c>
      <c r="G699">
        <f>SUMIFS('Servicios Realizados'!H:H,'Servicios Realizados'!G:G,A699,'Servicios Realizados'!B:B,G$2)</f>
        <v>0</v>
      </c>
      <c r="H699">
        <f>SUMIFS('Servicios Realizados'!H:H,'Servicios Realizados'!G:G,A699,'Servicios Realizados'!B:B,H$2)</f>
        <v>0</v>
      </c>
      <c r="I699">
        <f>SUMIFS('Servicios Realizados'!H:H,'Servicios Realizados'!G:G,A699,'Servicios Realizados'!B:B,I$2)</f>
        <v>0</v>
      </c>
      <c r="J699">
        <f>SUMIFS('Servicios Realizados'!H:H,'Servicios Realizados'!G:G,A699,'Servicios Realizados'!B:B,J$2)</f>
        <v>0</v>
      </c>
    </row>
    <row r="700" spans="1:10" ht="15" hidden="1" customHeight="1">
      <c r="A700" s="6">
        <f t="shared" si="9"/>
        <v>43491</v>
      </c>
      <c r="B700">
        <f>SUMIF('Servicios Realizados'!G$2:G$800,A700,'Servicios Realizados'!H$2:H$800)</f>
        <v>38000</v>
      </c>
      <c r="D700">
        <f>SUMIFS('Servicios Realizados'!H:H,'Servicios Realizados'!G:G,A700,'Servicios Realizados'!B:B,D$2)</f>
        <v>38000</v>
      </c>
      <c r="E700">
        <f>SUMIFS('Servicios Realizados'!H:H,'Servicios Realizados'!G:G,A700,'Servicios Realizados'!B:B,E$2)</f>
        <v>0</v>
      </c>
      <c r="F700">
        <f>SUMIFS('Servicios Realizados'!H:H,'Servicios Realizados'!G:G,A700,'Servicios Realizados'!B:B,F$2)</f>
        <v>0</v>
      </c>
      <c r="G700">
        <f>SUMIFS('Servicios Realizados'!H:H,'Servicios Realizados'!G:G,A700,'Servicios Realizados'!B:B,G$2)</f>
        <v>0</v>
      </c>
      <c r="H700">
        <f>SUMIFS('Servicios Realizados'!H:H,'Servicios Realizados'!G:G,A700,'Servicios Realizados'!B:B,H$2)</f>
        <v>0</v>
      </c>
      <c r="I700">
        <f>SUMIFS('Servicios Realizados'!H:H,'Servicios Realizados'!G:G,A700,'Servicios Realizados'!B:B,I$2)</f>
        <v>0</v>
      </c>
      <c r="J700">
        <f>SUMIFS('Servicios Realizados'!H:H,'Servicios Realizados'!G:G,A700,'Servicios Realizados'!B:B,J$2)</f>
        <v>0</v>
      </c>
    </row>
    <row r="701" spans="1:10" ht="15" hidden="1" customHeight="1">
      <c r="A701" s="6">
        <f t="shared" si="9"/>
        <v>43492</v>
      </c>
      <c r="B701">
        <f>SUMIF('Servicios Realizados'!G$2:G$800,A701,'Servicios Realizados'!H$2:H$800)</f>
        <v>0</v>
      </c>
      <c r="D701">
        <f>SUMIFS('Servicios Realizados'!H:H,'Servicios Realizados'!G:G,A701,'Servicios Realizados'!B:B,D$2)</f>
        <v>0</v>
      </c>
      <c r="E701">
        <f>SUMIFS('Servicios Realizados'!H:H,'Servicios Realizados'!G:G,A701,'Servicios Realizados'!B:B,E$2)</f>
        <v>0</v>
      </c>
      <c r="F701">
        <f>SUMIFS('Servicios Realizados'!H:H,'Servicios Realizados'!G:G,A701,'Servicios Realizados'!B:B,F$2)</f>
        <v>0</v>
      </c>
      <c r="G701">
        <f>SUMIFS('Servicios Realizados'!H:H,'Servicios Realizados'!G:G,A701,'Servicios Realizados'!B:B,G$2)</f>
        <v>0</v>
      </c>
      <c r="H701">
        <f>SUMIFS('Servicios Realizados'!H:H,'Servicios Realizados'!G:G,A701,'Servicios Realizados'!B:B,H$2)</f>
        <v>0</v>
      </c>
      <c r="I701">
        <f>SUMIFS('Servicios Realizados'!H:H,'Servicios Realizados'!G:G,A701,'Servicios Realizados'!B:B,I$2)</f>
        <v>0</v>
      </c>
      <c r="J701">
        <f>SUMIFS('Servicios Realizados'!H:H,'Servicios Realizados'!G:G,A701,'Servicios Realizados'!B:B,J$2)</f>
        <v>0</v>
      </c>
    </row>
    <row r="702" spans="1:10" ht="15" hidden="1" customHeight="1">
      <c r="A702" s="6">
        <f t="shared" si="9"/>
        <v>43493</v>
      </c>
      <c r="B702">
        <f>SUMIF('Servicios Realizados'!G$2:G$800,A702,'Servicios Realizados'!H$2:H$800)</f>
        <v>184001</v>
      </c>
      <c r="D702">
        <f>SUMIFS('Servicios Realizados'!H:H,'Servicios Realizados'!G:G,A702,'Servicios Realizados'!B:B,D$2)</f>
        <v>84000</v>
      </c>
      <c r="E702">
        <f>SUMIFS('Servicios Realizados'!H:H,'Servicios Realizados'!G:G,A702,'Servicios Realizados'!B:B,E$2)</f>
        <v>100000</v>
      </c>
      <c r="F702">
        <f>SUMIFS('Servicios Realizados'!H:H,'Servicios Realizados'!G:G,A702,'Servicios Realizados'!B:B,F$2)</f>
        <v>0</v>
      </c>
      <c r="G702">
        <f>SUMIFS('Servicios Realizados'!H:H,'Servicios Realizados'!G:G,A702,'Servicios Realizados'!B:B,G$2)</f>
        <v>0</v>
      </c>
      <c r="H702">
        <f>SUMIFS('Servicios Realizados'!H:H,'Servicios Realizados'!G:G,A702,'Servicios Realizados'!B:B,H$2)</f>
        <v>0</v>
      </c>
      <c r="I702">
        <f>SUMIFS('Servicios Realizados'!H:H,'Servicios Realizados'!G:G,A702,'Servicios Realizados'!B:B,I$2)</f>
        <v>1</v>
      </c>
      <c r="J702">
        <f>SUMIFS('Servicios Realizados'!H:H,'Servicios Realizados'!G:G,A702,'Servicios Realizados'!B:B,J$2)</f>
        <v>0</v>
      </c>
    </row>
    <row r="703" spans="1:10" ht="15" hidden="1" customHeight="1">
      <c r="A703" s="6">
        <f t="shared" si="9"/>
        <v>43494</v>
      </c>
      <c r="B703">
        <f>SUMIF('Servicios Realizados'!G$2:G$800,A703,'Servicios Realizados'!H$2:H$800)</f>
        <v>128700</v>
      </c>
      <c r="D703">
        <f>SUMIFS('Servicios Realizados'!H:H,'Servicios Realizados'!G:G,A703,'Servicios Realizados'!B:B,D$2)</f>
        <v>40000</v>
      </c>
      <c r="E703">
        <f>SUMIFS('Servicios Realizados'!H:H,'Servicios Realizados'!G:G,A703,'Servicios Realizados'!B:B,E$2)</f>
        <v>64000</v>
      </c>
      <c r="F703">
        <f>SUMIFS('Servicios Realizados'!H:H,'Servicios Realizados'!G:G,A703,'Servicios Realizados'!B:B,F$2)</f>
        <v>0</v>
      </c>
      <c r="G703">
        <f>SUMIFS('Servicios Realizados'!H:H,'Servicios Realizados'!G:G,A703,'Servicios Realizados'!B:B,G$2)</f>
        <v>0</v>
      </c>
      <c r="H703">
        <f>SUMIFS('Servicios Realizados'!H:H,'Servicios Realizados'!G:G,A703,'Servicios Realizados'!B:B,H$2)</f>
        <v>0</v>
      </c>
      <c r="I703">
        <f>SUMIFS('Servicios Realizados'!H:H,'Servicios Realizados'!G:G,A703,'Servicios Realizados'!B:B,I$2)</f>
        <v>24700</v>
      </c>
      <c r="J703">
        <f>SUMIFS('Servicios Realizados'!H:H,'Servicios Realizados'!G:G,A703,'Servicios Realizados'!B:B,J$2)</f>
        <v>0</v>
      </c>
    </row>
    <row r="704" spans="1:10" ht="15" hidden="1" customHeight="1">
      <c r="A704" s="6">
        <f t="shared" si="9"/>
        <v>43495</v>
      </c>
      <c r="B704">
        <f>SUMIF('Servicios Realizados'!G$2:G$800,A704,'Servicios Realizados'!H$2:H$800)</f>
        <v>385001</v>
      </c>
      <c r="D704">
        <f>SUMIFS('Servicios Realizados'!H:H,'Servicios Realizados'!G:G,A704,'Servicios Realizados'!B:B,D$2)</f>
        <v>0</v>
      </c>
      <c r="E704">
        <f>SUMIFS('Servicios Realizados'!H:H,'Servicios Realizados'!G:G,A704,'Servicios Realizados'!B:B,E$2)</f>
        <v>385000</v>
      </c>
      <c r="F704">
        <f>SUMIFS('Servicios Realizados'!H:H,'Servicios Realizados'!G:G,A704,'Servicios Realizados'!B:B,F$2)</f>
        <v>0</v>
      </c>
      <c r="G704">
        <f>SUMIFS('Servicios Realizados'!H:H,'Servicios Realizados'!G:G,A704,'Servicios Realizados'!B:B,G$2)</f>
        <v>0</v>
      </c>
      <c r="H704">
        <f>SUMIFS('Servicios Realizados'!H:H,'Servicios Realizados'!G:G,A704,'Servicios Realizados'!B:B,H$2)</f>
        <v>0</v>
      </c>
      <c r="I704">
        <f>SUMIFS('Servicios Realizados'!H:H,'Servicios Realizados'!G:G,A704,'Servicios Realizados'!B:B,I$2)</f>
        <v>1</v>
      </c>
      <c r="J704">
        <f>SUMIFS('Servicios Realizados'!H:H,'Servicios Realizados'!G:G,A704,'Servicios Realizados'!B:B,J$2)</f>
        <v>0</v>
      </c>
    </row>
    <row r="705" spans="1:10" ht="15" hidden="1" customHeight="1">
      <c r="A705" s="6">
        <f t="shared" si="9"/>
        <v>43496</v>
      </c>
      <c r="B705">
        <f>SUMIF('Servicios Realizados'!G$2:G$800,A705,'Servicios Realizados'!H$2:H$800)</f>
        <v>67000</v>
      </c>
      <c r="D705">
        <f>SUMIFS('Servicios Realizados'!H:H,'Servicios Realizados'!G:G,A705,'Servicios Realizados'!B:B,D$2)</f>
        <v>0</v>
      </c>
      <c r="E705">
        <f>SUMIFS('Servicios Realizados'!H:H,'Servicios Realizados'!G:G,A705,'Servicios Realizados'!B:B,E$2)</f>
        <v>67000</v>
      </c>
      <c r="F705">
        <f>SUMIFS('Servicios Realizados'!H:H,'Servicios Realizados'!G:G,A705,'Servicios Realizados'!B:B,F$2)</f>
        <v>0</v>
      </c>
      <c r="G705">
        <f>SUMIFS('Servicios Realizados'!H:H,'Servicios Realizados'!G:G,A705,'Servicios Realizados'!B:B,G$2)</f>
        <v>0</v>
      </c>
      <c r="H705">
        <f>SUMIFS('Servicios Realizados'!H:H,'Servicios Realizados'!G:G,A705,'Servicios Realizados'!B:B,H$2)</f>
        <v>0</v>
      </c>
      <c r="I705">
        <f>SUMIFS('Servicios Realizados'!H:H,'Servicios Realizados'!G:G,A705,'Servicios Realizados'!B:B,I$2)</f>
        <v>0</v>
      </c>
      <c r="J705">
        <f>SUMIFS('Servicios Realizados'!H:H,'Servicios Realizados'!G:G,A705,'Servicios Realizados'!B:B,J$2)</f>
        <v>0</v>
      </c>
    </row>
    <row r="706" spans="1:10" ht="15" hidden="1" customHeight="1">
      <c r="A706" s="6">
        <f t="shared" si="9"/>
        <v>43497</v>
      </c>
      <c r="B706">
        <f>SUMIF('Servicios Realizados'!G$2:G$800,A706,'Servicios Realizados'!H$2:H$800)</f>
        <v>15800</v>
      </c>
      <c r="D706">
        <f>SUMIFS('Servicios Realizados'!H:H,'Servicios Realizados'!G:G,A706,'Servicios Realizados'!B:B,D$2)</f>
        <v>0</v>
      </c>
      <c r="E706">
        <f>SUMIFS('Servicios Realizados'!H:H,'Servicios Realizados'!G:G,A706,'Servicios Realizados'!B:B,E$2)</f>
        <v>0</v>
      </c>
      <c r="F706">
        <f>SUMIFS('Servicios Realizados'!H:H,'Servicios Realizados'!G:G,A706,'Servicios Realizados'!B:B,F$2)</f>
        <v>0</v>
      </c>
      <c r="G706">
        <f>SUMIFS('Servicios Realizados'!H:H,'Servicios Realizados'!G:G,A706,'Servicios Realizados'!B:B,G$2)</f>
        <v>0</v>
      </c>
      <c r="H706">
        <f>SUMIFS('Servicios Realizados'!H:H,'Servicios Realizados'!G:G,A706,'Servicios Realizados'!B:B,H$2)</f>
        <v>0</v>
      </c>
      <c r="I706">
        <f>SUMIFS('Servicios Realizados'!H:H,'Servicios Realizados'!G:G,A706,'Servicios Realizados'!B:B,I$2)</f>
        <v>15800</v>
      </c>
      <c r="J706">
        <f>SUMIFS('Servicios Realizados'!H:H,'Servicios Realizados'!G:G,A706,'Servicios Realizados'!B:B,J$2)</f>
        <v>0</v>
      </c>
    </row>
    <row r="707" spans="1:10" ht="15" hidden="1" customHeight="1">
      <c r="A707" s="6">
        <f t="shared" si="9"/>
        <v>43498</v>
      </c>
      <c r="B707">
        <f>SUMIF('Servicios Realizados'!G$2:G$800,A707,'Servicios Realizados'!H$2:H$800)</f>
        <v>0</v>
      </c>
      <c r="D707">
        <f>SUMIFS('Servicios Realizados'!H:H,'Servicios Realizados'!G:G,A707,'Servicios Realizados'!B:B,D$2)</f>
        <v>0</v>
      </c>
      <c r="E707">
        <f>SUMIFS('Servicios Realizados'!H:H,'Servicios Realizados'!G:G,A707,'Servicios Realizados'!B:B,E$2)</f>
        <v>0</v>
      </c>
      <c r="F707">
        <f>SUMIFS('Servicios Realizados'!H:H,'Servicios Realizados'!G:G,A707,'Servicios Realizados'!B:B,F$2)</f>
        <v>0</v>
      </c>
      <c r="G707">
        <f>SUMIFS('Servicios Realizados'!H:H,'Servicios Realizados'!G:G,A707,'Servicios Realizados'!B:B,G$2)</f>
        <v>0</v>
      </c>
      <c r="H707">
        <f>SUMIFS('Servicios Realizados'!H:H,'Servicios Realizados'!G:G,A707,'Servicios Realizados'!B:B,H$2)</f>
        <v>0</v>
      </c>
      <c r="I707">
        <f>SUMIFS('Servicios Realizados'!H:H,'Servicios Realizados'!G:G,A707,'Servicios Realizados'!B:B,I$2)</f>
        <v>0</v>
      </c>
      <c r="J707">
        <f>SUMIFS('Servicios Realizados'!H:H,'Servicios Realizados'!G:G,A707,'Servicios Realizados'!B:B,J$2)</f>
        <v>0</v>
      </c>
    </row>
    <row r="708" spans="1:10" ht="15" hidden="1" customHeight="1">
      <c r="A708" s="6">
        <f t="shared" si="9"/>
        <v>43499</v>
      </c>
      <c r="B708">
        <f>SUMIF('Servicios Realizados'!G$2:G$800,A708,'Servicios Realizados'!H$2:H$800)</f>
        <v>0</v>
      </c>
      <c r="D708">
        <f>SUMIFS('Servicios Realizados'!H:H,'Servicios Realizados'!G:G,A708,'Servicios Realizados'!B:B,D$2)</f>
        <v>0</v>
      </c>
      <c r="E708">
        <f>SUMIFS('Servicios Realizados'!H:H,'Servicios Realizados'!G:G,A708,'Servicios Realizados'!B:B,E$2)</f>
        <v>0</v>
      </c>
      <c r="F708">
        <f>SUMIFS('Servicios Realizados'!H:H,'Servicios Realizados'!G:G,A708,'Servicios Realizados'!B:B,F$2)</f>
        <v>0</v>
      </c>
      <c r="G708">
        <f>SUMIFS('Servicios Realizados'!H:H,'Servicios Realizados'!G:G,A708,'Servicios Realizados'!B:B,G$2)</f>
        <v>0</v>
      </c>
      <c r="H708">
        <f>SUMIFS('Servicios Realizados'!H:H,'Servicios Realizados'!G:G,A708,'Servicios Realizados'!B:B,H$2)</f>
        <v>0</v>
      </c>
      <c r="I708">
        <f>SUMIFS('Servicios Realizados'!H:H,'Servicios Realizados'!G:G,A708,'Servicios Realizados'!B:B,I$2)</f>
        <v>0</v>
      </c>
      <c r="J708">
        <f>SUMIFS('Servicios Realizados'!H:H,'Servicios Realizados'!G:G,A708,'Servicios Realizados'!B:B,J$2)</f>
        <v>0</v>
      </c>
    </row>
    <row r="709" spans="1:10" ht="15" hidden="1" customHeight="1">
      <c r="A709" s="6">
        <f t="shared" si="9"/>
        <v>43500</v>
      </c>
      <c r="B709">
        <f>SUMIF('Servicios Realizados'!G$2:G$800,A709,'Servicios Realizados'!H$2:H$800)</f>
        <v>137900</v>
      </c>
      <c r="D709">
        <f>SUMIFS('Servicios Realizados'!H:H,'Servicios Realizados'!G:G,A709,'Servicios Realizados'!B:B,D$2)</f>
        <v>38000</v>
      </c>
      <c r="E709">
        <f>SUMIFS('Servicios Realizados'!H:H,'Servicios Realizados'!G:G,A709,'Servicios Realizados'!B:B,E$2)</f>
        <v>92000</v>
      </c>
      <c r="F709">
        <f>SUMIFS('Servicios Realizados'!H:H,'Servicios Realizados'!G:G,A709,'Servicios Realizados'!B:B,F$2)</f>
        <v>0</v>
      </c>
      <c r="G709">
        <f>SUMIFS('Servicios Realizados'!H:H,'Servicios Realizados'!G:G,A709,'Servicios Realizados'!B:B,G$2)</f>
        <v>0</v>
      </c>
      <c r="H709">
        <f>SUMIFS('Servicios Realizados'!H:H,'Servicios Realizados'!G:G,A709,'Servicios Realizados'!B:B,H$2)</f>
        <v>0</v>
      </c>
      <c r="I709">
        <f>SUMIFS('Servicios Realizados'!H:H,'Servicios Realizados'!G:G,A709,'Servicios Realizados'!B:B,I$2)</f>
        <v>7900</v>
      </c>
      <c r="J709">
        <f>SUMIFS('Servicios Realizados'!H:H,'Servicios Realizados'!G:G,A709,'Servicios Realizados'!B:B,J$2)</f>
        <v>0</v>
      </c>
    </row>
    <row r="710" spans="1:10" ht="15" hidden="1" customHeight="1">
      <c r="A710" s="6">
        <f t="shared" si="9"/>
        <v>43501</v>
      </c>
      <c r="B710">
        <f>SUMIF('Servicios Realizados'!G$2:G$800,A710,'Servicios Realizados'!H$2:H$800)</f>
        <v>237000</v>
      </c>
      <c r="D710">
        <f>SUMIFS('Servicios Realizados'!H:H,'Servicios Realizados'!G:G,A710,'Servicios Realizados'!B:B,D$2)</f>
        <v>125000</v>
      </c>
      <c r="E710">
        <f>SUMIFS('Servicios Realizados'!H:H,'Servicios Realizados'!G:G,A710,'Servicios Realizados'!B:B,E$2)</f>
        <v>112000</v>
      </c>
      <c r="F710">
        <f>SUMIFS('Servicios Realizados'!H:H,'Servicios Realizados'!G:G,A710,'Servicios Realizados'!B:B,F$2)</f>
        <v>0</v>
      </c>
      <c r="G710">
        <f>SUMIFS('Servicios Realizados'!H:H,'Servicios Realizados'!G:G,A710,'Servicios Realizados'!B:B,G$2)</f>
        <v>0</v>
      </c>
      <c r="H710">
        <f>SUMIFS('Servicios Realizados'!H:H,'Servicios Realizados'!G:G,A710,'Servicios Realizados'!B:B,H$2)</f>
        <v>0</v>
      </c>
      <c r="I710">
        <f>SUMIFS('Servicios Realizados'!H:H,'Servicios Realizados'!G:G,A710,'Servicios Realizados'!B:B,I$2)</f>
        <v>0</v>
      </c>
      <c r="J710">
        <f>SUMIFS('Servicios Realizados'!H:H,'Servicios Realizados'!G:G,A710,'Servicios Realizados'!B:B,J$2)</f>
        <v>0</v>
      </c>
    </row>
    <row r="711" spans="1:10" ht="15" hidden="1" customHeight="1">
      <c r="A711" s="6">
        <f t="shared" si="9"/>
        <v>43502</v>
      </c>
      <c r="B711">
        <f>SUMIF('Servicios Realizados'!G$2:G$800,A711,'Servicios Realizados'!H$2:H$800)</f>
        <v>155000</v>
      </c>
      <c r="D711">
        <f>SUMIFS('Servicios Realizados'!H:H,'Servicios Realizados'!G:G,A711,'Servicios Realizados'!B:B,D$2)</f>
        <v>38000</v>
      </c>
      <c r="E711">
        <f>SUMIFS('Servicios Realizados'!H:H,'Servicios Realizados'!G:G,A711,'Servicios Realizados'!B:B,E$2)</f>
        <v>117000</v>
      </c>
      <c r="F711">
        <f>SUMIFS('Servicios Realizados'!H:H,'Servicios Realizados'!G:G,A711,'Servicios Realizados'!B:B,F$2)</f>
        <v>0</v>
      </c>
      <c r="G711">
        <f>SUMIFS('Servicios Realizados'!H:H,'Servicios Realizados'!G:G,A711,'Servicios Realizados'!B:B,G$2)</f>
        <v>0</v>
      </c>
      <c r="H711">
        <f>SUMIFS('Servicios Realizados'!H:H,'Servicios Realizados'!G:G,A711,'Servicios Realizados'!B:B,H$2)</f>
        <v>0</v>
      </c>
      <c r="I711">
        <f>SUMIFS('Servicios Realizados'!H:H,'Servicios Realizados'!G:G,A711,'Servicios Realizados'!B:B,I$2)</f>
        <v>0</v>
      </c>
      <c r="J711">
        <f>SUMIFS('Servicios Realizados'!H:H,'Servicios Realizados'!G:G,A711,'Servicios Realizados'!B:B,J$2)</f>
        <v>0</v>
      </c>
    </row>
    <row r="712" spans="1:10" ht="15" hidden="1" customHeight="1">
      <c r="A712" s="6">
        <f t="shared" si="9"/>
        <v>43503</v>
      </c>
      <c r="B712">
        <f>SUMIF('Servicios Realizados'!G$2:G$800,A712,'Servicios Realizados'!H$2:H$800)</f>
        <v>138000</v>
      </c>
      <c r="D712">
        <f>SUMIFS('Servicios Realizados'!H:H,'Servicios Realizados'!G:G,A712,'Servicios Realizados'!B:B,D$2)</f>
        <v>60000</v>
      </c>
      <c r="E712">
        <f>SUMIFS('Servicios Realizados'!H:H,'Servicios Realizados'!G:G,A712,'Servicios Realizados'!B:B,E$2)</f>
        <v>20000</v>
      </c>
      <c r="F712">
        <f>SUMIFS('Servicios Realizados'!H:H,'Servicios Realizados'!G:G,A712,'Servicios Realizados'!B:B,F$2)</f>
        <v>0</v>
      </c>
      <c r="G712">
        <f>SUMIFS('Servicios Realizados'!H:H,'Servicios Realizados'!G:G,A712,'Servicios Realizados'!B:B,G$2)</f>
        <v>0</v>
      </c>
      <c r="H712">
        <f>SUMIFS('Servicios Realizados'!H:H,'Servicios Realizados'!G:G,A712,'Servicios Realizados'!B:B,H$2)</f>
        <v>0</v>
      </c>
      <c r="I712">
        <f>SUMIFS('Servicios Realizados'!H:H,'Servicios Realizados'!G:G,A712,'Servicios Realizados'!B:B,I$2)</f>
        <v>0</v>
      </c>
      <c r="J712">
        <f>SUMIFS('Servicios Realizados'!H:H,'Servicios Realizados'!G:G,A712,'Servicios Realizados'!B:B,J$2)</f>
        <v>58000</v>
      </c>
    </row>
    <row r="713" spans="1:10" ht="15" hidden="1" customHeight="1">
      <c r="A713" s="6">
        <f t="shared" si="9"/>
        <v>43504</v>
      </c>
      <c r="B713">
        <f>SUMIF('Servicios Realizados'!G$2:G$800,A713,'Servicios Realizados'!H$2:H$800)</f>
        <v>100000</v>
      </c>
      <c r="D713">
        <f>SUMIFS('Servicios Realizados'!H:H,'Servicios Realizados'!G:G,A713,'Servicios Realizados'!B:B,D$2)</f>
        <v>38000</v>
      </c>
      <c r="E713">
        <f>SUMIFS('Servicios Realizados'!H:H,'Servicios Realizados'!G:G,A713,'Servicios Realizados'!B:B,E$2)</f>
        <v>62000</v>
      </c>
      <c r="F713">
        <f>SUMIFS('Servicios Realizados'!H:H,'Servicios Realizados'!G:G,A713,'Servicios Realizados'!B:B,F$2)</f>
        <v>0</v>
      </c>
      <c r="G713">
        <f>SUMIFS('Servicios Realizados'!H:H,'Servicios Realizados'!G:G,A713,'Servicios Realizados'!B:B,G$2)</f>
        <v>0</v>
      </c>
      <c r="H713">
        <f>SUMIFS('Servicios Realizados'!H:H,'Servicios Realizados'!G:G,A713,'Servicios Realizados'!B:B,H$2)</f>
        <v>0</v>
      </c>
      <c r="I713">
        <f>SUMIFS('Servicios Realizados'!H:H,'Servicios Realizados'!G:G,A713,'Servicios Realizados'!B:B,I$2)</f>
        <v>0</v>
      </c>
      <c r="J713">
        <f>SUMIFS('Servicios Realizados'!H:H,'Servicios Realizados'!G:G,A713,'Servicios Realizados'!B:B,J$2)</f>
        <v>0</v>
      </c>
    </row>
    <row r="714" spans="1:10" ht="15" hidden="1" customHeight="1">
      <c r="A714" s="6">
        <f t="shared" si="9"/>
        <v>43505</v>
      </c>
      <c r="B714">
        <f>SUMIF('Servicios Realizados'!G$2:G$800,A714,'Servicios Realizados'!H$2:H$800)</f>
        <v>0</v>
      </c>
      <c r="D714">
        <f>SUMIFS('Servicios Realizados'!H:H,'Servicios Realizados'!G:G,A714,'Servicios Realizados'!B:B,D$2)</f>
        <v>0</v>
      </c>
      <c r="E714">
        <f>SUMIFS('Servicios Realizados'!H:H,'Servicios Realizados'!G:G,A714,'Servicios Realizados'!B:B,E$2)</f>
        <v>0</v>
      </c>
      <c r="F714">
        <f>SUMIFS('Servicios Realizados'!H:H,'Servicios Realizados'!G:G,A714,'Servicios Realizados'!B:B,F$2)</f>
        <v>0</v>
      </c>
      <c r="G714">
        <f>SUMIFS('Servicios Realizados'!H:H,'Servicios Realizados'!G:G,A714,'Servicios Realizados'!B:B,G$2)</f>
        <v>0</v>
      </c>
      <c r="H714">
        <f>SUMIFS('Servicios Realizados'!H:H,'Servicios Realizados'!G:G,A714,'Servicios Realizados'!B:B,H$2)</f>
        <v>0</v>
      </c>
      <c r="I714">
        <f>SUMIFS('Servicios Realizados'!H:H,'Servicios Realizados'!G:G,A714,'Servicios Realizados'!B:B,I$2)</f>
        <v>0</v>
      </c>
      <c r="J714">
        <f>SUMIFS('Servicios Realizados'!H:H,'Servicios Realizados'!G:G,A714,'Servicios Realizados'!B:B,J$2)</f>
        <v>0</v>
      </c>
    </row>
    <row r="715" spans="1:10" ht="15" hidden="1" customHeight="1">
      <c r="A715" s="6">
        <f t="shared" si="9"/>
        <v>43506</v>
      </c>
      <c r="B715">
        <f>SUMIF('Servicios Realizados'!G$2:G$800,A715,'Servicios Realizados'!H$2:H$800)</f>
        <v>0</v>
      </c>
      <c r="D715">
        <f>SUMIFS('Servicios Realizados'!H:H,'Servicios Realizados'!G:G,A715,'Servicios Realizados'!B:B,D$2)</f>
        <v>0</v>
      </c>
      <c r="E715">
        <f>SUMIFS('Servicios Realizados'!H:H,'Servicios Realizados'!G:G,A715,'Servicios Realizados'!B:B,E$2)</f>
        <v>0</v>
      </c>
      <c r="F715">
        <f>SUMIFS('Servicios Realizados'!H:H,'Servicios Realizados'!G:G,A715,'Servicios Realizados'!B:B,F$2)</f>
        <v>0</v>
      </c>
      <c r="G715">
        <f>SUMIFS('Servicios Realizados'!H:H,'Servicios Realizados'!G:G,A715,'Servicios Realizados'!B:B,G$2)</f>
        <v>0</v>
      </c>
      <c r="H715">
        <f>SUMIFS('Servicios Realizados'!H:H,'Servicios Realizados'!G:G,A715,'Servicios Realizados'!B:B,H$2)</f>
        <v>0</v>
      </c>
      <c r="I715">
        <f>SUMIFS('Servicios Realizados'!H:H,'Servicios Realizados'!G:G,A715,'Servicios Realizados'!B:B,I$2)</f>
        <v>0</v>
      </c>
      <c r="J715">
        <f>SUMIFS('Servicios Realizados'!H:H,'Servicios Realizados'!G:G,A715,'Servicios Realizados'!B:B,J$2)</f>
        <v>0</v>
      </c>
    </row>
    <row r="716" spans="1:10" ht="15" hidden="1" customHeight="1">
      <c r="A716" s="6">
        <f t="shared" si="9"/>
        <v>43507</v>
      </c>
      <c r="B716">
        <f>SUMIF('Servicios Realizados'!G$2:G$800,A716,'Servicios Realizados'!H$2:H$800)</f>
        <v>207000</v>
      </c>
      <c r="D716">
        <f>SUMIFS('Servicios Realizados'!H:H,'Servicios Realizados'!G:G,A716,'Servicios Realizados'!B:B,D$2)</f>
        <v>136000</v>
      </c>
      <c r="E716">
        <f>SUMIFS('Servicios Realizados'!H:H,'Servicios Realizados'!G:G,A716,'Servicios Realizados'!B:B,E$2)</f>
        <v>0</v>
      </c>
      <c r="F716">
        <f>SUMIFS('Servicios Realizados'!H:H,'Servicios Realizados'!G:G,A716,'Servicios Realizados'!B:B,F$2)</f>
        <v>0</v>
      </c>
      <c r="G716">
        <f>SUMIFS('Servicios Realizados'!H:H,'Servicios Realizados'!G:G,A716,'Servicios Realizados'!B:B,G$2)</f>
        <v>36000</v>
      </c>
      <c r="H716">
        <f>SUMIFS('Servicios Realizados'!H:H,'Servicios Realizados'!G:G,A716,'Servicios Realizados'!B:B,H$2)</f>
        <v>0</v>
      </c>
      <c r="I716">
        <f>SUMIFS('Servicios Realizados'!H:H,'Servicios Realizados'!G:G,A716,'Servicios Realizados'!B:B,I$2)</f>
        <v>0</v>
      </c>
      <c r="J716">
        <f>SUMIFS('Servicios Realizados'!H:H,'Servicios Realizados'!G:G,A716,'Servicios Realizados'!B:B,J$2)</f>
        <v>35000</v>
      </c>
    </row>
    <row r="717" spans="1:10" ht="15" hidden="1" customHeight="1">
      <c r="A717" s="6">
        <f t="shared" si="9"/>
        <v>43508</v>
      </c>
      <c r="B717">
        <f>SUMIF('Servicios Realizados'!G$2:G$800,A717,'Servicios Realizados'!H$2:H$800)</f>
        <v>65000</v>
      </c>
      <c r="D717">
        <f>SUMIFS('Servicios Realizados'!H:H,'Servicios Realizados'!G:G,A717,'Servicios Realizados'!B:B,D$2)</f>
        <v>0</v>
      </c>
      <c r="E717">
        <f>SUMIFS('Servicios Realizados'!H:H,'Servicios Realizados'!G:G,A717,'Servicios Realizados'!B:B,E$2)</f>
        <v>65000</v>
      </c>
      <c r="F717">
        <f>SUMIFS('Servicios Realizados'!H:H,'Servicios Realizados'!G:G,A717,'Servicios Realizados'!B:B,F$2)</f>
        <v>0</v>
      </c>
      <c r="G717">
        <f>SUMIFS('Servicios Realizados'!H:H,'Servicios Realizados'!G:G,A717,'Servicios Realizados'!B:B,G$2)</f>
        <v>0</v>
      </c>
      <c r="H717">
        <f>SUMIFS('Servicios Realizados'!H:H,'Servicios Realizados'!G:G,A717,'Servicios Realizados'!B:B,H$2)</f>
        <v>0</v>
      </c>
      <c r="I717">
        <f>SUMIFS('Servicios Realizados'!H:H,'Servicios Realizados'!G:G,A717,'Servicios Realizados'!B:B,I$2)</f>
        <v>0</v>
      </c>
      <c r="J717">
        <f>SUMIFS('Servicios Realizados'!H:H,'Servicios Realizados'!G:G,A717,'Servicios Realizados'!B:B,J$2)</f>
        <v>0</v>
      </c>
    </row>
    <row r="718" spans="1:10" ht="15" hidden="1" customHeight="1">
      <c r="A718" s="6">
        <f t="shared" si="9"/>
        <v>43509</v>
      </c>
      <c r="B718">
        <f>SUMIF('Servicios Realizados'!G$2:G$800,A718,'Servicios Realizados'!H$2:H$800)</f>
        <v>157000</v>
      </c>
      <c r="D718">
        <f>SUMIFS('Servicios Realizados'!H:H,'Servicios Realizados'!G:G,A718,'Servicios Realizados'!B:B,D$2)</f>
        <v>0</v>
      </c>
      <c r="E718">
        <f>SUMIFS('Servicios Realizados'!H:H,'Servicios Realizados'!G:G,A718,'Servicios Realizados'!B:B,E$2)</f>
        <v>0</v>
      </c>
      <c r="F718">
        <f>SUMIFS('Servicios Realizados'!H:H,'Servicios Realizados'!G:G,A718,'Servicios Realizados'!B:B,F$2)</f>
        <v>0</v>
      </c>
      <c r="G718">
        <f>SUMIFS('Servicios Realizados'!H:H,'Servicios Realizados'!G:G,A718,'Servicios Realizados'!B:B,G$2)</f>
        <v>157000</v>
      </c>
      <c r="H718">
        <f>SUMIFS('Servicios Realizados'!H:H,'Servicios Realizados'!G:G,A718,'Servicios Realizados'!B:B,H$2)</f>
        <v>0</v>
      </c>
      <c r="I718">
        <f>SUMIFS('Servicios Realizados'!H:H,'Servicios Realizados'!G:G,A718,'Servicios Realizados'!B:B,I$2)</f>
        <v>0</v>
      </c>
      <c r="J718">
        <f>SUMIFS('Servicios Realizados'!H:H,'Servicios Realizados'!G:G,A718,'Servicios Realizados'!B:B,J$2)</f>
        <v>0</v>
      </c>
    </row>
    <row r="719" spans="1:10" ht="15" hidden="1" customHeight="1">
      <c r="A719" s="6">
        <f t="shared" si="9"/>
        <v>43510</v>
      </c>
      <c r="B719">
        <f>SUMIF('Servicios Realizados'!G$2:G$800,A719,'Servicios Realizados'!H$2:H$800)</f>
        <v>227000</v>
      </c>
      <c r="D719">
        <f>SUMIFS('Servicios Realizados'!H:H,'Servicios Realizados'!G:G,A719,'Servicios Realizados'!B:B,D$2)</f>
        <v>0</v>
      </c>
      <c r="E719">
        <f>SUMIFS('Servicios Realizados'!H:H,'Servicios Realizados'!G:G,A719,'Servicios Realizados'!B:B,E$2)</f>
        <v>227000</v>
      </c>
      <c r="F719">
        <f>SUMIFS('Servicios Realizados'!H:H,'Servicios Realizados'!G:G,A719,'Servicios Realizados'!B:B,F$2)</f>
        <v>0</v>
      </c>
      <c r="G719">
        <f>SUMIFS('Servicios Realizados'!H:H,'Servicios Realizados'!G:G,A719,'Servicios Realizados'!B:B,G$2)</f>
        <v>0</v>
      </c>
      <c r="H719">
        <f>SUMIFS('Servicios Realizados'!H:H,'Servicios Realizados'!G:G,A719,'Servicios Realizados'!B:B,H$2)</f>
        <v>0</v>
      </c>
      <c r="I719">
        <f>SUMIFS('Servicios Realizados'!H:H,'Servicios Realizados'!G:G,A719,'Servicios Realizados'!B:B,I$2)</f>
        <v>0</v>
      </c>
      <c r="J719">
        <f>SUMIFS('Servicios Realizados'!H:H,'Servicios Realizados'!G:G,A719,'Servicios Realizados'!B:B,J$2)</f>
        <v>0</v>
      </c>
    </row>
    <row r="720" spans="1:10" ht="15" hidden="1" customHeight="1">
      <c r="A720" s="6">
        <f t="shared" si="9"/>
        <v>43511</v>
      </c>
      <c r="B720">
        <f>SUMIF('Servicios Realizados'!G$2:G$800,A720,'Servicios Realizados'!H$2:H$800)</f>
        <v>217000</v>
      </c>
      <c r="D720">
        <f>SUMIFS('Servicios Realizados'!H:H,'Servicios Realizados'!G:G,A720,'Servicios Realizados'!B:B,D$2)</f>
        <v>0</v>
      </c>
      <c r="E720">
        <f>SUMIFS('Servicios Realizados'!H:H,'Servicios Realizados'!G:G,A720,'Servicios Realizados'!B:B,E$2)</f>
        <v>28000</v>
      </c>
      <c r="F720">
        <f>SUMIFS('Servicios Realizados'!H:H,'Servicios Realizados'!G:G,A720,'Servicios Realizados'!B:B,F$2)</f>
        <v>0</v>
      </c>
      <c r="G720">
        <f>SUMIFS('Servicios Realizados'!H:H,'Servicios Realizados'!G:G,A720,'Servicios Realizados'!B:B,G$2)</f>
        <v>0</v>
      </c>
      <c r="H720">
        <f>SUMIFS('Servicios Realizados'!H:H,'Servicios Realizados'!G:G,A720,'Servicios Realizados'!B:B,H$2)</f>
        <v>0</v>
      </c>
      <c r="I720">
        <f>SUMIFS('Servicios Realizados'!H:H,'Servicios Realizados'!G:G,A720,'Servicios Realizados'!B:B,I$2)</f>
        <v>0</v>
      </c>
      <c r="J720">
        <f>SUMIFS('Servicios Realizados'!H:H,'Servicios Realizados'!G:G,A720,'Servicios Realizados'!B:B,J$2)</f>
        <v>189000</v>
      </c>
    </row>
    <row r="721" spans="1:10" ht="15" hidden="1" customHeight="1">
      <c r="A721" s="6">
        <f t="shared" si="9"/>
        <v>43512</v>
      </c>
      <c r="B721">
        <f>SUMIF('Servicios Realizados'!G$2:G$800,A721,'Servicios Realizados'!H$2:H$800)</f>
        <v>1</v>
      </c>
      <c r="D721">
        <f>SUMIFS('Servicios Realizados'!H:H,'Servicios Realizados'!G:G,A721,'Servicios Realizados'!B:B,D$2)</f>
        <v>0</v>
      </c>
      <c r="E721">
        <f>SUMIFS('Servicios Realizados'!H:H,'Servicios Realizados'!G:G,A721,'Servicios Realizados'!B:B,E$2)</f>
        <v>0</v>
      </c>
      <c r="F721">
        <f>SUMIFS('Servicios Realizados'!H:H,'Servicios Realizados'!G:G,A721,'Servicios Realizados'!B:B,F$2)</f>
        <v>0</v>
      </c>
      <c r="G721">
        <f>SUMIFS('Servicios Realizados'!H:H,'Servicios Realizados'!G:G,A721,'Servicios Realizados'!B:B,G$2)</f>
        <v>0</v>
      </c>
      <c r="H721">
        <f>SUMIFS('Servicios Realizados'!H:H,'Servicios Realizados'!G:G,A721,'Servicios Realizados'!B:B,H$2)</f>
        <v>0</v>
      </c>
      <c r="I721">
        <f>SUMIFS('Servicios Realizados'!H:H,'Servicios Realizados'!G:G,A721,'Servicios Realizados'!B:B,I$2)</f>
        <v>1</v>
      </c>
      <c r="J721">
        <f>SUMIFS('Servicios Realizados'!H:H,'Servicios Realizados'!G:G,A721,'Servicios Realizados'!B:B,J$2)</f>
        <v>0</v>
      </c>
    </row>
    <row r="722" spans="1:10" ht="15" hidden="1" customHeight="1">
      <c r="A722" s="6">
        <f t="shared" si="9"/>
        <v>43513</v>
      </c>
      <c r="B722">
        <f>SUMIF('Servicios Realizados'!G$2:G$800,A722,'Servicios Realizados'!H$2:H$800)</f>
        <v>0</v>
      </c>
      <c r="D722">
        <f>SUMIFS('Servicios Realizados'!H:H,'Servicios Realizados'!G:G,A722,'Servicios Realizados'!B:B,D$2)</f>
        <v>0</v>
      </c>
      <c r="E722">
        <f>SUMIFS('Servicios Realizados'!H:H,'Servicios Realizados'!G:G,A722,'Servicios Realizados'!B:B,E$2)</f>
        <v>0</v>
      </c>
      <c r="F722">
        <f>SUMIFS('Servicios Realizados'!H:H,'Servicios Realizados'!G:G,A722,'Servicios Realizados'!B:B,F$2)</f>
        <v>0</v>
      </c>
      <c r="G722">
        <f>SUMIFS('Servicios Realizados'!H:H,'Servicios Realizados'!G:G,A722,'Servicios Realizados'!B:B,G$2)</f>
        <v>0</v>
      </c>
      <c r="H722">
        <f>SUMIFS('Servicios Realizados'!H:H,'Servicios Realizados'!G:G,A722,'Servicios Realizados'!B:B,H$2)</f>
        <v>0</v>
      </c>
      <c r="I722">
        <f>SUMIFS('Servicios Realizados'!H:H,'Servicios Realizados'!G:G,A722,'Servicios Realizados'!B:B,I$2)</f>
        <v>0</v>
      </c>
      <c r="J722">
        <f>SUMIFS('Servicios Realizados'!H:H,'Servicios Realizados'!G:G,A722,'Servicios Realizados'!B:B,J$2)</f>
        <v>0</v>
      </c>
    </row>
    <row r="723" spans="1:10" ht="15" hidden="1" customHeight="1">
      <c r="A723" s="6">
        <f t="shared" si="9"/>
        <v>43514</v>
      </c>
      <c r="B723">
        <f>SUMIF('Servicios Realizados'!G$2:G$800,A723,'Servicios Realizados'!H$2:H$800)</f>
        <v>198000</v>
      </c>
      <c r="D723">
        <f>SUMIFS('Servicios Realizados'!H:H,'Servicios Realizados'!G:G,A723,'Servicios Realizados'!B:B,D$2)</f>
        <v>169000</v>
      </c>
      <c r="E723">
        <f>SUMIFS('Servicios Realizados'!H:H,'Servicios Realizados'!G:G,A723,'Servicios Realizados'!B:B,E$2)</f>
        <v>0</v>
      </c>
      <c r="F723">
        <f>SUMIFS('Servicios Realizados'!H:H,'Servicios Realizados'!G:G,A723,'Servicios Realizados'!B:B,F$2)</f>
        <v>0</v>
      </c>
      <c r="G723">
        <f>SUMIFS('Servicios Realizados'!H:H,'Servicios Realizados'!G:G,A723,'Servicios Realizados'!B:B,G$2)</f>
        <v>0</v>
      </c>
      <c r="H723">
        <f>SUMIFS('Servicios Realizados'!H:H,'Servicios Realizados'!G:G,A723,'Servicios Realizados'!B:B,H$2)</f>
        <v>29000</v>
      </c>
      <c r="I723">
        <f>SUMIFS('Servicios Realizados'!H:H,'Servicios Realizados'!G:G,A723,'Servicios Realizados'!B:B,I$2)</f>
        <v>0</v>
      </c>
      <c r="J723">
        <f>SUMIFS('Servicios Realizados'!H:H,'Servicios Realizados'!G:G,A723,'Servicios Realizados'!B:B,J$2)</f>
        <v>0</v>
      </c>
    </row>
    <row r="724" spans="1:10" ht="15" hidden="1" customHeight="1">
      <c r="A724" s="6">
        <f t="shared" si="9"/>
        <v>43515</v>
      </c>
      <c r="B724">
        <f>SUMIF('Servicios Realizados'!G$2:G$800,A724,'Servicios Realizados'!H$2:H$800)</f>
        <v>360000</v>
      </c>
      <c r="D724">
        <f>SUMIFS('Servicios Realizados'!H:H,'Servicios Realizados'!G:G,A724,'Servicios Realizados'!B:B,D$2)</f>
        <v>76000</v>
      </c>
      <c r="E724">
        <f>SUMIFS('Servicios Realizados'!H:H,'Servicios Realizados'!G:G,A724,'Servicios Realizados'!B:B,E$2)</f>
        <v>214000</v>
      </c>
      <c r="F724">
        <f>SUMIFS('Servicios Realizados'!H:H,'Servicios Realizados'!G:G,A724,'Servicios Realizados'!B:B,F$2)</f>
        <v>0</v>
      </c>
      <c r="G724">
        <f>SUMIFS('Servicios Realizados'!H:H,'Servicios Realizados'!G:G,A724,'Servicios Realizados'!B:B,G$2)</f>
        <v>70000</v>
      </c>
      <c r="H724">
        <f>SUMIFS('Servicios Realizados'!H:H,'Servicios Realizados'!G:G,A724,'Servicios Realizados'!B:B,H$2)</f>
        <v>0</v>
      </c>
      <c r="I724">
        <f>SUMIFS('Servicios Realizados'!H:H,'Servicios Realizados'!G:G,A724,'Servicios Realizados'!B:B,I$2)</f>
        <v>0</v>
      </c>
      <c r="J724">
        <f>SUMIFS('Servicios Realizados'!H:H,'Servicios Realizados'!G:G,A724,'Servicios Realizados'!B:B,J$2)</f>
        <v>0</v>
      </c>
    </row>
    <row r="725" spans="1:10" ht="15" hidden="1" customHeight="1">
      <c r="A725" s="6">
        <f t="shared" si="9"/>
        <v>43516</v>
      </c>
      <c r="B725">
        <f>SUMIF('Servicios Realizados'!G$2:G$800,A725,'Servicios Realizados'!H$2:H$800)</f>
        <v>98000</v>
      </c>
      <c r="D725">
        <f>SUMIFS('Servicios Realizados'!H:H,'Servicios Realizados'!G:G,A725,'Servicios Realizados'!B:B,D$2)</f>
        <v>63000</v>
      </c>
      <c r="E725">
        <f>SUMIFS('Servicios Realizados'!H:H,'Servicios Realizados'!G:G,A725,'Servicios Realizados'!B:B,E$2)</f>
        <v>35000</v>
      </c>
      <c r="F725">
        <f>SUMIFS('Servicios Realizados'!H:H,'Servicios Realizados'!G:G,A725,'Servicios Realizados'!B:B,F$2)</f>
        <v>0</v>
      </c>
      <c r="G725">
        <f>SUMIFS('Servicios Realizados'!H:H,'Servicios Realizados'!G:G,A725,'Servicios Realizados'!B:B,G$2)</f>
        <v>0</v>
      </c>
      <c r="H725">
        <f>SUMIFS('Servicios Realizados'!H:H,'Servicios Realizados'!G:G,A725,'Servicios Realizados'!B:B,H$2)</f>
        <v>0</v>
      </c>
      <c r="I725">
        <f>SUMIFS('Servicios Realizados'!H:H,'Servicios Realizados'!G:G,A725,'Servicios Realizados'!B:B,I$2)</f>
        <v>0</v>
      </c>
      <c r="J725">
        <f>SUMIFS('Servicios Realizados'!H:H,'Servicios Realizados'!G:G,A725,'Servicios Realizados'!B:B,J$2)</f>
        <v>0</v>
      </c>
    </row>
    <row r="726" spans="1:10" ht="15" hidden="1" customHeight="1">
      <c r="A726" s="6">
        <f t="shared" si="9"/>
        <v>43517</v>
      </c>
      <c r="B726">
        <f>SUMIF('Servicios Realizados'!G$2:G$800,A726,'Servicios Realizados'!H$2:H$800)</f>
        <v>229000</v>
      </c>
      <c r="D726">
        <f>SUMIFS('Servicios Realizados'!H:H,'Servicios Realizados'!G:G,A726,'Servicios Realizados'!B:B,D$2)</f>
        <v>123000</v>
      </c>
      <c r="E726">
        <f>SUMIFS('Servicios Realizados'!H:H,'Servicios Realizados'!G:G,A726,'Servicios Realizados'!B:B,E$2)</f>
        <v>106000</v>
      </c>
      <c r="F726">
        <f>SUMIFS('Servicios Realizados'!H:H,'Servicios Realizados'!G:G,A726,'Servicios Realizados'!B:B,F$2)</f>
        <v>0</v>
      </c>
      <c r="G726">
        <f>SUMIFS('Servicios Realizados'!H:H,'Servicios Realizados'!G:G,A726,'Servicios Realizados'!B:B,G$2)</f>
        <v>0</v>
      </c>
      <c r="H726">
        <f>SUMIFS('Servicios Realizados'!H:H,'Servicios Realizados'!G:G,A726,'Servicios Realizados'!B:B,H$2)</f>
        <v>0</v>
      </c>
      <c r="I726">
        <f>SUMIFS('Servicios Realizados'!H:H,'Servicios Realizados'!G:G,A726,'Servicios Realizados'!B:B,I$2)</f>
        <v>0</v>
      </c>
      <c r="J726">
        <f>SUMIFS('Servicios Realizados'!H:H,'Servicios Realizados'!G:G,A726,'Servicios Realizados'!B:B,J$2)</f>
        <v>0</v>
      </c>
    </row>
    <row r="727" spans="1:10" ht="15" hidden="1" customHeight="1">
      <c r="A727" s="6">
        <f t="shared" si="9"/>
        <v>43518</v>
      </c>
      <c r="B727">
        <f>SUMIF('Servicios Realizados'!G$2:G$800,A727,'Servicios Realizados'!H$2:H$800)</f>
        <v>86000</v>
      </c>
      <c r="D727">
        <f>SUMIFS('Servicios Realizados'!H:H,'Servicios Realizados'!G:G,A727,'Servicios Realizados'!B:B,D$2)</f>
        <v>0</v>
      </c>
      <c r="E727">
        <f>SUMIFS('Servicios Realizados'!H:H,'Servicios Realizados'!G:G,A727,'Servicios Realizados'!B:B,E$2)</f>
        <v>86000</v>
      </c>
      <c r="F727">
        <f>SUMIFS('Servicios Realizados'!H:H,'Servicios Realizados'!G:G,A727,'Servicios Realizados'!B:B,F$2)</f>
        <v>0</v>
      </c>
      <c r="G727">
        <f>SUMIFS('Servicios Realizados'!H:H,'Servicios Realizados'!G:G,A727,'Servicios Realizados'!B:B,G$2)</f>
        <v>0</v>
      </c>
      <c r="H727">
        <f>SUMIFS('Servicios Realizados'!H:H,'Servicios Realizados'!G:G,A727,'Servicios Realizados'!B:B,H$2)</f>
        <v>0</v>
      </c>
      <c r="I727">
        <f>SUMIFS('Servicios Realizados'!H:H,'Servicios Realizados'!G:G,A727,'Servicios Realizados'!B:B,I$2)</f>
        <v>0</v>
      </c>
      <c r="J727">
        <f>SUMIFS('Servicios Realizados'!H:H,'Servicios Realizados'!G:G,A727,'Servicios Realizados'!B:B,J$2)</f>
        <v>0</v>
      </c>
    </row>
    <row r="728" spans="1:10" ht="15" hidden="1" customHeight="1">
      <c r="A728" s="6">
        <f t="shared" si="9"/>
        <v>43519</v>
      </c>
      <c r="B728">
        <f>SUMIF('Servicios Realizados'!G$2:G$800,A728,'Servicios Realizados'!H$2:H$800)</f>
        <v>35000</v>
      </c>
      <c r="D728">
        <f>SUMIFS('Servicios Realizados'!H:H,'Servicios Realizados'!G:G,A728,'Servicios Realizados'!B:B,D$2)</f>
        <v>0</v>
      </c>
      <c r="E728">
        <f>SUMIFS('Servicios Realizados'!H:H,'Servicios Realizados'!G:G,A728,'Servicios Realizados'!B:B,E$2)</f>
        <v>35000</v>
      </c>
      <c r="F728">
        <f>SUMIFS('Servicios Realizados'!H:H,'Servicios Realizados'!G:G,A728,'Servicios Realizados'!B:B,F$2)</f>
        <v>0</v>
      </c>
      <c r="G728">
        <f>SUMIFS('Servicios Realizados'!H:H,'Servicios Realizados'!G:G,A728,'Servicios Realizados'!B:B,G$2)</f>
        <v>0</v>
      </c>
      <c r="H728">
        <f>SUMIFS('Servicios Realizados'!H:H,'Servicios Realizados'!G:G,A728,'Servicios Realizados'!B:B,H$2)</f>
        <v>0</v>
      </c>
      <c r="I728">
        <f>SUMIFS('Servicios Realizados'!H:H,'Servicios Realizados'!G:G,A728,'Servicios Realizados'!B:B,I$2)</f>
        <v>0</v>
      </c>
      <c r="J728">
        <f>SUMIFS('Servicios Realizados'!H:H,'Servicios Realizados'!G:G,A728,'Servicios Realizados'!B:B,J$2)</f>
        <v>0</v>
      </c>
    </row>
    <row r="729" spans="1:10" ht="15" hidden="1" customHeight="1">
      <c r="A729" s="6">
        <f t="shared" si="9"/>
        <v>43520</v>
      </c>
      <c r="B729">
        <f>SUMIF('Servicios Realizados'!G$2:G$800,A729,'Servicios Realizados'!H$2:H$800)</f>
        <v>0</v>
      </c>
      <c r="D729">
        <f>SUMIFS('Servicios Realizados'!H:H,'Servicios Realizados'!G:G,A729,'Servicios Realizados'!B:B,D$2)</f>
        <v>0</v>
      </c>
      <c r="E729">
        <f>SUMIFS('Servicios Realizados'!H:H,'Servicios Realizados'!G:G,A729,'Servicios Realizados'!B:B,E$2)</f>
        <v>0</v>
      </c>
      <c r="F729">
        <f>SUMIFS('Servicios Realizados'!H:H,'Servicios Realizados'!G:G,A729,'Servicios Realizados'!B:B,F$2)</f>
        <v>0</v>
      </c>
      <c r="G729">
        <f>SUMIFS('Servicios Realizados'!H:H,'Servicios Realizados'!G:G,A729,'Servicios Realizados'!B:B,G$2)</f>
        <v>0</v>
      </c>
      <c r="H729">
        <f>SUMIFS('Servicios Realizados'!H:H,'Servicios Realizados'!G:G,A729,'Servicios Realizados'!B:B,H$2)</f>
        <v>0</v>
      </c>
      <c r="I729">
        <f>SUMIFS('Servicios Realizados'!H:H,'Servicios Realizados'!G:G,A729,'Servicios Realizados'!B:B,I$2)</f>
        <v>0</v>
      </c>
      <c r="J729">
        <f>SUMIFS('Servicios Realizados'!H:H,'Servicios Realizados'!G:G,A729,'Servicios Realizados'!B:B,J$2)</f>
        <v>0</v>
      </c>
    </row>
    <row r="730" spans="1:10" ht="15" hidden="1" customHeight="1">
      <c r="A730" s="6">
        <f t="shared" si="9"/>
        <v>43521</v>
      </c>
      <c r="B730">
        <f>SUMIF('Servicios Realizados'!G$2:G$800,A730,'Servicios Realizados'!H$2:H$800)</f>
        <v>8000</v>
      </c>
      <c r="D730">
        <f>SUMIFS('Servicios Realizados'!H:H,'Servicios Realizados'!G:G,A730,'Servicios Realizados'!B:B,D$2)</f>
        <v>0</v>
      </c>
      <c r="E730">
        <f>SUMIFS('Servicios Realizados'!H:H,'Servicios Realizados'!G:G,A730,'Servicios Realizados'!B:B,E$2)</f>
        <v>4000</v>
      </c>
      <c r="F730">
        <f>SUMIFS('Servicios Realizados'!H:H,'Servicios Realizados'!G:G,A730,'Servicios Realizados'!B:B,F$2)</f>
        <v>0</v>
      </c>
      <c r="G730">
        <f>SUMIFS('Servicios Realizados'!H:H,'Servicios Realizados'!G:G,A730,'Servicios Realizados'!B:B,G$2)</f>
        <v>0</v>
      </c>
      <c r="H730">
        <f>SUMIFS('Servicios Realizados'!H:H,'Servicios Realizados'!G:G,A730,'Servicios Realizados'!B:B,H$2)</f>
        <v>0</v>
      </c>
      <c r="I730">
        <f>SUMIFS('Servicios Realizados'!H:H,'Servicios Realizados'!G:G,A730,'Servicios Realizados'!B:B,I$2)</f>
        <v>4000</v>
      </c>
      <c r="J730">
        <f>SUMIFS('Servicios Realizados'!H:H,'Servicios Realizados'!G:G,A730,'Servicios Realizados'!B:B,J$2)</f>
        <v>0</v>
      </c>
    </row>
    <row r="731" spans="1:10" ht="15" hidden="1" customHeight="1">
      <c r="A731" s="6">
        <f t="shared" si="9"/>
        <v>43522</v>
      </c>
      <c r="B731">
        <f>SUMIF('Servicios Realizados'!G$2:G$800,A731,'Servicios Realizados'!H$2:H$800)</f>
        <v>69000</v>
      </c>
      <c r="D731">
        <f>SUMIFS('Servicios Realizados'!H:H,'Servicios Realizados'!G:G,A731,'Servicios Realizados'!B:B,D$2)</f>
        <v>49000</v>
      </c>
      <c r="E731">
        <f>SUMIFS('Servicios Realizados'!H:H,'Servicios Realizados'!G:G,A731,'Servicios Realizados'!B:B,E$2)</f>
        <v>20000</v>
      </c>
      <c r="F731">
        <f>SUMIFS('Servicios Realizados'!H:H,'Servicios Realizados'!G:G,A731,'Servicios Realizados'!B:B,F$2)</f>
        <v>0</v>
      </c>
      <c r="G731">
        <f>SUMIFS('Servicios Realizados'!H:H,'Servicios Realizados'!G:G,A731,'Servicios Realizados'!B:B,G$2)</f>
        <v>0</v>
      </c>
      <c r="H731">
        <f>SUMIFS('Servicios Realizados'!H:H,'Servicios Realizados'!G:G,A731,'Servicios Realizados'!B:B,H$2)</f>
        <v>0</v>
      </c>
      <c r="I731">
        <f>SUMIFS('Servicios Realizados'!H:H,'Servicios Realizados'!G:G,A731,'Servicios Realizados'!B:B,I$2)</f>
        <v>0</v>
      </c>
      <c r="J731">
        <f>SUMIFS('Servicios Realizados'!H:H,'Servicios Realizados'!G:G,A731,'Servicios Realizados'!B:B,J$2)</f>
        <v>0</v>
      </c>
    </row>
    <row r="732" spans="1:10" ht="15" hidden="1" customHeight="1">
      <c r="A732" s="6">
        <f t="shared" si="9"/>
        <v>43523</v>
      </c>
      <c r="B732">
        <f>SUMIF('Servicios Realizados'!G$2:G$800,A732,'Servicios Realizados'!H$2:H$800)</f>
        <v>344000</v>
      </c>
      <c r="D732">
        <f>SUMIFS('Servicios Realizados'!H:H,'Servicios Realizados'!G:G,A732,'Servicios Realizados'!B:B,D$2)</f>
        <v>0</v>
      </c>
      <c r="E732">
        <f>SUMIFS('Servicios Realizados'!H:H,'Servicios Realizados'!G:G,A732,'Servicios Realizados'!B:B,E$2)</f>
        <v>309000</v>
      </c>
      <c r="F732">
        <f>SUMIFS('Servicios Realizados'!H:H,'Servicios Realizados'!G:G,A732,'Servicios Realizados'!B:B,F$2)</f>
        <v>0</v>
      </c>
      <c r="G732">
        <f>SUMIFS('Servicios Realizados'!H:H,'Servicios Realizados'!G:G,A732,'Servicios Realizados'!B:B,G$2)</f>
        <v>0</v>
      </c>
      <c r="H732">
        <f>SUMIFS('Servicios Realizados'!H:H,'Servicios Realizados'!G:G,A732,'Servicios Realizados'!B:B,H$2)</f>
        <v>0</v>
      </c>
      <c r="I732">
        <f>SUMIFS('Servicios Realizados'!H:H,'Servicios Realizados'!G:G,A732,'Servicios Realizados'!B:B,I$2)</f>
        <v>0</v>
      </c>
      <c r="J732">
        <f>SUMIFS('Servicios Realizados'!H:H,'Servicios Realizados'!G:G,A732,'Servicios Realizados'!B:B,J$2)</f>
        <v>35000</v>
      </c>
    </row>
    <row r="733" spans="1:10" ht="15" hidden="1" customHeight="1">
      <c r="A733" s="6">
        <f t="shared" si="9"/>
        <v>43524</v>
      </c>
      <c r="B733">
        <f>SUMIF('Servicios Realizados'!G$2:G$800,A733,'Servicios Realizados'!H$2:H$800)</f>
        <v>82000</v>
      </c>
      <c r="D733">
        <f>SUMIFS('Servicios Realizados'!H:H,'Servicios Realizados'!G:G,A733,'Servicios Realizados'!B:B,D$2)</f>
        <v>0</v>
      </c>
      <c r="E733">
        <f>SUMIFS('Servicios Realizados'!H:H,'Servicios Realizados'!G:G,A733,'Servicios Realizados'!B:B,E$2)</f>
        <v>82000</v>
      </c>
      <c r="F733">
        <f>SUMIFS('Servicios Realizados'!H:H,'Servicios Realizados'!G:G,A733,'Servicios Realizados'!B:B,F$2)</f>
        <v>0</v>
      </c>
      <c r="G733">
        <f>SUMIFS('Servicios Realizados'!H:H,'Servicios Realizados'!G:G,A733,'Servicios Realizados'!B:B,G$2)</f>
        <v>0</v>
      </c>
      <c r="H733">
        <f>SUMIFS('Servicios Realizados'!H:H,'Servicios Realizados'!G:G,A733,'Servicios Realizados'!B:B,H$2)</f>
        <v>0</v>
      </c>
      <c r="I733">
        <f>SUMIFS('Servicios Realizados'!H:H,'Servicios Realizados'!G:G,A733,'Servicios Realizados'!B:B,I$2)</f>
        <v>0</v>
      </c>
      <c r="J733">
        <f>SUMIFS('Servicios Realizados'!H:H,'Servicios Realizados'!G:G,A733,'Servicios Realizados'!B:B,J$2)</f>
        <v>0</v>
      </c>
    </row>
    <row r="734" spans="1:10" ht="15" customHeight="1">
      <c r="A734" s="6">
        <f t="shared" si="9"/>
        <v>43525</v>
      </c>
      <c r="B734">
        <f>SUMIF('Servicios Realizados'!G$2:G$800,A734,'Servicios Realizados'!H$2:H$800)</f>
        <v>54000</v>
      </c>
      <c r="D734">
        <f>SUMIFS('Servicios Realizados'!H:H,'Servicios Realizados'!G:G,A734,'Servicios Realizados'!B:B,D$2)</f>
        <v>50000</v>
      </c>
      <c r="E734">
        <f>SUMIFS('Servicios Realizados'!H:H,'Servicios Realizados'!G:G,A734,'Servicios Realizados'!B:B,E$2)</f>
        <v>4000</v>
      </c>
      <c r="F734">
        <f>SUMIFS('Servicios Realizados'!H:H,'Servicios Realizados'!G:G,A734,'Servicios Realizados'!B:B,F$2)</f>
        <v>0</v>
      </c>
      <c r="G734">
        <f>SUMIFS('Servicios Realizados'!H:H,'Servicios Realizados'!G:G,A734,'Servicios Realizados'!B:B,G$2)</f>
        <v>0</v>
      </c>
      <c r="H734">
        <f>SUMIFS('Servicios Realizados'!H:H,'Servicios Realizados'!G:G,A734,'Servicios Realizados'!B:B,H$2)</f>
        <v>0</v>
      </c>
      <c r="I734">
        <f>SUMIFS('Servicios Realizados'!H:H,'Servicios Realizados'!G:G,A734,'Servicios Realizados'!B:B,I$2)</f>
        <v>0</v>
      </c>
      <c r="J734">
        <f>SUMIFS('Servicios Realizados'!H:H,'Servicios Realizados'!G:G,A734,'Servicios Realizados'!B:B,J$2)</f>
        <v>0</v>
      </c>
    </row>
    <row r="735" spans="1:10" ht="15" customHeight="1">
      <c r="A735" s="6">
        <f t="shared" si="9"/>
        <v>43526</v>
      </c>
      <c r="B735">
        <f>SUMIF('Servicios Realizados'!G$2:G$800,A735,'Servicios Realizados'!H$2:H$800)</f>
        <v>79000</v>
      </c>
      <c r="D735">
        <f>SUMIFS('Servicios Realizados'!H:H,'Servicios Realizados'!G:G,A735,'Servicios Realizados'!B:B,D$2)</f>
        <v>79000</v>
      </c>
      <c r="E735">
        <f>SUMIFS('Servicios Realizados'!H:H,'Servicios Realizados'!G:G,A735,'Servicios Realizados'!B:B,E$2)</f>
        <v>0</v>
      </c>
      <c r="F735">
        <f>SUMIFS('Servicios Realizados'!H:H,'Servicios Realizados'!G:G,A735,'Servicios Realizados'!B:B,F$2)</f>
        <v>0</v>
      </c>
      <c r="G735">
        <f>SUMIFS('Servicios Realizados'!H:H,'Servicios Realizados'!G:G,A735,'Servicios Realizados'!B:B,G$2)</f>
        <v>0</v>
      </c>
      <c r="H735">
        <f>SUMIFS('Servicios Realizados'!H:H,'Servicios Realizados'!G:G,A735,'Servicios Realizados'!B:B,H$2)</f>
        <v>0</v>
      </c>
      <c r="I735">
        <f>SUMIFS('Servicios Realizados'!H:H,'Servicios Realizados'!G:G,A735,'Servicios Realizados'!B:B,I$2)</f>
        <v>0</v>
      </c>
      <c r="J735">
        <f>SUMIFS('Servicios Realizados'!H:H,'Servicios Realizados'!G:G,A735,'Servicios Realizados'!B:B,J$2)</f>
        <v>0</v>
      </c>
    </row>
    <row r="736" spans="1:10" ht="15" customHeight="1">
      <c r="A736" s="6">
        <f t="shared" si="9"/>
        <v>43527</v>
      </c>
      <c r="B736">
        <f>SUMIF('Servicios Realizados'!G$2:G$800,A736,'Servicios Realizados'!H$2:H$800)</f>
        <v>0</v>
      </c>
      <c r="D736">
        <f>SUMIFS('Servicios Realizados'!H:H,'Servicios Realizados'!G:G,A736,'Servicios Realizados'!B:B,D$2)</f>
        <v>0</v>
      </c>
      <c r="E736">
        <f>SUMIFS('Servicios Realizados'!H:H,'Servicios Realizados'!G:G,A736,'Servicios Realizados'!B:B,E$2)</f>
        <v>0</v>
      </c>
      <c r="F736">
        <f>SUMIFS('Servicios Realizados'!H:H,'Servicios Realizados'!G:G,A736,'Servicios Realizados'!B:B,F$2)</f>
        <v>0</v>
      </c>
      <c r="G736">
        <f>SUMIFS('Servicios Realizados'!H:H,'Servicios Realizados'!G:G,A736,'Servicios Realizados'!B:B,G$2)</f>
        <v>0</v>
      </c>
      <c r="H736">
        <f>SUMIFS('Servicios Realizados'!H:H,'Servicios Realizados'!G:G,A736,'Servicios Realizados'!B:B,H$2)</f>
        <v>0</v>
      </c>
      <c r="I736">
        <f>SUMIFS('Servicios Realizados'!H:H,'Servicios Realizados'!G:G,A736,'Servicios Realizados'!B:B,I$2)</f>
        <v>0</v>
      </c>
      <c r="J736">
        <f>SUMIFS('Servicios Realizados'!H:H,'Servicios Realizados'!G:G,A736,'Servicios Realizados'!B:B,J$2)</f>
        <v>0</v>
      </c>
    </row>
    <row r="737" spans="1:10" ht="15" customHeight="1">
      <c r="A737" s="6">
        <f t="shared" si="9"/>
        <v>43528</v>
      </c>
      <c r="B737">
        <f>SUMIF('Servicios Realizados'!G$2:G$800,A737,'Servicios Realizados'!H$2:H$800)</f>
        <v>248001</v>
      </c>
      <c r="D737">
        <f>SUMIFS('Servicios Realizados'!H:H,'Servicios Realizados'!G:G,A737,'Servicios Realizados'!B:B,D$2)</f>
        <v>116000</v>
      </c>
      <c r="E737">
        <f>SUMIFS('Servicios Realizados'!H:H,'Servicios Realizados'!G:G,A737,'Servicios Realizados'!B:B,E$2)</f>
        <v>80001</v>
      </c>
      <c r="F737">
        <f>SUMIFS('Servicios Realizados'!H:H,'Servicios Realizados'!G:G,A737,'Servicios Realizados'!B:B,F$2)</f>
        <v>0</v>
      </c>
      <c r="G737">
        <f>SUMIFS('Servicios Realizados'!H:H,'Servicios Realizados'!G:G,A737,'Servicios Realizados'!B:B,G$2)</f>
        <v>52000</v>
      </c>
      <c r="H737">
        <f>SUMIFS('Servicios Realizados'!H:H,'Servicios Realizados'!G:G,A737,'Servicios Realizados'!B:B,H$2)</f>
        <v>0</v>
      </c>
      <c r="I737">
        <f>SUMIFS('Servicios Realizados'!H:H,'Servicios Realizados'!G:G,A737,'Servicios Realizados'!B:B,I$2)</f>
        <v>0</v>
      </c>
      <c r="J737">
        <f>SUMIFS('Servicios Realizados'!H:H,'Servicios Realizados'!G:G,A737,'Servicios Realizados'!B:B,J$2)</f>
        <v>0</v>
      </c>
    </row>
    <row r="738" spans="1:10" ht="15" customHeight="1">
      <c r="A738" s="6">
        <f t="shared" si="9"/>
        <v>43529</v>
      </c>
      <c r="B738">
        <f>SUMIF('Servicios Realizados'!G$2:G$800,A738,'Servicios Realizados'!H$2:H$800)</f>
        <v>237500</v>
      </c>
      <c r="D738">
        <f>SUMIFS('Servicios Realizados'!H:H,'Servicios Realizados'!G:G,A738,'Servicios Realizados'!B:B,D$2)</f>
        <v>0</v>
      </c>
      <c r="E738">
        <f>SUMIFS('Servicios Realizados'!H:H,'Servicios Realizados'!G:G,A738,'Servicios Realizados'!B:B,E$2)</f>
        <v>160000</v>
      </c>
      <c r="F738">
        <f>SUMIFS('Servicios Realizados'!H:H,'Servicios Realizados'!G:G,A738,'Servicios Realizados'!B:B,F$2)</f>
        <v>0</v>
      </c>
      <c r="G738">
        <f>SUMIFS('Servicios Realizados'!H:H,'Servicios Realizados'!G:G,A738,'Servicios Realizados'!B:B,G$2)</f>
        <v>77500</v>
      </c>
      <c r="H738">
        <f>SUMIFS('Servicios Realizados'!H:H,'Servicios Realizados'!G:G,A738,'Servicios Realizados'!B:B,H$2)</f>
        <v>0</v>
      </c>
      <c r="I738">
        <f>SUMIFS('Servicios Realizados'!H:H,'Servicios Realizados'!G:G,A738,'Servicios Realizados'!B:B,I$2)</f>
        <v>0</v>
      </c>
      <c r="J738">
        <f>SUMIFS('Servicios Realizados'!H:H,'Servicios Realizados'!G:G,A738,'Servicios Realizados'!B:B,J$2)</f>
        <v>0</v>
      </c>
    </row>
    <row r="739" spans="1:10" ht="15" customHeight="1">
      <c r="A739" s="6">
        <f t="shared" si="9"/>
        <v>43530</v>
      </c>
      <c r="B739">
        <f>SUMIF('Servicios Realizados'!G$2:G$800,A739,'Servicios Realizados'!H$2:H$800)</f>
        <v>169000</v>
      </c>
      <c r="D739">
        <f>SUMIFS('Servicios Realizados'!H:H,'Servicios Realizados'!G:G,A739,'Servicios Realizados'!B:B,D$2)</f>
        <v>0</v>
      </c>
      <c r="E739">
        <f>SUMIFS('Servicios Realizados'!H:H,'Servicios Realizados'!G:G,A739,'Servicios Realizados'!B:B,E$2)</f>
        <v>169000</v>
      </c>
      <c r="F739">
        <f>SUMIFS('Servicios Realizados'!H:H,'Servicios Realizados'!G:G,A739,'Servicios Realizados'!B:B,F$2)</f>
        <v>0</v>
      </c>
      <c r="G739">
        <f>SUMIFS('Servicios Realizados'!H:H,'Servicios Realizados'!G:G,A739,'Servicios Realizados'!B:B,G$2)</f>
        <v>0</v>
      </c>
      <c r="H739">
        <f>SUMIFS('Servicios Realizados'!H:H,'Servicios Realizados'!G:G,A739,'Servicios Realizados'!B:B,H$2)</f>
        <v>0</v>
      </c>
      <c r="I739">
        <f>SUMIFS('Servicios Realizados'!H:H,'Servicios Realizados'!G:G,A739,'Servicios Realizados'!B:B,I$2)</f>
        <v>0</v>
      </c>
      <c r="J739">
        <f>SUMIFS('Servicios Realizados'!H:H,'Servicios Realizados'!G:G,A739,'Servicios Realizados'!B:B,J$2)</f>
        <v>0</v>
      </c>
    </row>
    <row r="740" spans="1:10" ht="15" customHeight="1">
      <c r="A740" s="6">
        <f t="shared" si="9"/>
        <v>43531</v>
      </c>
      <c r="B740">
        <f>SUMIF('Servicios Realizados'!G$2:G$800,A740,'Servicios Realizados'!H$2:H$800)</f>
        <v>0</v>
      </c>
      <c r="D740">
        <f>SUMIFS('Servicios Realizados'!H:H,'Servicios Realizados'!G:G,A740,'Servicios Realizados'!B:B,D$2)</f>
        <v>0</v>
      </c>
      <c r="E740">
        <f>SUMIFS('Servicios Realizados'!H:H,'Servicios Realizados'!G:G,A740,'Servicios Realizados'!B:B,E$2)</f>
        <v>0</v>
      </c>
      <c r="F740">
        <f>SUMIFS('Servicios Realizados'!H:H,'Servicios Realizados'!G:G,A740,'Servicios Realizados'!B:B,F$2)</f>
        <v>0</v>
      </c>
      <c r="G740">
        <f>SUMIFS('Servicios Realizados'!H:H,'Servicios Realizados'!G:G,A740,'Servicios Realizados'!B:B,G$2)</f>
        <v>0</v>
      </c>
      <c r="H740">
        <f>SUMIFS('Servicios Realizados'!H:H,'Servicios Realizados'!G:G,A740,'Servicios Realizados'!B:B,H$2)</f>
        <v>0</v>
      </c>
      <c r="I740">
        <f>SUMIFS('Servicios Realizados'!H:H,'Servicios Realizados'!G:G,A740,'Servicios Realizados'!B:B,I$2)</f>
        <v>0</v>
      </c>
      <c r="J740">
        <f>SUMIFS('Servicios Realizados'!H:H,'Servicios Realizados'!G:G,A740,'Servicios Realizados'!B:B,J$2)</f>
        <v>0</v>
      </c>
    </row>
    <row r="741" spans="1:10" ht="15" customHeight="1">
      <c r="A741" s="6">
        <f t="shared" ref="A741:A804" si="10">SUM(A740,1)</f>
        <v>43532</v>
      </c>
      <c r="B741">
        <f>SUMIF('Servicios Realizados'!G$2:G$800,A741,'Servicios Realizados'!H$2:H$800)</f>
        <v>44000</v>
      </c>
      <c r="D741">
        <f>SUMIFS('Servicios Realizados'!H:H,'Servicios Realizados'!G:G,A741,'Servicios Realizados'!B:B,D$2)</f>
        <v>0</v>
      </c>
      <c r="E741">
        <f>SUMIFS('Servicios Realizados'!H:H,'Servicios Realizados'!G:G,A741,'Servicios Realizados'!B:B,E$2)</f>
        <v>44000</v>
      </c>
      <c r="F741">
        <f>SUMIFS('Servicios Realizados'!H:H,'Servicios Realizados'!G:G,A741,'Servicios Realizados'!B:B,F$2)</f>
        <v>0</v>
      </c>
      <c r="G741">
        <f>SUMIFS('Servicios Realizados'!H:H,'Servicios Realizados'!G:G,A741,'Servicios Realizados'!B:B,G$2)</f>
        <v>0</v>
      </c>
      <c r="H741">
        <f>SUMIFS('Servicios Realizados'!H:H,'Servicios Realizados'!G:G,A741,'Servicios Realizados'!B:B,H$2)</f>
        <v>0</v>
      </c>
      <c r="I741">
        <f>SUMIFS('Servicios Realizados'!H:H,'Servicios Realizados'!G:G,A741,'Servicios Realizados'!B:B,I$2)</f>
        <v>0</v>
      </c>
      <c r="J741">
        <f>SUMIFS('Servicios Realizados'!H:H,'Servicios Realizados'!G:G,A741,'Servicios Realizados'!B:B,J$2)</f>
        <v>0</v>
      </c>
    </row>
    <row r="742" spans="1:10" ht="15" customHeight="1">
      <c r="A742" s="6">
        <f t="shared" si="10"/>
        <v>43533</v>
      </c>
      <c r="B742">
        <f>SUMIF('Servicios Realizados'!G$2:G$800,A742,'Servicios Realizados'!H$2:H$800)</f>
        <v>281000</v>
      </c>
      <c r="D742">
        <f>SUMIFS('Servicios Realizados'!H:H,'Servicios Realizados'!G:G,A742,'Servicios Realizados'!B:B,D$2)</f>
        <v>147000</v>
      </c>
      <c r="E742">
        <f>SUMIFS('Servicios Realizados'!H:H,'Servicios Realizados'!G:G,A742,'Servicios Realizados'!B:B,E$2)</f>
        <v>24000</v>
      </c>
      <c r="F742">
        <f>SUMIFS('Servicios Realizados'!H:H,'Servicios Realizados'!G:G,A742,'Servicios Realizados'!B:B,F$2)</f>
        <v>0</v>
      </c>
      <c r="G742">
        <f>SUMIFS('Servicios Realizados'!H:H,'Servicios Realizados'!G:G,A742,'Servicios Realizados'!B:B,G$2)</f>
        <v>110000</v>
      </c>
      <c r="H742">
        <f>SUMIFS('Servicios Realizados'!H:H,'Servicios Realizados'!G:G,A742,'Servicios Realizados'!B:B,H$2)</f>
        <v>0</v>
      </c>
      <c r="I742">
        <f>SUMIFS('Servicios Realizados'!H:H,'Servicios Realizados'!G:G,A742,'Servicios Realizados'!B:B,I$2)</f>
        <v>0</v>
      </c>
      <c r="J742">
        <f>SUMIFS('Servicios Realizados'!H:H,'Servicios Realizados'!G:G,A742,'Servicios Realizados'!B:B,J$2)</f>
        <v>0</v>
      </c>
    </row>
    <row r="743" spans="1:10" ht="15" customHeight="1">
      <c r="A743" s="6">
        <f t="shared" si="10"/>
        <v>43534</v>
      </c>
      <c r="B743">
        <f>SUMIF('Servicios Realizados'!G$2:G$800,A743,'Servicios Realizados'!H$2:H$800)</f>
        <v>0</v>
      </c>
      <c r="D743">
        <f>SUMIFS('Servicios Realizados'!H:H,'Servicios Realizados'!G:G,A743,'Servicios Realizados'!B:B,D$2)</f>
        <v>0</v>
      </c>
      <c r="E743">
        <f>SUMIFS('Servicios Realizados'!H:H,'Servicios Realizados'!G:G,A743,'Servicios Realizados'!B:B,E$2)</f>
        <v>0</v>
      </c>
      <c r="F743">
        <f>SUMIFS('Servicios Realizados'!H:H,'Servicios Realizados'!G:G,A743,'Servicios Realizados'!B:B,F$2)</f>
        <v>0</v>
      </c>
      <c r="G743">
        <f>SUMIFS('Servicios Realizados'!H:H,'Servicios Realizados'!G:G,A743,'Servicios Realizados'!B:B,G$2)</f>
        <v>0</v>
      </c>
      <c r="H743">
        <f>SUMIFS('Servicios Realizados'!H:H,'Servicios Realizados'!G:G,A743,'Servicios Realizados'!B:B,H$2)</f>
        <v>0</v>
      </c>
      <c r="I743">
        <f>SUMIFS('Servicios Realizados'!H:H,'Servicios Realizados'!G:G,A743,'Servicios Realizados'!B:B,I$2)</f>
        <v>0</v>
      </c>
      <c r="J743">
        <f>SUMIFS('Servicios Realizados'!H:H,'Servicios Realizados'!G:G,A743,'Servicios Realizados'!B:B,J$2)</f>
        <v>0</v>
      </c>
    </row>
    <row r="744" spans="1:10" ht="15" customHeight="1">
      <c r="A744" s="6">
        <f t="shared" si="10"/>
        <v>43535</v>
      </c>
      <c r="B744">
        <f>SUMIF('Servicios Realizados'!G$2:G$800,A744,'Servicios Realizados'!H$2:H$800)</f>
        <v>70000</v>
      </c>
      <c r="D744">
        <f>SUMIFS('Servicios Realizados'!H:H,'Servicios Realizados'!G:G,A744,'Servicios Realizados'!B:B,D$2)</f>
        <v>65000</v>
      </c>
      <c r="E744">
        <f>SUMIFS('Servicios Realizados'!H:H,'Servicios Realizados'!G:G,A744,'Servicios Realizados'!B:B,E$2)</f>
        <v>5000</v>
      </c>
      <c r="F744">
        <f>SUMIFS('Servicios Realizados'!H:H,'Servicios Realizados'!G:G,A744,'Servicios Realizados'!B:B,F$2)</f>
        <v>0</v>
      </c>
      <c r="G744">
        <f>SUMIFS('Servicios Realizados'!H:H,'Servicios Realizados'!G:G,A744,'Servicios Realizados'!B:B,G$2)</f>
        <v>0</v>
      </c>
      <c r="H744">
        <f>SUMIFS('Servicios Realizados'!H:H,'Servicios Realizados'!G:G,A744,'Servicios Realizados'!B:B,H$2)</f>
        <v>0</v>
      </c>
      <c r="I744">
        <f>SUMIFS('Servicios Realizados'!H:H,'Servicios Realizados'!G:G,A744,'Servicios Realizados'!B:B,I$2)</f>
        <v>0</v>
      </c>
      <c r="J744">
        <f>SUMIFS('Servicios Realizados'!H:H,'Servicios Realizados'!G:G,A744,'Servicios Realizados'!B:B,J$2)</f>
        <v>0</v>
      </c>
    </row>
    <row r="745" spans="1:10" ht="15" customHeight="1">
      <c r="A745" s="6">
        <f t="shared" si="10"/>
        <v>43536</v>
      </c>
      <c r="B745">
        <f>SUMIF('Servicios Realizados'!G$2:G$800,A745,'Servicios Realizados'!H$2:H$800)</f>
        <v>47000</v>
      </c>
      <c r="D745">
        <f>SUMIFS('Servicios Realizados'!H:H,'Servicios Realizados'!G:G,A745,'Servicios Realizados'!B:B,D$2)</f>
        <v>0</v>
      </c>
      <c r="E745">
        <f>SUMIFS('Servicios Realizados'!H:H,'Servicios Realizados'!G:G,A745,'Servicios Realizados'!B:B,E$2)</f>
        <v>47000</v>
      </c>
      <c r="F745">
        <f>SUMIFS('Servicios Realizados'!H:H,'Servicios Realizados'!G:G,A745,'Servicios Realizados'!B:B,F$2)</f>
        <v>0</v>
      </c>
      <c r="G745">
        <f>SUMIFS('Servicios Realizados'!H:H,'Servicios Realizados'!G:G,A745,'Servicios Realizados'!B:B,G$2)</f>
        <v>0</v>
      </c>
      <c r="H745">
        <f>SUMIFS('Servicios Realizados'!H:H,'Servicios Realizados'!G:G,A745,'Servicios Realizados'!B:B,H$2)</f>
        <v>0</v>
      </c>
      <c r="I745">
        <f>SUMIFS('Servicios Realizados'!H:H,'Servicios Realizados'!G:G,A745,'Servicios Realizados'!B:B,I$2)</f>
        <v>0</v>
      </c>
      <c r="J745">
        <f>SUMIFS('Servicios Realizados'!H:H,'Servicios Realizados'!G:G,A745,'Servicios Realizados'!B:B,J$2)</f>
        <v>0</v>
      </c>
    </row>
    <row r="746" spans="1:10" ht="15" customHeight="1">
      <c r="A746" s="6">
        <f t="shared" si="10"/>
        <v>43537</v>
      </c>
      <c r="B746">
        <f>SUMIF('Servicios Realizados'!G$2:G$800,A746,'Servicios Realizados'!H$2:H$800)</f>
        <v>254000</v>
      </c>
      <c r="D746">
        <f>SUMIFS('Servicios Realizados'!H:H,'Servicios Realizados'!G:G,A746,'Servicios Realizados'!B:B,D$2)</f>
        <v>128000</v>
      </c>
      <c r="E746">
        <f>SUMIFS('Servicios Realizados'!H:H,'Servicios Realizados'!G:G,A746,'Servicios Realizados'!B:B,E$2)</f>
        <v>28000</v>
      </c>
      <c r="F746">
        <f>SUMIFS('Servicios Realizados'!H:H,'Servicios Realizados'!G:G,A746,'Servicios Realizados'!B:B,F$2)</f>
        <v>0</v>
      </c>
      <c r="G746">
        <f>SUMIFS('Servicios Realizados'!H:H,'Servicios Realizados'!G:G,A746,'Servicios Realizados'!B:B,G$2)</f>
        <v>98000</v>
      </c>
      <c r="H746">
        <f>SUMIFS('Servicios Realizados'!H:H,'Servicios Realizados'!G:G,A746,'Servicios Realizados'!B:B,H$2)</f>
        <v>0</v>
      </c>
      <c r="I746">
        <f>SUMIFS('Servicios Realizados'!H:H,'Servicios Realizados'!G:G,A746,'Servicios Realizados'!B:B,I$2)</f>
        <v>0</v>
      </c>
      <c r="J746">
        <f>SUMIFS('Servicios Realizados'!H:H,'Servicios Realizados'!G:G,A746,'Servicios Realizados'!B:B,J$2)</f>
        <v>0</v>
      </c>
    </row>
    <row r="747" spans="1:10" ht="15" customHeight="1">
      <c r="A747" s="6">
        <f t="shared" si="10"/>
        <v>43538</v>
      </c>
      <c r="B747">
        <f>SUMIF('Servicios Realizados'!G$2:G$800,A747,'Servicios Realizados'!H$2:H$800)</f>
        <v>136000</v>
      </c>
      <c r="D747">
        <f>SUMIFS('Servicios Realizados'!H:H,'Servicios Realizados'!G:G,A747,'Servicios Realizados'!B:B,D$2)</f>
        <v>0</v>
      </c>
      <c r="E747">
        <f>SUMIFS('Servicios Realizados'!H:H,'Servicios Realizados'!G:G,A747,'Servicios Realizados'!B:B,E$2)</f>
        <v>136000</v>
      </c>
      <c r="F747">
        <f>SUMIFS('Servicios Realizados'!H:H,'Servicios Realizados'!G:G,A747,'Servicios Realizados'!B:B,F$2)</f>
        <v>0</v>
      </c>
      <c r="G747">
        <f>SUMIFS('Servicios Realizados'!H:H,'Servicios Realizados'!G:G,A747,'Servicios Realizados'!B:B,G$2)</f>
        <v>0</v>
      </c>
      <c r="H747">
        <f>SUMIFS('Servicios Realizados'!H:H,'Servicios Realizados'!G:G,A747,'Servicios Realizados'!B:B,H$2)</f>
        <v>0</v>
      </c>
      <c r="I747">
        <f>SUMIFS('Servicios Realizados'!H:H,'Servicios Realizados'!G:G,A747,'Servicios Realizados'!B:B,I$2)</f>
        <v>0</v>
      </c>
      <c r="J747">
        <f>SUMIFS('Servicios Realizados'!H:H,'Servicios Realizados'!G:G,A747,'Servicios Realizados'!B:B,J$2)</f>
        <v>0</v>
      </c>
    </row>
    <row r="748" spans="1:10" ht="15" customHeight="1">
      <c r="A748" s="6">
        <f t="shared" si="10"/>
        <v>43539</v>
      </c>
      <c r="B748">
        <f>SUMIF('Servicios Realizados'!G$2:G$800,A748,'Servicios Realizados'!H$2:H$800)</f>
        <v>146000</v>
      </c>
      <c r="D748">
        <f>SUMIFS('Servicios Realizados'!H:H,'Servicios Realizados'!G:G,A748,'Servicios Realizados'!B:B,D$2)</f>
        <v>78000</v>
      </c>
      <c r="E748">
        <f>SUMIFS('Servicios Realizados'!H:H,'Servicios Realizados'!G:G,A748,'Servicios Realizados'!B:B,E$2)</f>
        <v>68000</v>
      </c>
      <c r="F748">
        <f>SUMIFS('Servicios Realizados'!H:H,'Servicios Realizados'!G:G,A748,'Servicios Realizados'!B:B,F$2)</f>
        <v>0</v>
      </c>
      <c r="G748">
        <f>SUMIFS('Servicios Realizados'!H:H,'Servicios Realizados'!G:G,A748,'Servicios Realizados'!B:B,G$2)</f>
        <v>0</v>
      </c>
      <c r="H748">
        <f>SUMIFS('Servicios Realizados'!H:H,'Servicios Realizados'!G:G,A748,'Servicios Realizados'!B:B,H$2)</f>
        <v>0</v>
      </c>
      <c r="I748">
        <f>SUMIFS('Servicios Realizados'!H:H,'Servicios Realizados'!G:G,A748,'Servicios Realizados'!B:B,I$2)</f>
        <v>0</v>
      </c>
      <c r="J748">
        <f>SUMIFS('Servicios Realizados'!H:H,'Servicios Realizados'!G:G,A748,'Servicios Realizados'!B:B,J$2)</f>
        <v>0</v>
      </c>
    </row>
    <row r="749" spans="1:10" ht="15" customHeight="1">
      <c r="A749" s="6">
        <f t="shared" si="10"/>
        <v>43540</v>
      </c>
      <c r="B749">
        <f>SUMIF('Servicios Realizados'!G$2:G$800,A749,'Servicios Realizados'!H$2:H$800)</f>
        <v>0</v>
      </c>
      <c r="D749">
        <f>SUMIFS('Servicios Realizados'!H:H,'Servicios Realizados'!G:G,A749,'Servicios Realizados'!B:B,D$2)</f>
        <v>0</v>
      </c>
      <c r="E749">
        <f>SUMIFS('Servicios Realizados'!H:H,'Servicios Realizados'!G:G,A749,'Servicios Realizados'!B:B,E$2)</f>
        <v>0</v>
      </c>
      <c r="F749">
        <f>SUMIFS('Servicios Realizados'!H:H,'Servicios Realizados'!G:G,A749,'Servicios Realizados'!B:B,F$2)</f>
        <v>0</v>
      </c>
      <c r="G749">
        <f>SUMIFS('Servicios Realizados'!H:H,'Servicios Realizados'!G:G,A749,'Servicios Realizados'!B:B,G$2)</f>
        <v>0</v>
      </c>
      <c r="H749">
        <f>SUMIFS('Servicios Realizados'!H:H,'Servicios Realizados'!G:G,A749,'Servicios Realizados'!B:B,H$2)</f>
        <v>0</v>
      </c>
      <c r="I749">
        <f>SUMIFS('Servicios Realizados'!H:H,'Servicios Realizados'!G:G,A749,'Servicios Realizados'!B:B,I$2)</f>
        <v>0</v>
      </c>
      <c r="J749">
        <f>SUMIFS('Servicios Realizados'!H:H,'Servicios Realizados'!G:G,A749,'Servicios Realizados'!B:B,J$2)</f>
        <v>0</v>
      </c>
    </row>
    <row r="750" spans="1:10" ht="15" customHeight="1">
      <c r="A750" s="6">
        <f t="shared" si="10"/>
        <v>43541</v>
      </c>
      <c r="B750">
        <f>SUMIF('Servicios Realizados'!G$2:G$800,A750,'Servicios Realizados'!H$2:H$800)</f>
        <v>0</v>
      </c>
      <c r="D750">
        <f>SUMIFS('Servicios Realizados'!H:H,'Servicios Realizados'!G:G,A750,'Servicios Realizados'!B:B,D$2)</f>
        <v>0</v>
      </c>
      <c r="E750">
        <f>SUMIFS('Servicios Realizados'!H:H,'Servicios Realizados'!G:G,A750,'Servicios Realizados'!B:B,E$2)</f>
        <v>0</v>
      </c>
      <c r="F750">
        <f>SUMIFS('Servicios Realizados'!H:H,'Servicios Realizados'!G:G,A750,'Servicios Realizados'!B:B,F$2)</f>
        <v>0</v>
      </c>
      <c r="G750">
        <f>SUMIFS('Servicios Realizados'!H:H,'Servicios Realizados'!G:G,A750,'Servicios Realizados'!B:B,G$2)</f>
        <v>0</v>
      </c>
      <c r="H750">
        <f>SUMIFS('Servicios Realizados'!H:H,'Servicios Realizados'!G:G,A750,'Servicios Realizados'!B:B,H$2)</f>
        <v>0</v>
      </c>
      <c r="I750">
        <f>SUMIFS('Servicios Realizados'!H:H,'Servicios Realizados'!G:G,A750,'Servicios Realizados'!B:B,I$2)</f>
        <v>0</v>
      </c>
      <c r="J750">
        <f>SUMIFS('Servicios Realizados'!H:H,'Servicios Realizados'!G:G,A750,'Servicios Realizados'!B:B,J$2)</f>
        <v>0</v>
      </c>
    </row>
    <row r="751" spans="1:10" ht="15" customHeight="1">
      <c r="A751" s="6">
        <f t="shared" si="10"/>
        <v>43542</v>
      </c>
      <c r="B751">
        <f>SUMIF('Servicios Realizados'!G$2:G$800,A751,'Servicios Realizados'!H$2:H$800)</f>
        <v>259000</v>
      </c>
      <c r="D751">
        <f>SUMIFS('Servicios Realizados'!H:H,'Servicios Realizados'!G:G,A751,'Servicios Realizados'!B:B,D$2)</f>
        <v>92000</v>
      </c>
      <c r="E751">
        <f>SUMIFS('Servicios Realizados'!H:H,'Servicios Realizados'!G:G,A751,'Servicios Realizados'!B:B,E$2)</f>
        <v>24000</v>
      </c>
      <c r="F751">
        <f>SUMIFS('Servicios Realizados'!H:H,'Servicios Realizados'!G:G,A751,'Servicios Realizados'!B:B,F$2)</f>
        <v>0</v>
      </c>
      <c r="G751">
        <f>SUMIFS('Servicios Realizados'!H:H,'Servicios Realizados'!G:G,A751,'Servicios Realizados'!B:B,G$2)</f>
        <v>143000</v>
      </c>
      <c r="H751">
        <f>SUMIFS('Servicios Realizados'!H:H,'Servicios Realizados'!G:G,A751,'Servicios Realizados'!B:B,H$2)</f>
        <v>0</v>
      </c>
      <c r="I751">
        <f>SUMIFS('Servicios Realizados'!H:H,'Servicios Realizados'!G:G,A751,'Servicios Realizados'!B:B,I$2)</f>
        <v>0</v>
      </c>
      <c r="J751">
        <f>SUMIFS('Servicios Realizados'!H:H,'Servicios Realizados'!G:G,A751,'Servicios Realizados'!B:B,J$2)</f>
        <v>0</v>
      </c>
    </row>
    <row r="752" spans="1:10" ht="15" customHeight="1">
      <c r="A752" s="6">
        <f t="shared" si="10"/>
        <v>43543</v>
      </c>
      <c r="B752">
        <f>SUMIF('Servicios Realizados'!G$2:G$800,A752,'Servicios Realizados'!H$2:H$800)</f>
        <v>112000</v>
      </c>
      <c r="D752">
        <f>SUMIFS('Servicios Realizados'!H:H,'Servicios Realizados'!G:G,A752,'Servicios Realizados'!B:B,D$2)</f>
        <v>0</v>
      </c>
      <c r="E752">
        <f>SUMIFS('Servicios Realizados'!H:H,'Servicios Realizados'!G:G,A752,'Servicios Realizados'!B:B,E$2)</f>
        <v>112000</v>
      </c>
      <c r="F752">
        <f>SUMIFS('Servicios Realizados'!H:H,'Servicios Realizados'!G:G,A752,'Servicios Realizados'!B:B,F$2)</f>
        <v>0</v>
      </c>
      <c r="G752">
        <f>SUMIFS('Servicios Realizados'!H:H,'Servicios Realizados'!G:G,A752,'Servicios Realizados'!B:B,G$2)</f>
        <v>0</v>
      </c>
      <c r="H752">
        <f>SUMIFS('Servicios Realizados'!H:H,'Servicios Realizados'!G:G,A752,'Servicios Realizados'!B:B,H$2)</f>
        <v>0</v>
      </c>
      <c r="I752">
        <f>SUMIFS('Servicios Realizados'!H:H,'Servicios Realizados'!G:G,A752,'Servicios Realizados'!B:B,I$2)</f>
        <v>0</v>
      </c>
      <c r="J752">
        <f>SUMIFS('Servicios Realizados'!H:H,'Servicios Realizados'!G:G,A752,'Servicios Realizados'!B:B,J$2)</f>
        <v>0</v>
      </c>
    </row>
    <row r="753" spans="1:10" ht="15" customHeight="1">
      <c r="A753" s="6">
        <f t="shared" si="10"/>
        <v>43544</v>
      </c>
      <c r="B753">
        <f>SUMIF('Servicios Realizados'!G$2:G$800,A753,'Servicios Realizados'!H$2:H$800)</f>
        <v>96000</v>
      </c>
      <c r="D753">
        <f>SUMIFS('Servicios Realizados'!H:H,'Servicios Realizados'!G:G,A753,'Servicios Realizados'!B:B,D$2)</f>
        <v>48000</v>
      </c>
      <c r="E753">
        <f>SUMIFS('Servicios Realizados'!H:H,'Servicios Realizados'!G:G,A753,'Servicios Realizados'!B:B,E$2)</f>
        <v>48000</v>
      </c>
      <c r="F753">
        <f>SUMIFS('Servicios Realizados'!H:H,'Servicios Realizados'!G:G,A753,'Servicios Realizados'!B:B,F$2)</f>
        <v>0</v>
      </c>
      <c r="G753">
        <f>SUMIFS('Servicios Realizados'!H:H,'Servicios Realizados'!G:G,A753,'Servicios Realizados'!B:B,G$2)</f>
        <v>0</v>
      </c>
      <c r="H753">
        <f>SUMIFS('Servicios Realizados'!H:H,'Servicios Realizados'!G:G,A753,'Servicios Realizados'!B:B,H$2)</f>
        <v>0</v>
      </c>
      <c r="I753">
        <f>SUMIFS('Servicios Realizados'!H:H,'Servicios Realizados'!G:G,A753,'Servicios Realizados'!B:B,I$2)</f>
        <v>0</v>
      </c>
      <c r="J753">
        <f>SUMIFS('Servicios Realizados'!H:H,'Servicios Realizados'!G:G,A753,'Servicios Realizados'!B:B,J$2)</f>
        <v>0</v>
      </c>
    </row>
    <row r="754" spans="1:10" ht="15" customHeight="1">
      <c r="A754" s="6">
        <f t="shared" si="10"/>
        <v>43545</v>
      </c>
      <c r="B754">
        <f>SUMIF('Servicios Realizados'!G$2:G$800,A754,'Servicios Realizados'!H$2:H$800)</f>
        <v>50000</v>
      </c>
      <c r="D754">
        <f>SUMIFS('Servicios Realizados'!H:H,'Servicios Realizados'!G:G,A754,'Servicios Realizados'!B:B,D$2)</f>
        <v>50000</v>
      </c>
      <c r="E754">
        <f>SUMIFS('Servicios Realizados'!H:H,'Servicios Realizados'!G:G,A754,'Servicios Realizados'!B:B,E$2)</f>
        <v>0</v>
      </c>
      <c r="F754">
        <f>SUMIFS('Servicios Realizados'!H:H,'Servicios Realizados'!G:G,A754,'Servicios Realizados'!B:B,F$2)</f>
        <v>0</v>
      </c>
      <c r="G754">
        <f>SUMIFS('Servicios Realizados'!H:H,'Servicios Realizados'!G:G,A754,'Servicios Realizados'!B:B,G$2)</f>
        <v>0</v>
      </c>
      <c r="H754">
        <f>SUMIFS('Servicios Realizados'!H:H,'Servicios Realizados'!G:G,A754,'Servicios Realizados'!B:B,H$2)</f>
        <v>0</v>
      </c>
      <c r="I754">
        <f>SUMIFS('Servicios Realizados'!H:H,'Servicios Realizados'!G:G,A754,'Servicios Realizados'!B:B,I$2)</f>
        <v>0</v>
      </c>
      <c r="J754">
        <f>SUMIFS('Servicios Realizados'!H:H,'Servicios Realizados'!G:G,A754,'Servicios Realizados'!B:B,J$2)</f>
        <v>0</v>
      </c>
    </row>
    <row r="755" spans="1:10" ht="15" customHeight="1">
      <c r="A755" s="6">
        <f t="shared" si="10"/>
        <v>43546</v>
      </c>
      <c r="B755">
        <f>SUMIF('Servicios Realizados'!G$2:G$800,A755,'Servicios Realizados'!H$2:H$800)</f>
        <v>56000</v>
      </c>
      <c r="D755">
        <f>SUMIFS('Servicios Realizados'!H:H,'Servicios Realizados'!G:G,A755,'Servicios Realizados'!B:B,D$2)</f>
        <v>0</v>
      </c>
      <c r="E755">
        <f>SUMIFS('Servicios Realizados'!H:H,'Servicios Realizados'!G:G,A755,'Servicios Realizados'!B:B,E$2)</f>
        <v>56000</v>
      </c>
      <c r="F755">
        <f>SUMIFS('Servicios Realizados'!H:H,'Servicios Realizados'!G:G,A755,'Servicios Realizados'!B:B,F$2)</f>
        <v>0</v>
      </c>
      <c r="G755">
        <f>SUMIFS('Servicios Realizados'!H:H,'Servicios Realizados'!G:G,A755,'Servicios Realizados'!B:B,G$2)</f>
        <v>0</v>
      </c>
      <c r="H755">
        <f>SUMIFS('Servicios Realizados'!H:H,'Servicios Realizados'!G:G,A755,'Servicios Realizados'!B:B,H$2)</f>
        <v>0</v>
      </c>
      <c r="I755">
        <f>SUMIFS('Servicios Realizados'!H:H,'Servicios Realizados'!G:G,A755,'Servicios Realizados'!B:B,I$2)</f>
        <v>0</v>
      </c>
      <c r="J755">
        <f>SUMIFS('Servicios Realizados'!H:H,'Servicios Realizados'!G:G,A755,'Servicios Realizados'!B:B,J$2)</f>
        <v>0</v>
      </c>
    </row>
    <row r="756" spans="1:10" ht="15" customHeight="1">
      <c r="A756" s="6">
        <f t="shared" si="10"/>
        <v>43547</v>
      </c>
      <c r="B756">
        <f>SUMIF('Servicios Realizados'!G$2:G$800,A756,'Servicios Realizados'!H$2:H$800)</f>
        <v>138000</v>
      </c>
      <c r="D756">
        <f>SUMIFS('Servicios Realizados'!H:H,'Servicios Realizados'!G:G,A756,'Servicios Realizados'!B:B,D$2)</f>
        <v>73000</v>
      </c>
      <c r="E756">
        <f>SUMIFS('Servicios Realizados'!H:H,'Servicios Realizados'!G:G,A756,'Servicios Realizados'!B:B,E$2)</f>
        <v>0</v>
      </c>
      <c r="F756">
        <f>SUMIFS('Servicios Realizados'!H:H,'Servicios Realizados'!G:G,A756,'Servicios Realizados'!B:B,F$2)</f>
        <v>0</v>
      </c>
      <c r="G756">
        <f>SUMIFS('Servicios Realizados'!H:H,'Servicios Realizados'!G:G,A756,'Servicios Realizados'!B:B,G$2)</f>
        <v>65000</v>
      </c>
      <c r="H756">
        <f>SUMIFS('Servicios Realizados'!H:H,'Servicios Realizados'!G:G,A756,'Servicios Realizados'!B:B,H$2)</f>
        <v>0</v>
      </c>
      <c r="I756">
        <f>SUMIFS('Servicios Realizados'!H:H,'Servicios Realizados'!G:G,A756,'Servicios Realizados'!B:B,I$2)</f>
        <v>0</v>
      </c>
      <c r="J756">
        <f>SUMIFS('Servicios Realizados'!H:H,'Servicios Realizados'!G:G,A756,'Servicios Realizados'!B:B,J$2)</f>
        <v>0</v>
      </c>
    </row>
    <row r="757" spans="1:10" ht="15" customHeight="1">
      <c r="A757" s="6">
        <f t="shared" si="10"/>
        <v>43548</v>
      </c>
      <c r="B757">
        <f>SUMIF('Servicios Realizados'!G$2:G$800,A757,'Servicios Realizados'!H$2:H$800)</f>
        <v>0</v>
      </c>
      <c r="D757">
        <f>SUMIFS('Servicios Realizados'!H:H,'Servicios Realizados'!G:G,A757,'Servicios Realizados'!B:B,D$2)</f>
        <v>0</v>
      </c>
      <c r="E757">
        <f>SUMIFS('Servicios Realizados'!H:H,'Servicios Realizados'!G:G,A757,'Servicios Realizados'!B:B,E$2)</f>
        <v>0</v>
      </c>
      <c r="F757">
        <f>SUMIFS('Servicios Realizados'!H:H,'Servicios Realizados'!G:G,A757,'Servicios Realizados'!B:B,F$2)</f>
        <v>0</v>
      </c>
      <c r="G757">
        <f>SUMIFS('Servicios Realizados'!H:H,'Servicios Realizados'!G:G,A757,'Servicios Realizados'!B:B,G$2)</f>
        <v>0</v>
      </c>
      <c r="H757">
        <f>SUMIFS('Servicios Realizados'!H:H,'Servicios Realizados'!G:G,A757,'Servicios Realizados'!B:B,H$2)</f>
        <v>0</v>
      </c>
      <c r="I757">
        <f>SUMIFS('Servicios Realizados'!H:H,'Servicios Realizados'!G:G,A757,'Servicios Realizados'!B:B,I$2)</f>
        <v>0</v>
      </c>
      <c r="J757">
        <f>SUMIFS('Servicios Realizados'!H:H,'Servicios Realizados'!G:G,A757,'Servicios Realizados'!B:B,J$2)</f>
        <v>0</v>
      </c>
    </row>
    <row r="758" spans="1:10" ht="15" customHeight="1">
      <c r="A758" s="6">
        <f t="shared" si="10"/>
        <v>43549</v>
      </c>
      <c r="B758">
        <f>SUMIF('Servicios Realizados'!G$2:G$800,A758,'Servicios Realizados'!H$2:H$800)</f>
        <v>245000</v>
      </c>
      <c r="D758">
        <f>SUMIFS('Servicios Realizados'!H:H,'Servicios Realizados'!G:G,A758,'Servicios Realizados'!B:B,D$2)</f>
        <v>202000</v>
      </c>
      <c r="E758">
        <f>SUMIFS('Servicios Realizados'!H:H,'Servicios Realizados'!G:G,A758,'Servicios Realizados'!B:B,E$2)</f>
        <v>43000</v>
      </c>
      <c r="F758">
        <f>SUMIFS('Servicios Realizados'!H:H,'Servicios Realizados'!G:G,A758,'Servicios Realizados'!B:B,F$2)</f>
        <v>0</v>
      </c>
      <c r="G758">
        <f>SUMIFS('Servicios Realizados'!H:H,'Servicios Realizados'!G:G,A758,'Servicios Realizados'!B:B,G$2)</f>
        <v>0</v>
      </c>
      <c r="H758">
        <f>SUMIFS('Servicios Realizados'!H:H,'Servicios Realizados'!G:G,A758,'Servicios Realizados'!B:B,H$2)</f>
        <v>0</v>
      </c>
      <c r="I758">
        <f>SUMIFS('Servicios Realizados'!H:H,'Servicios Realizados'!G:G,A758,'Servicios Realizados'!B:B,I$2)</f>
        <v>0</v>
      </c>
      <c r="J758">
        <f>SUMIFS('Servicios Realizados'!H:H,'Servicios Realizados'!G:G,A758,'Servicios Realizados'!B:B,J$2)</f>
        <v>0</v>
      </c>
    </row>
    <row r="759" spans="1:10" ht="15" customHeight="1">
      <c r="A759" s="6">
        <f t="shared" si="10"/>
        <v>43550</v>
      </c>
      <c r="B759">
        <f>SUMIF('Servicios Realizados'!G$2:G$800,A759,'Servicios Realizados'!H$2:H$800)</f>
        <v>35000</v>
      </c>
      <c r="D759">
        <f>SUMIFS('Servicios Realizados'!H:H,'Servicios Realizados'!G:G,A759,'Servicios Realizados'!B:B,D$2)</f>
        <v>0</v>
      </c>
      <c r="E759">
        <f>SUMIFS('Servicios Realizados'!H:H,'Servicios Realizados'!G:G,A759,'Servicios Realizados'!B:B,E$2)</f>
        <v>35000</v>
      </c>
      <c r="F759">
        <f>SUMIFS('Servicios Realizados'!H:H,'Servicios Realizados'!G:G,A759,'Servicios Realizados'!B:B,F$2)</f>
        <v>0</v>
      </c>
      <c r="G759">
        <f>SUMIFS('Servicios Realizados'!H:H,'Servicios Realizados'!G:G,A759,'Servicios Realizados'!B:B,G$2)</f>
        <v>0</v>
      </c>
      <c r="H759">
        <f>SUMIFS('Servicios Realizados'!H:H,'Servicios Realizados'!G:G,A759,'Servicios Realizados'!B:B,H$2)</f>
        <v>0</v>
      </c>
      <c r="I759">
        <f>SUMIFS('Servicios Realizados'!H:H,'Servicios Realizados'!G:G,A759,'Servicios Realizados'!B:B,I$2)</f>
        <v>0</v>
      </c>
      <c r="J759">
        <f>SUMIFS('Servicios Realizados'!H:H,'Servicios Realizados'!G:G,A759,'Servicios Realizados'!B:B,J$2)</f>
        <v>0</v>
      </c>
    </row>
    <row r="760" spans="1:10" ht="15" customHeight="1">
      <c r="A760" s="6">
        <f t="shared" si="10"/>
        <v>43551</v>
      </c>
      <c r="B760">
        <f>SUMIF('Servicios Realizados'!G$2:G$800,A760,'Servicios Realizados'!H$2:H$800)</f>
        <v>93500</v>
      </c>
      <c r="D760">
        <f>SUMIFS('Servicios Realizados'!H:H,'Servicios Realizados'!G:G,A760,'Servicios Realizados'!B:B,D$2)</f>
        <v>0</v>
      </c>
      <c r="E760">
        <f>SUMIFS('Servicios Realizados'!H:H,'Servicios Realizados'!G:G,A760,'Servicios Realizados'!B:B,E$2)</f>
        <v>25000</v>
      </c>
      <c r="F760">
        <f>SUMIFS('Servicios Realizados'!H:H,'Servicios Realizados'!G:G,A760,'Servicios Realizados'!B:B,F$2)</f>
        <v>0</v>
      </c>
      <c r="G760">
        <f>SUMIFS('Servicios Realizados'!H:H,'Servicios Realizados'!G:G,A760,'Servicios Realizados'!B:B,G$2)</f>
        <v>39500</v>
      </c>
      <c r="H760">
        <f>SUMIFS('Servicios Realizados'!H:H,'Servicios Realizados'!G:G,A760,'Servicios Realizados'!B:B,H$2)</f>
        <v>0</v>
      </c>
      <c r="I760">
        <f>SUMIFS('Servicios Realizados'!H:H,'Servicios Realizados'!G:G,A760,'Servicios Realizados'!B:B,I$2)</f>
        <v>0</v>
      </c>
      <c r="J760">
        <f>SUMIFS('Servicios Realizados'!H:H,'Servicios Realizados'!G:G,A760,'Servicios Realizados'!B:B,J$2)</f>
        <v>29000</v>
      </c>
    </row>
    <row r="761" spans="1:10" ht="15" customHeight="1">
      <c r="A761" s="6">
        <f t="shared" si="10"/>
        <v>43552</v>
      </c>
      <c r="B761">
        <f>SUMIF('Servicios Realizados'!G$2:G$800,A761,'Servicios Realizados'!H$2:H$800)</f>
        <v>129000</v>
      </c>
      <c r="D761">
        <f>SUMIFS('Servicios Realizados'!H:H,'Servicios Realizados'!G:G,A761,'Servicios Realizados'!B:B,D$2)</f>
        <v>79000</v>
      </c>
      <c r="E761">
        <f>SUMIFS('Servicios Realizados'!H:H,'Servicios Realizados'!G:G,A761,'Servicios Realizados'!B:B,E$2)</f>
        <v>50000</v>
      </c>
      <c r="F761">
        <f>SUMIFS('Servicios Realizados'!H:H,'Servicios Realizados'!G:G,A761,'Servicios Realizados'!B:B,F$2)</f>
        <v>0</v>
      </c>
      <c r="G761">
        <f>SUMIFS('Servicios Realizados'!H:H,'Servicios Realizados'!G:G,A761,'Servicios Realizados'!B:B,G$2)</f>
        <v>0</v>
      </c>
      <c r="H761">
        <f>SUMIFS('Servicios Realizados'!H:H,'Servicios Realizados'!G:G,A761,'Servicios Realizados'!B:B,H$2)</f>
        <v>0</v>
      </c>
      <c r="I761">
        <f>SUMIFS('Servicios Realizados'!H:H,'Servicios Realizados'!G:G,A761,'Servicios Realizados'!B:B,I$2)</f>
        <v>0</v>
      </c>
      <c r="J761">
        <f>SUMIFS('Servicios Realizados'!H:H,'Servicios Realizados'!G:G,A761,'Servicios Realizados'!B:B,J$2)</f>
        <v>0</v>
      </c>
    </row>
    <row r="762" spans="1:10" ht="15" customHeight="1">
      <c r="A762" s="6">
        <f t="shared" si="10"/>
        <v>43553</v>
      </c>
      <c r="B762">
        <f>SUMIF('Servicios Realizados'!G$2:G$800,A762,'Servicios Realizados'!H$2:H$800)</f>
        <v>30000</v>
      </c>
      <c r="D762">
        <f>SUMIFS('Servicios Realizados'!H:H,'Servicios Realizados'!G:G,A762,'Servicios Realizados'!B:B,D$2)</f>
        <v>0</v>
      </c>
      <c r="E762">
        <f>SUMIFS('Servicios Realizados'!H:H,'Servicios Realizados'!G:G,A762,'Servicios Realizados'!B:B,E$2)</f>
        <v>30000</v>
      </c>
      <c r="F762">
        <f>SUMIFS('Servicios Realizados'!H:H,'Servicios Realizados'!G:G,A762,'Servicios Realizados'!B:B,F$2)</f>
        <v>0</v>
      </c>
      <c r="G762">
        <f>SUMIFS('Servicios Realizados'!H:H,'Servicios Realizados'!G:G,A762,'Servicios Realizados'!B:B,G$2)</f>
        <v>0</v>
      </c>
      <c r="H762">
        <f>SUMIFS('Servicios Realizados'!H:H,'Servicios Realizados'!G:G,A762,'Servicios Realizados'!B:B,H$2)</f>
        <v>0</v>
      </c>
      <c r="I762">
        <f>SUMIFS('Servicios Realizados'!H:H,'Servicios Realizados'!G:G,A762,'Servicios Realizados'!B:B,I$2)</f>
        <v>0</v>
      </c>
      <c r="J762">
        <f>SUMIFS('Servicios Realizados'!H:H,'Servicios Realizados'!G:G,A762,'Servicios Realizados'!B:B,J$2)</f>
        <v>0</v>
      </c>
    </row>
    <row r="763" spans="1:10" ht="15" customHeight="1">
      <c r="A763" s="6">
        <f t="shared" si="10"/>
        <v>43554</v>
      </c>
      <c r="B763">
        <f>SUMIF('Servicios Realizados'!G$2:G$800,A763,'Servicios Realizados'!H$2:H$800)</f>
        <v>99000</v>
      </c>
      <c r="D763">
        <f>SUMIFS('Servicios Realizados'!H:H,'Servicios Realizados'!G:G,A763,'Servicios Realizados'!B:B,D$2)</f>
        <v>41000</v>
      </c>
      <c r="E763">
        <f>SUMIFS('Servicios Realizados'!H:H,'Servicios Realizados'!G:G,A763,'Servicios Realizados'!B:B,E$2)</f>
        <v>58000</v>
      </c>
      <c r="F763">
        <f>SUMIFS('Servicios Realizados'!H:H,'Servicios Realizados'!G:G,A763,'Servicios Realizados'!B:B,F$2)</f>
        <v>0</v>
      </c>
      <c r="G763">
        <f>SUMIFS('Servicios Realizados'!H:H,'Servicios Realizados'!G:G,A763,'Servicios Realizados'!B:B,G$2)</f>
        <v>0</v>
      </c>
      <c r="H763">
        <f>SUMIFS('Servicios Realizados'!H:H,'Servicios Realizados'!G:G,A763,'Servicios Realizados'!B:B,H$2)</f>
        <v>0</v>
      </c>
      <c r="I763">
        <f>SUMIFS('Servicios Realizados'!H:H,'Servicios Realizados'!G:G,A763,'Servicios Realizados'!B:B,I$2)</f>
        <v>0</v>
      </c>
      <c r="J763">
        <f>SUMIFS('Servicios Realizados'!H:H,'Servicios Realizados'!G:G,A763,'Servicios Realizados'!B:B,J$2)</f>
        <v>0</v>
      </c>
    </row>
    <row r="764" spans="1:10" ht="15" customHeight="1">
      <c r="A764" s="6">
        <f t="shared" si="10"/>
        <v>43555</v>
      </c>
      <c r="B764">
        <f>SUMIF('Servicios Realizados'!G$2:G$800,A764,'Servicios Realizados'!H$2:H$800)</f>
        <v>0</v>
      </c>
      <c r="D764">
        <f>SUMIFS('Servicios Realizados'!H:H,'Servicios Realizados'!G:G,A764,'Servicios Realizados'!B:B,D$2)</f>
        <v>0</v>
      </c>
      <c r="E764">
        <f>SUMIFS('Servicios Realizados'!H:H,'Servicios Realizados'!G:G,A764,'Servicios Realizados'!B:B,E$2)</f>
        <v>0</v>
      </c>
      <c r="F764">
        <f>SUMIFS('Servicios Realizados'!H:H,'Servicios Realizados'!G:G,A764,'Servicios Realizados'!B:B,F$2)</f>
        <v>0</v>
      </c>
      <c r="G764">
        <f>SUMIFS('Servicios Realizados'!H:H,'Servicios Realizados'!G:G,A764,'Servicios Realizados'!B:B,G$2)</f>
        <v>0</v>
      </c>
      <c r="H764">
        <f>SUMIFS('Servicios Realizados'!H:H,'Servicios Realizados'!G:G,A764,'Servicios Realizados'!B:B,H$2)</f>
        <v>0</v>
      </c>
      <c r="I764">
        <f>SUMIFS('Servicios Realizados'!H:H,'Servicios Realizados'!G:G,A764,'Servicios Realizados'!B:B,I$2)</f>
        <v>0</v>
      </c>
      <c r="J764">
        <f>SUMIFS('Servicios Realizados'!H:H,'Servicios Realizados'!G:G,A764,'Servicios Realizados'!B:B,J$2)</f>
        <v>0</v>
      </c>
    </row>
    <row r="765" spans="1:10" ht="15" hidden="1" customHeight="1">
      <c r="A765" s="6">
        <f t="shared" si="10"/>
        <v>43556</v>
      </c>
      <c r="B765">
        <f>SUMIF('Servicios Realizados'!G$2:G$800,A765,'Servicios Realizados'!H$2:H$800)</f>
        <v>314000</v>
      </c>
      <c r="D765">
        <f>SUMIFS('Servicios Realizados'!H:H,'Servicios Realizados'!G:G,A765,'Servicios Realizados'!B:B,D$2)</f>
        <v>68000</v>
      </c>
      <c r="E765">
        <f>SUMIFS('Servicios Realizados'!H:H,'Servicios Realizados'!G:G,A765,'Servicios Realizados'!B:B,E$2)</f>
        <v>163000</v>
      </c>
      <c r="F765">
        <f>SUMIFS('Servicios Realizados'!H:H,'Servicios Realizados'!G:G,A765,'Servicios Realizados'!B:B,F$2)</f>
        <v>0</v>
      </c>
      <c r="G765">
        <f>SUMIFS('Servicios Realizados'!H:H,'Servicios Realizados'!G:G,A765,'Servicios Realizados'!B:B,G$2)</f>
        <v>83000</v>
      </c>
      <c r="H765">
        <f>SUMIFS('Servicios Realizados'!H:H,'Servicios Realizados'!G:G,A765,'Servicios Realizados'!B:B,H$2)</f>
        <v>0</v>
      </c>
      <c r="I765">
        <f>SUMIFS('Servicios Realizados'!H:H,'Servicios Realizados'!G:G,A765,'Servicios Realizados'!B:B,I$2)</f>
        <v>0</v>
      </c>
      <c r="J765">
        <f>SUMIFS('Servicios Realizados'!H:H,'Servicios Realizados'!G:G,A765,'Servicios Realizados'!B:B,J$2)</f>
        <v>0</v>
      </c>
    </row>
    <row r="766" spans="1:10" ht="15" hidden="1" customHeight="1">
      <c r="A766" s="6">
        <f t="shared" si="10"/>
        <v>43557</v>
      </c>
      <c r="B766">
        <f>SUMIF('Servicios Realizados'!G$2:G$800,A766,'Servicios Realizados'!H$2:H$800)</f>
        <v>25000</v>
      </c>
      <c r="D766">
        <f>SUMIFS('Servicios Realizados'!H:H,'Servicios Realizados'!G:G,A766,'Servicios Realizados'!B:B,D$2)</f>
        <v>0</v>
      </c>
      <c r="E766">
        <f>SUMIFS('Servicios Realizados'!H:H,'Servicios Realizados'!G:G,A766,'Servicios Realizados'!B:B,E$2)</f>
        <v>25000</v>
      </c>
      <c r="F766">
        <f>SUMIFS('Servicios Realizados'!H:H,'Servicios Realizados'!G:G,A766,'Servicios Realizados'!B:B,F$2)</f>
        <v>0</v>
      </c>
      <c r="G766">
        <f>SUMIFS('Servicios Realizados'!H:H,'Servicios Realizados'!G:G,A766,'Servicios Realizados'!B:B,G$2)</f>
        <v>0</v>
      </c>
      <c r="H766">
        <f>SUMIFS('Servicios Realizados'!H:H,'Servicios Realizados'!G:G,A766,'Servicios Realizados'!B:B,H$2)</f>
        <v>0</v>
      </c>
      <c r="I766">
        <f>SUMIFS('Servicios Realizados'!H:H,'Servicios Realizados'!G:G,A766,'Servicios Realizados'!B:B,I$2)</f>
        <v>0</v>
      </c>
      <c r="J766">
        <f>SUMIFS('Servicios Realizados'!H:H,'Servicios Realizados'!G:G,A766,'Servicios Realizados'!B:B,J$2)</f>
        <v>0</v>
      </c>
    </row>
    <row r="767" spans="1:10" ht="15" hidden="1" customHeight="1">
      <c r="A767" s="6">
        <f t="shared" si="10"/>
        <v>43558</v>
      </c>
      <c r="B767">
        <f>SUMIF('Servicios Realizados'!G$2:G$800,A767,'Servicios Realizados'!H$2:H$800)</f>
        <v>86000</v>
      </c>
      <c r="D767">
        <f>SUMIFS('Servicios Realizados'!H:H,'Servicios Realizados'!G:G,A767,'Servicios Realizados'!B:B,D$2)</f>
        <v>0</v>
      </c>
      <c r="E767">
        <f>SUMIFS('Servicios Realizados'!H:H,'Servicios Realizados'!G:G,A767,'Servicios Realizados'!B:B,E$2)</f>
        <v>48000</v>
      </c>
      <c r="F767">
        <f>SUMIFS('Servicios Realizados'!H:H,'Servicios Realizados'!G:G,A767,'Servicios Realizados'!B:B,F$2)</f>
        <v>0</v>
      </c>
      <c r="G767">
        <f>SUMIFS('Servicios Realizados'!H:H,'Servicios Realizados'!G:G,A767,'Servicios Realizados'!B:B,G$2)</f>
        <v>38000</v>
      </c>
      <c r="H767">
        <f>SUMIFS('Servicios Realizados'!H:H,'Servicios Realizados'!G:G,A767,'Servicios Realizados'!B:B,H$2)</f>
        <v>0</v>
      </c>
      <c r="I767">
        <f>SUMIFS('Servicios Realizados'!H:H,'Servicios Realizados'!G:G,A767,'Servicios Realizados'!B:B,I$2)</f>
        <v>0</v>
      </c>
      <c r="J767">
        <f>SUMIFS('Servicios Realizados'!H:H,'Servicios Realizados'!G:G,A767,'Servicios Realizados'!B:B,J$2)</f>
        <v>0</v>
      </c>
    </row>
    <row r="768" spans="1:10" ht="15" hidden="1" customHeight="1">
      <c r="A768" s="6">
        <f t="shared" si="10"/>
        <v>43559</v>
      </c>
      <c r="B768">
        <f>SUMIF('Servicios Realizados'!G$2:G$800,A768,'Servicios Realizados'!H$2:H$800)</f>
        <v>23000</v>
      </c>
      <c r="D768">
        <f>SUMIFS('Servicios Realizados'!H:H,'Servicios Realizados'!G:G,A768,'Servicios Realizados'!B:B,D$2)</f>
        <v>0</v>
      </c>
      <c r="E768">
        <f>SUMIFS('Servicios Realizados'!H:H,'Servicios Realizados'!G:G,A768,'Servicios Realizados'!B:B,E$2)</f>
        <v>23000</v>
      </c>
      <c r="F768">
        <f>SUMIFS('Servicios Realizados'!H:H,'Servicios Realizados'!G:G,A768,'Servicios Realizados'!B:B,F$2)</f>
        <v>0</v>
      </c>
      <c r="G768">
        <f>SUMIFS('Servicios Realizados'!H:H,'Servicios Realizados'!G:G,A768,'Servicios Realizados'!B:B,G$2)</f>
        <v>0</v>
      </c>
      <c r="H768">
        <f>SUMIFS('Servicios Realizados'!H:H,'Servicios Realizados'!G:G,A768,'Servicios Realizados'!B:B,H$2)</f>
        <v>0</v>
      </c>
      <c r="I768">
        <f>SUMIFS('Servicios Realizados'!H:H,'Servicios Realizados'!G:G,A768,'Servicios Realizados'!B:B,I$2)</f>
        <v>0</v>
      </c>
      <c r="J768">
        <f>SUMIFS('Servicios Realizados'!H:H,'Servicios Realizados'!G:G,A768,'Servicios Realizados'!B:B,J$2)</f>
        <v>0</v>
      </c>
    </row>
    <row r="769" spans="1:10" ht="15" hidden="1" customHeight="1">
      <c r="A769" s="6">
        <f t="shared" si="10"/>
        <v>43560</v>
      </c>
      <c r="B769">
        <f>SUMIF('Servicios Realizados'!G$2:G$800,A769,'Servicios Realizados'!H$2:H$800)</f>
        <v>29000</v>
      </c>
      <c r="D769">
        <f>SUMIFS('Servicios Realizados'!H:H,'Servicios Realizados'!G:G,A769,'Servicios Realizados'!B:B,D$2)</f>
        <v>0</v>
      </c>
      <c r="E769">
        <f>SUMIFS('Servicios Realizados'!H:H,'Servicios Realizados'!G:G,A769,'Servicios Realizados'!B:B,E$2)</f>
        <v>29000</v>
      </c>
      <c r="F769">
        <f>SUMIFS('Servicios Realizados'!H:H,'Servicios Realizados'!G:G,A769,'Servicios Realizados'!B:B,F$2)</f>
        <v>0</v>
      </c>
      <c r="G769">
        <f>SUMIFS('Servicios Realizados'!H:H,'Servicios Realizados'!G:G,A769,'Servicios Realizados'!B:B,G$2)</f>
        <v>0</v>
      </c>
      <c r="H769">
        <f>SUMIFS('Servicios Realizados'!H:H,'Servicios Realizados'!G:G,A769,'Servicios Realizados'!B:B,H$2)</f>
        <v>0</v>
      </c>
      <c r="I769">
        <f>SUMIFS('Servicios Realizados'!H:H,'Servicios Realizados'!G:G,A769,'Servicios Realizados'!B:B,I$2)</f>
        <v>0</v>
      </c>
      <c r="J769">
        <f>SUMIFS('Servicios Realizados'!H:H,'Servicios Realizados'!G:G,A769,'Servicios Realizados'!B:B,J$2)</f>
        <v>0</v>
      </c>
    </row>
    <row r="770" spans="1:10" ht="15" hidden="1" customHeight="1">
      <c r="A770" s="6">
        <f t="shared" si="10"/>
        <v>43561</v>
      </c>
      <c r="B770">
        <f>SUMIF('Servicios Realizados'!G$2:G$800,A770,'Servicios Realizados'!H$2:H$800)</f>
        <v>132000</v>
      </c>
      <c r="D770">
        <f>SUMIFS('Servicios Realizados'!H:H,'Servicios Realizados'!G:G,A770,'Servicios Realizados'!B:B,D$2)</f>
        <v>42000</v>
      </c>
      <c r="E770">
        <f>SUMIFS('Servicios Realizados'!H:H,'Servicios Realizados'!G:G,A770,'Servicios Realizados'!B:B,E$2)</f>
        <v>90000</v>
      </c>
      <c r="F770">
        <f>SUMIFS('Servicios Realizados'!H:H,'Servicios Realizados'!G:G,A770,'Servicios Realizados'!B:B,F$2)</f>
        <v>0</v>
      </c>
      <c r="G770">
        <f>SUMIFS('Servicios Realizados'!H:H,'Servicios Realizados'!G:G,A770,'Servicios Realizados'!B:B,G$2)</f>
        <v>0</v>
      </c>
      <c r="H770">
        <f>SUMIFS('Servicios Realizados'!H:H,'Servicios Realizados'!G:G,A770,'Servicios Realizados'!B:B,H$2)</f>
        <v>0</v>
      </c>
      <c r="I770">
        <f>SUMIFS('Servicios Realizados'!H:H,'Servicios Realizados'!G:G,A770,'Servicios Realizados'!B:B,I$2)</f>
        <v>0</v>
      </c>
      <c r="J770">
        <f>SUMIFS('Servicios Realizados'!H:H,'Servicios Realizados'!G:G,A770,'Servicios Realizados'!B:B,J$2)</f>
        <v>0</v>
      </c>
    </row>
    <row r="771" spans="1:10" ht="15" hidden="1" customHeight="1">
      <c r="A771" s="6">
        <f t="shared" si="10"/>
        <v>43562</v>
      </c>
      <c r="B771">
        <f>SUMIF('Servicios Realizados'!G$2:G$800,A771,'Servicios Realizados'!H$2:H$800)</f>
        <v>0</v>
      </c>
      <c r="D771">
        <f>SUMIFS('Servicios Realizados'!H:H,'Servicios Realizados'!G:G,A771,'Servicios Realizados'!B:B,D$2)</f>
        <v>0</v>
      </c>
      <c r="E771">
        <f>SUMIFS('Servicios Realizados'!H:H,'Servicios Realizados'!G:G,A771,'Servicios Realizados'!B:B,E$2)</f>
        <v>0</v>
      </c>
      <c r="F771">
        <f>SUMIFS('Servicios Realizados'!H:H,'Servicios Realizados'!G:G,A771,'Servicios Realizados'!B:B,F$2)</f>
        <v>0</v>
      </c>
      <c r="G771">
        <f>SUMIFS('Servicios Realizados'!H:H,'Servicios Realizados'!G:G,A771,'Servicios Realizados'!B:B,G$2)</f>
        <v>0</v>
      </c>
      <c r="H771">
        <f>SUMIFS('Servicios Realizados'!H:H,'Servicios Realizados'!G:G,A771,'Servicios Realizados'!B:B,H$2)</f>
        <v>0</v>
      </c>
      <c r="I771">
        <f>SUMIFS('Servicios Realizados'!H:H,'Servicios Realizados'!G:G,A771,'Servicios Realizados'!B:B,I$2)</f>
        <v>0</v>
      </c>
      <c r="J771">
        <f>SUMIFS('Servicios Realizados'!H:H,'Servicios Realizados'!G:G,A771,'Servicios Realizados'!B:B,J$2)</f>
        <v>0</v>
      </c>
    </row>
    <row r="772" spans="1:10" ht="15" hidden="1" customHeight="1">
      <c r="A772" s="6">
        <f t="shared" si="10"/>
        <v>43563</v>
      </c>
      <c r="B772">
        <f>SUMIF('Servicios Realizados'!G$2:G$800,A772,'Servicios Realizados'!H$2:H$800)</f>
        <v>66000</v>
      </c>
      <c r="D772">
        <f>SUMIFS('Servicios Realizados'!H:H,'Servicios Realizados'!G:G,A772,'Servicios Realizados'!B:B,D$2)</f>
        <v>0</v>
      </c>
      <c r="E772">
        <f>SUMIFS('Servicios Realizados'!H:H,'Servicios Realizados'!G:G,A772,'Servicios Realizados'!B:B,E$2)</f>
        <v>66000</v>
      </c>
      <c r="F772">
        <f>SUMIFS('Servicios Realizados'!H:H,'Servicios Realizados'!G:G,A772,'Servicios Realizados'!B:B,F$2)</f>
        <v>0</v>
      </c>
      <c r="G772">
        <f>SUMIFS('Servicios Realizados'!H:H,'Servicios Realizados'!G:G,A772,'Servicios Realizados'!B:B,G$2)</f>
        <v>0</v>
      </c>
      <c r="H772">
        <f>SUMIFS('Servicios Realizados'!H:H,'Servicios Realizados'!G:G,A772,'Servicios Realizados'!B:B,H$2)</f>
        <v>0</v>
      </c>
      <c r="I772">
        <f>SUMIFS('Servicios Realizados'!H:H,'Servicios Realizados'!G:G,A772,'Servicios Realizados'!B:B,I$2)</f>
        <v>0</v>
      </c>
      <c r="J772">
        <f>SUMIFS('Servicios Realizados'!H:H,'Servicios Realizados'!G:G,A772,'Servicios Realizados'!B:B,J$2)</f>
        <v>0</v>
      </c>
    </row>
    <row r="773" spans="1:10" ht="15" hidden="1" customHeight="1">
      <c r="A773" s="6">
        <f t="shared" si="10"/>
        <v>43564</v>
      </c>
      <c r="B773">
        <f>SUMIF('Servicios Realizados'!G$2:G$800,A773,'Servicios Realizados'!H$2:H$800)</f>
        <v>111000</v>
      </c>
      <c r="D773">
        <f>SUMIFS('Servicios Realizados'!H:H,'Servicios Realizados'!G:G,A773,'Servicios Realizados'!B:B,D$2)</f>
        <v>0</v>
      </c>
      <c r="E773">
        <f>SUMIFS('Servicios Realizados'!H:H,'Servicios Realizados'!G:G,A773,'Servicios Realizados'!B:B,E$2)</f>
        <v>111000</v>
      </c>
      <c r="F773">
        <f>SUMIFS('Servicios Realizados'!H:H,'Servicios Realizados'!G:G,A773,'Servicios Realizados'!B:B,F$2)</f>
        <v>0</v>
      </c>
      <c r="G773">
        <f>SUMIFS('Servicios Realizados'!H:H,'Servicios Realizados'!G:G,A773,'Servicios Realizados'!B:B,G$2)</f>
        <v>0</v>
      </c>
      <c r="H773">
        <f>SUMIFS('Servicios Realizados'!H:H,'Servicios Realizados'!G:G,A773,'Servicios Realizados'!B:B,H$2)</f>
        <v>0</v>
      </c>
      <c r="I773">
        <f>SUMIFS('Servicios Realizados'!H:H,'Servicios Realizados'!G:G,A773,'Servicios Realizados'!B:B,I$2)</f>
        <v>0</v>
      </c>
      <c r="J773">
        <f>SUMIFS('Servicios Realizados'!H:H,'Servicios Realizados'!G:G,A773,'Servicios Realizados'!B:B,J$2)</f>
        <v>0</v>
      </c>
    </row>
    <row r="774" spans="1:10" ht="15" hidden="1" customHeight="1">
      <c r="A774" s="6">
        <f t="shared" si="10"/>
        <v>43565</v>
      </c>
      <c r="B774">
        <f>SUMIF('Servicios Realizados'!G$2:G$800,A774,'Servicios Realizados'!H$2:H$800)</f>
        <v>79000</v>
      </c>
      <c r="D774">
        <f>SUMIFS('Servicios Realizados'!H:H,'Servicios Realizados'!G:G,A774,'Servicios Realizados'!B:B,D$2)</f>
        <v>41000</v>
      </c>
      <c r="E774">
        <f>SUMIFS('Servicios Realizados'!H:H,'Servicios Realizados'!G:G,A774,'Servicios Realizados'!B:B,E$2)</f>
        <v>38000</v>
      </c>
      <c r="F774">
        <f>SUMIFS('Servicios Realizados'!H:H,'Servicios Realizados'!G:G,A774,'Servicios Realizados'!B:B,F$2)</f>
        <v>0</v>
      </c>
      <c r="G774">
        <f>SUMIFS('Servicios Realizados'!H:H,'Servicios Realizados'!G:G,A774,'Servicios Realizados'!B:B,G$2)</f>
        <v>0</v>
      </c>
      <c r="H774">
        <f>SUMIFS('Servicios Realizados'!H:H,'Servicios Realizados'!G:G,A774,'Servicios Realizados'!B:B,H$2)</f>
        <v>0</v>
      </c>
      <c r="I774">
        <f>SUMIFS('Servicios Realizados'!H:H,'Servicios Realizados'!G:G,A774,'Servicios Realizados'!B:B,I$2)</f>
        <v>0</v>
      </c>
      <c r="J774">
        <f>SUMIFS('Servicios Realizados'!H:H,'Servicios Realizados'!G:G,A774,'Servicios Realizados'!B:B,J$2)</f>
        <v>0</v>
      </c>
    </row>
    <row r="775" spans="1:10" ht="15" hidden="1" customHeight="1">
      <c r="A775" s="6">
        <f t="shared" si="10"/>
        <v>43566</v>
      </c>
      <c r="B775">
        <f>SUMIF('Servicios Realizados'!G$2:G$800,A775,'Servicios Realizados'!H$2:H$800)</f>
        <v>160500</v>
      </c>
      <c r="D775">
        <f>SUMIFS('Servicios Realizados'!H:H,'Servicios Realizados'!G:G,A775,'Servicios Realizados'!B:B,D$2)</f>
        <v>0</v>
      </c>
      <c r="E775">
        <f>SUMIFS('Servicios Realizados'!H:H,'Servicios Realizados'!G:G,A775,'Servicios Realizados'!B:B,E$2)</f>
        <v>160500</v>
      </c>
      <c r="F775">
        <f>SUMIFS('Servicios Realizados'!H:H,'Servicios Realizados'!G:G,A775,'Servicios Realizados'!B:B,F$2)</f>
        <v>0</v>
      </c>
      <c r="G775">
        <f>SUMIFS('Servicios Realizados'!H:H,'Servicios Realizados'!G:G,A775,'Servicios Realizados'!B:B,G$2)</f>
        <v>0</v>
      </c>
      <c r="H775">
        <f>SUMIFS('Servicios Realizados'!H:H,'Servicios Realizados'!G:G,A775,'Servicios Realizados'!B:B,H$2)</f>
        <v>0</v>
      </c>
      <c r="I775">
        <f>SUMIFS('Servicios Realizados'!H:H,'Servicios Realizados'!G:G,A775,'Servicios Realizados'!B:B,I$2)</f>
        <v>0</v>
      </c>
      <c r="J775">
        <f>SUMIFS('Servicios Realizados'!H:H,'Servicios Realizados'!G:G,A775,'Servicios Realizados'!B:B,J$2)</f>
        <v>0</v>
      </c>
    </row>
    <row r="776" spans="1:10" ht="15" hidden="1" customHeight="1">
      <c r="A776" s="6">
        <f t="shared" si="10"/>
        <v>43567</v>
      </c>
      <c r="B776">
        <f>SUMIF('Servicios Realizados'!G$2:G$800,A776,'Servicios Realizados'!H$2:H$800)</f>
        <v>38000</v>
      </c>
      <c r="D776">
        <f>SUMIFS('Servicios Realizados'!H:H,'Servicios Realizados'!G:G,A776,'Servicios Realizados'!B:B,D$2)</f>
        <v>38000</v>
      </c>
      <c r="E776">
        <f>SUMIFS('Servicios Realizados'!H:H,'Servicios Realizados'!G:G,A776,'Servicios Realizados'!B:B,E$2)</f>
        <v>0</v>
      </c>
      <c r="F776">
        <f>SUMIFS('Servicios Realizados'!H:H,'Servicios Realizados'!G:G,A776,'Servicios Realizados'!B:B,F$2)</f>
        <v>0</v>
      </c>
      <c r="G776">
        <f>SUMIFS('Servicios Realizados'!H:H,'Servicios Realizados'!G:G,A776,'Servicios Realizados'!B:B,G$2)</f>
        <v>0</v>
      </c>
      <c r="H776">
        <f>SUMIFS('Servicios Realizados'!H:H,'Servicios Realizados'!G:G,A776,'Servicios Realizados'!B:B,H$2)</f>
        <v>0</v>
      </c>
      <c r="I776">
        <f>SUMIFS('Servicios Realizados'!H:H,'Servicios Realizados'!G:G,A776,'Servicios Realizados'!B:B,I$2)</f>
        <v>0</v>
      </c>
      <c r="J776">
        <f>SUMIFS('Servicios Realizados'!H:H,'Servicios Realizados'!G:G,A776,'Servicios Realizados'!B:B,J$2)</f>
        <v>0</v>
      </c>
    </row>
    <row r="777" spans="1:10" ht="15" hidden="1" customHeight="1">
      <c r="A777" s="6">
        <f t="shared" si="10"/>
        <v>43568</v>
      </c>
      <c r="B777">
        <f>SUMIF('Servicios Realizados'!G$2:G$800,A777,'Servicios Realizados'!H$2:H$800)</f>
        <v>38000</v>
      </c>
      <c r="D777">
        <f>SUMIFS('Servicios Realizados'!H:H,'Servicios Realizados'!G:G,A777,'Servicios Realizados'!B:B,D$2)</f>
        <v>38000</v>
      </c>
      <c r="E777">
        <f>SUMIFS('Servicios Realizados'!H:H,'Servicios Realizados'!G:G,A777,'Servicios Realizados'!B:B,E$2)</f>
        <v>0</v>
      </c>
      <c r="F777">
        <f>SUMIFS('Servicios Realizados'!H:H,'Servicios Realizados'!G:G,A777,'Servicios Realizados'!B:B,F$2)</f>
        <v>0</v>
      </c>
      <c r="G777">
        <f>SUMIFS('Servicios Realizados'!H:H,'Servicios Realizados'!G:G,A777,'Servicios Realizados'!B:B,G$2)</f>
        <v>0</v>
      </c>
      <c r="H777">
        <f>SUMIFS('Servicios Realizados'!H:H,'Servicios Realizados'!G:G,A777,'Servicios Realizados'!B:B,H$2)</f>
        <v>0</v>
      </c>
      <c r="I777">
        <f>SUMIFS('Servicios Realizados'!H:H,'Servicios Realizados'!G:G,A777,'Servicios Realizados'!B:B,I$2)</f>
        <v>0</v>
      </c>
      <c r="J777">
        <f>SUMIFS('Servicios Realizados'!H:H,'Servicios Realizados'!G:G,A777,'Servicios Realizados'!B:B,J$2)</f>
        <v>0</v>
      </c>
    </row>
    <row r="778" spans="1:10" ht="15" hidden="1" customHeight="1">
      <c r="A778" s="6">
        <f t="shared" si="10"/>
        <v>43569</v>
      </c>
      <c r="B778">
        <f>SUMIF('Servicios Realizados'!G$2:G$800,A778,'Servicios Realizados'!H$2:H$800)</f>
        <v>0</v>
      </c>
      <c r="D778">
        <f>SUMIFS('Servicios Realizados'!H:H,'Servicios Realizados'!G:G,A778,'Servicios Realizados'!B:B,D$2)</f>
        <v>0</v>
      </c>
      <c r="E778">
        <f>SUMIFS('Servicios Realizados'!H:H,'Servicios Realizados'!G:G,A778,'Servicios Realizados'!B:B,E$2)</f>
        <v>0</v>
      </c>
      <c r="F778">
        <f>SUMIFS('Servicios Realizados'!H:H,'Servicios Realizados'!G:G,A778,'Servicios Realizados'!B:B,F$2)</f>
        <v>0</v>
      </c>
      <c r="G778">
        <f>SUMIFS('Servicios Realizados'!H:H,'Servicios Realizados'!G:G,A778,'Servicios Realizados'!B:B,G$2)</f>
        <v>0</v>
      </c>
      <c r="H778">
        <f>SUMIFS('Servicios Realizados'!H:H,'Servicios Realizados'!G:G,A778,'Servicios Realizados'!B:B,H$2)</f>
        <v>0</v>
      </c>
      <c r="I778">
        <f>SUMIFS('Servicios Realizados'!H:H,'Servicios Realizados'!G:G,A778,'Servicios Realizados'!B:B,I$2)</f>
        <v>0</v>
      </c>
      <c r="J778">
        <f>SUMIFS('Servicios Realizados'!H:H,'Servicios Realizados'!G:G,A778,'Servicios Realizados'!B:B,J$2)</f>
        <v>0</v>
      </c>
    </row>
    <row r="779" spans="1:10" ht="15" hidden="1" customHeight="1">
      <c r="A779" s="6">
        <f t="shared" si="10"/>
        <v>43570</v>
      </c>
      <c r="B779">
        <f>SUMIF('Servicios Realizados'!G$2:G$800,A779,'Servicios Realizados'!H$2:H$800)</f>
        <v>0</v>
      </c>
      <c r="D779">
        <f>SUMIFS('Servicios Realizados'!H:H,'Servicios Realizados'!G:G,A779,'Servicios Realizados'!B:B,D$2)</f>
        <v>0</v>
      </c>
      <c r="E779">
        <f>SUMIFS('Servicios Realizados'!H:H,'Servicios Realizados'!G:G,A779,'Servicios Realizados'!B:B,E$2)</f>
        <v>0</v>
      </c>
      <c r="F779">
        <f>SUMIFS('Servicios Realizados'!H:H,'Servicios Realizados'!G:G,A779,'Servicios Realizados'!B:B,F$2)</f>
        <v>0</v>
      </c>
      <c r="G779">
        <f>SUMIFS('Servicios Realizados'!H:H,'Servicios Realizados'!G:G,A779,'Servicios Realizados'!B:B,G$2)</f>
        <v>0</v>
      </c>
      <c r="H779">
        <f>SUMIFS('Servicios Realizados'!H:H,'Servicios Realizados'!G:G,A779,'Servicios Realizados'!B:B,H$2)</f>
        <v>0</v>
      </c>
      <c r="I779">
        <f>SUMIFS('Servicios Realizados'!H:H,'Servicios Realizados'!G:G,A779,'Servicios Realizados'!B:B,I$2)</f>
        <v>0</v>
      </c>
      <c r="J779">
        <f>SUMIFS('Servicios Realizados'!H:H,'Servicios Realizados'!G:G,A779,'Servicios Realizados'!B:B,J$2)</f>
        <v>0</v>
      </c>
    </row>
    <row r="780" spans="1:10" ht="15" hidden="1" customHeight="1">
      <c r="A780" s="6">
        <f t="shared" si="10"/>
        <v>43571</v>
      </c>
      <c r="B780">
        <f>SUMIF('Servicios Realizados'!G$2:G$800,A780,'Servicios Realizados'!H$2:H$800)</f>
        <v>60000</v>
      </c>
      <c r="D780">
        <f>SUMIFS('Servicios Realizados'!H:H,'Servicios Realizados'!G:G,A780,'Servicios Realizados'!B:B,D$2)</f>
        <v>0</v>
      </c>
      <c r="E780">
        <f>SUMIFS('Servicios Realizados'!H:H,'Servicios Realizados'!G:G,A780,'Servicios Realizados'!B:B,E$2)</f>
        <v>60000</v>
      </c>
      <c r="F780">
        <f>SUMIFS('Servicios Realizados'!H:H,'Servicios Realizados'!G:G,A780,'Servicios Realizados'!B:B,F$2)</f>
        <v>0</v>
      </c>
      <c r="G780">
        <f>SUMIFS('Servicios Realizados'!H:H,'Servicios Realizados'!G:G,A780,'Servicios Realizados'!B:B,G$2)</f>
        <v>0</v>
      </c>
      <c r="H780">
        <f>SUMIFS('Servicios Realizados'!H:H,'Servicios Realizados'!G:G,A780,'Servicios Realizados'!B:B,H$2)</f>
        <v>0</v>
      </c>
      <c r="I780">
        <f>SUMIFS('Servicios Realizados'!H:H,'Servicios Realizados'!G:G,A780,'Servicios Realizados'!B:B,I$2)</f>
        <v>0</v>
      </c>
      <c r="J780">
        <f>SUMIFS('Servicios Realizados'!H:H,'Servicios Realizados'!G:G,A780,'Servicios Realizados'!B:B,J$2)</f>
        <v>0</v>
      </c>
    </row>
    <row r="781" spans="1:10" ht="15" hidden="1" customHeight="1">
      <c r="A781" s="6">
        <f t="shared" si="10"/>
        <v>43572</v>
      </c>
      <c r="B781">
        <f>SUMIF('Servicios Realizados'!G$2:G$800,A781,'Servicios Realizados'!H$2:H$800)</f>
        <v>25000</v>
      </c>
      <c r="D781">
        <f>SUMIFS('Servicios Realizados'!H:H,'Servicios Realizados'!G:G,A781,'Servicios Realizados'!B:B,D$2)</f>
        <v>0</v>
      </c>
      <c r="E781">
        <f>SUMIFS('Servicios Realizados'!H:H,'Servicios Realizados'!G:G,A781,'Servicios Realizados'!B:B,E$2)</f>
        <v>25000</v>
      </c>
      <c r="F781">
        <f>SUMIFS('Servicios Realizados'!H:H,'Servicios Realizados'!G:G,A781,'Servicios Realizados'!B:B,F$2)</f>
        <v>0</v>
      </c>
      <c r="G781">
        <f>SUMIFS('Servicios Realizados'!H:H,'Servicios Realizados'!G:G,A781,'Servicios Realizados'!B:B,G$2)</f>
        <v>0</v>
      </c>
      <c r="H781">
        <f>SUMIFS('Servicios Realizados'!H:H,'Servicios Realizados'!G:G,A781,'Servicios Realizados'!B:B,H$2)</f>
        <v>0</v>
      </c>
      <c r="I781">
        <f>SUMIFS('Servicios Realizados'!H:H,'Servicios Realizados'!G:G,A781,'Servicios Realizados'!B:B,I$2)</f>
        <v>0</v>
      </c>
      <c r="J781">
        <f>SUMIFS('Servicios Realizados'!H:H,'Servicios Realizados'!G:G,A781,'Servicios Realizados'!B:B,J$2)</f>
        <v>0</v>
      </c>
    </row>
    <row r="782" spans="1:10" ht="15" hidden="1" customHeight="1">
      <c r="A782" s="6">
        <f t="shared" si="10"/>
        <v>43573</v>
      </c>
      <c r="B782">
        <f>SUMIF('Servicios Realizados'!G$2:G$800,A782,'Servicios Realizados'!H$2:H$800)</f>
        <v>109000</v>
      </c>
      <c r="D782">
        <f>SUMIFS('Servicios Realizados'!H:H,'Servicios Realizados'!G:G,A782,'Servicios Realizados'!B:B,D$2)</f>
        <v>69000</v>
      </c>
      <c r="E782">
        <f>SUMIFS('Servicios Realizados'!H:H,'Servicios Realizados'!G:G,A782,'Servicios Realizados'!B:B,E$2)</f>
        <v>40000</v>
      </c>
      <c r="F782">
        <f>SUMIFS('Servicios Realizados'!H:H,'Servicios Realizados'!G:G,A782,'Servicios Realizados'!B:B,F$2)</f>
        <v>0</v>
      </c>
      <c r="G782">
        <f>SUMIFS('Servicios Realizados'!H:H,'Servicios Realizados'!G:G,A782,'Servicios Realizados'!B:B,G$2)</f>
        <v>0</v>
      </c>
      <c r="H782">
        <f>SUMIFS('Servicios Realizados'!H:H,'Servicios Realizados'!G:G,A782,'Servicios Realizados'!B:B,H$2)</f>
        <v>0</v>
      </c>
      <c r="I782">
        <f>SUMIFS('Servicios Realizados'!H:H,'Servicios Realizados'!G:G,A782,'Servicios Realizados'!B:B,I$2)</f>
        <v>0</v>
      </c>
      <c r="J782">
        <f>SUMIFS('Servicios Realizados'!H:H,'Servicios Realizados'!G:G,A782,'Servicios Realizados'!B:B,J$2)</f>
        <v>0</v>
      </c>
    </row>
    <row r="783" spans="1:10" ht="15" hidden="1" customHeight="1">
      <c r="A783" s="6">
        <f t="shared" si="10"/>
        <v>43574</v>
      </c>
      <c r="B783">
        <f>SUMIF('Servicios Realizados'!G$2:G$800,A783,'Servicios Realizados'!H$2:H$800)</f>
        <v>0</v>
      </c>
      <c r="D783">
        <f>SUMIFS('Servicios Realizados'!H:H,'Servicios Realizados'!G:G,A783,'Servicios Realizados'!B:B,D$2)</f>
        <v>0</v>
      </c>
      <c r="E783">
        <f>SUMIFS('Servicios Realizados'!H:H,'Servicios Realizados'!G:G,A783,'Servicios Realizados'!B:B,E$2)</f>
        <v>0</v>
      </c>
      <c r="F783">
        <f>SUMIFS('Servicios Realizados'!H:H,'Servicios Realizados'!G:G,A783,'Servicios Realizados'!B:B,F$2)</f>
        <v>0</v>
      </c>
      <c r="G783">
        <f>SUMIFS('Servicios Realizados'!H:H,'Servicios Realizados'!G:G,A783,'Servicios Realizados'!B:B,G$2)</f>
        <v>0</v>
      </c>
      <c r="H783">
        <f>SUMIFS('Servicios Realizados'!H:H,'Servicios Realizados'!G:G,A783,'Servicios Realizados'!B:B,H$2)</f>
        <v>0</v>
      </c>
      <c r="I783">
        <f>SUMIFS('Servicios Realizados'!H:H,'Servicios Realizados'!G:G,A783,'Servicios Realizados'!B:B,I$2)</f>
        <v>0</v>
      </c>
      <c r="J783">
        <f>SUMIFS('Servicios Realizados'!H:H,'Servicios Realizados'!G:G,A783,'Servicios Realizados'!B:B,J$2)</f>
        <v>0</v>
      </c>
    </row>
    <row r="784" spans="1:10" ht="15" hidden="1" customHeight="1">
      <c r="A784" s="6">
        <f t="shared" si="10"/>
        <v>43575</v>
      </c>
      <c r="B784">
        <f>SUMIF('Servicios Realizados'!G$2:G$800,A784,'Servicios Realizados'!H$2:H$800)</f>
        <v>0</v>
      </c>
      <c r="D784">
        <f>SUMIFS('Servicios Realizados'!H:H,'Servicios Realizados'!G:G,A784,'Servicios Realizados'!B:B,D$2)</f>
        <v>0</v>
      </c>
      <c r="E784">
        <f>SUMIFS('Servicios Realizados'!H:H,'Servicios Realizados'!G:G,A784,'Servicios Realizados'!B:B,E$2)</f>
        <v>0</v>
      </c>
      <c r="F784">
        <f>SUMIFS('Servicios Realizados'!H:H,'Servicios Realizados'!G:G,A784,'Servicios Realizados'!B:B,F$2)</f>
        <v>0</v>
      </c>
      <c r="G784">
        <f>SUMIFS('Servicios Realizados'!H:H,'Servicios Realizados'!G:G,A784,'Servicios Realizados'!B:B,G$2)</f>
        <v>0</v>
      </c>
      <c r="H784">
        <f>SUMIFS('Servicios Realizados'!H:H,'Servicios Realizados'!G:G,A784,'Servicios Realizados'!B:B,H$2)</f>
        <v>0</v>
      </c>
      <c r="I784">
        <f>SUMIFS('Servicios Realizados'!H:H,'Servicios Realizados'!G:G,A784,'Servicios Realizados'!B:B,I$2)</f>
        <v>0</v>
      </c>
      <c r="J784">
        <f>SUMIFS('Servicios Realizados'!H:H,'Servicios Realizados'!G:G,A784,'Servicios Realizados'!B:B,J$2)</f>
        <v>0</v>
      </c>
    </row>
    <row r="785" spans="1:10" ht="15" hidden="1" customHeight="1">
      <c r="A785" s="6">
        <f t="shared" si="10"/>
        <v>43576</v>
      </c>
      <c r="B785">
        <f>SUMIF('Servicios Realizados'!G$2:G$800,A785,'Servicios Realizados'!H$2:H$800)</f>
        <v>0</v>
      </c>
      <c r="D785">
        <f>SUMIFS('Servicios Realizados'!H:H,'Servicios Realizados'!G:G,A785,'Servicios Realizados'!B:B,D$2)</f>
        <v>0</v>
      </c>
      <c r="E785">
        <f>SUMIFS('Servicios Realizados'!H:H,'Servicios Realizados'!G:G,A785,'Servicios Realizados'!B:B,E$2)</f>
        <v>0</v>
      </c>
      <c r="F785">
        <f>SUMIFS('Servicios Realizados'!H:H,'Servicios Realizados'!G:G,A785,'Servicios Realizados'!B:B,F$2)</f>
        <v>0</v>
      </c>
      <c r="G785">
        <f>SUMIFS('Servicios Realizados'!H:H,'Servicios Realizados'!G:G,A785,'Servicios Realizados'!B:B,G$2)</f>
        <v>0</v>
      </c>
      <c r="H785">
        <f>SUMIFS('Servicios Realizados'!H:H,'Servicios Realizados'!G:G,A785,'Servicios Realizados'!B:B,H$2)</f>
        <v>0</v>
      </c>
      <c r="I785">
        <f>SUMIFS('Servicios Realizados'!H:H,'Servicios Realizados'!G:G,A785,'Servicios Realizados'!B:B,I$2)</f>
        <v>0</v>
      </c>
      <c r="J785">
        <f>SUMIFS('Servicios Realizados'!H:H,'Servicios Realizados'!G:G,A785,'Servicios Realizados'!B:B,J$2)</f>
        <v>0</v>
      </c>
    </row>
    <row r="786" spans="1:10" ht="15" hidden="1" customHeight="1">
      <c r="A786" s="6">
        <f t="shared" si="10"/>
        <v>43577</v>
      </c>
      <c r="B786">
        <f>SUMIF('Servicios Realizados'!G$2:G$800,A786,'Servicios Realizados'!H$2:H$800)</f>
        <v>91000</v>
      </c>
      <c r="D786">
        <f>SUMIFS('Servicios Realizados'!H:H,'Servicios Realizados'!G:G,A786,'Servicios Realizados'!B:B,D$2)</f>
        <v>0</v>
      </c>
      <c r="E786">
        <f>SUMIFS('Servicios Realizados'!H:H,'Servicios Realizados'!G:G,A786,'Servicios Realizados'!B:B,E$2)</f>
        <v>48000</v>
      </c>
      <c r="F786">
        <f>SUMIFS('Servicios Realizados'!H:H,'Servicios Realizados'!G:G,A786,'Servicios Realizados'!B:B,F$2)</f>
        <v>0</v>
      </c>
      <c r="G786">
        <f>SUMIFS('Servicios Realizados'!H:H,'Servicios Realizados'!G:G,A786,'Servicios Realizados'!B:B,G$2)</f>
        <v>43000</v>
      </c>
      <c r="H786">
        <f>SUMIFS('Servicios Realizados'!H:H,'Servicios Realizados'!G:G,A786,'Servicios Realizados'!B:B,H$2)</f>
        <v>0</v>
      </c>
      <c r="I786">
        <f>SUMIFS('Servicios Realizados'!H:H,'Servicios Realizados'!G:G,A786,'Servicios Realizados'!B:B,I$2)</f>
        <v>0</v>
      </c>
      <c r="J786">
        <f>SUMIFS('Servicios Realizados'!H:H,'Servicios Realizados'!G:G,A786,'Servicios Realizados'!B:B,J$2)</f>
        <v>0</v>
      </c>
    </row>
    <row r="787" spans="1:10" ht="15" hidden="1" customHeight="1">
      <c r="A787" s="6">
        <f t="shared" si="10"/>
        <v>43578</v>
      </c>
      <c r="B787">
        <f>SUMIF('Servicios Realizados'!G$2:G$800,A787,'Servicios Realizados'!H$2:H$800)</f>
        <v>64000</v>
      </c>
      <c r="D787">
        <f>SUMIFS('Servicios Realizados'!H:H,'Servicios Realizados'!G:G,A787,'Servicios Realizados'!B:B,D$2)</f>
        <v>0</v>
      </c>
      <c r="E787">
        <f>SUMIFS('Servicios Realizados'!H:H,'Servicios Realizados'!G:G,A787,'Servicios Realizados'!B:B,E$2)</f>
        <v>64000</v>
      </c>
      <c r="F787">
        <f>SUMIFS('Servicios Realizados'!H:H,'Servicios Realizados'!G:G,A787,'Servicios Realizados'!B:B,F$2)</f>
        <v>0</v>
      </c>
      <c r="G787">
        <f>SUMIFS('Servicios Realizados'!H:H,'Servicios Realizados'!G:G,A787,'Servicios Realizados'!B:B,G$2)</f>
        <v>0</v>
      </c>
      <c r="H787">
        <f>SUMIFS('Servicios Realizados'!H:H,'Servicios Realizados'!G:G,A787,'Servicios Realizados'!B:B,H$2)</f>
        <v>0</v>
      </c>
      <c r="I787">
        <f>SUMIFS('Servicios Realizados'!H:H,'Servicios Realizados'!G:G,A787,'Servicios Realizados'!B:B,I$2)</f>
        <v>0</v>
      </c>
      <c r="J787">
        <f>SUMIFS('Servicios Realizados'!H:H,'Servicios Realizados'!G:G,A787,'Servicios Realizados'!B:B,J$2)</f>
        <v>0</v>
      </c>
    </row>
    <row r="788" spans="1:10" ht="15" hidden="1" customHeight="1">
      <c r="A788" s="6">
        <f t="shared" si="10"/>
        <v>43579</v>
      </c>
      <c r="B788">
        <f>SUMIF('Servicios Realizados'!G$2:G$800,A788,'Servicios Realizados'!H$2:H$800)</f>
        <v>0</v>
      </c>
      <c r="D788">
        <f>SUMIFS('Servicios Realizados'!H:H,'Servicios Realizados'!G:G,A788,'Servicios Realizados'!B:B,D$2)</f>
        <v>0</v>
      </c>
      <c r="E788">
        <f>SUMIFS('Servicios Realizados'!H:H,'Servicios Realizados'!G:G,A788,'Servicios Realizados'!B:B,E$2)</f>
        <v>0</v>
      </c>
      <c r="F788">
        <f>SUMIFS('Servicios Realizados'!H:H,'Servicios Realizados'!G:G,A788,'Servicios Realizados'!B:B,F$2)</f>
        <v>0</v>
      </c>
      <c r="G788">
        <f>SUMIFS('Servicios Realizados'!H:H,'Servicios Realizados'!G:G,A788,'Servicios Realizados'!B:B,G$2)</f>
        <v>0</v>
      </c>
      <c r="H788">
        <f>SUMIFS('Servicios Realizados'!H:H,'Servicios Realizados'!G:G,A788,'Servicios Realizados'!B:B,H$2)</f>
        <v>0</v>
      </c>
      <c r="I788">
        <f>SUMIFS('Servicios Realizados'!H:H,'Servicios Realizados'!G:G,A788,'Servicios Realizados'!B:B,I$2)</f>
        <v>0</v>
      </c>
      <c r="J788">
        <f>SUMIFS('Servicios Realizados'!H:H,'Servicios Realizados'!G:G,A788,'Servicios Realizados'!B:B,J$2)</f>
        <v>0</v>
      </c>
    </row>
    <row r="789" spans="1:10" ht="15" hidden="1" customHeight="1">
      <c r="A789" s="6">
        <f t="shared" si="10"/>
        <v>43580</v>
      </c>
      <c r="B789">
        <f>SUMIF('Servicios Realizados'!G$2:G$800,A789,'Servicios Realizados'!H$2:H$800)</f>
        <v>20000</v>
      </c>
      <c r="D789">
        <f>SUMIFS('Servicios Realizados'!H:H,'Servicios Realizados'!G:G,A789,'Servicios Realizados'!B:B,D$2)</f>
        <v>0</v>
      </c>
      <c r="E789">
        <f>SUMIFS('Servicios Realizados'!H:H,'Servicios Realizados'!G:G,A789,'Servicios Realizados'!B:B,E$2)</f>
        <v>20000</v>
      </c>
      <c r="F789">
        <f>SUMIFS('Servicios Realizados'!H:H,'Servicios Realizados'!G:G,A789,'Servicios Realizados'!B:B,F$2)</f>
        <v>0</v>
      </c>
      <c r="G789">
        <f>SUMIFS('Servicios Realizados'!H:H,'Servicios Realizados'!G:G,A789,'Servicios Realizados'!B:B,G$2)</f>
        <v>0</v>
      </c>
      <c r="H789">
        <f>SUMIFS('Servicios Realizados'!H:H,'Servicios Realizados'!G:G,A789,'Servicios Realizados'!B:B,H$2)</f>
        <v>0</v>
      </c>
      <c r="I789">
        <f>SUMIFS('Servicios Realizados'!H:H,'Servicios Realizados'!G:G,A789,'Servicios Realizados'!B:B,I$2)</f>
        <v>0</v>
      </c>
      <c r="J789">
        <f>SUMIFS('Servicios Realizados'!H:H,'Servicios Realizados'!G:G,A789,'Servicios Realizados'!B:B,J$2)</f>
        <v>0</v>
      </c>
    </row>
    <row r="790" spans="1:10" ht="15" hidden="1" customHeight="1">
      <c r="A790" s="6">
        <f t="shared" si="10"/>
        <v>43581</v>
      </c>
      <c r="B790">
        <f>SUMIF('Servicios Realizados'!G$2:G$800,A790,'Servicios Realizados'!H$2:H$800)</f>
        <v>25000</v>
      </c>
      <c r="D790">
        <f>SUMIFS('Servicios Realizados'!H:H,'Servicios Realizados'!G:G,A790,'Servicios Realizados'!B:B,D$2)</f>
        <v>0</v>
      </c>
      <c r="E790">
        <f>SUMIFS('Servicios Realizados'!H:H,'Servicios Realizados'!G:G,A790,'Servicios Realizados'!B:B,E$2)</f>
        <v>25000</v>
      </c>
      <c r="F790">
        <f>SUMIFS('Servicios Realizados'!H:H,'Servicios Realizados'!G:G,A790,'Servicios Realizados'!B:B,F$2)</f>
        <v>0</v>
      </c>
      <c r="G790">
        <f>SUMIFS('Servicios Realizados'!H:H,'Servicios Realizados'!G:G,A790,'Servicios Realizados'!B:B,G$2)</f>
        <v>0</v>
      </c>
      <c r="H790">
        <f>SUMIFS('Servicios Realizados'!H:H,'Servicios Realizados'!G:G,A790,'Servicios Realizados'!B:B,H$2)</f>
        <v>0</v>
      </c>
      <c r="I790">
        <f>SUMIFS('Servicios Realizados'!H:H,'Servicios Realizados'!G:G,A790,'Servicios Realizados'!B:B,I$2)</f>
        <v>0</v>
      </c>
      <c r="J790">
        <f>SUMIFS('Servicios Realizados'!H:H,'Servicios Realizados'!G:G,A790,'Servicios Realizados'!B:B,J$2)</f>
        <v>0</v>
      </c>
    </row>
    <row r="791" spans="1:10" ht="15" hidden="1" customHeight="1">
      <c r="A791" s="6">
        <f t="shared" si="10"/>
        <v>43582</v>
      </c>
      <c r="B791">
        <f>SUMIF('Servicios Realizados'!G$2:G$800,A791,'Servicios Realizados'!H$2:H$800)</f>
        <v>149000</v>
      </c>
      <c r="D791">
        <f>SUMIFS('Servicios Realizados'!H:H,'Servicios Realizados'!G:G,A791,'Servicios Realizados'!B:B,D$2)</f>
        <v>149000</v>
      </c>
      <c r="E791">
        <f>SUMIFS('Servicios Realizados'!H:H,'Servicios Realizados'!G:G,A791,'Servicios Realizados'!B:B,E$2)</f>
        <v>0</v>
      </c>
      <c r="F791">
        <f>SUMIFS('Servicios Realizados'!H:H,'Servicios Realizados'!G:G,A791,'Servicios Realizados'!B:B,F$2)</f>
        <v>0</v>
      </c>
      <c r="G791">
        <f>SUMIFS('Servicios Realizados'!H:H,'Servicios Realizados'!G:G,A791,'Servicios Realizados'!B:B,G$2)</f>
        <v>0</v>
      </c>
      <c r="H791">
        <f>SUMIFS('Servicios Realizados'!H:H,'Servicios Realizados'!G:G,A791,'Servicios Realizados'!B:B,H$2)</f>
        <v>0</v>
      </c>
      <c r="I791">
        <f>SUMIFS('Servicios Realizados'!H:H,'Servicios Realizados'!G:G,A791,'Servicios Realizados'!B:B,I$2)</f>
        <v>0</v>
      </c>
      <c r="J791">
        <f>SUMIFS('Servicios Realizados'!H:H,'Servicios Realizados'!G:G,A791,'Servicios Realizados'!B:B,J$2)</f>
        <v>0</v>
      </c>
    </row>
    <row r="792" spans="1:10" ht="15" hidden="1" customHeight="1">
      <c r="A792" s="6">
        <f t="shared" si="10"/>
        <v>43583</v>
      </c>
      <c r="B792">
        <f>SUMIF('Servicios Realizados'!G$2:G$800,A792,'Servicios Realizados'!H$2:H$800)</f>
        <v>106000</v>
      </c>
      <c r="D792">
        <f>SUMIFS('Servicios Realizados'!H:H,'Servicios Realizados'!G:G,A792,'Servicios Realizados'!B:B,D$2)</f>
        <v>38000</v>
      </c>
      <c r="E792">
        <f>SUMIFS('Servicios Realizados'!H:H,'Servicios Realizados'!G:G,A792,'Servicios Realizados'!B:B,E$2)</f>
        <v>68000</v>
      </c>
      <c r="F792">
        <f>SUMIFS('Servicios Realizados'!H:H,'Servicios Realizados'!G:G,A792,'Servicios Realizados'!B:B,F$2)</f>
        <v>0</v>
      </c>
      <c r="G792">
        <f>SUMIFS('Servicios Realizados'!H:H,'Servicios Realizados'!G:G,A792,'Servicios Realizados'!B:B,G$2)</f>
        <v>0</v>
      </c>
      <c r="H792">
        <f>SUMIFS('Servicios Realizados'!H:H,'Servicios Realizados'!G:G,A792,'Servicios Realizados'!B:B,H$2)</f>
        <v>0</v>
      </c>
      <c r="I792">
        <f>SUMIFS('Servicios Realizados'!H:H,'Servicios Realizados'!G:G,A792,'Servicios Realizados'!B:B,I$2)</f>
        <v>0</v>
      </c>
      <c r="J792">
        <f>SUMIFS('Servicios Realizados'!H:H,'Servicios Realizados'!G:G,A792,'Servicios Realizados'!B:B,J$2)</f>
        <v>0</v>
      </c>
    </row>
    <row r="793" spans="1:10" ht="15" hidden="1" customHeight="1">
      <c r="A793" s="6">
        <f t="shared" si="10"/>
        <v>43584</v>
      </c>
      <c r="B793">
        <f>SUMIF('Servicios Realizados'!G$2:G$800,A793,'Servicios Realizados'!H$2:H$800)</f>
        <v>97000</v>
      </c>
      <c r="D793">
        <f>SUMIFS('Servicios Realizados'!H:H,'Servicios Realizados'!G:G,A793,'Servicios Realizados'!B:B,D$2)</f>
        <v>73000</v>
      </c>
      <c r="E793">
        <f>SUMIFS('Servicios Realizados'!H:H,'Servicios Realizados'!G:G,A793,'Servicios Realizados'!B:B,E$2)</f>
        <v>24000</v>
      </c>
      <c r="F793">
        <f>SUMIFS('Servicios Realizados'!H:H,'Servicios Realizados'!G:G,A793,'Servicios Realizados'!B:B,F$2)</f>
        <v>0</v>
      </c>
      <c r="G793">
        <f>SUMIFS('Servicios Realizados'!H:H,'Servicios Realizados'!G:G,A793,'Servicios Realizados'!B:B,G$2)</f>
        <v>0</v>
      </c>
      <c r="H793">
        <f>SUMIFS('Servicios Realizados'!H:H,'Servicios Realizados'!G:G,A793,'Servicios Realizados'!B:B,H$2)</f>
        <v>0</v>
      </c>
      <c r="I793">
        <f>SUMIFS('Servicios Realizados'!H:H,'Servicios Realizados'!G:G,A793,'Servicios Realizados'!B:B,I$2)</f>
        <v>0</v>
      </c>
      <c r="J793">
        <f>SUMIFS('Servicios Realizados'!H:H,'Servicios Realizados'!G:G,A793,'Servicios Realizados'!B:B,J$2)</f>
        <v>0</v>
      </c>
    </row>
    <row r="794" spans="1:10" ht="15" hidden="1" customHeight="1">
      <c r="A794" s="6">
        <f t="shared" si="10"/>
        <v>43585</v>
      </c>
      <c r="B794">
        <f>SUMIF('Servicios Realizados'!G$2:G$800,A794,'Servicios Realizados'!H$2:H$800)</f>
        <v>177500</v>
      </c>
      <c r="D794">
        <f>SUMIFS('Servicios Realizados'!H:H,'Servicios Realizados'!G:G,A794,'Servicios Realizados'!B:B,D$2)</f>
        <v>130000</v>
      </c>
      <c r="E794">
        <f>SUMIFS('Servicios Realizados'!H:H,'Servicios Realizados'!G:G,A794,'Servicios Realizados'!B:B,E$2)</f>
        <v>47500</v>
      </c>
      <c r="F794">
        <f>SUMIFS('Servicios Realizados'!H:H,'Servicios Realizados'!G:G,A794,'Servicios Realizados'!B:B,F$2)</f>
        <v>0</v>
      </c>
      <c r="G794">
        <f>SUMIFS('Servicios Realizados'!H:H,'Servicios Realizados'!G:G,A794,'Servicios Realizados'!B:B,G$2)</f>
        <v>0</v>
      </c>
      <c r="H794">
        <f>SUMIFS('Servicios Realizados'!H:H,'Servicios Realizados'!G:G,A794,'Servicios Realizados'!B:B,H$2)</f>
        <v>0</v>
      </c>
      <c r="I794">
        <f>SUMIFS('Servicios Realizados'!H:H,'Servicios Realizados'!G:G,A794,'Servicios Realizados'!B:B,I$2)</f>
        <v>0</v>
      </c>
      <c r="J794">
        <f>SUMIFS('Servicios Realizados'!H:H,'Servicios Realizados'!G:G,A794,'Servicios Realizados'!B:B,J$2)</f>
        <v>0</v>
      </c>
    </row>
    <row r="795" spans="1:10" ht="15" hidden="1" customHeight="1">
      <c r="A795" s="6">
        <f t="shared" si="10"/>
        <v>43586</v>
      </c>
      <c r="B795">
        <f>SUMIF('Servicios Realizados'!G$2:G$800,A795,'Servicios Realizados'!H$2:H$800)</f>
        <v>0</v>
      </c>
      <c r="D795">
        <f>SUMIFS('Servicios Realizados'!H:H,'Servicios Realizados'!G:G,A795,'Servicios Realizados'!B:B,D$2)</f>
        <v>0</v>
      </c>
      <c r="E795">
        <f>SUMIFS('Servicios Realizados'!H:H,'Servicios Realizados'!G:G,A795,'Servicios Realizados'!B:B,E$2)</f>
        <v>0</v>
      </c>
      <c r="F795">
        <f>SUMIFS('Servicios Realizados'!H:H,'Servicios Realizados'!G:G,A795,'Servicios Realizados'!B:B,F$2)</f>
        <v>0</v>
      </c>
      <c r="G795">
        <f>SUMIFS('Servicios Realizados'!H:H,'Servicios Realizados'!G:G,A795,'Servicios Realizados'!B:B,G$2)</f>
        <v>0</v>
      </c>
      <c r="H795">
        <f>SUMIFS('Servicios Realizados'!H:H,'Servicios Realizados'!G:G,A795,'Servicios Realizados'!B:B,H$2)</f>
        <v>0</v>
      </c>
      <c r="I795">
        <f>SUMIFS('Servicios Realizados'!H:H,'Servicios Realizados'!G:G,A795,'Servicios Realizados'!B:B,I$2)</f>
        <v>0</v>
      </c>
      <c r="J795">
        <f>SUMIFS('Servicios Realizados'!H:H,'Servicios Realizados'!G:G,A795,'Servicios Realizados'!B:B,J$2)</f>
        <v>0</v>
      </c>
    </row>
    <row r="796" spans="1:10" ht="15" hidden="1" customHeight="1">
      <c r="A796" s="6">
        <f t="shared" si="10"/>
        <v>43587</v>
      </c>
      <c r="B796">
        <f>SUMIF('Servicios Realizados'!G$2:G$800,A796,'Servicios Realizados'!H$2:H$800)</f>
        <v>145000</v>
      </c>
      <c r="D796">
        <f>SUMIFS('Servicios Realizados'!H:H,'Servicios Realizados'!G:G,A796,'Servicios Realizados'!B:B,D$2)</f>
        <v>0</v>
      </c>
      <c r="E796">
        <f>SUMIFS('Servicios Realizados'!H:H,'Servicios Realizados'!G:G,A796,'Servicios Realizados'!B:B,E$2)</f>
        <v>145000</v>
      </c>
      <c r="F796">
        <f>SUMIFS('Servicios Realizados'!H:H,'Servicios Realizados'!G:G,A796,'Servicios Realizados'!B:B,F$2)</f>
        <v>0</v>
      </c>
      <c r="G796">
        <f>SUMIFS('Servicios Realizados'!H:H,'Servicios Realizados'!G:G,A796,'Servicios Realizados'!B:B,G$2)</f>
        <v>0</v>
      </c>
      <c r="H796">
        <f>SUMIFS('Servicios Realizados'!H:H,'Servicios Realizados'!G:G,A796,'Servicios Realizados'!B:B,H$2)</f>
        <v>0</v>
      </c>
      <c r="I796">
        <f>SUMIFS('Servicios Realizados'!H:H,'Servicios Realizados'!G:G,A796,'Servicios Realizados'!B:B,I$2)</f>
        <v>0</v>
      </c>
      <c r="J796">
        <f>SUMIFS('Servicios Realizados'!H:H,'Servicios Realizados'!G:G,A796,'Servicios Realizados'!B:B,J$2)</f>
        <v>0</v>
      </c>
    </row>
    <row r="797" spans="1:10" ht="15" hidden="1" customHeight="1">
      <c r="A797" s="6">
        <f t="shared" si="10"/>
        <v>43588</v>
      </c>
      <c r="B797">
        <f>SUMIF('Servicios Realizados'!G$2:G$800,A797,'Servicios Realizados'!H$2:H$800)</f>
        <v>225000</v>
      </c>
      <c r="D797">
        <f>SUMIFS('Servicios Realizados'!H:H,'Servicios Realizados'!G:G,A797,'Servicios Realizados'!B:B,D$2)</f>
        <v>0</v>
      </c>
      <c r="E797">
        <f>SUMIFS('Servicios Realizados'!H:H,'Servicios Realizados'!G:G,A797,'Servicios Realizados'!B:B,E$2)</f>
        <v>225000</v>
      </c>
      <c r="F797">
        <f>SUMIFS('Servicios Realizados'!H:H,'Servicios Realizados'!G:G,A797,'Servicios Realizados'!B:B,F$2)</f>
        <v>0</v>
      </c>
      <c r="G797">
        <f>SUMIFS('Servicios Realizados'!H:H,'Servicios Realizados'!G:G,A797,'Servicios Realizados'!B:B,G$2)</f>
        <v>0</v>
      </c>
      <c r="H797">
        <f>SUMIFS('Servicios Realizados'!H:H,'Servicios Realizados'!G:G,A797,'Servicios Realizados'!B:B,H$2)</f>
        <v>0</v>
      </c>
      <c r="I797">
        <f>SUMIFS('Servicios Realizados'!H:H,'Servicios Realizados'!G:G,A797,'Servicios Realizados'!B:B,I$2)</f>
        <v>0</v>
      </c>
      <c r="J797">
        <f>SUMIFS('Servicios Realizados'!H:H,'Servicios Realizados'!G:G,A797,'Servicios Realizados'!B:B,J$2)</f>
        <v>0</v>
      </c>
    </row>
    <row r="798" spans="1:10" ht="15" hidden="1" customHeight="1">
      <c r="A798" s="6">
        <f t="shared" si="10"/>
        <v>43589</v>
      </c>
      <c r="B798">
        <f>SUMIF('Servicios Realizados'!G$2:G$800,A798,'Servicios Realizados'!H$2:H$800)</f>
        <v>173900</v>
      </c>
      <c r="D798">
        <f>SUMIFS('Servicios Realizados'!H:H,'Servicios Realizados'!G:G,A798,'Servicios Realizados'!B:B,D$2)</f>
        <v>78000</v>
      </c>
      <c r="E798">
        <f>SUMIFS('Servicios Realizados'!H:H,'Servicios Realizados'!G:G,A798,'Servicios Realizados'!B:B,E$2)</f>
        <v>95900</v>
      </c>
      <c r="F798">
        <f>SUMIFS('Servicios Realizados'!H:H,'Servicios Realizados'!G:G,A798,'Servicios Realizados'!B:B,F$2)</f>
        <v>0</v>
      </c>
      <c r="G798">
        <f>SUMIFS('Servicios Realizados'!H:H,'Servicios Realizados'!G:G,A798,'Servicios Realizados'!B:B,G$2)</f>
        <v>0</v>
      </c>
      <c r="H798">
        <f>SUMIFS('Servicios Realizados'!H:H,'Servicios Realizados'!G:G,A798,'Servicios Realizados'!B:B,H$2)</f>
        <v>0</v>
      </c>
      <c r="I798">
        <f>SUMIFS('Servicios Realizados'!H:H,'Servicios Realizados'!G:G,A798,'Servicios Realizados'!B:B,I$2)</f>
        <v>0</v>
      </c>
      <c r="J798">
        <f>SUMIFS('Servicios Realizados'!H:H,'Servicios Realizados'!G:G,A798,'Servicios Realizados'!B:B,J$2)</f>
        <v>0</v>
      </c>
    </row>
    <row r="799" spans="1:10" ht="15" hidden="1" customHeight="1">
      <c r="A799" s="6">
        <f t="shared" si="10"/>
        <v>43590</v>
      </c>
      <c r="B799">
        <f>SUMIF('Servicios Realizados'!G$2:G$800,A799,'Servicios Realizados'!H$2:H$800)</f>
        <v>0</v>
      </c>
      <c r="D799">
        <f>SUMIFS('Servicios Realizados'!H:H,'Servicios Realizados'!G:G,A799,'Servicios Realizados'!B:B,D$2)</f>
        <v>0</v>
      </c>
      <c r="E799">
        <f>SUMIFS('Servicios Realizados'!H:H,'Servicios Realizados'!G:G,A799,'Servicios Realizados'!B:B,E$2)</f>
        <v>0</v>
      </c>
      <c r="F799">
        <f>SUMIFS('Servicios Realizados'!H:H,'Servicios Realizados'!G:G,A799,'Servicios Realizados'!B:B,F$2)</f>
        <v>0</v>
      </c>
      <c r="G799">
        <f>SUMIFS('Servicios Realizados'!H:H,'Servicios Realizados'!G:G,A799,'Servicios Realizados'!B:B,G$2)</f>
        <v>0</v>
      </c>
      <c r="H799">
        <f>SUMIFS('Servicios Realizados'!H:H,'Servicios Realizados'!G:G,A799,'Servicios Realizados'!B:B,H$2)</f>
        <v>0</v>
      </c>
      <c r="I799">
        <f>SUMIFS('Servicios Realizados'!H:H,'Servicios Realizados'!G:G,A799,'Servicios Realizados'!B:B,I$2)</f>
        <v>0</v>
      </c>
      <c r="J799">
        <f>SUMIFS('Servicios Realizados'!H:H,'Servicios Realizados'!G:G,A799,'Servicios Realizados'!B:B,J$2)</f>
        <v>0</v>
      </c>
    </row>
    <row r="800" spans="1:10" ht="15" hidden="1" customHeight="1">
      <c r="A800" s="6">
        <f t="shared" si="10"/>
        <v>43591</v>
      </c>
      <c r="B800">
        <f>SUMIF('Servicios Realizados'!G$2:G$800,A800,'Servicios Realizados'!H$2:H$800)</f>
        <v>125000</v>
      </c>
      <c r="D800">
        <f>SUMIFS('Servicios Realizados'!H:H,'Servicios Realizados'!G:G,A800,'Servicios Realizados'!B:B,D$2)</f>
        <v>89000</v>
      </c>
      <c r="E800">
        <f>SUMIFS('Servicios Realizados'!H:H,'Servicios Realizados'!G:G,A800,'Servicios Realizados'!B:B,E$2)</f>
        <v>0</v>
      </c>
      <c r="F800">
        <f>SUMIFS('Servicios Realizados'!H:H,'Servicios Realizados'!G:G,A800,'Servicios Realizados'!B:B,F$2)</f>
        <v>0</v>
      </c>
      <c r="G800">
        <f>SUMIFS('Servicios Realizados'!H:H,'Servicios Realizados'!G:G,A800,'Servicios Realizados'!B:B,G$2)</f>
        <v>0</v>
      </c>
      <c r="H800">
        <f>SUMIFS('Servicios Realizados'!H:H,'Servicios Realizados'!G:G,A800,'Servicios Realizados'!B:B,H$2)</f>
        <v>36000</v>
      </c>
      <c r="I800">
        <f>SUMIFS('Servicios Realizados'!H:H,'Servicios Realizados'!G:G,A800,'Servicios Realizados'!B:B,I$2)</f>
        <v>0</v>
      </c>
      <c r="J800">
        <f>SUMIFS('Servicios Realizados'!H:H,'Servicios Realizados'!G:G,A800,'Servicios Realizados'!B:B,J$2)</f>
        <v>0</v>
      </c>
    </row>
    <row r="801" spans="1:10" ht="15" hidden="1" customHeight="1">
      <c r="A801" s="6">
        <f t="shared" si="10"/>
        <v>43592</v>
      </c>
      <c r="B801">
        <f>SUMIF('Servicios Realizados'!G$2:G$800,A801,'Servicios Realizados'!H$2:H$800)</f>
        <v>40000</v>
      </c>
      <c r="D801">
        <f>SUMIFS('Servicios Realizados'!H:H,'Servicios Realizados'!G:G,A801,'Servicios Realizados'!B:B,D$2)</f>
        <v>0</v>
      </c>
      <c r="E801">
        <f>SUMIFS('Servicios Realizados'!H:H,'Servicios Realizados'!G:G,A801,'Servicios Realizados'!B:B,E$2)</f>
        <v>40000</v>
      </c>
      <c r="F801">
        <f>SUMIFS('Servicios Realizados'!H:H,'Servicios Realizados'!G:G,A801,'Servicios Realizados'!B:B,F$2)</f>
        <v>0</v>
      </c>
      <c r="G801">
        <f>SUMIFS('Servicios Realizados'!H:H,'Servicios Realizados'!G:G,A801,'Servicios Realizados'!B:B,G$2)</f>
        <v>0</v>
      </c>
      <c r="H801">
        <f>SUMIFS('Servicios Realizados'!H:H,'Servicios Realizados'!G:G,A801,'Servicios Realizados'!B:B,H$2)</f>
        <v>0</v>
      </c>
      <c r="I801">
        <f>SUMIFS('Servicios Realizados'!H:H,'Servicios Realizados'!G:G,A801,'Servicios Realizados'!B:B,I$2)</f>
        <v>0</v>
      </c>
      <c r="J801">
        <f>SUMIFS('Servicios Realizados'!H:H,'Servicios Realizados'!G:G,A801,'Servicios Realizados'!B:B,J$2)</f>
        <v>0</v>
      </c>
    </row>
    <row r="802" spans="1:10" ht="15" hidden="1" customHeight="1">
      <c r="A802" s="6">
        <f t="shared" si="10"/>
        <v>43593</v>
      </c>
      <c r="B802">
        <f>SUMIF('Servicios Realizados'!G$2:G$800,A802,'Servicios Realizados'!H$2:H$800)</f>
        <v>278000</v>
      </c>
      <c r="D802">
        <f>SUMIFS('Servicios Realizados'!H:H,'Servicios Realizados'!G:G,A802,'Servicios Realizados'!B:B,D$2)</f>
        <v>73000</v>
      </c>
      <c r="E802">
        <f>SUMIFS('Servicios Realizados'!H:H,'Servicios Realizados'!G:G,A802,'Servicios Realizados'!B:B,E$2)</f>
        <v>205000</v>
      </c>
      <c r="F802">
        <f>SUMIFS('Servicios Realizados'!H:H,'Servicios Realizados'!G:G,A802,'Servicios Realizados'!B:B,F$2)</f>
        <v>0</v>
      </c>
      <c r="G802">
        <f>SUMIFS('Servicios Realizados'!H:H,'Servicios Realizados'!G:G,A802,'Servicios Realizados'!B:B,G$2)</f>
        <v>0</v>
      </c>
      <c r="H802">
        <f>SUMIFS('Servicios Realizados'!H:H,'Servicios Realizados'!G:G,A802,'Servicios Realizados'!B:B,H$2)</f>
        <v>0</v>
      </c>
      <c r="I802">
        <f>SUMIFS('Servicios Realizados'!H:H,'Servicios Realizados'!G:G,A802,'Servicios Realizados'!B:B,I$2)</f>
        <v>0</v>
      </c>
      <c r="J802">
        <f>SUMIFS('Servicios Realizados'!H:H,'Servicios Realizados'!G:G,A802,'Servicios Realizados'!B:B,J$2)</f>
        <v>0</v>
      </c>
    </row>
    <row r="803" spans="1:10" ht="15" hidden="1" customHeight="1">
      <c r="A803" s="6">
        <f t="shared" si="10"/>
        <v>43594</v>
      </c>
      <c r="B803">
        <f>SUMIF('Servicios Realizados'!G$2:G$800,A803,'Servicios Realizados'!H$2:H$800)</f>
        <v>0</v>
      </c>
      <c r="D803">
        <f>SUMIFS('Servicios Realizados'!H:H,'Servicios Realizados'!G:G,A803,'Servicios Realizados'!B:B,D$2)</f>
        <v>0</v>
      </c>
      <c r="E803">
        <f>SUMIFS('Servicios Realizados'!H:H,'Servicios Realizados'!G:G,A803,'Servicios Realizados'!B:B,E$2)</f>
        <v>0</v>
      </c>
      <c r="F803">
        <f>SUMIFS('Servicios Realizados'!H:H,'Servicios Realizados'!G:G,A803,'Servicios Realizados'!B:B,F$2)</f>
        <v>0</v>
      </c>
      <c r="G803">
        <f>SUMIFS('Servicios Realizados'!H:H,'Servicios Realizados'!G:G,A803,'Servicios Realizados'!B:B,G$2)</f>
        <v>0</v>
      </c>
      <c r="H803">
        <f>SUMIFS('Servicios Realizados'!H:H,'Servicios Realizados'!G:G,A803,'Servicios Realizados'!B:B,H$2)</f>
        <v>0</v>
      </c>
      <c r="I803">
        <f>SUMIFS('Servicios Realizados'!H:H,'Servicios Realizados'!G:G,A803,'Servicios Realizados'!B:B,I$2)</f>
        <v>0</v>
      </c>
      <c r="J803">
        <f>SUMIFS('Servicios Realizados'!H:H,'Servicios Realizados'!G:G,A803,'Servicios Realizados'!B:B,J$2)</f>
        <v>0</v>
      </c>
    </row>
    <row r="804" spans="1:10" ht="15" hidden="1" customHeight="1">
      <c r="A804" s="6">
        <f t="shared" si="10"/>
        <v>43595</v>
      </c>
      <c r="B804">
        <f>SUMIF('Servicios Realizados'!G$2:G$800,A804,'Servicios Realizados'!H$2:H$800)</f>
        <v>94000</v>
      </c>
      <c r="D804">
        <f>SUMIFS('Servicios Realizados'!H:H,'Servicios Realizados'!G:G,A804,'Servicios Realizados'!B:B,D$2)</f>
        <v>0</v>
      </c>
      <c r="E804">
        <f>SUMIFS('Servicios Realizados'!H:H,'Servicios Realizados'!G:G,A804,'Servicios Realizados'!B:B,E$2)</f>
        <v>94000</v>
      </c>
      <c r="F804">
        <f>SUMIFS('Servicios Realizados'!H:H,'Servicios Realizados'!G:G,A804,'Servicios Realizados'!B:B,F$2)</f>
        <v>0</v>
      </c>
      <c r="G804">
        <f>SUMIFS('Servicios Realizados'!H:H,'Servicios Realizados'!G:G,A804,'Servicios Realizados'!B:B,G$2)</f>
        <v>0</v>
      </c>
      <c r="H804">
        <f>SUMIFS('Servicios Realizados'!H:H,'Servicios Realizados'!G:G,A804,'Servicios Realizados'!B:B,H$2)</f>
        <v>0</v>
      </c>
      <c r="I804">
        <f>SUMIFS('Servicios Realizados'!H:H,'Servicios Realizados'!G:G,A804,'Servicios Realizados'!B:B,I$2)</f>
        <v>0</v>
      </c>
      <c r="J804">
        <f>SUMIFS('Servicios Realizados'!H:H,'Servicios Realizados'!G:G,A804,'Servicios Realizados'!B:B,J$2)</f>
        <v>0</v>
      </c>
    </row>
    <row r="805" spans="1:10" ht="15" hidden="1" customHeight="1">
      <c r="A805" s="6">
        <f t="shared" ref="A805:A868" si="11">SUM(A804,1)</f>
        <v>43596</v>
      </c>
      <c r="B805">
        <f>SUMIF('Servicios Realizados'!G$2:G$800,A805,'Servicios Realizados'!H$2:H$800)</f>
        <v>143000</v>
      </c>
      <c r="D805">
        <f>SUMIFS('Servicios Realizados'!H:H,'Servicios Realizados'!G:G,A805,'Servicios Realizados'!B:B,D$2)</f>
        <v>0</v>
      </c>
      <c r="E805">
        <f>SUMIFS('Servicios Realizados'!H:H,'Servicios Realizados'!G:G,A805,'Servicios Realizados'!B:B,E$2)</f>
        <v>143000</v>
      </c>
      <c r="F805">
        <f>SUMIFS('Servicios Realizados'!H:H,'Servicios Realizados'!G:G,A805,'Servicios Realizados'!B:B,F$2)</f>
        <v>0</v>
      </c>
      <c r="G805">
        <f>SUMIFS('Servicios Realizados'!H:H,'Servicios Realizados'!G:G,A805,'Servicios Realizados'!B:B,G$2)</f>
        <v>0</v>
      </c>
      <c r="H805">
        <f>SUMIFS('Servicios Realizados'!H:H,'Servicios Realizados'!G:G,A805,'Servicios Realizados'!B:B,H$2)</f>
        <v>0</v>
      </c>
      <c r="I805">
        <f>SUMIFS('Servicios Realizados'!H:H,'Servicios Realizados'!G:G,A805,'Servicios Realizados'!B:B,I$2)</f>
        <v>0</v>
      </c>
      <c r="J805">
        <f>SUMIFS('Servicios Realizados'!H:H,'Servicios Realizados'!G:G,A805,'Servicios Realizados'!B:B,J$2)</f>
        <v>0</v>
      </c>
    </row>
    <row r="806" spans="1:10" ht="15" hidden="1" customHeight="1">
      <c r="A806" s="6">
        <f t="shared" si="11"/>
        <v>43597</v>
      </c>
      <c r="B806">
        <f>SUMIF('Servicios Realizados'!G$2:G$800,A806,'Servicios Realizados'!H$2:H$800)</f>
        <v>0</v>
      </c>
      <c r="D806">
        <f>SUMIFS('Servicios Realizados'!H:H,'Servicios Realizados'!G:G,A806,'Servicios Realizados'!B:B,D$2)</f>
        <v>0</v>
      </c>
      <c r="E806">
        <f>SUMIFS('Servicios Realizados'!H:H,'Servicios Realizados'!G:G,A806,'Servicios Realizados'!B:B,E$2)</f>
        <v>0</v>
      </c>
      <c r="F806">
        <f>SUMIFS('Servicios Realizados'!H:H,'Servicios Realizados'!G:G,A806,'Servicios Realizados'!B:B,F$2)</f>
        <v>0</v>
      </c>
      <c r="G806">
        <f>SUMIFS('Servicios Realizados'!H:H,'Servicios Realizados'!G:G,A806,'Servicios Realizados'!B:B,G$2)</f>
        <v>0</v>
      </c>
      <c r="H806">
        <f>SUMIFS('Servicios Realizados'!H:H,'Servicios Realizados'!G:G,A806,'Servicios Realizados'!B:B,H$2)</f>
        <v>0</v>
      </c>
      <c r="I806">
        <f>SUMIFS('Servicios Realizados'!H:H,'Servicios Realizados'!G:G,A806,'Servicios Realizados'!B:B,I$2)</f>
        <v>0</v>
      </c>
      <c r="J806">
        <f>SUMIFS('Servicios Realizados'!H:H,'Servicios Realizados'!G:G,A806,'Servicios Realizados'!B:B,J$2)</f>
        <v>0</v>
      </c>
    </row>
    <row r="807" spans="1:10" ht="15" hidden="1" customHeight="1">
      <c r="A807" s="6">
        <f t="shared" si="11"/>
        <v>43598</v>
      </c>
      <c r="B807">
        <f>SUMIF('Servicios Realizados'!G$2:G$800,A807,'Servicios Realizados'!H$2:H$800)</f>
        <v>15000</v>
      </c>
      <c r="D807">
        <f>SUMIFS('Servicios Realizados'!H:H,'Servicios Realizados'!G:G,A807,'Servicios Realizados'!B:B,D$2)</f>
        <v>0</v>
      </c>
      <c r="E807">
        <f>SUMIFS('Servicios Realizados'!H:H,'Servicios Realizados'!G:G,A807,'Servicios Realizados'!B:B,E$2)</f>
        <v>15000</v>
      </c>
      <c r="F807">
        <f>SUMIFS('Servicios Realizados'!H:H,'Servicios Realizados'!G:G,A807,'Servicios Realizados'!B:B,F$2)</f>
        <v>0</v>
      </c>
      <c r="G807">
        <f>SUMIFS('Servicios Realizados'!H:H,'Servicios Realizados'!G:G,A807,'Servicios Realizados'!B:B,G$2)</f>
        <v>0</v>
      </c>
      <c r="H807">
        <f>SUMIFS('Servicios Realizados'!H:H,'Servicios Realizados'!G:G,A807,'Servicios Realizados'!B:B,H$2)</f>
        <v>0</v>
      </c>
      <c r="I807">
        <f>SUMIFS('Servicios Realizados'!H:H,'Servicios Realizados'!G:G,A807,'Servicios Realizados'!B:B,I$2)</f>
        <v>0</v>
      </c>
      <c r="J807">
        <f>SUMIFS('Servicios Realizados'!H:H,'Servicios Realizados'!G:G,A807,'Servicios Realizados'!B:B,J$2)</f>
        <v>0</v>
      </c>
    </row>
    <row r="808" spans="1:10" ht="15" hidden="1" customHeight="1">
      <c r="A808" s="6">
        <f t="shared" si="11"/>
        <v>43599</v>
      </c>
      <c r="B808">
        <f>SUMIF('Servicios Realizados'!G$2:G$800,A808,'Servicios Realizados'!H$2:H$800)</f>
        <v>0</v>
      </c>
      <c r="D808">
        <f>SUMIFS('Servicios Realizados'!H:H,'Servicios Realizados'!G:G,A808,'Servicios Realizados'!B:B,D$2)</f>
        <v>0</v>
      </c>
      <c r="E808">
        <f>SUMIFS('Servicios Realizados'!H:H,'Servicios Realizados'!G:G,A808,'Servicios Realizados'!B:B,E$2)</f>
        <v>0</v>
      </c>
      <c r="F808">
        <f>SUMIFS('Servicios Realizados'!H:H,'Servicios Realizados'!G:G,A808,'Servicios Realizados'!B:B,F$2)</f>
        <v>0</v>
      </c>
      <c r="G808">
        <f>SUMIFS('Servicios Realizados'!H:H,'Servicios Realizados'!G:G,A808,'Servicios Realizados'!B:B,G$2)</f>
        <v>0</v>
      </c>
      <c r="H808">
        <f>SUMIFS('Servicios Realizados'!H:H,'Servicios Realizados'!G:G,A808,'Servicios Realizados'!B:B,H$2)</f>
        <v>0</v>
      </c>
      <c r="I808">
        <f>SUMIFS('Servicios Realizados'!H:H,'Servicios Realizados'!G:G,A808,'Servicios Realizados'!B:B,I$2)</f>
        <v>0</v>
      </c>
      <c r="J808">
        <f>SUMIFS('Servicios Realizados'!H:H,'Servicios Realizados'!G:G,A808,'Servicios Realizados'!B:B,J$2)</f>
        <v>0</v>
      </c>
    </row>
    <row r="809" spans="1:10" ht="15" hidden="1" customHeight="1">
      <c r="A809" s="6">
        <f t="shared" si="11"/>
        <v>43600</v>
      </c>
      <c r="B809">
        <f>SUMIF('Servicios Realizados'!G$2:G$800,A809,'Servicios Realizados'!H$2:H$800)</f>
        <v>234000</v>
      </c>
      <c r="D809">
        <f>SUMIFS('Servicios Realizados'!H:H,'Servicios Realizados'!G:G,A809,'Servicios Realizados'!B:B,D$2)</f>
        <v>115000</v>
      </c>
      <c r="E809">
        <f>SUMIFS('Servicios Realizados'!H:H,'Servicios Realizados'!G:G,A809,'Servicios Realizados'!B:B,E$2)</f>
        <v>119000</v>
      </c>
      <c r="F809">
        <f>SUMIFS('Servicios Realizados'!H:H,'Servicios Realizados'!G:G,A809,'Servicios Realizados'!B:B,F$2)</f>
        <v>0</v>
      </c>
      <c r="G809">
        <f>SUMIFS('Servicios Realizados'!H:H,'Servicios Realizados'!G:G,A809,'Servicios Realizados'!B:B,G$2)</f>
        <v>0</v>
      </c>
      <c r="H809">
        <f>SUMIFS('Servicios Realizados'!H:H,'Servicios Realizados'!G:G,A809,'Servicios Realizados'!B:B,H$2)</f>
        <v>0</v>
      </c>
      <c r="I809">
        <f>SUMIFS('Servicios Realizados'!H:H,'Servicios Realizados'!G:G,A809,'Servicios Realizados'!B:B,I$2)</f>
        <v>0</v>
      </c>
      <c r="J809">
        <f>SUMIFS('Servicios Realizados'!H:H,'Servicios Realizados'!G:G,A809,'Servicios Realizados'!B:B,J$2)</f>
        <v>0</v>
      </c>
    </row>
    <row r="810" spans="1:10" ht="15" hidden="1" customHeight="1">
      <c r="A810" s="6">
        <f t="shared" si="11"/>
        <v>43601</v>
      </c>
      <c r="B810">
        <f>SUMIF('Servicios Realizados'!G$2:G$800,A810,'Servicios Realizados'!H$2:H$800)</f>
        <v>154000</v>
      </c>
      <c r="D810">
        <f>SUMIFS('Servicios Realizados'!H:H,'Servicios Realizados'!G:G,A810,'Servicios Realizados'!B:B,D$2)</f>
        <v>154000</v>
      </c>
      <c r="E810">
        <f>SUMIFS('Servicios Realizados'!H:H,'Servicios Realizados'!G:G,A810,'Servicios Realizados'!B:B,E$2)</f>
        <v>0</v>
      </c>
      <c r="F810">
        <f>SUMIFS('Servicios Realizados'!H:H,'Servicios Realizados'!G:G,A810,'Servicios Realizados'!B:B,F$2)</f>
        <v>0</v>
      </c>
      <c r="G810">
        <f>SUMIFS('Servicios Realizados'!H:H,'Servicios Realizados'!G:G,A810,'Servicios Realizados'!B:B,G$2)</f>
        <v>0</v>
      </c>
      <c r="H810">
        <f>SUMIFS('Servicios Realizados'!H:H,'Servicios Realizados'!G:G,A810,'Servicios Realizados'!B:B,H$2)</f>
        <v>0</v>
      </c>
      <c r="I810">
        <f>SUMIFS('Servicios Realizados'!H:H,'Servicios Realizados'!G:G,A810,'Servicios Realizados'!B:B,I$2)</f>
        <v>0</v>
      </c>
      <c r="J810">
        <f>SUMIFS('Servicios Realizados'!H:H,'Servicios Realizados'!G:G,A810,'Servicios Realizados'!B:B,J$2)</f>
        <v>0</v>
      </c>
    </row>
    <row r="811" spans="1:10" ht="15" hidden="1" customHeight="1">
      <c r="A811" s="6">
        <f t="shared" si="11"/>
        <v>43602</v>
      </c>
      <c r="B811">
        <f>SUMIF('Servicios Realizados'!G$2:G$800,A811,'Servicios Realizados'!H$2:H$800)</f>
        <v>80000</v>
      </c>
      <c r="D811">
        <f>SUMIFS('Servicios Realizados'!H:H,'Servicios Realizados'!G:G,A811,'Servicios Realizados'!B:B,D$2)</f>
        <v>0</v>
      </c>
      <c r="E811">
        <f>SUMIFS('Servicios Realizados'!H:H,'Servicios Realizados'!G:G,A811,'Servicios Realizados'!B:B,E$2)</f>
        <v>80000</v>
      </c>
      <c r="F811">
        <f>SUMIFS('Servicios Realizados'!H:H,'Servicios Realizados'!G:G,A811,'Servicios Realizados'!B:B,F$2)</f>
        <v>0</v>
      </c>
      <c r="G811">
        <f>SUMIFS('Servicios Realizados'!H:H,'Servicios Realizados'!G:G,A811,'Servicios Realizados'!B:B,G$2)</f>
        <v>0</v>
      </c>
      <c r="H811">
        <f>SUMIFS('Servicios Realizados'!H:H,'Servicios Realizados'!G:G,A811,'Servicios Realizados'!B:B,H$2)</f>
        <v>0</v>
      </c>
      <c r="I811">
        <f>SUMIFS('Servicios Realizados'!H:H,'Servicios Realizados'!G:G,A811,'Servicios Realizados'!B:B,I$2)</f>
        <v>0</v>
      </c>
      <c r="J811">
        <f>SUMIFS('Servicios Realizados'!H:H,'Servicios Realizados'!G:G,A811,'Servicios Realizados'!B:B,J$2)</f>
        <v>0</v>
      </c>
    </row>
    <row r="812" spans="1:10" ht="15" hidden="1" customHeight="1">
      <c r="A812" s="6">
        <f t="shared" si="11"/>
        <v>43603</v>
      </c>
      <c r="B812">
        <f>SUMIF('Servicios Realizados'!G$2:G$800,A812,'Servicios Realizados'!H$2:H$800)</f>
        <v>80000</v>
      </c>
      <c r="D812">
        <f>SUMIFS('Servicios Realizados'!H:H,'Servicios Realizados'!G:G,A812,'Servicios Realizados'!B:B,D$2)</f>
        <v>0</v>
      </c>
      <c r="E812">
        <f>SUMIFS('Servicios Realizados'!H:H,'Servicios Realizados'!G:G,A812,'Servicios Realizados'!B:B,E$2)</f>
        <v>80000</v>
      </c>
      <c r="F812">
        <f>SUMIFS('Servicios Realizados'!H:H,'Servicios Realizados'!G:G,A812,'Servicios Realizados'!B:B,F$2)</f>
        <v>0</v>
      </c>
      <c r="G812">
        <f>SUMIFS('Servicios Realizados'!H:H,'Servicios Realizados'!G:G,A812,'Servicios Realizados'!B:B,G$2)</f>
        <v>0</v>
      </c>
      <c r="H812">
        <f>SUMIFS('Servicios Realizados'!H:H,'Servicios Realizados'!G:G,A812,'Servicios Realizados'!B:B,H$2)</f>
        <v>0</v>
      </c>
      <c r="I812">
        <f>SUMIFS('Servicios Realizados'!H:H,'Servicios Realizados'!G:G,A812,'Servicios Realizados'!B:B,I$2)</f>
        <v>0</v>
      </c>
      <c r="J812">
        <f>SUMIFS('Servicios Realizados'!H:H,'Servicios Realizados'!G:G,A812,'Servicios Realizados'!B:B,J$2)</f>
        <v>0</v>
      </c>
    </row>
    <row r="813" spans="1:10" ht="15" hidden="1" customHeight="1">
      <c r="A813" s="6">
        <f t="shared" si="11"/>
        <v>43604</v>
      </c>
      <c r="B813">
        <f>SUMIF('Servicios Realizados'!G$2:G$800,A813,'Servicios Realizados'!H$2:H$800)</f>
        <v>0</v>
      </c>
      <c r="D813">
        <f>SUMIFS('Servicios Realizados'!H:H,'Servicios Realizados'!G:G,A813,'Servicios Realizados'!B:B,D$2)</f>
        <v>0</v>
      </c>
      <c r="E813">
        <f>SUMIFS('Servicios Realizados'!H:H,'Servicios Realizados'!G:G,A813,'Servicios Realizados'!B:B,E$2)</f>
        <v>0</v>
      </c>
      <c r="F813">
        <f>SUMIFS('Servicios Realizados'!H:H,'Servicios Realizados'!G:G,A813,'Servicios Realizados'!B:B,F$2)</f>
        <v>0</v>
      </c>
      <c r="G813">
        <f>SUMIFS('Servicios Realizados'!H:H,'Servicios Realizados'!G:G,A813,'Servicios Realizados'!B:B,G$2)</f>
        <v>0</v>
      </c>
      <c r="H813">
        <f>SUMIFS('Servicios Realizados'!H:H,'Servicios Realizados'!G:G,A813,'Servicios Realizados'!B:B,H$2)</f>
        <v>0</v>
      </c>
      <c r="I813">
        <f>SUMIFS('Servicios Realizados'!H:H,'Servicios Realizados'!G:G,A813,'Servicios Realizados'!B:B,I$2)</f>
        <v>0</v>
      </c>
      <c r="J813">
        <f>SUMIFS('Servicios Realizados'!H:H,'Servicios Realizados'!G:G,A813,'Servicios Realizados'!B:B,J$2)</f>
        <v>0</v>
      </c>
    </row>
    <row r="814" spans="1:10" ht="15" hidden="1" customHeight="1">
      <c r="A814" s="6">
        <f t="shared" si="11"/>
        <v>43605</v>
      </c>
      <c r="B814">
        <f>SUMIF('Servicios Realizados'!G$2:G$800,A814,'Servicios Realizados'!H$2:H$800)</f>
        <v>165000</v>
      </c>
      <c r="D814">
        <f>SUMIFS('Servicios Realizados'!H:H,'Servicios Realizados'!G:G,A814,'Servicios Realizados'!B:B,D$2)</f>
        <v>0</v>
      </c>
      <c r="E814">
        <f>SUMIFS('Servicios Realizados'!H:H,'Servicios Realizados'!G:G,A814,'Servicios Realizados'!B:B,E$2)</f>
        <v>165000</v>
      </c>
      <c r="F814">
        <f>SUMIFS('Servicios Realizados'!H:H,'Servicios Realizados'!G:G,A814,'Servicios Realizados'!B:B,F$2)</f>
        <v>0</v>
      </c>
      <c r="G814">
        <f>SUMIFS('Servicios Realizados'!H:H,'Servicios Realizados'!G:G,A814,'Servicios Realizados'!B:B,G$2)</f>
        <v>0</v>
      </c>
      <c r="H814">
        <f>SUMIFS('Servicios Realizados'!H:H,'Servicios Realizados'!G:G,A814,'Servicios Realizados'!B:B,H$2)</f>
        <v>0</v>
      </c>
      <c r="I814">
        <f>SUMIFS('Servicios Realizados'!H:H,'Servicios Realizados'!G:G,A814,'Servicios Realizados'!B:B,I$2)</f>
        <v>0</v>
      </c>
      <c r="J814">
        <f>SUMIFS('Servicios Realizados'!H:H,'Servicios Realizados'!G:G,A814,'Servicios Realizados'!B:B,J$2)</f>
        <v>0</v>
      </c>
    </row>
    <row r="815" spans="1:10" ht="15" hidden="1" customHeight="1">
      <c r="A815" s="6">
        <f t="shared" si="11"/>
        <v>43606</v>
      </c>
      <c r="B815">
        <f>SUMIF('Servicios Realizados'!G$2:G$800,A815,'Servicios Realizados'!H$2:H$800)</f>
        <v>0</v>
      </c>
      <c r="D815">
        <f>SUMIFS('Servicios Realizados'!H:H,'Servicios Realizados'!G:G,A815,'Servicios Realizados'!B:B,D$2)</f>
        <v>0</v>
      </c>
      <c r="E815">
        <f>SUMIFS('Servicios Realizados'!H:H,'Servicios Realizados'!G:G,A815,'Servicios Realizados'!B:B,E$2)</f>
        <v>0</v>
      </c>
      <c r="F815">
        <f>SUMIFS('Servicios Realizados'!H:H,'Servicios Realizados'!G:G,A815,'Servicios Realizados'!B:B,F$2)</f>
        <v>0</v>
      </c>
      <c r="G815">
        <f>SUMIFS('Servicios Realizados'!H:H,'Servicios Realizados'!G:G,A815,'Servicios Realizados'!B:B,G$2)</f>
        <v>0</v>
      </c>
      <c r="H815">
        <f>SUMIFS('Servicios Realizados'!H:H,'Servicios Realizados'!G:G,A815,'Servicios Realizados'!B:B,H$2)</f>
        <v>0</v>
      </c>
      <c r="I815">
        <f>SUMIFS('Servicios Realizados'!H:H,'Servicios Realizados'!G:G,A815,'Servicios Realizados'!B:B,I$2)</f>
        <v>0</v>
      </c>
      <c r="J815">
        <f>SUMIFS('Servicios Realizados'!H:H,'Servicios Realizados'!G:G,A815,'Servicios Realizados'!B:B,J$2)</f>
        <v>0</v>
      </c>
    </row>
    <row r="816" spans="1:10" ht="15" hidden="1" customHeight="1">
      <c r="A816" s="6">
        <f t="shared" si="11"/>
        <v>43607</v>
      </c>
      <c r="B816">
        <f>SUMIF('Servicios Realizados'!G$2:G$800,A816,'Servicios Realizados'!H$2:H$800)</f>
        <v>58000</v>
      </c>
      <c r="D816">
        <f>SUMIFS('Servicios Realizados'!H:H,'Servicios Realizados'!G:G,A816,'Servicios Realizados'!B:B,D$2)</f>
        <v>38000</v>
      </c>
      <c r="E816">
        <f>SUMIFS('Servicios Realizados'!H:H,'Servicios Realizados'!G:G,A816,'Servicios Realizados'!B:B,E$2)</f>
        <v>20000</v>
      </c>
      <c r="F816">
        <f>SUMIFS('Servicios Realizados'!H:H,'Servicios Realizados'!G:G,A816,'Servicios Realizados'!B:B,F$2)</f>
        <v>0</v>
      </c>
      <c r="G816">
        <f>SUMIFS('Servicios Realizados'!H:H,'Servicios Realizados'!G:G,A816,'Servicios Realizados'!B:B,G$2)</f>
        <v>0</v>
      </c>
      <c r="H816">
        <f>SUMIFS('Servicios Realizados'!H:H,'Servicios Realizados'!G:G,A816,'Servicios Realizados'!B:B,H$2)</f>
        <v>0</v>
      </c>
      <c r="I816">
        <f>SUMIFS('Servicios Realizados'!H:H,'Servicios Realizados'!G:G,A816,'Servicios Realizados'!B:B,I$2)</f>
        <v>0</v>
      </c>
      <c r="J816">
        <f>SUMIFS('Servicios Realizados'!H:H,'Servicios Realizados'!G:G,A816,'Servicios Realizados'!B:B,J$2)</f>
        <v>0</v>
      </c>
    </row>
    <row r="817" spans="1:10" ht="15" hidden="1" customHeight="1">
      <c r="A817" s="6">
        <f t="shared" si="11"/>
        <v>43608</v>
      </c>
      <c r="B817">
        <f>SUMIF('Servicios Realizados'!G$2:G$800,A817,'Servicios Realizados'!H$2:H$800)</f>
        <v>69000</v>
      </c>
      <c r="D817">
        <f>SUMIFS('Servicios Realizados'!H:H,'Servicios Realizados'!G:G,A817,'Servicios Realizados'!B:B,D$2)</f>
        <v>0</v>
      </c>
      <c r="E817">
        <f>SUMIFS('Servicios Realizados'!H:H,'Servicios Realizados'!G:G,A817,'Servicios Realizados'!B:B,E$2)</f>
        <v>69000</v>
      </c>
      <c r="F817">
        <f>SUMIFS('Servicios Realizados'!H:H,'Servicios Realizados'!G:G,A817,'Servicios Realizados'!B:B,F$2)</f>
        <v>0</v>
      </c>
      <c r="G817">
        <f>SUMIFS('Servicios Realizados'!H:H,'Servicios Realizados'!G:G,A817,'Servicios Realizados'!B:B,G$2)</f>
        <v>0</v>
      </c>
      <c r="H817">
        <f>SUMIFS('Servicios Realizados'!H:H,'Servicios Realizados'!G:G,A817,'Servicios Realizados'!B:B,H$2)</f>
        <v>0</v>
      </c>
      <c r="I817">
        <f>SUMIFS('Servicios Realizados'!H:H,'Servicios Realizados'!G:G,A817,'Servicios Realizados'!B:B,I$2)</f>
        <v>0</v>
      </c>
      <c r="J817">
        <f>SUMIFS('Servicios Realizados'!H:H,'Servicios Realizados'!G:G,A817,'Servicios Realizados'!B:B,J$2)</f>
        <v>0</v>
      </c>
    </row>
    <row r="818" spans="1:10" ht="15" hidden="1" customHeight="1">
      <c r="A818" s="6">
        <f t="shared" si="11"/>
        <v>43609</v>
      </c>
      <c r="B818">
        <f>SUMIF('Servicios Realizados'!G$2:G$800,A818,'Servicios Realizados'!H$2:H$800)</f>
        <v>95000</v>
      </c>
      <c r="D818">
        <f>SUMIFS('Servicios Realizados'!H:H,'Servicios Realizados'!G:G,A818,'Servicios Realizados'!B:B,D$2)</f>
        <v>0</v>
      </c>
      <c r="E818">
        <f>SUMIFS('Servicios Realizados'!H:H,'Servicios Realizados'!G:G,A818,'Servicios Realizados'!B:B,E$2)</f>
        <v>75000</v>
      </c>
      <c r="F818">
        <f>SUMIFS('Servicios Realizados'!H:H,'Servicios Realizados'!G:G,A818,'Servicios Realizados'!B:B,F$2)</f>
        <v>0</v>
      </c>
      <c r="G818">
        <f>SUMIFS('Servicios Realizados'!H:H,'Servicios Realizados'!G:G,A818,'Servicios Realizados'!B:B,G$2)</f>
        <v>20000</v>
      </c>
      <c r="H818">
        <f>SUMIFS('Servicios Realizados'!H:H,'Servicios Realizados'!G:G,A818,'Servicios Realizados'!B:B,H$2)</f>
        <v>0</v>
      </c>
      <c r="I818">
        <f>SUMIFS('Servicios Realizados'!H:H,'Servicios Realizados'!G:G,A818,'Servicios Realizados'!B:B,I$2)</f>
        <v>0</v>
      </c>
      <c r="J818">
        <f>SUMIFS('Servicios Realizados'!H:H,'Servicios Realizados'!G:G,A818,'Servicios Realizados'!B:B,J$2)</f>
        <v>0</v>
      </c>
    </row>
    <row r="819" spans="1:10" ht="15" hidden="1" customHeight="1">
      <c r="A819" s="6">
        <f t="shared" si="11"/>
        <v>43610</v>
      </c>
      <c r="B819">
        <f>SUMIF('Servicios Realizados'!G$2:G$800,A819,'Servicios Realizados'!H$2:H$800)</f>
        <v>15000</v>
      </c>
      <c r="D819">
        <f>SUMIFS('Servicios Realizados'!H:H,'Servicios Realizados'!G:G,A819,'Servicios Realizados'!B:B,D$2)</f>
        <v>0</v>
      </c>
      <c r="E819">
        <f>SUMIFS('Servicios Realizados'!H:H,'Servicios Realizados'!G:G,A819,'Servicios Realizados'!B:B,E$2)</f>
        <v>15000</v>
      </c>
      <c r="F819">
        <f>SUMIFS('Servicios Realizados'!H:H,'Servicios Realizados'!G:G,A819,'Servicios Realizados'!B:B,F$2)</f>
        <v>0</v>
      </c>
      <c r="G819">
        <f>SUMIFS('Servicios Realizados'!H:H,'Servicios Realizados'!G:G,A819,'Servicios Realizados'!B:B,G$2)</f>
        <v>0</v>
      </c>
      <c r="H819">
        <f>SUMIFS('Servicios Realizados'!H:H,'Servicios Realizados'!G:G,A819,'Servicios Realizados'!B:B,H$2)</f>
        <v>0</v>
      </c>
      <c r="I819">
        <f>SUMIFS('Servicios Realizados'!H:H,'Servicios Realizados'!G:G,A819,'Servicios Realizados'!B:B,I$2)</f>
        <v>0</v>
      </c>
      <c r="J819">
        <f>SUMIFS('Servicios Realizados'!H:H,'Servicios Realizados'!G:G,A819,'Servicios Realizados'!B:B,J$2)</f>
        <v>0</v>
      </c>
    </row>
    <row r="820" spans="1:10" ht="15" hidden="1" customHeight="1">
      <c r="A820" s="6">
        <f t="shared" si="11"/>
        <v>43611</v>
      </c>
      <c r="B820">
        <f>SUMIF('Servicios Realizados'!G$2:G$800,A820,'Servicios Realizados'!H$2:H$800)</f>
        <v>0</v>
      </c>
      <c r="D820">
        <f>SUMIFS('Servicios Realizados'!H:H,'Servicios Realizados'!G:G,A820,'Servicios Realizados'!B:B,D$2)</f>
        <v>0</v>
      </c>
      <c r="E820">
        <f>SUMIFS('Servicios Realizados'!H:H,'Servicios Realizados'!G:G,A820,'Servicios Realizados'!B:B,E$2)</f>
        <v>0</v>
      </c>
      <c r="F820">
        <f>SUMIFS('Servicios Realizados'!H:H,'Servicios Realizados'!G:G,A820,'Servicios Realizados'!B:B,F$2)</f>
        <v>0</v>
      </c>
      <c r="G820">
        <f>SUMIFS('Servicios Realizados'!H:H,'Servicios Realizados'!G:G,A820,'Servicios Realizados'!B:B,G$2)</f>
        <v>0</v>
      </c>
      <c r="H820">
        <f>SUMIFS('Servicios Realizados'!H:H,'Servicios Realizados'!G:G,A820,'Servicios Realizados'!B:B,H$2)</f>
        <v>0</v>
      </c>
      <c r="I820">
        <f>SUMIFS('Servicios Realizados'!H:H,'Servicios Realizados'!G:G,A820,'Servicios Realizados'!B:B,I$2)</f>
        <v>0</v>
      </c>
      <c r="J820">
        <f>SUMIFS('Servicios Realizados'!H:H,'Servicios Realizados'!G:G,A820,'Servicios Realizados'!B:B,J$2)</f>
        <v>0</v>
      </c>
    </row>
    <row r="821" spans="1:10" ht="15" hidden="1" customHeight="1">
      <c r="A821" s="6">
        <f t="shared" si="11"/>
        <v>43612</v>
      </c>
      <c r="B821">
        <f>SUMIF('Servicios Realizados'!G$2:G$800,A821,'Servicios Realizados'!H$2:H$800)</f>
        <v>197000</v>
      </c>
      <c r="D821">
        <f>SUMIFS('Servicios Realizados'!H:H,'Servicios Realizados'!G:G,A821,'Servicios Realizados'!B:B,D$2)</f>
        <v>0</v>
      </c>
      <c r="E821">
        <f>SUMIFS('Servicios Realizados'!H:H,'Servicios Realizados'!G:G,A821,'Servicios Realizados'!B:B,E$2)</f>
        <v>58000</v>
      </c>
      <c r="F821">
        <f>SUMIFS('Servicios Realizados'!H:H,'Servicios Realizados'!G:G,A821,'Servicios Realizados'!B:B,F$2)</f>
        <v>0</v>
      </c>
      <c r="G821">
        <f>SUMIFS('Servicios Realizados'!H:H,'Servicios Realizados'!G:G,A821,'Servicios Realizados'!B:B,G$2)</f>
        <v>139000</v>
      </c>
      <c r="H821">
        <f>SUMIFS('Servicios Realizados'!H:H,'Servicios Realizados'!G:G,A821,'Servicios Realizados'!B:B,H$2)</f>
        <v>0</v>
      </c>
      <c r="I821">
        <f>SUMIFS('Servicios Realizados'!H:H,'Servicios Realizados'!G:G,A821,'Servicios Realizados'!B:B,I$2)</f>
        <v>0</v>
      </c>
      <c r="J821">
        <f>SUMIFS('Servicios Realizados'!H:H,'Servicios Realizados'!G:G,A821,'Servicios Realizados'!B:B,J$2)</f>
        <v>0</v>
      </c>
    </row>
    <row r="822" spans="1:10" ht="15" hidden="1" customHeight="1">
      <c r="A822" s="6">
        <f t="shared" si="11"/>
        <v>43613</v>
      </c>
      <c r="B822">
        <f>SUMIF('Servicios Realizados'!G$2:G$800,A822,'Servicios Realizados'!H$2:H$800)</f>
        <v>93000</v>
      </c>
      <c r="D822">
        <f>SUMIFS('Servicios Realizados'!H:H,'Servicios Realizados'!G:G,A822,'Servicios Realizados'!B:B,D$2)</f>
        <v>0</v>
      </c>
      <c r="E822">
        <f>SUMIFS('Servicios Realizados'!H:H,'Servicios Realizados'!G:G,A822,'Servicios Realizados'!B:B,E$2)</f>
        <v>35000</v>
      </c>
      <c r="F822">
        <f>SUMIFS('Servicios Realizados'!H:H,'Servicios Realizados'!G:G,A822,'Servicios Realizados'!B:B,F$2)</f>
        <v>0</v>
      </c>
      <c r="G822">
        <f>SUMIFS('Servicios Realizados'!H:H,'Servicios Realizados'!G:G,A822,'Servicios Realizados'!B:B,G$2)</f>
        <v>58000</v>
      </c>
      <c r="H822">
        <f>SUMIFS('Servicios Realizados'!H:H,'Servicios Realizados'!G:G,A822,'Servicios Realizados'!B:B,H$2)</f>
        <v>0</v>
      </c>
      <c r="I822">
        <f>SUMIFS('Servicios Realizados'!H:H,'Servicios Realizados'!G:G,A822,'Servicios Realizados'!B:B,I$2)</f>
        <v>0</v>
      </c>
      <c r="J822">
        <f>SUMIFS('Servicios Realizados'!H:H,'Servicios Realizados'!G:G,A822,'Servicios Realizados'!B:B,J$2)</f>
        <v>0</v>
      </c>
    </row>
    <row r="823" spans="1:10" ht="15" hidden="1" customHeight="1">
      <c r="A823" s="6">
        <f t="shared" si="11"/>
        <v>43614</v>
      </c>
      <c r="B823">
        <f>SUMIF('Servicios Realizados'!G$2:G$800,A823,'Servicios Realizados'!H$2:H$800)</f>
        <v>35000</v>
      </c>
      <c r="D823">
        <f>SUMIFS('Servicios Realizados'!H:H,'Servicios Realizados'!G:G,A823,'Servicios Realizados'!B:B,D$2)</f>
        <v>0</v>
      </c>
      <c r="E823">
        <f>SUMIFS('Servicios Realizados'!H:H,'Servicios Realizados'!G:G,A823,'Servicios Realizados'!B:B,E$2)</f>
        <v>35000</v>
      </c>
      <c r="F823">
        <f>SUMIFS('Servicios Realizados'!H:H,'Servicios Realizados'!G:G,A823,'Servicios Realizados'!B:B,F$2)</f>
        <v>0</v>
      </c>
      <c r="G823">
        <f>SUMIFS('Servicios Realizados'!H:H,'Servicios Realizados'!G:G,A823,'Servicios Realizados'!B:B,G$2)</f>
        <v>0</v>
      </c>
      <c r="H823">
        <f>SUMIFS('Servicios Realizados'!H:H,'Servicios Realizados'!G:G,A823,'Servicios Realizados'!B:B,H$2)</f>
        <v>0</v>
      </c>
      <c r="I823">
        <f>SUMIFS('Servicios Realizados'!H:H,'Servicios Realizados'!G:G,A823,'Servicios Realizados'!B:B,I$2)</f>
        <v>0</v>
      </c>
      <c r="J823">
        <f>SUMIFS('Servicios Realizados'!H:H,'Servicios Realizados'!G:G,A823,'Servicios Realizados'!B:B,J$2)</f>
        <v>0</v>
      </c>
    </row>
    <row r="824" spans="1:10" ht="15" hidden="1" customHeight="1">
      <c r="A824" s="6">
        <f t="shared" si="11"/>
        <v>43615</v>
      </c>
      <c r="B824">
        <f>SUMIF('Servicios Realizados'!G$2:G$800,A824,'Servicios Realizados'!H$2:H$800)</f>
        <v>74000</v>
      </c>
      <c r="D824">
        <f>SUMIFS('Servicios Realizados'!H:H,'Servicios Realizados'!G:G,A824,'Servicios Realizados'!B:B,D$2)</f>
        <v>0</v>
      </c>
      <c r="E824">
        <f>SUMIFS('Servicios Realizados'!H:H,'Servicios Realizados'!G:G,A824,'Servicios Realizados'!B:B,E$2)</f>
        <v>74000</v>
      </c>
      <c r="F824">
        <f>SUMIFS('Servicios Realizados'!H:H,'Servicios Realizados'!G:G,A824,'Servicios Realizados'!B:B,F$2)</f>
        <v>0</v>
      </c>
      <c r="G824">
        <f>SUMIFS('Servicios Realizados'!H:H,'Servicios Realizados'!G:G,A824,'Servicios Realizados'!B:B,G$2)</f>
        <v>0</v>
      </c>
      <c r="H824">
        <f>SUMIFS('Servicios Realizados'!H:H,'Servicios Realizados'!G:G,A824,'Servicios Realizados'!B:B,H$2)</f>
        <v>0</v>
      </c>
      <c r="I824">
        <f>SUMIFS('Servicios Realizados'!H:H,'Servicios Realizados'!G:G,A824,'Servicios Realizados'!B:B,I$2)</f>
        <v>0</v>
      </c>
      <c r="J824">
        <f>SUMIFS('Servicios Realizados'!H:H,'Servicios Realizados'!G:G,A824,'Servicios Realizados'!B:B,J$2)</f>
        <v>0</v>
      </c>
    </row>
    <row r="825" spans="1:10" ht="15" hidden="1" customHeight="1">
      <c r="A825" s="6">
        <f t="shared" si="11"/>
        <v>43616</v>
      </c>
      <c r="B825">
        <f>SUMIF('Servicios Realizados'!G$2:G$800,A825,'Servicios Realizados'!H$2:H$800)</f>
        <v>79001</v>
      </c>
      <c r="D825">
        <f>SUMIFS('Servicios Realizados'!H:H,'Servicios Realizados'!G:G,A825,'Servicios Realizados'!B:B,D$2)</f>
        <v>0</v>
      </c>
      <c r="E825">
        <f>SUMIFS('Servicios Realizados'!H:H,'Servicios Realizados'!G:G,A825,'Servicios Realizados'!B:B,E$2)</f>
        <v>50001</v>
      </c>
      <c r="F825">
        <f>SUMIFS('Servicios Realizados'!H:H,'Servicios Realizados'!G:G,A825,'Servicios Realizados'!B:B,F$2)</f>
        <v>0</v>
      </c>
      <c r="G825">
        <f>SUMIFS('Servicios Realizados'!H:H,'Servicios Realizados'!G:G,A825,'Servicios Realizados'!B:B,G$2)</f>
        <v>0</v>
      </c>
      <c r="H825">
        <f>SUMIFS('Servicios Realizados'!H:H,'Servicios Realizados'!G:G,A825,'Servicios Realizados'!B:B,H$2)</f>
        <v>0</v>
      </c>
      <c r="I825">
        <f>SUMIFS('Servicios Realizados'!H:H,'Servicios Realizados'!G:G,A825,'Servicios Realizados'!B:B,I$2)</f>
        <v>0</v>
      </c>
      <c r="J825">
        <f>SUMIFS('Servicios Realizados'!H:H,'Servicios Realizados'!G:G,A825,'Servicios Realizados'!B:B,J$2)</f>
        <v>29000</v>
      </c>
    </row>
    <row r="826" spans="1:10" ht="15" hidden="1" customHeight="1">
      <c r="A826" s="6">
        <f t="shared" si="11"/>
        <v>43617</v>
      </c>
      <c r="B826">
        <f>SUMIF('Servicios Realizados'!G$2:G$800,A826,'Servicios Realizados'!H$2:H$800)</f>
        <v>0</v>
      </c>
      <c r="D826">
        <f>SUMIFS('Servicios Realizados'!H:H,'Servicios Realizados'!G:G,A826,'Servicios Realizados'!B:B,D$2)</f>
        <v>0</v>
      </c>
      <c r="E826">
        <f>SUMIFS('Servicios Realizados'!H:H,'Servicios Realizados'!G:G,A826,'Servicios Realizados'!B:B,E$2)</f>
        <v>0</v>
      </c>
      <c r="F826">
        <f>SUMIFS('Servicios Realizados'!H:H,'Servicios Realizados'!G:G,A826,'Servicios Realizados'!B:B,F$2)</f>
        <v>0</v>
      </c>
      <c r="G826">
        <f>SUMIFS('Servicios Realizados'!H:H,'Servicios Realizados'!G:G,A826,'Servicios Realizados'!B:B,G$2)</f>
        <v>0</v>
      </c>
      <c r="H826">
        <f>SUMIFS('Servicios Realizados'!H:H,'Servicios Realizados'!G:G,A826,'Servicios Realizados'!B:B,H$2)</f>
        <v>0</v>
      </c>
      <c r="I826">
        <f>SUMIFS('Servicios Realizados'!H:H,'Servicios Realizados'!G:G,A826,'Servicios Realizados'!B:B,I$2)</f>
        <v>0</v>
      </c>
      <c r="J826">
        <f>SUMIFS('Servicios Realizados'!H:H,'Servicios Realizados'!G:G,A826,'Servicios Realizados'!B:B,J$2)</f>
        <v>0</v>
      </c>
    </row>
    <row r="827" spans="1:10" ht="15" hidden="1" customHeight="1">
      <c r="A827" s="6">
        <f t="shared" si="11"/>
        <v>43618</v>
      </c>
      <c r="B827">
        <f>SUMIF('Servicios Realizados'!G$2:G$800,A827,'Servicios Realizados'!H$2:H$800)</f>
        <v>0</v>
      </c>
      <c r="D827">
        <f>SUMIFS('Servicios Realizados'!H:H,'Servicios Realizados'!G:G,A827,'Servicios Realizados'!B:B,D$2)</f>
        <v>0</v>
      </c>
      <c r="E827">
        <f>SUMIFS('Servicios Realizados'!H:H,'Servicios Realizados'!G:G,A827,'Servicios Realizados'!B:B,E$2)</f>
        <v>0</v>
      </c>
      <c r="F827">
        <f>SUMIFS('Servicios Realizados'!H:H,'Servicios Realizados'!G:G,A827,'Servicios Realizados'!B:B,F$2)</f>
        <v>0</v>
      </c>
      <c r="G827">
        <f>SUMIFS('Servicios Realizados'!H:H,'Servicios Realizados'!G:G,A827,'Servicios Realizados'!B:B,G$2)</f>
        <v>0</v>
      </c>
      <c r="H827">
        <f>SUMIFS('Servicios Realizados'!H:H,'Servicios Realizados'!G:G,A827,'Servicios Realizados'!B:B,H$2)</f>
        <v>0</v>
      </c>
      <c r="I827">
        <f>SUMIFS('Servicios Realizados'!H:H,'Servicios Realizados'!G:G,A827,'Servicios Realizados'!B:B,I$2)</f>
        <v>0</v>
      </c>
      <c r="J827">
        <f>SUMIFS('Servicios Realizados'!H:H,'Servicios Realizados'!G:G,A827,'Servicios Realizados'!B:B,J$2)</f>
        <v>0</v>
      </c>
    </row>
    <row r="828" spans="1:10" ht="15" hidden="1" customHeight="1">
      <c r="A828" s="6">
        <f t="shared" si="11"/>
        <v>43619</v>
      </c>
      <c r="B828">
        <f>SUMIF('Servicios Realizados'!G$2:G$800,A828,'Servicios Realizados'!H$2:H$800)</f>
        <v>0</v>
      </c>
      <c r="D828">
        <f>SUMIFS('Servicios Realizados'!H:H,'Servicios Realizados'!G:G,A828,'Servicios Realizados'!B:B,D$2)</f>
        <v>0</v>
      </c>
      <c r="E828">
        <f>SUMIFS('Servicios Realizados'!H:H,'Servicios Realizados'!G:G,A828,'Servicios Realizados'!B:B,E$2)</f>
        <v>0</v>
      </c>
      <c r="F828">
        <f>SUMIFS('Servicios Realizados'!H:H,'Servicios Realizados'!G:G,A828,'Servicios Realizados'!B:B,F$2)</f>
        <v>0</v>
      </c>
      <c r="G828">
        <f>SUMIFS('Servicios Realizados'!H:H,'Servicios Realizados'!G:G,A828,'Servicios Realizados'!B:B,G$2)</f>
        <v>0</v>
      </c>
      <c r="H828">
        <f>SUMIFS('Servicios Realizados'!H:H,'Servicios Realizados'!G:G,A828,'Servicios Realizados'!B:B,H$2)</f>
        <v>0</v>
      </c>
      <c r="I828">
        <f>SUMIFS('Servicios Realizados'!H:H,'Servicios Realizados'!G:G,A828,'Servicios Realizados'!B:B,I$2)</f>
        <v>0</v>
      </c>
      <c r="J828">
        <f>SUMIFS('Servicios Realizados'!H:H,'Servicios Realizados'!G:G,A828,'Servicios Realizados'!B:B,J$2)</f>
        <v>0</v>
      </c>
    </row>
    <row r="829" spans="1:10" ht="15" hidden="1" customHeight="1">
      <c r="A829" s="6">
        <f t="shared" si="11"/>
        <v>43620</v>
      </c>
      <c r="B829">
        <f>SUMIF('Servicios Realizados'!G$2:G$800,A829,'Servicios Realizados'!H$2:H$800)</f>
        <v>0</v>
      </c>
      <c r="D829">
        <f>SUMIFS('Servicios Realizados'!H:H,'Servicios Realizados'!G:G,A829,'Servicios Realizados'!B:B,D$2)</f>
        <v>0</v>
      </c>
      <c r="E829">
        <f>SUMIFS('Servicios Realizados'!H:H,'Servicios Realizados'!G:G,A829,'Servicios Realizados'!B:B,E$2)</f>
        <v>0</v>
      </c>
      <c r="F829">
        <f>SUMIFS('Servicios Realizados'!H:H,'Servicios Realizados'!G:G,A829,'Servicios Realizados'!B:B,F$2)</f>
        <v>0</v>
      </c>
      <c r="G829">
        <f>SUMIFS('Servicios Realizados'!H:H,'Servicios Realizados'!G:G,A829,'Servicios Realizados'!B:B,G$2)</f>
        <v>0</v>
      </c>
      <c r="H829">
        <f>SUMIFS('Servicios Realizados'!H:H,'Servicios Realizados'!G:G,A829,'Servicios Realizados'!B:B,H$2)</f>
        <v>0</v>
      </c>
      <c r="I829">
        <f>SUMIFS('Servicios Realizados'!H:H,'Servicios Realizados'!G:G,A829,'Servicios Realizados'!B:B,I$2)</f>
        <v>0</v>
      </c>
      <c r="J829">
        <f>SUMIFS('Servicios Realizados'!H:H,'Servicios Realizados'!G:G,A829,'Servicios Realizados'!B:B,J$2)</f>
        <v>0</v>
      </c>
    </row>
    <row r="830" spans="1:10" ht="15" hidden="1" customHeight="1">
      <c r="A830" s="6">
        <f t="shared" si="11"/>
        <v>43621</v>
      </c>
      <c r="B830">
        <f>SUMIF('Servicios Realizados'!G$2:G$800,A830,'Servicios Realizados'!H$2:H$800)</f>
        <v>0</v>
      </c>
      <c r="D830">
        <f>SUMIFS('Servicios Realizados'!H:H,'Servicios Realizados'!G:G,A830,'Servicios Realizados'!B:B,D$2)</f>
        <v>0</v>
      </c>
      <c r="E830">
        <f>SUMIFS('Servicios Realizados'!H:H,'Servicios Realizados'!G:G,A830,'Servicios Realizados'!B:B,E$2)</f>
        <v>0</v>
      </c>
      <c r="F830">
        <f>SUMIFS('Servicios Realizados'!H:H,'Servicios Realizados'!G:G,A830,'Servicios Realizados'!B:B,F$2)</f>
        <v>0</v>
      </c>
      <c r="G830">
        <f>SUMIFS('Servicios Realizados'!H:H,'Servicios Realizados'!G:G,A830,'Servicios Realizados'!B:B,G$2)</f>
        <v>0</v>
      </c>
      <c r="H830">
        <f>SUMIFS('Servicios Realizados'!H:H,'Servicios Realizados'!G:G,A830,'Servicios Realizados'!B:B,H$2)</f>
        <v>0</v>
      </c>
      <c r="I830">
        <f>SUMIFS('Servicios Realizados'!H:H,'Servicios Realizados'!G:G,A830,'Servicios Realizados'!B:B,I$2)</f>
        <v>0</v>
      </c>
      <c r="J830">
        <f>SUMIFS('Servicios Realizados'!H:H,'Servicios Realizados'!G:G,A830,'Servicios Realizados'!B:B,J$2)</f>
        <v>0</v>
      </c>
    </row>
    <row r="831" spans="1:10" ht="15" hidden="1" customHeight="1">
      <c r="A831" s="6">
        <f t="shared" si="11"/>
        <v>43622</v>
      </c>
      <c r="B831">
        <f>SUMIF('Servicios Realizados'!G$2:G$800,A831,'Servicios Realizados'!H$2:H$800)</f>
        <v>0</v>
      </c>
      <c r="D831">
        <f>SUMIFS('Servicios Realizados'!H:H,'Servicios Realizados'!G:G,A831,'Servicios Realizados'!B:B,D$2)</f>
        <v>0</v>
      </c>
      <c r="E831">
        <f>SUMIFS('Servicios Realizados'!H:H,'Servicios Realizados'!G:G,A831,'Servicios Realizados'!B:B,E$2)</f>
        <v>0</v>
      </c>
      <c r="F831">
        <f>SUMIFS('Servicios Realizados'!H:H,'Servicios Realizados'!G:G,A831,'Servicios Realizados'!B:B,F$2)</f>
        <v>0</v>
      </c>
      <c r="G831">
        <f>SUMIFS('Servicios Realizados'!H:H,'Servicios Realizados'!G:G,A831,'Servicios Realizados'!B:B,G$2)</f>
        <v>0</v>
      </c>
      <c r="H831">
        <f>SUMIFS('Servicios Realizados'!H:H,'Servicios Realizados'!G:G,A831,'Servicios Realizados'!B:B,H$2)</f>
        <v>0</v>
      </c>
      <c r="I831">
        <f>SUMIFS('Servicios Realizados'!H:H,'Servicios Realizados'!G:G,A831,'Servicios Realizados'!B:B,I$2)</f>
        <v>0</v>
      </c>
      <c r="J831">
        <f>SUMIFS('Servicios Realizados'!H:H,'Servicios Realizados'!G:G,A831,'Servicios Realizados'!B:B,J$2)</f>
        <v>0</v>
      </c>
    </row>
    <row r="832" spans="1:10" ht="15" hidden="1" customHeight="1">
      <c r="A832" s="6">
        <f t="shared" si="11"/>
        <v>43623</v>
      </c>
      <c r="B832">
        <f>SUMIF('Servicios Realizados'!G$2:G$800,A832,'Servicios Realizados'!H$2:H$800)</f>
        <v>0</v>
      </c>
      <c r="D832">
        <f>SUMIFS('Servicios Realizados'!H:H,'Servicios Realizados'!G:G,A832,'Servicios Realizados'!B:B,D$2)</f>
        <v>0</v>
      </c>
      <c r="E832">
        <f>SUMIFS('Servicios Realizados'!H:H,'Servicios Realizados'!G:G,A832,'Servicios Realizados'!B:B,E$2)</f>
        <v>0</v>
      </c>
      <c r="F832">
        <f>SUMIFS('Servicios Realizados'!H:H,'Servicios Realizados'!G:G,A832,'Servicios Realizados'!B:B,F$2)</f>
        <v>0</v>
      </c>
      <c r="G832">
        <f>SUMIFS('Servicios Realizados'!H:H,'Servicios Realizados'!G:G,A832,'Servicios Realizados'!B:B,G$2)</f>
        <v>0</v>
      </c>
      <c r="H832">
        <f>SUMIFS('Servicios Realizados'!H:H,'Servicios Realizados'!G:G,A832,'Servicios Realizados'!B:B,H$2)</f>
        <v>0</v>
      </c>
      <c r="I832">
        <f>SUMIFS('Servicios Realizados'!H:H,'Servicios Realizados'!G:G,A832,'Servicios Realizados'!B:B,I$2)</f>
        <v>0</v>
      </c>
      <c r="J832">
        <f>SUMIFS('Servicios Realizados'!H:H,'Servicios Realizados'!G:G,A832,'Servicios Realizados'!B:B,J$2)</f>
        <v>0</v>
      </c>
    </row>
    <row r="833" spans="1:10" ht="15" hidden="1" customHeight="1">
      <c r="A833" s="6">
        <f t="shared" si="11"/>
        <v>43624</v>
      </c>
      <c r="B833">
        <f>SUMIF('Servicios Realizados'!G$2:G$800,A833,'Servicios Realizados'!H$2:H$800)</f>
        <v>0</v>
      </c>
      <c r="D833">
        <f>SUMIFS('Servicios Realizados'!H:H,'Servicios Realizados'!G:G,A833,'Servicios Realizados'!B:B,D$2)</f>
        <v>0</v>
      </c>
      <c r="E833">
        <f>SUMIFS('Servicios Realizados'!H:H,'Servicios Realizados'!G:G,A833,'Servicios Realizados'!B:B,E$2)</f>
        <v>0</v>
      </c>
      <c r="F833">
        <f>SUMIFS('Servicios Realizados'!H:H,'Servicios Realizados'!G:G,A833,'Servicios Realizados'!B:B,F$2)</f>
        <v>0</v>
      </c>
      <c r="G833">
        <f>SUMIFS('Servicios Realizados'!H:H,'Servicios Realizados'!G:G,A833,'Servicios Realizados'!B:B,G$2)</f>
        <v>0</v>
      </c>
      <c r="H833">
        <f>SUMIFS('Servicios Realizados'!H:H,'Servicios Realizados'!G:G,A833,'Servicios Realizados'!B:B,H$2)</f>
        <v>0</v>
      </c>
      <c r="I833">
        <f>SUMIFS('Servicios Realizados'!H:H,'Servicios Realizados'!G:G,A833,'Servicios Realizados'!B:B,I$2)</f>
        <v>0</v>
      </c>
      <c r="J833">
        <f>SUMIFS('Servicios Realizados'!H:H,'Servicios Realizados'!G:G,A833,'Servicios Realizados'!B:B,J$2)</f>
        <v>0</v>
      </c>
    </row>
    <row r="834" spans="1:10" ht="15" hidden="1" customHeight="1">
      <c r="A834" s="6">
        <f t="shared" si="11"/>
        <v>43625</v>
      </c>
      <c r="B834">
        <f>SUMIF('Servicios Realizados'!G$2:G$800,A834,'Servicios Realizados'!H$2:H$800)</f>
        <v>0</v>
      </c>
      <c r="D834">
        <f>SUMIFS('Servicios Realizados'!H:H,'Servicios Realizados'!G:G,A834,'Servicios Realizados'!B:B,D$2)</f>
        <v>0</v>
      </c>
      <c r="E834">
        <f>SUMIFS('Servicios Realizados'!H:H,'Servicios Realizados'!G:G,A834,'Servicios Realizados'!B:B,E$2)</f>
        <v>0</v>
      </c>
      <c r="F834">
        <f>SUMIFS('Servicios Realizados'!H:H,'Servicios Realizados'!G:G,A834,'Servicios Realizados'!B:B,F$2)</f>
        <v>0</v>
      </c>
      <c r="G834">
        <f>SUMIFS('Servicios Realizados'!H:H,'Servicios Realizados'!G:G,A834,'Servicios Realizados'!B:B,G$2)</f>
        <v>0</v>
      </c>
      <c r="H834">
        <f>SUMIFS('Servicios Realizados'!H:H,'Servicios Realizados'!G:G,A834,'Servicios Realizados'!B:B,H$2)</f>
        <v>0</v>
      </c>
      <c r="I834">
        <f>SUMIFS('Servicios Realizados'!H:H,'Servicios Realizados'!G:G,A834,'Servicios Realizados'!B:B,I$2)</f>
        <v>0</v>
      </c>
      <c r="J834">
        <f>SUMIFS('Servicios Realizados'!H:H,'Servicios Realizados'!G:G,A834,'Servicios Realizados'!B:B,J$2)</f>
        <v>0</v>
      </c>
    </row>
    <row r="835" spans="1:10" ht="15" hidden="1" customHeight="1">
      <c r="A835" s="6">
        <f t="shared" si="11"/>
        <v>43626</v>
      </c>
      <c r="B835">
        <f>SUMIF('Servicios Realizados'!G$2:G$800,A835,'Servicios Realizados'!H$2:H$800)</f>
        <v>0</v>
      </c>
      <c r="D835">
        <f>SUMIFS('Servicios Realizados'!H:H,'Servicios Realizados'!G:G,A835,'Servicios Realizados'!B:B,D$2)</f>
        <v>0</v>
      </c>
      <c r="E835">
        <f>SUMIFS('Servicios Realizados'!H:H,'Servicios Realizados'!G:G,A835,'Servicios Realizados'!B:B,E$2)</f>
        <v>0</v>
      </c>
      <c r="F835">
        <f>SUMIFS('Servicios Realizados'!H:H,'Servicios Realizados'!G:G,A835,'Servicios Realizados'!B:B,F$2)</f>
        <v>0</v>
      </c>
      <c r="G835">
        <f>SUMIFS('Servicios Realizados'!H:H,'Servicios Realizados'!G:G,A835,'Servicios Realizados'!B:B,G$2)</f>
        <v>0</v>
      </c>
      <c r="H835">
        <f>SUMIFS('Servicios Realizados'!H:H,'Servicios Realizados'!G:G,A835,'Servicios Realizados'!B:B,H$2)</f>
        <v>0</v>
      </c>
      <c r="I835">
        <f>SUMIFS('Servicios Realizados'!H:H,'Servicios Realizados'!G:G,A835,'Servicios Realizados'!B:B,I$2)</f>
        <v>0</v>
      </c>
      <c r="J835">
        <f>SUMIFS('Servicios Realizados'!H:H,'Servicios Realizados'!G:G,A835,'Servicios Realizados'!B:B,J$2)</f>
        <v>0</v>
      </c>
    </row>
    <row r="836" spans="1:10" ht="15" hidden="1" customHeight="1">
      <c r="A836" s="6">
        <f t="shared" si="11"/>
        <v>43627</v>
      </c>
      <c r="B836">
        <f>SUMIF('Servicios Realizados'!G$2:G$800,A836,'Servicios Realizados'!H$2:H$800)</f>
        <v>0</v>
      </c>
      <c r="D836">
        <f>SUMIFS('Servicios Realizados'!H:H,'Servicios Realizados'!G:G,A836,'Servicios Realizados'!B:B,D$2)</f>
        <v>0</v>
      </c>
      <c r="E836">
        <f>SUMIFS('Servicios Realizados'!H:H,'Servicios Realizados'!G:G,A836,'Servicios Realizados'!B:B,E$2)</f>
        <v>0</v>
      </c>
      <c r="F836">
        <f>SUMIFS('Servicios Realizados'!H:H,'Servicios Realizados'!G:G,A836,'Servicios Realizados'!B:B,F$2)</f>
        <v>0</v>
      </c>
      <c r="G836">
        <f>SUMIFS('Servicios Realizados'!H:H,'Servicios Realizados'!G:G,A836,'Servicios Realizados'!B:B,G$2)</f>
        <v>0</v>
      </c>
      <c r="H836">
        <f>SUMIFS('Servicios Realizados'!H:H,'Servicios Realizados'!G:G,A836,'Servicios Realizados'!B:B,H$2)</f>
        <v>0</v>
      </c>
      <c r="I836">
        <f>SUMIFS('Servicios Realizados'!H:H,'Servicios Realizados'!G:G,A836,'Servicios Realizados'!B:B,I$2)</f>
        <v>0</v>
      </c>
      <c r="J836">
        <f>SUMIFS('Servicios Realizados'!H:H,'Servicios Realizados'!G:G,A836,'Servicios Realizados'!B:B,J$2)</f>
        <v>0</v>
      </c>
    </row>
    <row r="837" spans="1:10" ht="15" hidden="1" customHeight="1">
      <c r="A837" s="6">
        <f t="shared" si="11"/>
        <v>43628</v>
      </c>
      <c r="B837">
        <f>SUMIF('Servicios Realizados'!G$2:G$800,A837,'Servicios Realizados'!H$2:H$800)</f>
        <v>0</v>
      </c>
      <c r="D837">
        <f>SUMIFS('Servicios Realizados'!H:H,'Servicios Realizados'!G:G,A837,'Servicios Realizados'!B:B,D$2)</f>
        <v>0</v>
      </c>
      <c r="E837">
        <f>SUMIFS('Servicios Realizados'!H:H,'Servicios Realizados'!G:G,A837,'Servicios Realizados'!B:B,E$2)</f>
        <v>0</v>
      </c>
      <c r="F837">
        <f>SUMIFS('Servicios Realizados'!H:H,'Servicios Realizados'!G:G,A837,'Servicios Realizados'!B:B,F$2)</f>
        <v>0</v>
      </c>
      <c r="G837">
        <f>SUMIFS('Servicios Realizados'!H:H,'Servicios Realizados'!G:G,A837,'Servicios Realizados'!B:B,G$2)</f>
        <v>0</v>
      </c>
      <c r="H837">
        <f>SUMIFS('Servicios Realizados'!H:H,'Servicios Realizados'!G:G,A837,'Servicios Realizados'!B:B,H$2)</f>
        <v>0</v>
      </c>
      <c r="I837">
        <f>SUMIFS('Servicios Realizados'!H:H,'Servicios Realizados'!G:G,A837,'Servicios Realizados'!B:B,I$2)</f>
        <v>0</v>
      </c>
      <c r="J837">
        <f>SUMIFS('Servicios Realizados'!H:H,'Servicios Realizados'!G:G,A837,'Servicios Realizados'!B:B,J$2)</f>
        <v>0</v>
      </c>
    </row>
    <row r="838" spans="1:10" ht="15" hidden="1" customHeight="1">
      <c r="A838" s="6">
        <f t="shared" si="11"/>
        <v>43629</v>
      </c>
      <c r="B838">
        <f>SUMIF('Servicios Realizados'!G$2:G$800,A838,'Servicios Realizados'!H$2:H$800)</f>
        <v>0</v>
      </c>
      <c r="D838">
        <f>SUMIFS('Servicios Realizados'!H:H,'Servicios Realizados'!G:G,A838,'Servicios Realizados'!B:B,D$2)</f>
        <v>0</v>
      </c>
      <c r="E838">
        <f>SUMIFS('Servicios Realizados'!H:H,'Servicios Realizados'!G:G,A838,'Servicios Realizados'!B:B,E$2)</f>
        <v>0</v>
      </c>
      <c r="F838">
        <f>SUMIFS('Servicios Realizados'!H:H,'Servicios Realizados'!G:G,A838,'Servicios Realizados'!B:B,F$2)</f>
        <v>0</v>
      </c>
      <c r="G838">
        <f>SUMIFS('Servicios Realizados'!H:H,'Servicios Realizados'!G:G,A838,'Servicios Realizados'!B:B,G$2)</f>
        <v>0</v>
      </c>
      <c r="H838">
        <f>SUMIFS('Servicios Realizados'!H:H,'Servicios Realizados'!G:G,A838,'Servicios Realizados'!B:B,H$2)</f>
        <v>0</v>
      </c>
      <c r="I838">
        <f>SUMIFS('Servicios Realizados'!H:H,'Servicios Realizados'!G:G,A838,'Servicios Realizados'!B:B,I$2)</f>
        <v>0</v>
      </c>
      <c r="J838">
        <f>SUMIFS('Servicios Realizados'!H:H,'Servicios Realizados'!G:G,A838,'Servicios Realizados'!B:B,J$2)</f>
        <v>0</v>
      </c>
    </row>
    <row r="839" spans="1:10" ht="15" hidden="1" customHeight="1">
      <c r="A839" s="6">
        <f t="shared" si="11"/>
        <v>43630</v>
      </c>
      <c r="B839">
        <f>SUMIF('Servicios Realizados'!G$2:G$800,A839,'Servicios Realizados'!H$2:H$800)</f>
        <v>0</v>
      </c>
      <c r="D839">
        <f>SUMIFS('Servicios Realizados'!H:H,'Servicios Realizados'!G:G,A839,'Servicios Realizados'!B:B,D$2)</f>
        <v>0</v>
      </c>
      <c r="E839">
        <f>SUMIFS('Servicios Realizados'!H:H,'Servicios Realizados'!G:G,A839,'Servicios Realizados'!B:B,E$2)</f>
        <v>0</v>
      </c>
      <c r="F839">
        <f>SUMIFS('Servicios Realizados'!H:H,'Servicios Realizados'!G:G,A839,'Servicios Realizados'!B:B,F$2)</f>
        <v>0</v>
      </c>
      <c r="G839">
        <f>SUMIFS('Servicios Realizados'!H:H,'Servicios Realizados'!G:G,A839,'Servicios Realizados'!B:B,G$2)</f>
        <v>0</v>
      </c>
      <c r="H839">
        <f>SUMIFS('Servicios Realizados'!H:H,'Servicios Realizados'!G:G,A839,'Servicios Realizados'!B:B,H$2)</f>
        <v>0</v>
      </c>
      <c r="I839">
        <f>SUMIFS('Servicios Realizados'!H:H,'Servicios Realizados'!G:G,A839,'Servicios Realizados'!B:B,I$2)</f>
        <v>0</v>
      </c>
      <c r="J839">
        <f>SUMIFS('Servicios Realizados'!H:H,'Servicios Realizados'!G:G,A839,'Servicios Realizados'!B:B,J$2)</f>
        <v>0</v>
      </c>
    </row>
    <row r="840" spans="1:10" ht="15" hidden="1" customHeight="1">
      <c r="A840" s="6">
        <f t="shared" si="11"/>
        <v>43631</v>
      </c>
      <c r="B840">
        <f>SUMIF('Servicios Realizados'!G$2:G$800,A840,'Servicios Realizados'!H$2:H$800)</f>
        <v>0</v>
      </c>
      <c r="D840">
        <f>SUMIFS('Servicios Realizados'!H:H,'Servicios Realizados'!G:G,A840,'Servicios Realizados'!B:B,D$2)</f>
        <v>0</v>
      </c>
      <c r="E840">
        <f>SUMIFS('Servicios Realizados'!H:H,'Servicios Realizados'!G:G,A840,'Servicios Realizados'!B:B,E$2)</f>
        <v>0</v>
      </c>
      <c r="F840">
        <f>SUMIFS('Servicios Realizados'!H:H,'Servicios Realizados'!G:G,A840,'Servicios Realizados'!B:B,F$2)</f>
        <v>0</v>
      </c>
      <c r="G840">
        <f>SUMIFS('Servicios Realizados'!H:H,'Servicios Realizados'!G:G,A840,'Servicios Realizados'!B:B,G$2)</f>
        <v>0</v>
      </c>
      <c r="H840">
        <f>SUMIFS('Servicios Realizados'!H:H,'Servicios Realizados'!G:G,A840,'Servicios Realizados'!B:B,H$2)</f>
        <v>0</v>
      </c>
      <c r="I840">
        <f>SUMIFS('Servicios Realizados'!H:H,'Servicios Realizados'!G:G,A840,'Servicios Realizados'!B:B,I$2)</f>
        <v>0</v>
      </c>
      <c r="J840">
        <f>SUMIFS('Servicios Realizados'!H:H,'Servicios Realizados'!G:G,A840,'Servicios Realizados'!B:B,J$2)</f>
        <v>0</v>
      </c>
    </row>
    <row r="841" spans="1:10" ht="15" hidden="1" customHeight="1">
      <c r="A841" s="6">
        <f t="shared" si="11"/>
        <v>43632</v>
      </c>
      <c r="B841">
        <f>SUMIF('Servicios Realizados'!G$2:G$800,A841,'Servicios Realizados'!H$2:H$800)</f>
        <v>0</v>
      </c>
      <c r="D841">
        <f>SUMIFS('Servicios Realizados'!H:H,'Servicios Realizados'!G:G,A841,'Servicios Realizados'!B:B,D$2)</f>
        <v>0</v>
      </c>
      <c r="E841">
        <f>SUMIFS('Servicios Realizados'!H:H,'Servicios Realizados'!G:G,A841,'Servicios Realizados'!B:B,E$2)</f>
        <v>0</v>
      </c>
      <c r="F841">
        <f>SUMIFS('Servicios Realizados'!H:H,'Servicios Realizados'!G:G,A841,'Servicios Realizados'!B:B,F$2)</f>
        <v>0</v>
      </c>
      <c r="G841">
        <f>SUMIFS('Servicios Realizados'!H:H,'Servicios Realizados'!G:G,A841,'Servicios Realizados'!B:B,G$2)</f>
        <v>0</v>
      </c>
      <c r="H841">
        <f>SUMIFS('Servicios Realizados'!H:H,'Servicios Realizados'!G:G,A841,'Servicios Realizados'!B:B,H$2)</f>
        <v>0</v>
      </c>
      <c r="I841">
        <f>SUMIFS('Servicios Realizados'!H:H,'Servicios Realizados'!G:G,A841,'Servicios Realizados'!B:B,I$2)</f>
        <v>0</v>
      </c>
      <c r="J841">
        <f>SUMIFS('Servicios Realizados'!H:H,'Servicios Realizados'!G:G,A841,'Servicios Realizados'!B:B,J$2)</f>
        <v>0</v>
      </c>
    </row>
    <row r="842" spans="1:10" ht="15" hidden="1" customHeight="1">
      <c r="A842" s="6">
        <f t="shared" si="11"/>
        <v>43633</v>
      </c>
      <c r="B842">
        <f>SUMIF('Servicios Realizados'!G$2:G$800,A842,'Servicios Realizados'!H$2:H$800)</f>
        <v>0</v>
      </c>
      <c r="D842">
        <f>SUMIFS('Servicios Realizados'!H:H,'Servicios Realizados'!G:G,A842,'Servicios Realizados'!B:B,D$2)</f>
        <v>0</v>
      </c>
      <c r="E842">
        <f>SUMIFS('Servicios Realizados'!H:H,'Servicios Realizados'!G:G,A842,'Servicios Realizados'!B:B,E$2)</f>
        <v>0</v>
      </c>
      <c r="F842">
        <f>SUMIFS('Servicios Realizados'!H:H,'Servicios Realizados'!G:G,A842,'Servicios Realizados'!B:B,F$2)</f>
        <v>0</v>
      </c>
      <c r="G842">
        <f>SUMIFS('Servicios Realizados'!H:H,'Servicios Realizados'!G:G,A842,'Servicios Realizados'!B:B,G$2)</f>
        <v>0</v>
      </c>
      <c r="H842">
        <f>SUMIFS('Servicios Realizados'!H:H,'Servicios Realizados'!G:G,A842,'Servicios Realizados'!B:B,H$2)</f>
        <v>0</v>
      </c>
      <c r="I842">
        <f>SUMIFS('Servicios Realizados'!H:H,'Servicios Realizados'!G:G,A842,'Servicios Realizados'!B:B,I$2)</f>
        <v>0</v>
      </c>
      <c r="J842">
        <f>SUMIFS('Servicios Realizados'!H:H,'Servicios Realizados'!G:G,A842,'Servicios Realizados'!B:B,J$2)</f>
        <v>0</v>
      </c>
    </row>
    <row r="843" spans="1:10" ht="15" hidden="1" customHeight="1">
      <c r="A843" s="6">
        <f t="shared" si="11"/>
        <v>43634</v>
      </c>
      <c r="B843">
        <f>SUMIF('Servicios Realizados'!G$2:G$800,A843,'Servicios Realizados'!H$2:H$800)</f>
        <v>0</v>
      </c>
      <c r="D843">
        <f>SUMIFS('Servicios Realizados'!H:H,'Servicios Realizados'!G:G,A843,'Servicios Realizados'!B:B,D$2)</f>
        <v>0</v>
      </c>
      <c r="E843">
        <f>SUMIFS('Servicios Realizados'!H:H,'Servicios Realizados'!G:G,A843,'Servicios Realizados'!B:B,E$2)</f>
        <v>0</v>
      </c>
      <c r="F843">
        <f>SUMIFS('Servicios Realizados'!H:H,'Servicios Realizados'!G:G,A843,'Servicios Realizados'!B:B,F$2)</f>
        <v>0</v>
      </c>
      <c r="G843">
        <f>SUMIFS('Servicios Realizados'!H:H,'Servicios Realizados'!G:G,A843,'Servicios Realizados'!B:B,G$2)</f>
        <v>0</v>
      </c>
      <c r="H843">
        <f>SUMIFS('Servicios Realizados'!H:H,'Servicios Realizados'!G:G,A843,'Servicios Realizados'!B:B,H$2)</f>
        <v>0</v>
      </c>
      <c r="I843">
        <f>SUMIFS('Servicios Realizados'!H:H,'Servicios Realizados'!G:G,A843,'Servicios Realizados'!B:B,I$2)</f>
        <v>0</v>
      </c>
      <c r="J843">
        <f>SUMIFS('Servicios Realizados'!H:H,'Servicios Realizados'!G:G,A843,'Servicios Realizados'!B:B,J$2)</f>
        <v>0</v>
      </c>
    </row>
    <row r="844" spans="1:10" ht="15" hidden="1" customHeight="1">
      <c r="A844" s="6">
        <f t="shared" si="11"/>
        <v>43635</v>
      </c>
      <c r="B844">
        <f>SUMIF('Servicios Realizados'!G$2:G$800,A844,'Servicios Realizados'!H$2:H$800)</f>
        <v>0</v>
      </c>
      <c r="D844">
        <f>SUMIFS('Servicios Realizados'!H:H,'Servicios Realizados'!G:G,A844,'Servicios Realizados'!B:B,D$2)</f>
        <v>0</v>
      </c>
      <c r="E844">
        <f>SUMIFS('Servicios Realizados'!H:H,'Servicios Realizados'!G:G,A844,'Servicios Realizados'!B:B,E$2)</f>
        <v>0</v>
      </c>
      <c r="F844">
        <f>SUMIFS('Servicios Realizados'!H:H,'Servicios Realizados'!G:G,A844,'Servicios Realizados'!B:B,F$2)</f>
        <v>0</v>
      </c>
      <c r="G844">
        <f>SUMIFS('Servicios Realizados'!H:H,'Servicios Realizados'!G:G,A844,'Servicios Realizados'!B:B,G$2)</f>
        <v>0</v>
      </c>
      <c r="H844">
        <f>SUMIFS('Servicios Realizados'!H:H,'Servicios Realizados'!G:G,A844,'Servicios Realizados'!B:B,H$2)</f>
        <v>0</v>
      </c>
      <c r="I844">
        <f>SUMIFS('Servicios Realizados'!H:H,'Servicios Realizados'!G:G,A844,'Servicios Realizados'!B:B,I$2)</f>
        <v>0</v>
      </c>
      <c r="J844">
        <f>SUMIFS('Servicios Realizados'!H:H,'Servicios Realizados'!G:G,A844,'Servicios Realizados'!B:B,J$2)</f>
        <v>0</v>
      </c>
    </row>
    <row r="845" spans="1:10" ht="15" hidden="1" customHeight="1">
      <c r="A845" s="6">
        <f t="shared" si="11"/>
        <v>43636</v>
      </c>
      <c r="B845">
        <f>SUMIF('Servicios Realizados'!G$2:G$800,A845,'Servicios Realizados'!H$2:H$800)</f>
        <v>0</v>
      </c>
      <c r="D845">
        <f>SUMIFS('Servicios Realizados'!H:H,'Servicios Realizados'!G:G,A845,'Servicios Realizados'!B:B,D$2)</f>
        <v>0</v>
      </c>
      <c r="E845">
        <f>SUMIFS('Servicios Realizados'!H:H,'Servicios Realizados'!G:G,A845,'Servicios Realizados'!B:B,E$2)</f>
        <v>0</v>
      </c>
      <c r="F845">
        <f>SUMIFS('Servicios Realizados'!H:H,'Servicios Realizados'!G:G,A845,'Servicios Realizados'!B:B,F$2)</f>
        <v>0</v>
      </c>
      <c r="G845">
        <f>SUMIFS('Servicios Realizados'!H:H,'Servicios Realizados'!G:G,A845,'Servicios Realizados'!B:B,G$2)</f>
        <v>0</v>
      </c>
      <c r="H845">
        <f>SUMIFS('Servicios Realizados'!H:H,'Servicios Realizados'!G:G,A845,'Servicios Realizados'!B:B,H$2)</f>
        <v>0</v>
      </c>
      <c r="I845">
        <f>SUMIFS('Servicios Realizados'!H:H,'Servicios Realizados'!G:G,A845,'Servicios Realizados'!B:B,I$2)</f>
        <v>0</v>
      </c>
      <c r="J845">
        <f>SUMIFS('Servicios Realizados'!H:H,'Servicios Realizados'!G:G,A845,'Servicios Realizados'!B:B,J$2)</f>
        <v>0</v>
      </c>
    </row>
    <row r="846" spans="1:10" ht="15" hidden="1" customHeight="1">
      <c r="A846" s="6">
        <f t="shared" si="11"/>
        <v>43637</v>
      </c>
      <c r="B846">
        <f>SUMIF('Servicios Realizados'!G$2:G$800,A846,'Servicios Realizados'!H$2:H$800)</f>
        <v>0</v>
      </c>
      <c r="D846">
        <f>SUMIFS('Servicios Realizados'!H:H,'Servicios Realizados'!G:G,A846,'Servicios Realizados'!B:B,D$2)</f>
        <v>0</v>
      </c>
      <c r="E846">
        <f>SUMIFS('Servicios Realizados'!H:H,'Servicios Realizados'!G:G,A846,'Servicios Realizados'!B:B,E$2)</f>
        <v>0</v>
      </c>
      <c r="F846">
        <f>SUMIFS('Servicios Realizados'!H:H,'Servicios Realizados'!G:G,A846,'Servicios Realizados'!B:B,F$2)</f>
        <v>0</v>
      </c>
      <c r="G846">
        <f>SUMIFS('Servicios Realizados'!H:H,'Servicios Realizados'!G:G,A846,'Servicios Realizados'!B:B,G$2)</f>
        <v>0</v>
      </c>
      <c r="H846">
        <f>SUMIFS('Servicios Realizados'!H:H,'Servicios Realizados'!G:G,A846,'Servicios Realizados'!B:B,H$2)</f>
        <v>0</v>
      </c>
      <c r="I846">
        <f>SUMIFS('Servicios Realizados'!H:H,'Servicios Realizados'!G:G,A846,'Servicios Realizados'!B:B,I$2)</f>
        <v>0</v>
      </c>
      <c r="J846">
        <f>SUMIFS('Servicios Realizados'!H:H,'Servicios Realizados'!G:G,A846,'Servicios Realizados'!B:B,J$2)</f>
        <v>0</v>
      </c>
    </row>
    <row r="847" spans="1:10" ht="15" hidden="1" customHeight="1">
      <c r="A847" s="6">
        <f t="shared" si="11"/>
        <v>43638</v>
      </c>
      <c r="B847">
        <f>SUMIF('Servicios Realizados'!G$2:G$800,A847,'Servicios Realizados'!H$2:H$800)</f>
        <v>0</v>
      </c>
      <c r="D847">
        <f>SUMIFS('Servicios Realizados'!H:H,'Servicios Realizados'!G:G,A847,'Servicios Realizados'!B:B,D$2)</f>
        <v>0</v>
      </c>
      <c r="E847">
        <f>SUMIFS('Servicios Realizados'!H:H,'Servicios Realizados'!G:G,A847,'Servicios Realizados'!B:B,E$2)</f>
        <v>0</v>
      </c>
      <c r="F847">
        <f>SUMIFS('Servicios Realizados'!H:H,'Servicios Realizados'!G:G,A847,'Servicios Realizados'!B:B,F$2)</f>
        <v>0</v>
      </c>
      <c r="G847">
        <f>SUMIFS('Servicios Realizados'!H:H,'Servicios Realizados'!G:G,A847,'Servicios Realizados'!B:B,G$2)</f>
        <v>0</v>
      </c>
      <c r="H847">
        <f>SUMIFS('Servicios Realizados'!H:H,'Servicios Realizados'!G:G,A847,'Servicios Realizados'!B:B,H$2)</f>
        <v>0</v>
      </c>
      <c r="I847">
        <f>SUMIFS('Servicios Realizados'!H:H,'Servicios Realizados'!G:G,A847,'Servicios Realizados'!B:B,I$2)</f>
        <v>0</v>
      </c>
      <c r="J847">
        <f>SUMIFS('Servicios Realizados'!H:H,'Servicios Realizados'!G:G,A847,'Servicios Realizados'!B:B,J$2)</f>
        <v>0</v>
      </c>
    </row>
    <row r="848" spans="1:10" ht="15" hidden="1" customHeight="1">
      <c r="A848" s="6">
        <f t="shared" si="11"/>
        <v>43639</v>
      </c>
      <c r="B848">
        <f>SUMIF('Servicios Realizados'!G$2:G$800,A848,'Servicios Realizados'!H$2:H$800)</f>
        <v>0</v>
      </c>
      <c r="D848">
        <f>SUMIFS('Servicios Realizados'!H:H,'Servicios Realizados'!G:G,A848,'Servicios Realizados'!B:B,D$2)</f>
        <v>0</v>
      </c>
      <c r="E848">
        <f>SUMIFS('Servicios Realizados'!H:H,'Servicios Realizados'!G:G,A848,'Servicios Realizados'!B:B,E$2)</f>
        <v>0</v>
      </c>
      <c r="F848">
        <f>SUMIFS('Servicios Realizados'!H:H,'Servicios Realizados'!G:G,A848,'Servicios Realizados'!B:B,F$2)</f>
        <v>0</v>
      </c>
      <c r="G848">
        <f>SUMIFS('Servicios Realizados'!H:H,'Servicios Realizados'!G:G,A848,'Servicios Realizados'!B:B,G$2)</f>
        <v>0</v>
      </c>
      <c r="H848">
        <f>SUMIFS('Servicios Realizados'!H:H,'Servicios Realizados'!G:G,A848,'Servicios Realizados'!B:B,H$2)</f>
        <v>0</v>
      </c>
      <c r="I848">
        <f>SUMIFS('Servicios Realizados'!H:H,'Servicios Realizados'!G:G,A848,'Servicios Realizados'!B:B,I$2)</f>
        <v>0</v>
      </c>
      <c r="J848">
        <f>SUMIFS('Servicios Realizados'!H:H,'Servicios Realizados'!G:G,A848,'Servicios Realizados'!B:B,J$2)</f>
        <v>0</v>
      </c>
    </row>
    <row r="849" spans="1:10" ht="15" hidden="1" customHeight="1">
      <c r="A849" s="6">
        <f t="shared" si="11"/>
        <v>43640</v>
      </c>
      <c r="B849">
        <f>SUMIF('Servicios Realizados'!G$2:G$800,A849,'Servicios Realizados'!H$2:H$800)</f>
        <v>0</v>
      </c>
      <c r="D849">
        <f>SUMIFS('Servicios Realizados'!H:H,'Servicios Realizados'!G:G,A849,'Servicios Realizados'!B:B,D$2)</f>
        <v>0</v>
      </c>
      <c r="E849">
        <f>SUMIFS('Servicios Realizados'!H:H,'Servicios Realizados'!G:G,A849,'Servicios Realizados'!B:B,E$2)</f>
        <v>0</v>
      </c>
      <c r="F849">
        <f>SUMIFS('Servicios Realizados'!H:H,'Servicios Realizados'!G:G,A849,'Servicios Realizados'!B:B,F$2)</f>
        <v>0</v>
      </c>
      <c r="G849">
        <f>SUMIFS('Servicios Realizados'!H:H,'Servicios Realizados'!G:G,A849,'Servicios Realizados'!B:B,G$2)</f>
        <v>0</v>
      </c>
      <c r="H849">
        <f>SUMIFS('Servicios Realizados'!H:H,'Servicios Realizados'!G:G,A849,'Servicios Realizados'!B:B,H$2)</f>
        <v>0</v>
      </c>
      <c r="I849">
        <f>SUMIFS('Servicios Realizados'!H:H,'Servicios Realizados'!G:G,A849,'Servicios Realizados'!B:B,I$2)</f>
        <v>0</v>
      </c>
      <c r="J849">
        <f>SUMIFS('Servicios Realizados'!H:H,'Servicios Realizados'!G:G,A849,'Servicios Realizados'!B:B,J$2)</f>
        <v>0</v>
      </c>
    </row>
    <row r="850" spans="1:10" ht="15" hidden="1" customHeight="1">
      <c r="A850" s="6">
        <f t="shared" si="11"/>
        <v>43641</v>
      </c>
      <c r="B850">
        <f>SUMIF('Servicios Realizados'!G$2:G$800,A850,'Servicios Realizados'!H$2:H$800)</f>
        <v>0</v>
      </c>
      <c r="D850">
        <f>SUMIFS('Servicios Realizados'!H:H,'Servicios Realizados'!G:G,A850,'Servicios Realizados'!B:B,D$2)</f>
        <v>0</v>
      </c>
      <c r="E850">
        <f>SUMIFS('Servicios Realizados'!H:H,'Servicios Realizados'!G:G,A850,'Servicios Realizados'!B:B,E$2)</f>
        <v>0</v>
      </c>
      <c r="F850">
        <f>SUMIFS('Servicios Realizados'!H:H,'Servicios Realizados'!G:G,A850,'Servicios Realizados'!B:B,F$2)</f>
        <v>0</v>
      </c>
      <c r="G850">
        <f>SUMIFS('Servicios Realizados'!H:H,'Servicios Realizados'!G:G,A850,'Servicios Realizados'!B:B,G$2)</f>
        <v>0</v>
      </c>
      <c r="H850">
        <f>SUMIFS('Servicios Realizados'!H:H,'Servicios Realizados'!G:G,A850,'Servicios Realizados'!B:B,H$2)</f>
        <v>0</v>
      </c>
      <c r="I850">
        <f>SUMIFS('Servicios Realizados'!H:H,'Servicios Realizados'!G:G,A850,'Servicios Realizados'!B:B,I$2)</f>
        <v>0</v>
      </c>
      <c r="J850">
        <f>SUMIFS('Servicios Realizados'!H:H,'Servicios Realizados'!G:G,A850,'Servicios Realizados'!B:B,J$2)</f>
        <v>0</v>
      </c>
    </row>
    <row r="851" spans="1:10" ht="15" hidden="1" customHeight="1">
      <c r="A851" s="6">
        <f t="shared" si="11"/>
        <v>43642</v>
      </c>
      <c r="B851">
        <f>SUMIF('Servicios Realizados'!G$2:G$800,A851,'Servicios Realizados'!H$2:H$800)</f>
        <v>0</v>
      </c>
      <c r="D851">
        <f>SUMIFS('Servicios Realizados'!H:H,'Servicios Realizados'!G:G,A851,'Servicios Realizados'!B:B,D$2)</f>
        <v>0</v>
      </c>
      <c r="E851">
        <f>SUMIFS('Servicios Realizados'!H:H,'Servicios Realizados'!G:G,A851,'Servicios Realizados'!B:B,E$2)</f>
        <v>0</v>
      </c>
      <c r="F851">
        <f>SUMIFS('Servicios Realizados'!H:H,'Servicios Realizados'!G:G,A851,'Servicios Realizados'!B:B,F$2)</f>
        <v>0</v>
      </c>
      <c r="G851">
        <f>SUMIFS('Servicios Realizados'!H:H,'Servicios Realizados'!G:G,A851,'Servicios Realizados'!B:B,G$2)</f>
        <v>0</v>
      </c>
      <c r="H851">
        <f>SUMIFS('Servicios Realizados'!H:H,'Servicios Realizados'!G:G,A851,'Servicios Realizados'!B:B,H$2)</f>
        <v>0</v>
      </c>
      <c r="I851">
        <f>SUMIFS('Servicios Realizados'!H:H,'Servicios Realizados'!G:G,A851,'Servicios Realizados'!B:B,I$2)</f>
        <v>0</v>
      </c>
      <c r="J851">
        <f>SUMIFS('Servicios Realizados'!H:H,'Servicios Realizados'!G:G,A851,'Servicios Realizados'!B:B,J$2)</f>
        <v>0</v>
      </c>
    </row>
    <row r="852" spans="1:10" ht="15" hidden="1" customHeight="1">
      <c r="A852" s="6">
        <f t="shared" si="11"/>
        <v>43643</v>
      </c>
      <c r="B852">
        <f>SUMIF('Servicios Realizados'!G$2:G$800,A852,'Servicios Realizados'!H$2:H$800)</f>
        <v>0</v>
      </c>
      <c r="D852">
        <f>SUMIFS('Servicios Realizados'!H:H,'Servicios Realizados'!G:G,A852,'Servicios Realizados'!B:B,D$2)</f>
        <v>0</v>
      </c>
      <c r="E852">
        <f>SUMIFS('Servicios Realizados'!H:H,'Servicios Realizados'!G:G,A852,'Servicios Realizados'!B:B,E$2)</f>
        <v>0</v>
      </c>
      <c r="F852">
        <f>SUMIFS('Servicios Realizados'!H:H,'Servicios Realizados'!G:G,A852,'Servicios Realizados'!B:B,F$2)</f>
        <v>0</v>
      </c>
      <c r="G852">
        <f>SUMIFS('Servicios Realizados'!H:H,'Servicios Realizados'!G:G,A852,'Servicios Realizados'!B:B,G$2)</f>
        <v>0</v>
      </c>
      <c r="H852">
        <f>SUMIFS('Servicios Realizados'!H:H,'Servicios Realizados'!G:G,A852,'Servicios Realizados'!B:B,H$2)</f>
        <v>0</v>
      </c>
      <c r="I852">
        <f>SUMIFS('Servicios Realizados'!H:H,'Servicios Realizados'!G:G,A852,'Servicios Realizados'!B:B,I$2)</f>
        <v>0</v>
      </c>
      <c r="J852">
        <f>SUMIFS('Servicios Realizados'!H:H,'Servicios Realizados'!G:G,A852,'Servicios Realizados'!B:B,J$2)</f>
        <v>0</v>
      </c>
    </row>
    <row r="853" spans="1:10" ht="15" hidden="1" customHeight="1">
      <c r="A853" s="6">
        <f t="shared" si="11"/>
        <v>43644</v>
      </c>
      <c r="B853">
        <f>SUMIF('Servicios Realizados'!G$2:G$800,A853,'Servicios Realizados'!H$2:H$800)</f>
        <v>0</v>
      </c>
      <c r="D853">
        <f>SUMIFS('Servicios Realizados'!H:H,'Servicios Realizados'!G:G,A853,'Servicios Realizados'!B:B,D$2)</f>
        <v>0</v>
      </c>
      <c r="E853">
        <f>SUMIFS('Servicios Realizados'!H:H,'Servicios Realizados'!G:G,A853,'Servicios Realizados'!B:B,E$2)</f>
        <v>0</v>
      </c>
      <c r="F853">
        <f>SUMIFS('Servicios Realizados'!H:H,'Servicios Realizados'!G:G,A853,'Servicios Realizados'!B:B,F$2)</f>
        <v>0</v>
      </c>
      <c r="G853">
        <f>SUMIFS('Servicios Realizados'!H:H,'Servicios Realizados'!G:G,A853,'Servicios Realizados'!B:B,G$2)</f>
        <v>0</v>
      </c>
      <c r="H853">
        <f>SUMIFS('Servicios Realizados'!H:H,'Servicios Realizados'!G:G,A853,'Servicios Realizados'!B:B,H$2)</f>
        <v>0</v>
      </c>
      <c r="I853">
        <f>SUMIFS('Servicios Realizados'!H:H,'Servicios Realizados'!G:G,A853,'Servicios Realizados'!B:B,I$2)</f>
        <v>0</v>
      </c>
      <c r="J853">
        <f>SUMIFS('Servicios Realizados'!H:H,'Servicios Realizados'!G:G,A853,'Servicios Realizados'!B:B,J$2)</f>
        <v>0</v>
      </c>
    </row>
    <row r="854" spans="1:10" ht="15" hidden="1" customHeight="1">
      <c r="A854" s="6">
        <f t="shared" si="11"/>
        <v>43645</v>
      </c>
      <c r="B854">
        <f>SUMIF('Servicios Realizados'!G$2:G$800,A854,'Servicios Realizados'!H$2:H$800)</f>
        <v>0</v>
      </c>
      <c r="D854">
        <f>SUMIFS('Servicios Realizados'!H:H,'Servicios Realizados'!G:G,A854,'Servicios Realizados'!B:B,D$2)</f>
        <v>0</v>
      </c>
      <c r="E854">
        <f>SUMIFS('Servicios Realizados'!H:H,'Servicios Realizados'!G:G,A854,'Servicios Realizados'!B:B,E$2)</f>
        <v>0</v>
      </c>
      <c r="F854">
        <f>SUMIFS('Servicios Realizados'!H:H,'Servicios Realizados'!G:G,A854,'Servicios Realizados'!B:B,F$2)</f>
        <v>0</v>
      </c>
      <c r="G854">
        <f>SUMIFS('Servicios Realizados'!H:H,'Servicios Realizados'!G:G,A854,'Servicios Realizados'!B:B,G$2)</f>
        <v>0</v>
      </c>
      <c r="H854">
        <f>SUMIFS('Servicios Realizados'!H:H,'Servicios Realizados'!G:G,A854,'Servicios Realizados'!B:B,H$2)</f>
        <v>0</v>
      </c>
      <c r="I854">
        <f>SUMIFS('Servicios Realizados'!H:H,'Servicios Realizados'!G:G,A854,'Servicios Realizados'!B:B,I$2)</f>
        <v>0</v>
      </c>
      <c r="J854">
        <f>SUMIFS('Servicios Realizados'!H:H,'Servicios Realizados'!G:G,A854,'Servicios Realizados'!B:B,J$2)</f>
        <v>0</v>
      </c>
    </row>
    <row r="855" spans="1:10" ht="15" hidden="1" customHeight="1">
      <c r="A855" s="6">
        <f t="shared" si="11"/>
        <v>43646</v>
      </c>
      <c r="B855">
        <f>SUMIF('Servicios Realizados'!G$2:G$800,A855,'Servicios Realizados'!H$2:H$800)</f>
        <v>0</v>
      </c>
      <c r="D855">
        <f>SUMIFS('Servicios Realizados'!H:H,'Servicios Realizados'!G:G,A855,'Servicios Realizados'!B:B,D$2)</f>
        <v>0</v>
      </c>
      <c r="E855">
        <f>SUMIFS('Servicios Realizados'!H:H,'Servicios Realizados'!G:G,A855,'Servicios Realizados'!B:B,E$2)</f>
        <v>0</v>
      </c>
      <c r="F855">
        <f>SUMIFS('Servicios Realizados'!H:H,'Servicios Realizados'!G:G,A855,'Servicios Realizados'!B:B,F$2)</f>
        <v>0</v>
      </c>
      <c r="G855">
        <f>SUMIFS('Servicios Realizados'!H:H,'Servicios Realizados'!G:G,A855,'Servicios Realizados'!B:B,G$2)</f>
        <v>0</v>
      </c>
      <c r="H855">
        <f>SUMIFS('Servicios Realizados'!H:H,'Servicios Realizados'!G:G,A855,'Servicios Realizados'!B:B,H$2)</f>
        <v>0</v>
      </c>
      <c r="I855">
        <f>SUMIFS('Servicios Realizados'!H:H,'Servicios Realizados'!G:G,A855,'Servicios Realizados'!B:B,I$2)</f>
        <v>0</v>
      </c>
      <c r="J855">
        <f>SUMIFS('Servicios Realizados'!H:H,'Servicios Realizados'!G:G,A855,'Servicios Realizados'!B:B,J$2)</f>
        <v>0</v>
      </c>
    </row>
    <row r="856" spans="1:10" ht="15" hidden="1" customHeight="1">
      <c r="A856" s="6">
        <f t="shared" si="11"/>
        <v>43647</v>
      </c>
      <c r="B856">
        <f>SUMIF('Servicios Realizados'!G$2:G$800,A856,'Servicios Realizados'!H$2:H$800)</f>
        <v>0</v>
      </c>
      <c r="D856">
        <f>SUMIFS('Servicios Realizados'!H:H,'Servicios Realizados'!G:G,A856,'Servicios Realizados'!B:B,D$2)</f>
        <v>0</v>
      </c>
      <c r="E856">
        <f>SUMIFS('Servicios Realizados'!H:H,'Servicios Realizados'!G:G,A856,'Servicios Realizados'!B:B,E$2)</f>
        <v>0</v>
      </c>
      <c r="F856">
        <f>SUMIFS('Servicios Realizados'!H:H,'Servicios Realizados'!G:G,A856,'Servicios Realizados'!B:B,F$2)</f>
        <v>0</v>
      </c>
      <c r="G856">
        <f>SUMIFS('Servicios Realizados'!H:H,'Servicios Realizados'!G:G,A856,'Servicios Realizados'!B:B,G$2)</f>
        <v>0</v>
      </c>
      <c r="H856">
        <f>SUMIFS('Servicios Realizados'!H:H,'Servicios Realizados'!G:G,A856,'Servicios Realizados'!B:B,H$2)</f>
        <v>0</v>
      </c>
      <c r="I856">
        <f>SUMIFS('Servicios Realizados'!H:H,'Servicios Realizados'!G:G,A856,'Servicios Realizados'!B:B,I$2)</f>
        <v>0</v>
      </c>
      <c r="J856">
        <f>SUMIFS('Servicios Realizados'!H:H,'Servicios Realizados'!G:G,A856,'Servicios Realizados'!B:B,J$2)</f>
        <v>0</v>
      </c>
    </row>
    <row r="857" spans="1:10" ht="15" hidden="1" customHeight="1">
      <c r="A857" s="6">
        <f t="shared" si="11"/>
        <v>43648</v>
      </c>
      <c r="B857">
        <f>SUMIF('Servicios Realizados'!G$2:G$800,A857,'Servicios Realizados'!H$2:H$800)</f>
        <v>0</v>
      </c>
      <c r="D857">
        <f>SUMIFS('Servicios Realizados'!H:H,'Servicios Realizados'!G:G,A857,'Servicios Realizados'!B:B,D$2)</f>
        <v>0</v>
      </c>
      <c r="E857">
        <f>SUMIFS('Servicios Realizados'!H:H,'Servicios Realizados'!G:G,A857,'Servicios Realizados'!B:B,E$2)</f>
        <v>0</v>
      </c>
      <c r="F857">
        <f>SUMIFS('Servicios Realizados'!H:H,'Servicios Realizados'!G:G,A857,'Servicios Realizados'!B:B,F$2)</f>
        <v>0</v>
      </c>
      <c r="G857">
        <f>SUMIFS('Servicios Realizados'!H:H,'Servicios Realizados'!G:G,A857,'Servicios Realizados'!B:B,G$2)</f>
        <v>0</v>
      </c>
      <c r="H857">
        <f>SUMIFS('Servicios Realizados'!H:H,'Servicios Realizados'!G:G,A857,'Servicios Realizados'!B:B,H$2)</f>
        <v>0</v>
      </c>
      <c r="I857">
        <f>SUMIFS('Servicios Realizados'!H:H,'Servicios Realizados'!G:G,A857,'Servicios Realizados'!B:B,I$2)</f>
        <v>0</v>
      </c>
      <c r="J857">
        <f>SUMIFS('Servicios Realizados'!H:H,'Servicios Realizados'!G:G,A857,'Servicios Realizados'!B:B,J$2)</f>
        <v>0</v>
      </c>
    </row>
    <row r="858" spans="1:10" ht="15" hidden="1" customHeight="1">
      <c r="A858" s="6">
        <f t="shared" si="11"/>
        <v>43649</v>
      </c>
      <c r="B858">
        <f>SUMIF('Servicios Realizados'!G$2:G$800,A858,'Servicios Realizados'!H$2:H$800)</f>
        <v>0</v>
      </c>
      <c r="D858">
        <f>SUMIFS('Servicios Realizados'!H:H,'Servicios Realizados'!G:G,A858,'Servicios Realizados'!B:B,D$2)</f>
        <v>0</v>
      </c>
      <c r="E858">
        <f>SUMIFS('Servicios Realizados'!H:H,'Servicios Realizados'!G:G,A858,'Servicios Realizados'!B:B,E$2)</f>
        <v>0</v>
      </c>
      <c r="F858">
        <f>SUMIFS('Servicios Realizados'!H:H,'Servicios Realizados'!G:G,A858,'Servicios Realizados'!B:B,F$2)</f>
        <v>0</v>
      </c>
      <c r="G858">
        <f>SUMIFS('Servicios Realizados'!H:H,'Servicios Realizados'!G:G,A858,'Servicios Realizados'!B:B,G$2)</f>
        <v>0</v>
      </c>
      <c r="H858">
        <f>SUMIFS('Servicios Realizados'!H:H,'Servicios Realizados'!G:G,A858,'Servicios Realizados'!B:B,H$2)</f>
        <v>0</v>
      </c>
      <c r="I858">
        <f>SUMIFS('Servicios Realizados'!H:H,'Servicios Realizados'!G:G,A858,'Servicios Realizados'!B:B,I$2)</f>
        <v>0</v>
      </c>
      <c r="J858">
        <f>SUMIFS('Servicios Realizados'!H:H,'Servicios Realizados'!G:G,A858,'Servicios Realizados'!B:B,J$2)</f>
        <v>0</v>
      </c>
    </row>
    <row r="859" spans="1:10" ht="15" hidden="1" customHeight="1">
      <c r="A859" s="6">
        <f t="shared" si="11"/>
        <v>43650</v>
      </c>
      <c r="B859">
        <f>SUMIF('Servicios Realizados'!G$2:G$800,A859,'Servicios Realizados'!H$2:H$800)</f>
        <v>0</v>
      </c>
      <c r="D859">
        <f>SUMIFS('Servicios Realizados'!H:H,'Servicios Realizados'!G:G,A859,'Servicios Realizados'!B:B,D$2)</f>
        <v>0</v>
      </c>
      <c r="E859">
        <f>SUMIFS('Servicios Realizados'!H:H,'Servicios Realizados'!G:G,A859,'Servicios Realizados'!B:B,E$2)</f>
        <v>0</v>
      </c>
      <c r="F859">
        <f>SUMIFS('Servicios Realizados'!H:H,'Servicios Realizados'!G:G,A859,'Servicios Realizados'!B:B,F$2)</f>
        <v>0</v>
      </c>
      <c r="G859">
        <f>SUMIFS('Servicios Realizados'!H:H,'Servicios Realizados'!G:G,A859,'Servicios Realizados'!B:B,G$2)</f>
        <v>0</v>
      </c>
      <c r="H859">
        <f>SUMIFS('Servicios Realizados'!H:H,'Servicios Realizados'!G:G,A859,'Servicios Realizados'!B:B,H$2)</f>
        <v>0</v>
      </c>
      <c r="I859">
        <f>SUMIFS('Servicios Realizados'!H:H,'Servicios Realizados'!G:G,A859,'Servicios Realizados'!B:B,I$2)</f>
        <v>0</v>
      </c>
      <c r="J859">
        <f>SUMIFS('Servicios Realizados'!H:H,'Servicios Realizados'!G:G,A859,'Servicios Realizados'!B:B,J$2)</f>
        <v>0</v>
      </c>
    </row>
    <row r="860" spans="1:10" ht="15" hidden="1" customHeight="1">
      <c r="A860" s="6">
        <f t="shared" si="11"/>
        <v>43651</v>
      </c>
      <c r="B860">
        <f>SUMIF('Servicios Realizados'!G$2:G$800,A860,'Servicios Realizados'!H$2:H$800)</f>
        <v>0</v>
      </c>
      <c r="D860">
        <f>SUMIFS('Servicios Realizados'!H:H,'Servicios Realizados'!G:G,A860,'Servicios Realizados'!B:B,D$2)</f>
        <v>0</v>
      </c>
      <c r="E860">
        <f>SUMIFS('Servicios Realizados'!H:H,'Servicios Realizados'!G:G,A860,'Servicios Realizados'!B:B,E$2)</f>
        <v>0</v>
      </c>
      <c r="F860">
        <f>SUMIFS('Servicios Realizados'!H:H,'Servicios Realizados'!G:G,A860,'Servicios Realizados'!B:B,F$2)</f>
        <v>0</v>
      </c>
      <c r="G860">
        <f>SUMIFS('Servicios Realizados'!H:H,'Servicios Realizados'!G:G,A860,'Servicios Realizados'!B:B,G$2)</f>
        <v>0</v>
      </c>
      <c r="H860">
        <f>SUMIFS('Servicios Realizados'!H:H,'Servicios Realizados'!G:G,A860,'Servicios Realizados'!B:B,H$2)</f>
        <v>0</v>
      </c>
      <c r="I860">
        <f>SUMIFS('Servicios Realizados'!H:H,'Servicios Realizados'!G:G,A860,'Servicios Realizados'!B:B,I$2)</f>
        <v>0</v>
      </c>
      <c r="J860">
        <f>SUMIFS('Servicios Realizados'!H:H,'Servicios Realizados'!G:G,A860,'Servicios Realizados'!B:B,J$2)</f>
        <v>0</v>
      </c>
    </row>
    <row r="861" spans="1:10" ht="15" hidden="1" customHeight="1">
      <c r="A861" s="6">
        <f t="shared" si="11"/>
        <v>43652</v>
      </c>
      <c r="B861">
        <f>SUMIF('Servicios Realizados'!G$2:G$800,A861,'Servicios Realizados'!H$2:H$800)</f>
        <v>0</v>
      </c>
      <c r="D861">
        <f>SUMIFS('Servicios Realizados'!H:H,'Servicios Realizados'!G:G,A861,'Servicios Realizados'!B:B,D$2)</f>
        <v>0</v>
      </c>
      <c r="E861">
        <f>SUMIFS('Servicios Realizados'!H:H,'Servicios Realizados'!G:G,A861,'Servicios Realizados'!B:B,E$2)</f>
        <v>0</v>
      </c>
      <c r="F861">
        <f>SUMIFS('Servicios Realizados'!H:H,'Servicios Realizados'!G:G,A861,'Servicios Realizados'!B:B,F$2)</f>
        <v>0</v>
      </c>
      <c r="G861">
        <f>SUMIFS('Servicios Realizados'!H:H,'Servicios Realizados'!G:G,A861,'Servicios Realizados'!B:B,G$2)</f>
        <v>0</v>
      </c>
      <c r="H861">
        <f>SUMIFS('Servicios Realizados'!H:H,'Servicios Realizados'!G:G,A861,'Servicios Realizados'!B:B,H$2)</f>
        <v>0</v>
      </c>
      <c r="I861">
        <f>SUMIFS('Servicios Realizados'!H:H,'Servicios Realizados'!G:G,A861,'Servicios Realizados'!B:B,I$2)</f>
        <v>0</v>
      </c>
      <c r="J861">
        <f>SUMIFS('Servicios Realizados'!H:H,'Servicios Realizados'!G:G,A861,'Servicios Realizados'!B:B,J$2)</f>
        <v>0</v>
      </c>
    </row>
    <row r="862" spans="1:10" ht="15" hidden="1" customHeight="1">
      <c r="A862" s="6">
        <f t="shared" si="11"/>
        <v>43653</v>
      </c>
      <c r="B862">
        <f>SUMIF('Servicios Realizados'!G$2:G$800,A862,'Servicios Realizados'!H$2:H$800)</f>
        <v>0</v>
      </c>
      <c r="D862">
        <f>SUMIFS('Servicios Realizados'!H:H,'Servicios Realizados'!G:G,A862,'Servicios Realizados'!B:B,D$2)</f>
        <v>0</v>
      </c>
      <c r="E862">
        <f>SUMIFS('Servicios Realizados'!H:H,'Servicios Realizados'!G:G,A862,'Servicios Realizados'!B:B,E$2)</f>
        <v>0</v>
      </c>
      <c r="F862">
        <f>SUMIFS('Servicios Realizados'!H:H,'Servicios Realizados'!G:G,A862,'Servicios Realizados'!B:B,F$2)</f>
        <v>0</v>
      </c>
      <c r="G862">
        <f>SUMIFS('Servicios Realizados'!H:H,'Servicios Realizados'!G:G,A862,'Servicios Realizados'!B:B,G$2)</f>
        <v>0</v>
      </c>
      <c r="H862">
        <f>SUMIFS('Servicios Realizados'!H:H,'Servicios Realizados'!G:G,A862,'Servicios Realizados'!B:B,H$2)</f>
        <v>0</v>
      </c>
      <c r="I862">
        <f>SUMIFS('Servicios Realizados'!H:H,'Servicios Realizados'!G:G,A862,'Servicios Realizados'!B:B,I$2)</f>
        <v>0</v>
      </c>
      <c r="J862">
        <f>SUMIFS('Servicios Realizados'!H:H,'Servicios Realizados'!G:G,A862,'Servicios Realizados'!B:B,J$2)</f>
        <v>0</v>
      </c>
    </row>
    <row r="863" spans="1:10" ht="15" hidden="1" customHeight="1">
      <c r="A863" s="6">
        <f t="shared" si="11"/>
        <v>43654</v>
      </c>
      <c r="B863">
        <f>SUMIF('Servicios Realizados'!G$2:G$800,A863,'Servicios Realizados'!H$2:H$800)</f>
        <v>0</v>
      </c>
      <c r="D863">
        <f>SUMIFS('Servicios Realizados'!H:H,'Servicios Realizados'!G:G,A863,'Servicios Realizados'!B:B,D$2)</f>
        <v>0</v>
      </c>
      <c r="E863">
        <f>SUMIFS('Servicios Realizados'!H:H,'Servicios Realizados'!G:G,A863,'Servicios Realizados'!B:B,E$2)</f>
        <v>0</v>
      </c>
      <c r="F863">
        <f>SUMIFS('Servicios Realizados'!H:H,'Servicios Realizados'!G:G,A863,'Servicios Realizados'!B:B,F$2)</f>
        <v>0</v>
      </c>
      <c r="G863">
        <f>SUMIFS('Servicios Realizados'!H:H,'Servicios Realizados'!G:G,A863,'Servicios Realizados'!B:B,G$2)</f>
        <v>0</v>
      </c>
      <c r="H863">
        <f>SUMIFS('Servicios Realizados'!H:H,'Servicios Realizados'!G:G,A863,'Servicios Realizados'!B:B,H$2)</f>
        <v>0</v>
      </c>
      <c r="I863">
        <f>SUMIFS('Servicios Realizados'!H:H,'Servicios Realizados'!G:G,A863,'Servicios Realizados'!B:B,I$2)</f>
        <v>0</v>
      </c>
      <c r="J863">
        <f>SUMIFS('Servicios Realizados'!H:H,'Servicios Realizados'!G:G,A863,'Servicios Realizados'!B:B,J$2)</f>
        <v>0</v>
      </c>
    </row>
    <row r="864" spans="1:10" ht="15" hidden="1" customHeight="1">
      <c r="A864" s="6">
        <f t="shared" si="11"/>
        <v>43655</v>
      </c>
      <c r="B864">
        <f>SUMIF('Servicios Realizados'!G$2:G$800,A864,'Servicios Realizados'!H$2:H$800)</f>
        <v>0</v>
      </c>
      <c r="D864">
        <f>SUMIFS('Servicios Realizados'!H:H,'Servicios Realizados'!G:G,A864,'Servicios Realizados'!B:B,D$2)</f>
        <v>0</v>
      </c>
      <c r="E864">
        <f>SUMIFS('Servicios Realizados'!H:H,'Servicios Realizados'!G:G,A864,'Servicios Realizados'!B:B,E$2)</f>
        <v>0</v>
      </c>
      <c r="F864">
        <f>SUMIFS('Servicios Realizados'!H:H,'Servicios Realizados'!G:G,A864,'Servicios Realizados'!B:B,F$2)</f>
        <v>0</v>
      </c>
      <c r="G864">
        <f>SUMIFS('Servicios Realizados'!H:H,'Servicios Realizados'!G:G,A864,'Servicios Realizados'!B:B,G$2)</f>
        <v>0</v>
      </c>
      <c r="H864">
        <f>SUMIFS('Servicios Realizados'!H:H,'Servicios Realizados'!G:G,A864,'Servicios Realizados'!B:B,H$2)</f>
        <v>0</v>
      </c>
      <c r="I864">
        <f>SUMIFS('Servicios Realizados'!H:H,'Servicios Realizados'!G:G,A864,'Servicios Realizados'!B:B,I$2)</f>
        <v>0</v>
      </c>
      <c r="J864">
        <f>SUMIFS('Servicios Realizados'!H:H,'Servicios Realizados'!G:G,A864,'Servicios Realizados'!B:B,J$2)</f>
        <v>0</v>
      </c>
    </row>
    <row r="865" spans="1:10" ht="15" hidden="1" customHeight="1">
      <c r="A865" s="6">
        <f t="shared" si="11"/>
        <v>43656</v>
      </c>
      <c r="B865">
        <f>SUMIF('Servicios Realizados'!G$2:G$800,A865,'Servicios Realizados'!H$2:H$800)</f>
        <v>0</v>
      </c>
      <c r="D865">
        <f>SUMIFS('Servicios Realizados'!H:H,'Servicios Realizados'!G:G,A865,'Servicios Realizados'!B:B,D$2)</f>
        <v>0</v>
      </c>
      <c r="E865">
        <f>SUMIFS('Servicios Realizados'!H:H,'Servicios Realizados'!G:G,A865,'Servicios Realizados'!B:B,E$2)</f>
        <v>0</v>
      </c>
      <c r="F865">
        <f>SUMIFS('Servicios Realizados'!H:H,'Servicios Realizados'!G:G,A865,'Servicios Realizados'!B:B,F$2)</f>
        <v>0</v>
      </c>
      <c r="G865">
        <f>SUMIFS('Servicios Realizados'!H:H,'Servicios Realizados'!G:G,A865,'Servicios Realizados'!B:B,G$2)</f>
        <v>0</v>
      </c>
      <c r="H865">
        <f>SUMIFS('Servicios Realizados'!H:H,'Servicios Realizados'!G:G,A865,'Servicios Realizados'!B:B,H$2)</f>
        <v>0</v>
      </c>
      <c r="I865">
        <f>SUMIFS('Servicios Realizados'!H:H,'Servicios Realizados'!G:G,A865,'Servicios Realizados'!B:B,I$2)</f>
        <v>0</v>
      </c>
      <c r="J865">
        <f>SUMIFS('Servicios Realizados'!H:H,'Servicios Realizados'!G:G,A865,'Servicios Realizados'!B:B,J$2)</f>
        <v>0</v>
      </c>
    </row>
    <row r="866" spans="1:10" ht="15" hidden="1" customHeight="1">
      <c r="A866" s="6">
        <f t="shared" si="11"/>
        <v>43657</v>
      </c>
      <c r="B866">
        <f>SUMIF('Servicios Realizados'!G$2:G$800,A866,'Servicios Realizados'!H$2:H$800)</f>
        <v>0</v>
      </c>
      <c r="D866">
        <f>SUMIFS('Servicios Realizados'!H:H,'Servicios Realizados'!G:G,A866,'Servicios Realizados'!B:B,D$2)</f>
        <v>0</v>
      </c>
      <c r="E866">
        <f>SUMIFS('Servicios Realizados'!H:H,'Servicios Realizados'!G:G,A866,'Servicios Realizados'!B:B,E$2)</f>
        <v>0</v>
      </c>
      <c r="F866">
        <f>SUMIFS('Servicios Realizados'!H:H,'Servicios Realizados'!G:G,A866,'Servicios Realizados'!B:B,F$2)</f>
        <v>0</v>
      </c>
      <c r="G866">
        <f>SUMIFS('Servicios Realizados'!H:H,'Servicios Realizados'!G:G,A866,'Servicios Realizados'!B:B,G$2)</f>
        <v>0</v>
      </c>
      <c r="H866">
        <f>SUMIFS('Servicios Realizados'!H:H,'Servicios Realizados'!G:G,A866,'Servicios Realizados'!B:B,H$2)</f>
        <v>0</v>
      </c>
      <c r="I866">
        <f>SUMIFS('Servicios Realizados'!H:H,'Servicios Realizados'!G:G,A866,'Servicios Realizados'!B:B,I$2)</f>
        <v>0</v>
      </c>
      <c r="J866">
        <f>SUMIFS('Servicios Realizados'!H:H,'Servicios Realizados'!G:G,A866,'Servicios Realizados'!B:B,J$2)</f>
        <v>0</v>
      </c>
    </row>
    <row r="867" spans="1:10" ht="15" hidden="1" customHeight="1">
      <c r="A867" s="6">
        <f t="shared" si="11"/>
        <v>43658</v>
      </c>
      <c r="B867">
        <f>SUMIF('Servicios Realizados'!G$2:G$800,A867,'Servicios Realizados'!H$2:H$800)</f>
        <v>0</v>
      </c>
      <c r="D867">
        <f>SUMIFS('Servicios Realizados'!H:H,'Servicios Realizados'!G:G,A867,'Servicios Realizados'!B:B,D$2)</f>
        <v>0</v>
      </c>
      <c r="E867">
        <f>SUMIFS('Servicios Realizados'!H:H,'Servicios Realizados'!G:G,A867,'Servicios Realizados'!B:B,E$2)</f>
        <v>0</v>
      </c>
      <c r="F867">
        <f>SUMIFS('Servicios Realizados'!H:H,'Servicios Realizados'!G:G,A867,'Servicios Realizados'!B:B,F$2)</f>
        <v>0</v>
      </c>
      <c r="G867">
        <f>SUMIFS('Servicios Realizados'!H:H,'Servicios Realizados'!G:G,A867,'Servicios Realizados'!B:B,G$2)</f>
        <v>0</v>
      </c>
      <c r="H867">
        <f>SUMIFS('Servicios Realizados'!H:H,'Servicios Realizados'!G:G,A867,'Servicios Realizados'!B:B,H$2)</f>
        <v>0</v>
      </c>
      <c r="I867">
        <f>SUMIFS('Servicios Realizados'!H:H,'Servicios Realizados'!G:G,A867,'Servicios Realizados'!B:B,I$2)</f>
        <v>0</v>
      </c>
      <c r="J867">
        <f>SUMIFS('Servicios Realizados'!H:H,'Servicios Realizados'!G:G,A867,'Servicios Realizados'!B:B,J$2)</f>
        <v>0</v>
      </c>
    </row>
    <row r="868" spans="1:10" ht="15" hidden="1" customHeight="1">
      <c r="A868" s="6">
        <f t="shared" si="11"/>
        <v>43659</v>
      </c>
      <c r="B868">
        <f>SUMIF('Servicios Realizados'!G$2:G$800,A868,'Servicios Realizados'!H$2:H$800)</f>
        <v>0</v>
      </c>
      <c r="D868">
        <f>SUMIFS('Servicios Realizados'!H:H,'Servicios Realizados'!G:G,A868,'Servicios Realizados'!B:B,D$2)</f>
        <v>0</v>
      </c>
      <c r="E868">
        <f>SUMIFS('Servicios Realizados'!H:H,'Servicios Realizados'!G:G,A868,'Servicios Realizados'!B:B,E$2)</f>
        <v>0</v>
      </c>
      <c r="F868">
        <f>SUMIFS('Servicios Realizados'!H:H,'Servicios Realizados'!G:G,A868,'Servicios Realizados'!B:B,F$2)</f>
        <v>0</v>
      </c>
      <c r="G868">
        <f>SUMIFS('Servicios Realizados'!H:H,'Servicios Realizados'!G:G,A868,'Servicios Realizados'!B:B,G$2)</f>
        <v>0</v>
      </c>
      <c r="H868">
        <f>SUMIFS('Servicios Realizados'!H:H,'Servicios Realizados'!G:G,A868,'Servicios Realizados'!B:B,H$2)</f>
        <v>0</v>
      </c>
      <c r="I868">
        <f>SUMIFS('Servicios Realizados'!H:H,'Servicios Realizados'!G:G,A868,'Servicios Realizados'!B:B,I$2)</f>
        <v>0</v>
      </c>
      <c r="J868">
        <f>SUMIFS('Servicios Realizados'!H:H,'Servicios Realizados'!G:G,A868,'Servicios Realizados'!B:B,J$2)</f>
        <v>0</v>
      </c>
    </row>
    <row r="869" spans="1:10" ht="15" hidden="1" customHeight="1">
      <c r="A869" s="6">
        <f t="shared" ref="A869:A932" si="12">SUM(A868,1)</f>
        <v>43660</v>
      </c>
      <c r="B869">
        <f>SUMIF('Servicios Realizados'!G$2:G$800,A869,'Servicios Realizados'!H$2:H$800)</f>
        <v>0</v>
      </c>
      <c r="D869">
        <f>SUMIFS('Servicios Realizados'!H:H,'Servicios Realizados'!G:G,A869,'Servicios Realizados'!B:B,D$2)</f>
        <v>0</v>
      </c>
      <c r="E869">
        <f>SUMIFS('Servicios Realizados'!H:H,'Servicios Realizados'!G:G,A869,'Servicios Realizados'!B:B,E$2)</f>
        <v>0</v>
      </c>
      <c r="F869">
        <f>SUMIFS('Servicios Realizados'!H:H,'Servicios Realizados'!G:G,A869,'Servicios Realizados'!B:B,F$2)</f>
        <v>0</v>
      </c>
      <c r="G869">
        <f>SUMIFS('Servicios Realizados'!H:H,'Servicios Realizados'!G:G,A869,'Servicios Realizados'!B:B,G$2)</f>
        <v>0</v>
      </c>
      <c r="H869">
        <f>SUMIFS('Servicios Realizados'!H:H,'Servicios Realizados'!G:G,A869,'Servicios Realizados'!B:B,H$2)</f>
        <v>0</v>
      </c>
      <c r="I869">
        <f>SUMIFS('Servicios Realizados'!H:H,'Servicios Realizados'!G:G,A869,'Servicios Realizados'!B:B,I$2)</f>
        <v>0</v>
      </c>
      <c r="J869">
        <f>SUMIFS('Servicios Realizados'!H:H,'Servicios Realizados'!G:G,A869,'Servicios Realizados'!B:B,J$2)</f>
        <v>0</v>
      </c>
    </row>
    <row r="870" spans="1:10" ht="15" hidden="1" customHeight="1">
      <c r="A870" s="6">
        <f t="shared" si="12"/>
        <v>43661</v>
      </c>
      <c r="B870">
        <f>SUMIF('Servicios Realizados'!G$2:G$800,A870,'Servicios Realizados'!H$2:H$800)</f>
        <v>0</v>
      </c>
      <c r="D870">
        <f>SUMIFS('Servicios Realizados'!H:H,'Servicios Realizados'!G:G,A870,'Servicios Realizados'!B:B,D$2)</f>
        <v>0</v>
      </c>
      <c r="E870">
        <f>SUMIFS('Servicios Realizados'!H:H,'Servicios Realizados'!G:G,A870,'Servicios Realizados'!B:B,E$2)</f>
        <v>0</v>
      </c>
      <c r="F870">
        <f>SUMIFS('Servicios Realizados'!H:H,'Servicios Realizados'!G:G,A870,'Servicios Realizados'!B:B,F$2)</f>
        <v>0</v>
      </c>
      <c r="G870">
        <f>SUMIFS('Servicios Realizados'!H:H,'Servicios Realizados'!G:G,A870,'Servicios Realizados'!B:B,G$2)</f>
        <v>0</v>
      </c>
      <c r="H870">
        <f>SUMIFS('Servicios Realizados'!H:H,'Servicios Realizados'!G:G,A870,'Servicios Realizados'!B:B,H$2)</f>
        <v>0</v>
      </c>
      <c r="I870">
        <f>SUMIFS('Servicios Realizados'!H:H,'Servicios Realizados'!G:G,A870,'Servicios Realizados'!B:B,I$2)</f>
        <v>0</v>
      </c>
      <c r="J870">
        <f>SUMIFS('Servicios Realizados'!H:H,'Servicios Realizados'!G:G,A870,'Servicios Realizados'!B:B,J$2)</f>
        <v>0</v>
      </c>
    </row>
    <row r="871" spans="1:10" ht="15" hidden="1" customHeight="1">
      <c r="A871" s="6">
        <f t="shared" si="12"/>
        <v>43662</v>
      </c>
      <c r="B871">
        <f>SUMIF('Servicios Realizados'!G$2:G$800,A871,'Servicios Realizados'!H$2:H$800)</f>
        <v>0</v>
      </c>
      <c r="D871">
        <f>SUMIFS('Servicios Realizados'!H:H,'Servicios Realizados'!G:G,A871,'Servicios Realizados'!B:B,D$2)</f>
        <v>0</v>
      </c>
      <c r="E871">
        <f>SUMIFS('Servicios Realizados'!H:H,'Servicios Realizados'!G:G,A871,'Servicios Realizados'!B:B,E$2)</f>
        <v>0</v>
      </c>
      <c r="F871">
        <f>SUMIFS('Servicios Realizados'!H:H,'Servicios Realizados'!G:G,A871,'Servicios Realizados'!B:B,F$2)</f>
        <v>0</v>
      </c>
      <c r="G871">
        <f>SUMIFS('Servicios Realizados'!H:H,'Servicios Realizados'!G:G,A871,'Servicios Realizados'!B:B,G$2)</f>
        <v>0</v>
      </c>
      <c r="H871">
        <f>SUMIFS('Servicios Realizados'!H:H,'Servicios Realizados'!G:G,A871,'Servicios Realizados'!B:B,H$2)</f>
        <v>0</v>
      </c>
      <c r="I871">
        <f>SUMIFS('Servicios Realizados'!H:H,'Servicios Realizados'!G:G,A871,'Servicios Realizados'!B:B,I$2)</f>
        <v>0</v>
      </c>
      <c r="J871">
        <f>SUMIFS('Servicios Realizados'!H:H,'Servicios Realizados'!G:G,A871,'Servicios Realizados'!B:B,J$2)</f>
        <v>0</v>
      </c>
    </row>
    <row r="872" spans="1:10" ht="15" hidden="1" customHeight="1">
      <c r="A872" s="6">
        <f t="shared" si="12"/>
        <v>43663</v>
      </c>
      <c r="B872">
        <f>SUMIF('Servicios Realizados'!G$2:G$800,A872,'Servicios Realizados'!H$2:H$800)</f>
        <v>0</v>
      </c>
      <c r="D872">
        <f>SUMIFS('Servicios Realizados'!H:H,'Servicios Realizados'!G:G,A872,'Servicios Realizados'!B:B,D$2)</f>
        <v>0</v>
      </c>
      <c r="E872">
        <f>SUMIFS('Servicios Realizados'!H:H,'Servicios Realizados'!G:G,A872,'Servicios Realizados'!B:B,E$2)</f>
        <v>0</v>
      </c>
      <c r="F872">
        <f>SUMIFS('Servicios Realizados'!H:H,'Servicios Realizados'!G:G,A872,'Servicios Realizados'!B:B,F$2)</f>
        <v>0</v>
      </c>
      <c r="G872">
        <f>SUMIFS('Servicios Realizados'!H:H,'Servicios Realizados'!G:G,A872,'Servicios Realizados'!B:B,G$2)</f>
        <v>0</v>
      </c>
      <c r="H872">
        <f>SUMIFS('Servicios Realizados'!H:H,'Servicios Realizados'!G:G,A872,'Servicios Realizados'!B:B,H$2)</f>
        <v>0</v>
      </c>
      <c r="I872">
        <f>SUMIFS('Servicios Realizados'!H:H,'Servicios Realizados'!G:G,A872,'Servicios Realizados'!B:B,I$2)</f>
        <v>0</v>
      </c>
      <c r="J872">
        <f>SUMIFS('Servicios Realizados'!H:H,'Servicios Realizados'!G:G,A872,'Servicios Realizados'!B:B,J$2)</f>
        <v>0</v>
      </c>
    </row>
    <row r="873" spans="1:10" ht="15" hidden="1" customHeight="1">
      <c r="A873" s="6">
        <f t="shared" si="12"/>
        <v>43664</v>
      </c>
      <c r="B873">
        <f>SUMIF('Servicios Realizados'!G$2:G$800,A873,'Servicios Realizados'!H$2:H$800)</f>
        <v>0</v>
      </c>
      <c r="D873">
        <f>SUMIFS('Servicios Realizados'!H:H,'Servicios Realizados'!G:G,A873,'Servicios Realizados'!B:B,D$2)</f>
        <v>0</v>
      </c>
      <c r="E873">
        <f>SUMIFS('Servicios Realizados'!H:H,'Servicios Realizados'!G:G,A873,'Servicios Realizados'!B:B,E$2)</f>
        <v>0</v>
      </c>
      <c r="F873">
        <f>SUMIFS('Servicios Realizados'!H:H,'Servicios Realizados'!G:G,A873,'Servicios Realizados'!B:B,F$2)</f>
        <v>0</v>
      </c>
      <c r="G873">
        <f>SUMIFS('Servicios Realizados'!H:H,'Servicios Realizados'!G:G,A873,'Servicios Realizados'!B:B,G$2)</f>
        <v>0</v>
      </c>
      <c r="H873">
        <f>SUMIFS('Servicios Realizados'!H:H,'Servicios Realizados'!G:G,A873,'Servicios Realizados'!B:B,H$2)</f>
        <v>0</v>
      </c>
      <c r="I873">
        <f>SUMIFS('Servicios Realizados'!H:H,'Servicios Realizados'!G:G,A873,'Servicios Realizados'!B:B,I$2)</f>
        <v>0</v>
      </c>
      <c r="J873">
        <f>SUMIFS('Servicios Realizados'!H:H,'Servicios Realizados'!G:G,A873,'Servicios Realizados'!B:B,J$2)</f>
        <v>0</v>
      </c>
    </row>
    <row r="874" spans="1:10" ht="15" hidden="1" customHeight="1">
      <c r="A874" s="6">
        <f t="shared" si="12"/>
        <v>43665</v>
      </c>
      <c r="B874">
        <f>SUMIF('Servicios Realizados'!G$2:G$800,A874,'Servicios Realizados'!H$2:H$800)</f>
        <v>0</v>
      </c>
      <c r="D874">
        <f>SUMIFS('Servicios Realizados'!H:H,'Servicios Realizados'!G:G,A874,'Servicios Realizados'!B:B,D$2)</f>
        <v>0</v>
      </c>
      <c r="E874">
        <f>SUMIFS('Servicios Realizados'!H:H,'Servicios Realizados'!G:G,A874,'Servicios Realizados'!B:B,E$2)</f>
        <v>0</v>
      </c>
      <c r="F874">
        <f>SUMIFS('Servicios Realizados'!H:H,'Servicios Realizados'!G:G,A874,'Servicios Realizados'!B:B,F$2)</f>
        <v>0</v>
      </c>
      <c r="G874">
        <f>SUMIFS('Servicios Realizados'!H:H,'Servicios Realizados'!G:G,A874,'Servicios Realizados'!B:B,G$2)</f>
        <v>0</v>
      </c>
      <c r="H874">
        <f>SUMIFS('Servicios Realizados'!H:H,'Servicios Realizados'!G:G,A874,'Servicios Realizados'!B:B,H$2)</f>
        <v>0</v>
      </c>
      <c r="I874">
        <f>SUMIFS('Servicios Realizados'!H:H,'Servicios Realizados'!G:G,A874,'Servicios Realizados'!B:B,I$2)</f>
        <v>0</v>
      </c>
      <c r="J874">
        <f>SUMIFS('Servicios Realizados'!H:H,'Servicios Realizados'!G:G,A874,'Servicios Realizados'!B:B,J$2)</f>
        <v>0</v>
      </c>
    </row>
    <row r="875" spans="1:10" ht="15" hidden="1" customHeight="1">
      <c r="A875" s="6">
        <f t="shared" si="12"/>
        <v>43666</v>
      </c>
      <c r="B875">
        <f>SUMIF('Servicios Realizados'!G$2:G$800,A875,'Servicios Realizados'!H$2:H$800)</f>
        <v>0</v>
      </c>
      <c r="D875">
        <f>SUMIFS('Servicios Realizados'!H:H,'Servicios Realizados'!G:G,A875,'Servicios Realizados'!B:B,D$2)</f>
        <v>0</v>
      </c>
      <c r="E875">
        <f>SUMIFS('Servicios Realizados'!H:H,'Servicios Realizados'!G:G,A875,'Servicios Realizados'!B:B,E$2)</f>
        <v>0</v>
      </c>
      <c r="F875">
        <f>SUMIFS('Servicios Realizados'!H:H,'Servicios Realizados'!G:G,A875,'Servicios Realizados'!B:B,F$2)</f>
        <v>0</v>
      </c>
      <c r="G875">
        <f>SUMIFS('Servicios Realizados'!H:H,'Servicios Realizados'!G:G,A875,'Servicios Realizados'!B:B,G$2)</f>
        <v>0</v>
      </c>
      <c r="H875">
        <f>SUMIFS('Servicios Realizados'!H:H,'Servicios Realizados'!G:G,A875,'Servicios Realizados'!B:B,H$2)</f>
        <v>0</v>
      </c>
      <c r="I875">
        <f>SUMIFS('Servicios Realizados'!H:H,'Servicios Realizados'!G:G,A875,'Servicios Realizados'!B:B,I$2)</f>
        <v>0</v>
      </c>
      <c r="J875">
        <f>SUMIFS('Servicios Realizados'!H:H,'Servicios Realizados'!G:G,A875,'Servicios Realizados'!B:B,J$2)</f>
        <v>0</v>
      </c>
    </row>
    <row r="876" spans="1:10" ht="15" hidden="1" customHeight="1">
      <c r="A876" s="6">
        <f t="shared" si="12"/>
        <v>43667</v>
      </c>
      <c r="B876">
        <f>SUMIF('Servicios Realizados'!G$2:G$800,A876,'Servicios Realizados'!H$2:H$800)</f>
        <v>0</v>
      </c>
      <c r="D876">
        <f>SUMIFS('Servicios Realizados'!H:H,'Servicios Realizados'!G:G,A876,'Servicios Realizados'!B:B,D$2)</f>
        <v>0</v>
      </c>
      <c r="E876">
        <f>SUMIFS('Servicios Realizados'!H:H,'Servicios Realizados'!G:G,A876,'Servicios Realizados'!B:B,E$2)</f>
        <v>0</v>
      </c>
      <c r="F876">
        <f>SUMIFS('Servicios Realizados'!H:H,'Servicios Realizados'!G:G,A876,'Servicios Realizados'!B:B,F$2)</f>
        <v>0</v>
      </c>
      <c r="G876">
        <f>SUMIFS('Servicios Realizados'!H:H,'Servicios Realizados'!G:G,A876,'Servicios Realizados'!B:B,G$2)</f>
        <v>0</v>
      </c>
      <c r="H876">
        <f>SUMIFS('Servicios Realizados'!H:H,'Servicios Realizados'!G:G,A876,'Servicios Realizados'!B:B,H$2)</f>
        <v>0</v>
      </c>
      <c r="I876">
        <f>SUMIFS('Servicios Realizados'!H:H,'Servicios Realizados'!G:G,A876,'Servicios Realizados'!B:B,I$2)</f>
        <v>0</v>
      </c>
      <c r="J876">
        <f>SUMIFS('Servicios Realizados'!H:H,'Servicios Realizados'!G:G,A876,'Servicios Realizados'!B:B,J$2)</f>
        <v>0</v>
      </c>
    </row>
    <row r="877" spans="1:10" ht="15" hidden="1" customHeight="1">
      <c r="A877" s="6">
        <f t="shared" si="12"/>
        <v>43668</v>
      </c>
      <c r="B877">
        <f>SUMIF('Servicios Realizados'!G$2:G$800,A877,'Servicios Realizados'!H$2:H$800)</f>
        <v>0</v>
      </c>
      <c r="D877">
        <f>SUMIFS('Servicios Realizados'!H:H,'Servicios Realizados'!G:G,A877,'Servicios Realizados'!B:B,D$2)</f>
        <v>0</v>
      </c>
      <c r="E877">
        <f>SUMIFS('Servicios Realizados'!H:H,'Servicios Realizados'!G:G,A877,'Servicios Realizados'!B:B,E$2)</f>
        <v>0</v>
      </c>
      <c r="F877">
        <f>SUMIFS('Servicios Realizados'!H:H,'Servicios Realizados'!G:G,A877,'Servicios Realizados'!B:B,F$2)</f>
        <v>0</v>
      </c>
      <c r="G877">
        <f>SUMIFS('Servicios Realizados'!H:H,'Servicios Realizados'!G:G,A877,'Servicios Realizados'!B:B,G$2)</f>
        <v>0</v>
      </c>
      <c r="H877">
        <f>SUMIFS('Servicios Realizados'!H:H,'Servicios Realizados'!G:G,A877,'Servicios Realizados'!B:B,H$2)</f>
        <v>0</v>
      </c>
      <c r="I877">
        <f>SUMIFS('Servicios Realizados'!H:H,'Servicios Realizados'!G:G,A877,'Servicios Realizados'!B:B,I$2)</f>
        <v>0</v>
      </c>
      <c r="J877">
        <f>SUMIFS('Servicios Realizados'!H:H,'Servicios Realizados'!G:G,A877,'Servicios Realizados'!B:B,J$2)</f>
        <v>0</v>
      </c>
    </row>
    <row r="878" spans="1:10" ht="15" hidden="1" customHeight="1">
      <c r="A878" s="6">
        <f t="shared" si="12"/>
        <v>43669</v>
      </c>
      <c r="B878">
        <f>SUMIF('Servicios Realizados'!G$2:G$800,A878,'Servicios Realizados'!H$2:H$800)</f>
        <v>0</v>
      </c>
      <c r="D878">
        <f>SUMIFS('Servicios Realizados'!H:H,'Servicios Realizados'!G:G,A878,'Servicios Realizados'!B:B,D$2)</f>
        <v>0</v>
      </c>
      <c r="E878">
        <f>SUMIFS('Servicios Realizados'!H:H,'Servicios Realizados'!G:G,A878,'Servicios Realizados'!B:B,E$2)</f>
        <v>0</v>
      </c>
      <c r="F878">
        <f>SUMIFS('Servicios Realizados'!H:H,'Servicios Realizados'!G:G,A878,'Servicios Realizados'!B:B,F$2)</f>
        <v>0</v>
      </c>
      <c r="G878">
        <f>SUMIFS('Servicios Realizados'!H:H,'Servicios Realizados'!G:G,A878,'Servicios Realizados'!B:B,G$2)</f>
        <v>0</v>
      </c>
      <c r="H878">
        <f>SUMIFS('Servicios Realizados'!H:H,'Servicios Realizados'!G:G,A878,'Servicios Realizados'!B:B,H$2)</f>
        <v>0</v>
      </c>
      <c r="I878">
        <f>SUMIFS('Servicios Realizados'!H:H,'Servicios Realizados'!G:G,A878,'Servicios Realizados'!B:B,I$2)</f>
        <v>0</v>
      </c>
      <c r="J878">
        <f>SUMIFS('Servicios Realizados'!H:H,'Servicios Realizados'!G:G,A878,'Servicios Realizados'!B:B,J$2)</f>
        <v>0</v>
      </c>
    </row>
    <row r="879" spans="1:10" ht="15" hidden="1" customHeight="1">
      <c r="A879" s="6">
        <f t="shared" si="12"/>
        <v>43670</v>
      </c>
      <c r="B879">
        <f>SUMIF('Servicios Realizados'!G$2:G$800,A879,'Servicios Realizados'!H$2:H$800)</f>
        <v>0</v>
      </c>
      <c r="D879">
        <f>SUMIFS('Servicios Realizados'!H:H,'Servicios Realizados'!G:G,A879,'Servicios Realizados'!B:B,D$2)</f>
        <v>0</v>
      </c>
      <c r="E879">
        <f>SUMIFS('Servicios Realizados'!H:H,'Servicios Realizados'!G:G,A879,'Servicios Realizados'!B:B,E$2)</f>
        <v>0</v>
      </c>
      <c r="F879">
        <f>SUMIFS('Servicios Realizados'!H:H,'Servicios Realizados'!G:G,A879,'Servicios Realizados'!B:B,F$2)</f>
        <v>0</v>
      </c>
      <c r="G879">
        <f>SUMIFS('Servicios Realizados'!H:H,'Servicios Realizados'!G:G,A879,'Servicios Realizados'!B:B,G$2)</f>
        <v>0</v>
      </c>
      <c r="H879">
        <f>SUMIFS('Servicios Realizados'!H:H,'Servicios Realizados'!G:G,A879,'Servicios Realizados'!B:B,H$2)</f>
        <v>0</v>
      </c>
      <c r="I879">
        <f>SUMIFS('Servicios Realizados'!H:H,'Servicios Realizados'!G:G,A879,'Servicios Realizados'!B:B,I$2)</f>
        <v>0</v>
      </c>
      <c r="J879">
        <f>SUMIFS('Servicios Realizados'!H:H,'Servicios Realizados'!G:G,A879,'Servicios Realizados'!B:B,J$2)</f>
        <v>0</v>
      </c>
    </row>
    <row r="880" spans="1:10" ht="15" hidden="1" customHeight="1">
      <c r="A880" s="6">
        <f t="shared" si="12"/>
        <v>43671</v>
      </c>
      <c r="B880">
        <f>SUMIF('Servicios Realizados'!G$2:G$800,A880,'Servicios Realizados'!H$2:H$800)</f>
        <v>0</v>
      </c>
      <c r="D880">
        <f>SUMIFS('Servicios Realizados'!H:H,'Servicios Realizados'!G:G,A880,'Servicios Realizados'!B:B,D$2)</f>
        <v>0</v>
      </c>
      <c r="E880">
        <f>SUMIFS('Servicios Realizados'!H:H,'Servicios Realizados'!G:G,A880,'Servicios Realizados'!B:B,E$2)</f>
        <v>0</v>
      </c>
      <c r="F880">
        <f>SUMIFS('Servicios Realizados'!H:H,'Servicios Realizados'!G:G,A880,'Servicios Realizados'!B:B,F$2)</f>
        <v>0</v>
      </c>
      <c r="G880">
        <f>SUMIFS('Servicios Realizados'!H:H,'Servicios Realizados'!G:G,A880,'Servicios Realizados'!B:B,G$2)</f>
        <v>0</v>
      </c>
      <c r="H880">
        <f>SUMIFS('Servicios Realizados'!H:H,'Servicios Realizados'!G:G,A880,'Servicios Realizados'!B:B,H$2)</f>
        <v>0</v>
      </c>
      <c r="I880">
        <f>SUMIFS('Servicios Realizados'!H:H,'Servicios Realizados'!G:G,A880,'Servicios Realizados'!B:B,I$2)</f>
        <v>0</v>
      </c>
      <c r="J880">
        <f>SUMIFS('Servicios Realizados'!H:H,'Servicios Realizados'!G:G,A880,'Servicios Realizados'!B:B,J$2)</f>
        <v>0</v>
      </c>
    </row>
    <row r="881" spans="1:10" ht="15" hidden="1" customHeight="1">
      <c r="A881" s="6">
        <f t="shared" si="12"/>
        <v>43672</v>
      </c>
      <c r="B881">
        <f>SUMIF('Servicios Realizados'!G$2:G$800,A881,'Servicios Realizados'!H$2:H$800)</f>
        <v>0</v>
      </c>
      <c r="D881">
        <f>SUMIFS('Servicios Realizados'!H:H,'Servicios Realizados'!G:G,A881,'Servicios Realizados'!B:B,D$2)</f>
        <v>0</v>
      </c>
      <c r="E881">
        <f>SUMIFS('Servicios Realizados'!H:H,'Servicios Realizados'!G:G,A881,'Servicios Realizados'!B:B,E$2)</f>
        <v>0</v>
      </c>
      <c r="F881">
        <f>SUMIFS('Servicios Realizados'!H:H,'Servicios Realizados'!G:G,A881,'Servicios Realizados'!B:B,F$2)</f>
        <v>0</v>
      </c>
      <c r="G881">
        <f>SUMIFS('Servicios Realizados'!H:H,'Servicios Realizados'!G:G,A881,'Servicios Realizados'!B:B,G$2)</f>
        <v>0</v>
      </c>
      <c r="H881">
        <f>SUMIFS('Servicios Realizados'!H:H,'Servicios Realizados'!G:G,A881,'Servicios Realizados'!B:B,H$2)</f>
        <v>0</v>
      </c>
      <c r="I881">
        <f>SUMIFS('Servicios Realizados'!H:H,'Servicios Realizados'!G:G,A881,'Servicios Realizados'!B:B,I$2)</f>
        <v>0</v>
      </c>
      <c r="J881">
        <f>SUMIFS('Servicios Realizados'!H:H,'Servicios Realizados'!G:G,A881,'Servicios Realizados'!B:B,J$2)</f>
        <v>0</v>
      </c>
    </row>
    <row r="882" spans="1:10" ht="15" hidden="1" customHeight="1">
      <c r="A882" s="6">
        <f t="shared" si="12"/>
        <v>43673</v>
      </c>
      <c r="B882">
        <f>SUMIF('Servicios Realizados'!G$2:G$800,A882,'Servicios Realizados'!H$2:H$800)</f>
        <v>0</v>
      </c>
      <c r="D882">
        <f>SUMIFS('Servicios Realizados'!H:H,'Servicios Realizados'!G:G,A882,'Servicios Realizados'!B:B,D$2)</f>
        <v>0</v>
      </c>
      <c r="E882">
        <f>SUMIFS('Servicios Realizados'!H:H,'Servicios Realizados'!G:G,A882,'Servicios Realizados'!B:B,E$2)</f>
        <v>0</v>
      </c>
      <c r="F882">
        <f>SUMIFS('Servicios Realizados'!H:H,'Servicios Realizados'!G:G,A882,'Servicios Realizados'!B:B,F$2)</f>
        <v>0</v>
      </c>
      <c r="G882">
        <f>SUMIFS('Servicios Realizados'!H:H,'Servicios Realizados'!G:G,A882,'Servicios Realizados'!B:B,G$2)</f>
        <v>0</v>
      </c>
      <c r="H882">
        <f>SUMIFS('Servicios Realizados'!H:H,'Servicios Realizados'!G:G,A882,'Servicios Realizados'!B:B,H$2)</f>
        <v>0</v>
      </c>
      <c r="I882">
        <f>SUMIFS('Servicios Realizados'!H:H,'Servicios Realizados'!G:G,A882,'Servicios Realizados'!B:B,I$2)</f>
        <v>0</v>
      </c>
      <c r="J882">
        <f>SUMIFS('Servicios Realizados'!H:H,'Servicios Realizados'!G:G,A882,'Servicios Realizados'!B:B,J$2)</f>
        <v>0</v>
      </c>
    </row>
    <row r="883" spans="1:10" ht="15" hidden="1" customHeight="1">
      <c r="A883" s="6">
        <f t="shared" si="12"/>
        <v>43674</v>
      </c>
      <c r="B883">
        <f>SUMIF('Servicios Realizados'!G$2:G$800,A883,'Servicios Realizados'!H$2:H$800)</f>
        <v>0</v>
      </c>
      <c r="D883">
        <f>SUMIFS('Servicios Realizados'!H:H,'Servicios Realizados'!G:G,A883,'Servicios Realizados'!B:B,D$2)</f>
        <v>0</v>
      </c>
      <c r="E883">
        <f>SUMIFS('Servicios Realizados'!H:H,'Servicios Realizados'!G:G,A883,'Servicios Realizados'!B:B,E$2)</f>
        <v>0</v>
      </c>
      <c r="F883">
        <f>SUMIFS('Servicios Realizados'!H:H,'Servicios Realizados'!G:G,A883,'Servicios Realizados'!B:B,F$2)</f>
        <v>0</v>
      </c>
      <c r="G883">
        <f>SUMIFS('Servicios Realizados'!H:H,'Servicios Realizados'!G:G,A883,'Servicios Realizados'!B:B,G$2)</f>
        <v>0</v>
      </c>
      <c r="H883">
        <f>SUMIFS('Servicios Realizados'!H:H,'Servicios Realizados'!G:G,A883,'Servicios Realizados'!B:B,H$2)</f>
        <v>0</v>
      </c>
      <c r="I883">
        <f>SUMIFS('Servicios Realizados'!H:H,'Servicios Realizados'!G:G,A883,'Servicios Realizados'!B:B,I$2)</f>
        <v>0</v>
      </c>
      <c r="J883">
        <f>SUMIFS('Servicios Realizados'!H:H,'Servicios Realizados'!G:G,A883,'Servicios Realizados'!B:B,J$2)</f>
        <v>0</v>
      </c>
    </row>
    <row r="884" spans="1:10" ht="15" hidden="1" customHeight="1">
      <c r="A884" s="6">
        <f t="shared" si="12"/>
        <v>43675</v>
      </c>
      <c r="B884">
        <f>SUMIF('Servicios Realizados'!G$2:G$800,A884,'Servicios Realizados'!H$2:H$800)</f>
        <v>0</v>
      </c>
      <c r="D884">
        <f>SUMIFS('Servicios Realizados'!H:H,'Servicios Realizados'!G:G,A884,'Servicios Realizados'!B:B,D$2)</f>
        <v>0</v>
      </c>
      <c r="E884">
        <f>SUMIFS('Servicios Realizados'!H:H,'Servicios Realizados'!G:G,A884,'Servicios Realizados'!B:B,E$2)</f>
        <v>0</v>
      </c>
      <c r="F884">
        <f>SUMIFS('Servicios Realizados'!H:H,'Servicios Realizados'!G:G,A884,'Servicios Realizados'!B:B,F$2)</f>
        <v>0</v>
      </c>
      <c r="G884">
        <f>SUMIFS('Servicios Realizados'!H:H,'Servicios Realizados'!G:G,A884,'Servicios Realizados'!B:B,G$2)</f>
        <v>0</v>
      </c>
      <c r="H884">
        <f>SUMIFS('Servicios Realizados'!H:H,'Servicios Realizados'!G:G,A884,'Servicios Realizados'!B:B,H$2)</f>
        <v>0</v>
      </c>
      <c r="I884">
        <f>SUMIFS('Servicios Realizados'!H:H,'Servicios Realizados'!G:G,A884,'Servicios Realizados'!B:B,I$2)</f>
        <v>0</v>
      </c>
      <c r="J884">
        <f>SUMIFS('Servicios Realizados'!H:H,'Servicios Realizados'!G:G,A884,'Servicios Realizados'!B:B,J$2)</f>
        <v>0</v>
      </c>
    </row>
    <row r="885" spans="1:10" ht="15" hidden="1" customHeight="1">
      <c r="A885" s="6">
        <f t="shared" si="12"/>
        <v>43676</v>
      </c>
      <c r="B885">
        <f>SUMIF('Servicios Realizados'!G$2:G$800,A885,'Servicios Realizados'!H$2:H$800)</f>
        <v>0</v>
      </c>
      <c r="D885">
        <f>SUMIFS('Servicios Realizados'!H:H,'Servicios Realizados'!G:G,A885,'Servicios Realizados'!B:B,D$2)</f>
        <v>0</v>
      </c>
      <c r="E885">
        <f>SUMIFS('Servicios Realizados'!H:H,'Servicios Realizados'!G:G,A885,'Servicios Realizados'!B:B,E$2)</f>
        <v>0</v>
      </c>
      <c r="F885">
        <f>SUMIFS('Servicios Realizados'!H:H,'Servicios Realizados'!G:G,A885,'Servicios Realizados'!B:B,F$2)</f>
        <v>0</v>
      </c>
      <c r="G885">
        <f>SUMIFS('Servicios Realizados'!H:H,'Servicios Realizados'!G:G,A885,'Servicios Realizados'!B:B,G$2)</f>
        <v>0</v>
      </c>
      <c r="H885">
        <f>SUMIFS('Servicios Realizados'!H:H,'Servicios Realizados'!G:G,A885,'Servicios Realizados'!B:B,H$2)</f>
        <v>0</v>
      </c>
      <c r="I885">
        <f>SUMIFS('Servicios Realizados'!H:H,'Servicios Realizados'!G:G,A885,'Servicios Realizados'!B:B,I$2)</f>
        <v>0</v>
      </c>
      <c r="J885">
        <f>SUMIFS('Servicios Realizados'!H:H,'Servicios Realizados'!G:G,A885,'Servicios Realizados'!B:B,J$2)</f>
        <v>0</v>
      </c>
    </row>
    <row r="886" spans="1:10" ht="15" hidden="1" customHeight="1">
      <c r="A886" s="6">
        <f t="shared" si="12"/>
        <v>43677</v>
      </c>
      <c r="B886">
        <f>SUMIF('Servicios Realizados'!G$2:G$800,A886,'Servicios Realizados'!H$2:H$800)</f>
        <v>0</v>
      </c>
      <c r="D886">
        <f>SUMIFS('Servicios Realizados'!H:H,'Servicios Realizados'!G:G,A886,'Servicios Realizados'!B:B,D$2)</f>
        <v>0</v>
      </c>
      <c r="E886">
        <f>SUMIFS('Servicios Realizados'!H:H,'Servicios Realizados'!G:G,A886,'Servicios Realizados'!B:B,E$2)</f>
        <v>0</v>
      </c>
      <c r="F886">
        <f>SUMIFS('Servicios Realizados'!H:H,'Servicios Realizados'!G:G,A886,'Servicios Realizados'!B:B,F$2)</f>
        <v>0</v>
      </c>
      <c r="G886">
        <f>SUMIFS('Servicios Realizados'!H:H,'Servicios Realizados'!G:G,A886,'Servicios Realizados'!B:B,G$2)</f>
        <v>0</v>
      </c>
      <c r="H886">
        <f>SUMIFS('Servicios Realizados'!H:H,'Servicios Realizados'!G:G,A886,'Servicios Realizados'!B:B,H$2)</f>
        <v>0</v>
      </c>
      <c r="I886">
        <f>SUMIFS('Servicios Realizados'!H:H,'Servicios Realizados'!G:G,A886,'Servicios Realizados'!B:B,I$2)</f>
        <v>0</v>
      </c>
      <c r="J886">
        <f>SUMIFS('Servicios Realizados'!H:H,'Servicios Realizados'!G:G,A886,'Servicios Realizados'!B:B,J$2)</f>
        <v>0</v>
      </c>
    </row>
    <row r="887" spans="1:10" ht="15" hidden="1" customHeight="1">
      <c r="A887" s="6">
        <f t="shared" si="12"/>
        <v>43678</v>
      </c>
      <c r="B887">
        <f>SUMIF('Servicios Realizados'!G$2:G$800,A887,'Servicios Realizados'!H$2:H$800)</f>
        <v>0</v>
      </c>
      <c r="D887">
        <f>SUMIFS('Servicios Realizados'!H:H,'Servicios Realizados'!G:G,A887,'Servicios Realizados'!B:B,D$2)</f>
        <v>0</v>
      </c>
      <c r="E887">
        <f>SUMIFS('Servicios Realizados'!H:H,'Servicios Realizados'!G:G,A887,'Servicios Realizados'!B:B,E$2)</f>
        <v>0</v>
      </c>
      <c r="F887">
        <f>SUMIFS('Servicios Realizados'!H:H,'Servicios Realizados'!G:G,A887,'Servicios Realizados'!B:B,F$2)</f>
        <v>0</v>
      </c>
      <c r="G887">
        <f>SUMIFS('Servicios Realizados'!H:H,'Servicios Realizados'!G:G,A887,'Servicios Realizados'!B:B,G$2)</f>
        <v>0</v>
      </c>
      <c r="H887">
        <f>SUMIFS('Servicios Realizados'!H:H,'Servicios Realizados'!G:G,A887,'Servicios Realizados'!B:B,H$2)</f>
        <v>0</v>
      </c>
      <c r="I887">
        <f>SUMIFS('Servicios Realizados'!H:H,'Servicios Realizados'!G:G,A887,'Servicios Realizados'!B:B,I$2)</f>
        <v>0</v>
      </c>
      <c r="J887">
        <f>SUMIFS('Servicios Realizados'!H:H,'Servicios Realizados'!G:G,A887,'Servicios Realizados'!B:B,J$2)</f>
        <v>0</v>
      </c>
    </row>
    <row r="888" spans="1:10" ht="15" hidden="1" customHeight="1">
      <c r="A888" s="6">
        <f t="shared" si="12"/>
        <v>43679</v>
      </c>
      <c r="B888">
        <f>SUMIF('Servicios Realizados'!G$2:G$800,A888,'Servicios Realizados'!H$2:H$800)</f>
        <v>0</v>
      </c>
      <c r="D888">
        <f>SUMIFS('Servicios Realizados'!H:H,'Servicios Realizados'!G:G,A888,'Servicios Realizados'!B:B,D$2)</f>
        <v>0</v>
      </c>
      <c r="E888">
        <f>SUMIFS('Servicios Realizados'!H:H,'Servicios Realizados'!G:G,A888,'Servicios Realizados'!B:B,E$2)</f>
        <v>0</v>
      </c>
      <c r="F888">
        <f>SUMIFS('Servicios Realizados'!H:H,'Servicios Realizados'!G:G,A888,'Servicios Realizados'!B:B,F$2)</f>
        <v>0</v>
      </c>
      <c r="G888">
        <f>SUMIFS('Servicios Realizados'!H:H,'Servicios Realizados'!G:G,A888,'Servicios Realizados'!B:B,G$2)</f>
        <v>0</v>
      </c>
      <c r="H888">
        <f>SUMIFS('Servicios Realizados'!H:H,'Servicios Realizados'!G:G,A888,'Servicios Realizados'!B:B,H$2)</f>
        <v>0</v>
      </c>
      <c r="I888">
        <f>SUMIFS('Servicios Realizados'!H:H,'Servicios Realizados'!G:G,A888,'Servicios Realizados'!B:B,I$2)</f>
        <v>0</v>
      </c>
      <c r="J888">
        <f>SUMIFS('Servicios Realizados'!H:H,'Servicios Realizados'!G:G,A888,'Servicios Realizados'!B:B,J$2)</f>
        <v>0</v>
      </c>
    </row>
    <row r="889" spans="1:10" ht="15" hidden="1" customHeight="1">
      <c r="A889" s="6">
        <f t="shared" si="12"/>
        <v>43680</v>
      </c>
      <c r="B889">
        <f>SUMIF('Servicios Realizados'!G$2:G$800,A889,'Servicios Realizados'!H$2:H$800)</f>
        <v>0</v>
      </c>
      <c r="D889">
        <f>SUMIFS('Servicios Realizados'!H:H,'Servicios Realizados'!G:G,A889,'Servicios Realizados'!B:B,D$2)</f>
        <v>0</v>
      </c>
      <c r="E889">
        <f>SUMIFS('Servicios Realizados'!H:H,'Servicios Realizados'!G:G,A889,'Servicios Realizados'!B:B,E$2)</f>
        <v>0</v>
      </c>
      <c r="F889">
        <f>SUMIFS('Servicios Realizados'!H:H,'Servicios Realizados'!G:G,A889,'Servicios Realizados'!B:B,F$2)</f>
        <v>0</v>
      </c>
      <c r="G889">
        <f>SUMIFS('Servicios Realizados'!H:H,'Servicios Realizados'!G:G,A889,'Servicios Realizados'!B:B,G$2)</f>
        <v>0</v>
      </c>
      <c r="H889">
        <f>SUMIFS('Servicios Realizados'!H:H,'Servicios Realizados'!G:G,A889,'Servicios Realizados'!B:B,H$2)</f>
        <v>0</v>
      </c>
      <c r="I889">
        <f>SUMIFS('Servicios Realizados'!H:H,'Servicios Realizados'!G:G,A889,'Servicios Realizados'!B:B,I$2)</f>
        <v>0</v>
      </c>
      <c r="J889">
        <f>SUMIFS('Servicios Realizados'!H:H,'Servicios Realizados'!G:G,A889,'Servicios Realizados'!B:B,J$2)</f>
        <v>0</v>
      </c>
    </row>
    <row r="890" spans="1:10" ht="15" hidden="1" customHeight="1">
      <c r="A890" s="6">
        <f t="shared" si="12"/>
        <v>43681</v>
      </c>
      <c r="B890">
        <f>SUMIF('Servicios Realizados'!G$2:G$800,A890,'Servicios Realizados'!H$2:H$800)</f>
        <v>0</v>
      </c>
      <c r="D890">
        <f>SUMIFS('Servicios Realizados'!H:H,'Servicios Realizados'!G:G,A890,'Servicios Realizados'!B:B,D$2)</f>
        <v>0</v>
      </c>
      <c r="E890">
        <f>SUMIFS('Servicios Realizados'!H:H,'Servicios Realizados'!G:G,A890,'Servicios Realizados'!B:B,E$2)</f>
        <v>0</v>
      </c>
      <c r="F890">
        <f>SUMIFS('Servicios Realizados'!H:H,'Servicios Realizados'!G:G,A890,'Servicios Realizados'!B:B,F$2)</f>
        <v>0</v>
      </c>
      <c r="G890">
        <f>SUMIFS('Servicios Realizados'!H:H,'Servicios Realizados'!G:G,A890,'Servicios Realizados'!B:B,G$2)</f>
        <v>0</v>
      </c>
      <c r="H890">
        <f>SUMIFS('Servicios Realizados'!H:H,'Servicios Realizados'!G:G,A890,'Servicios Realizados'!B:B,H$2)</f>
        <v>0</v>
      </c>
      <c r="I890">
        <f>SUMIFS('Servicios Realizados'!H:H,'Servicios Realizados'!G:G,A890,'Servicios Realizados'!B:B,I$2)</f>
        <v>0</v>
      </c>
      <c r="J890">
        <f>SUMIFS('Servicios Realizados'!H:H,'Servicios Realizados'!G:G,A890,'Servicios Realizados'!B:B,J$2)</f>
        <v>0</v>
      </c>
    </row>
    <row r="891" spans="1:10" ht="15" hidden="1" customHeight="1">
      <c r="A891" s="6">
        <f t="shared" si="12"/>
        <v>43682</v>
      </c>
      <c r="B891">
        <f>SUMIF('Servicios Realizados'!G$2:G$800,A891,'Servicios Realizados'!H$2:H$800)</f>
        <v>0</v>
      </c>
      <c r="D891">
        <f>SUMIFS('Servicios Realizados'!H:H,'Servicios Realizados'!G:G,A891,'Servicios Realizados'!B:B,D$2)</f>
        <v>0</v>
      </c>
      <c r="E891">
        <f>SUMIFS('Servicios Realizados'!H:H,'Servicios Realizados'!G:G,A891,'Servicios Realizados'!B:B,E$2)</f>
        <v>0</v>
      </c>
      <c r="F891">
        <f>SUMIFS('Servicios Realizados'!H:H,'Servicios Realizados'!G:G,A891,'Servicios Realizados'!B:B,F$2)</f>
        <v>0</v>
      </c>
      <c r="G891">
        <f>SUMIFS('Servicios Realizados'!H:H,'Servicios Realizados'!G:G,A891,'Servicios Realizados'!B:B,G$2)</f>
        <v>0</v>
      </c>
      <c r="H891">
        <f>SUMIFS('Servicios Realizados'!H:H,'Servicios Realizados'!G:G,A891,'Servicios Realizados'!B:B,H$2)</f>
        <v>0</v>
      </c>
      <c r="I891">
        <f>SUMIFS('Servicios Realizados'!H:H,'Servicios Realizados'!G:G,A891,'Servicios Realizados'!B:B,I$2)</f>
        <v>0</v>
      </c>
      <c r="J891">
        <f>SUMIFS('Servicios Realizados'!H:H,'Servicios Realizados'!G:G,A891,'Servicios Realizados'!B:B,J$2)</f>
        <v>0</v>
      </c>
    </row>
    <row r="892" spans="1:10" ht="15" hidden="1" customHeight="1">
      <c r="A892" s="6">
        <f t="shared" si="12"/>
        <v>43683</v>
      </c>
      <c r="B892">
        <f>SUMIF('Servicios Realizados'!G$2:G$800,A892,'Servicios Realizados'!H$2:H$800)</f>
        <v>0</v>
      </c>
      <c r="D892">
        <f>SUMIFS('Servicios Realizados'!H:H,'Servicios Realizados'!G:G,A892,'Servicios Realizados'!B:B,D$2)</f>
        <v>0</v>
      </c>
      <c r="E892">
        <f>SUMIFS('Servicios Realizados'!H:H,'Servicios Realizados'!G:G,A892,'Servicios Realizados'!B:B,E$2)</f>
        <v>0</v>
      </c>
      <c r="F892">
        <f>SUMIFS('Servicios Realizados'!H:H,'Servicios Realizados'!G:G,A892,'Servicios Realizados'!B:B,F$2)</f>
        <v>0</v>
      </c>
      <c r="G892">
        <f>SUMIFS('Servicios Realizados'!H:H,'Servicios Realizados'!G:G,A892,'Servicios Realizados'!B:B,G$2)</f>
        <v>0</v>
      </c>
      <c r="H892">
        <f>SUMIFS('Servicios Realizados'!H:H,'Servicios Realizados'!G:G,A892,'Servicios Realizados'!B:B,H$2)</f>
        <v>0</v>
      </c>
      <c r="I892">
        <f>SUMIFS('Servicios Realizados'!H:H,'Servicios Realizados'!G:G,A892,'Servicios Realizados'!B:B,I$2)</f>
        <v>0</v>
      </c>
      <c r="J892">
        <f>SUMIFS('Servicios Realizados'!H:H,'Servicios Realizados'!G:G,A892,'Servicios Realizados'!B:B,J$2)</f>
        <v>0</v>
      </c>
    </row>
    <row r="893" spans="1:10" ht="15" hidden="1" customHeight="1">
      <c r="A893" s="6">
        <f t="shared" si="12"/>
        <v>43684</v>
      </c>
      <c r="B893">
        <f>SUMIF('Servicios Realizados'!G$2:G$800,A893,'Servicios Realizados'!H$2:H$800)</f>
        <v>0</v>
      </c>
      <c r="D893">
        <f>SUMIFS('Servicios Realizados'!H:H,'Servicios Realizados'!G:G,A893,'Servicios Realizados'!B:B,D$2)</f>
        <v>0</v>
      </c>
      <c r="E893">
        <f>SUMIFS('Servicios Realizados'!H:H,'Servicios Realizados'!G:G,A893,'Servicios Realizados'!B:B,E$2)</f>
        <v>0</v>
      </c>
      <c r="F893">
        <f>SUMIFS('Servicios Realizados'!H:H,'Servicios Realizados'!G:G,A893,'Servicios Realizados'!B:B,F$2)</f>
        <v>0</v>
      </c>
      <c r="G893">
        <f>SUMIFS('Servicios Realizados'!H:H,'Servicios Realizados'!G:G,A893,'Servicios Realizados'!B:B,G$2)</f>
        <v>0</v>
      </c>
      <c r="H893">
        <f>SUMIFS('Servicios Realizados'!H:H,'Servicios Realizados'!G:G,A893,'Servicios Realizados'!B:B,H$2)</f>
        <v>0</v>
      </c>
      <c r="I893">
        <f>SUMIFS('Servicios Realizados'!H:H,'Servicios Realizados'!G:G,A893,'Servicios Realizados'!B:B,I$2)</f>
        <v>0</v>
      </c>
      <c r="J893">
        <f>SUMIFS('Servicios Realizados'!H:H,'Servicios Realizados'!G:G,A893,'Servicios Realizados'!B:B,J$2)</f>
        <v>0</v>
      </c>
    </row>
    <row r="894" spans="1:10" ht="15" hidden="1" customHeight="1">
      <c r="A894" s="6">
        <f t="shared" si="12"/>
        <v>43685</v>
      </c>
      <c r="B894">
        <f>SUMIF('Servicios Realizados'!G$2:G$800,A894,'Servicios Realizados'!H$2:H$800)</f>
        <v>0</v>
      </c>
      <c r="D894">
        <f>SUMIFS('Servicios Realizados'!H:H,'Servicios Realizados'!G:G,A894,'Servicios Realizados'!B:B,D$2)</f>
        <v>0</v>
      </c>
      <c r="E894">
        <f>SUMIFS('Servicios Realizados'!H:H,'Servicios Realizados'!G:G,A894,'Servicios Realizados'!B:B,E$2)</f>
        <v>0</v>
      </c>
      <c r="F894">
        <f>SUMIFS('Servicios Realizados'!H:H,'Servicios Realizados'!G:G,A894,'Servicios Realizados'!B:B,F$2)</f>
        <v>0</v>
      </c>
      <c r="G894">
        <f>SUMIFS('Servicios Realizados'!H:H,'Servicios Realizados'!G:G,A894,'Servicios Realizados'!B:B,G$2)</f>
        <v>0</v>
      </c>
      <c r="H894">
        <f>SUMIFS('Servicios Realizados'!H:H,'Servicios Realizados'!G:G,A894,'Servicios Realizados'!B:B,H$2)</f>
        <v>0</v>
      </c>
      <c r="I894">
        <f>SUMIFS('Servicios Realizados'!H:H,'Servicios Realizados'!G:G,A894,'Servicios Realizados'!B:B,I$2)</f>
        <v>0</v>
      </c>
      <c r="J894">
        <f>SUMIFS('Servicios Realizados'!H:H,'Servicios Realizados'!G:G,A894,'Servicios Realizados'!B:B,J$2)</f>
        <v>0</v>
      </c>
    </row>
    <row r="895" spans="1:10" ht="15" hidden="1" customHeight="1">
      <c r="A895" s="6">
        <f t="shared" si="12"/>
        <v>43686</v>
      </c>
      <c r="B895">
        <f>SUMIF('Servicios Realizados'!G$2:G$800,A895,'Servicios Realizados'!H$2:H$800)</f>
        <v>0</v>
      </c>
      <c r="D895">
        <f>SUMIFS('Servicios Realizados'!H:H,'Servicios Realizados'!G:G,A895,'Servicios Realizados'!B:B,D$2)</f>
        <v>0</v>
      </c>
      <c r="E895">
        <f>SUMIFS('Servicios Realizados'!H:H,'Servicios Realizados'!G:G,A895,'Servicios Realizados'!B:B,E$2)</f>
        <v>0</v>
      </c>
      <c r="F895">
        <f>SUMIFS('Servicios Realizados'!H:H,'Servicios Realizados'!G:G,A895,'Servicios Realizados'!B:B,F$2)</f>
        <v>0</v>
      </c>
      <c r="G895">
        <f>SUMIFS('Servicios Realizados'!H:H,'Servicios Realizados'!G:G,A895,'Servicios Realizados'!B:B,G$2)</f>
        <v>0</v>
      </c>
      <c r="H895">
        <f>SUMIFS('Servicios Realizados'!H:H,'Servicios Realizados'!G:G,A895,'Servicios Realizados'!B:B,H$2)</f>
        <v>0</v>
      </c>
      <c r="I895">
        <f>SUMIFS('Servicios Realizados'!H:H,'Servicios Realizados'!G:G,A895,'Servicios Realizados'!B:B,I$2)</f>
        <v>0</v>
      </c>
      <c r="J895">
        <f>SUMIFS('Servicios Realizados'!H:H,'Servicios Realizados'!G:G,A895,'Servicios Realizados'!B:B,J$2)</f>
        <v>0</v>
      </c>
    </row>
    <row r="896" spans="1:10" ht="15" hidden="1" customHeight="1">
      <c r="A896" s="6">
        <f t="shared" si="12"/>
        <v>43687</v>
      </c>
      <c r="B896">
        <f>SUMIF('Servicios Realizados'!G$2:G$800,A896,'Servicios Realizados'!H$2:H$800)</f>
        <v>0</v>
      </c>
      <c r="D896">
        <f>SUMIFS('Servicios Realizados'!H:H,'Servicios Realizados'!G:G,A896,'Servicios Realizados'!B:B,D$2)</f>
        <v>0</v>
      </c>
      <c r="E896">
        <f>SUMIFS('Servicios Realizados'!H:H,'Servicios Realizados'!G:G,A896,'Servicios Realizados'!B:B,E$2)</f>
        <v>0</v>
      </c>
      <c r="F896">
        <f>SUMIFS('Servicios Realizados'!H:H,'Servicios Realizados'!G:G,A896,'Servicios Realizados'!B:B,F$2)</f>
        <v>0</v>
      </c>
      <c r="G896">
        <f>SUMIFS('Servicios Realizados'!H:H,'Servicios Realizados'!G:G,A896,'Servicios Realizados'!B:B,G$2)</f>
        <v>0</v>
      </c>
      <c r="H896">
        <f>SUMIFS('Servicios Realizados'!H:H,'Servicios Realizados'!G:G,A896,'Servicios Realizados'!B:B,H$2)</f>
        <v>0</v>
      </c>
      <c r="I896">
        <f>SUMIFS('Servicios Realizados'!H:H,'Servicios Realizados'!G:G,A896,'Servicios Realizados'!B:B,I$2)</f>
        <v>0</v>
      </c>
      <c r="J896">
        <f>SUMIFS('Servicios Realizados'!H:H,'Servicios Realizados'!G:G,A896,'Servicios Realizados'!B:B,J$2)</f>
        <v>0</v>
      </c>
    </row>
    <row r="897" spans="1:10" ht="15" hidden="1" customHeight="1">
      <c r="A897" s="6">
        <f t="shared" si="12"/>
        <v>43688</v>
      </c>
      <c r="B897">
        <f>SUMIF('Servicios Realizados'!G$2:G$800,A897,'Servicios Realizados'!H$2:H$800)</f>
        <v>0</v>
      </c>
      <c r="D897">
        <f>SUMIFS('Servicios Realizados'!H:H,'Servicios Realizados'!G:G,A897,'Servicios Realizados'!B:B,D$2)</f>
        <v>0</v>
      </c>
      <c r="E897">
        <f>SUMIFS('Servicios Realizados'!H:H,'Servicios Realizados'!G:G,A897,'Servicios Realizados'!B:B,E$2)</f>
        <v>0</v>
      </c>
      <c r="F897">
        <f>SUMIFS('Servicios Realizados'!H:H,'Servicios Realizados'!G:G,A897,'Servicios Realizados'!B:B,F$2)</f>
        <v>0</v>
      </c>
      <c r="G897">
        <f>SUMIFS('Servicios Realizados'!H:H,'Servicios Realizados'!G:G,A897,'Servicios Realizados'!B:B,G$2)</f>
        <v>0</v>
      </c>
      <c r="H897">
        <f>SUMIFS('Servicios Realizados'!H:H,'Servicios Realizados'!G:G,A897,'Servicios Realizados'!B:B,H$2)</f>
        <v>0</v>
      </c>
      <c r="I897">
        <f>SUMIFS('Servicios Realizados'!H:H,'Servicios Realizados'!G:G,A897,'Servicios Realizados'!B:B,I$2)</f>
        <v>0</v>
      </c>
      <c r="J897">
        <f>SUMIFS('Servicios Realizados'!H:H,'Servicios Realizados'!G:G,A897,'Servicios Realizados'!B:B,J$2)</f>
        <v>0</v>
      </c>
    </row>
    <row r="898" spans="1:10" ht="15" hidden="1" customHeight="1">
      <c r="A898" s="6">
        <f t="shared" si="12"/>
        <v>43689</v>
      </c>
      <c r="B898">
        <f>SUMIF('Servicios Realizados'!G$2:G$800,A898,'Servicios Realizados'!H$2:H$800)</f>
        <v>0</v>
      </c>
      <c r="D898">
        <f>SUMIFS('Servicios Realizados'!H:H,'Servicios Realizados'!G:G,A898,'Servicios Realizados'!B:B,D$2)</f>
        <v>0</v>
      </c>
      <c r="E898">
        <f>SUMIFS('Servicios Realizados'!H:H,'Servicios Realizados'!G:G,A898,'Servicios Realizados'!B:B,E$2)</f>
        <v>0</v>
      </c>
      <c r="F898">
        <f>SUMIFS('Servicios Realizados'!H:H,'Servicios Realizados'!G:G,A898,'Servicios Realizados'!B:B,F$2)</f>
        <v>0</v>
      </c>
      <c r="G898">
        <f>SUMIFS('Servicios Realizados'!H:H,'Servicios Realizados'!G:G,A898,'Servicios Realizados'!B:B,G$2)</f>
        <v>0</v>
      </c>
      <c r="H898">
        <f>SUMIFS('Servicios Realizados'!H:H,'Servicios Realizados'!G:G,A898,'Servicios Realizados'!B:B,H$2)</f>
        <v>0</v>
      </c>
      <c r="I898">
        <f>SUMIFS('Servicios Realizados'!H:H,'Servicios Realizados'!G:G,A898,'Servicios Realizados'!B:B,I$2)</f>
        <v>0</v>
      </c>
      <c r="J898">
        <f>SUMIFS('Servicios Realizados'!H:H,'Servicios Realizados'!G:G,A898,'Servicios Realizados'!B:B,J$2)</f>
        <v>0</v>
      </c>
    </row>
    <row r="899" spans="1:10" ht="15" hidden="1" customHeight="1">
      <c r="A899" s="6">
        <f t="shared" si="12"/>
        <v>43690</v>
      </c>
      <c r="B899">
        <f>SUMIF('Servicios Realizados'!G$2:G$800,A899,'Servicios Realizados'!H$2:H$800)</f>
        <v>0</v>
      </c>
      <c r="D899">
        <f>SUMIFS('Servicios Realizados'!H:H,'Servicios Realizados'!G:G,A899,'Servicios Realizados'!B:B,D$2)</f>
        <v>0</v>
      </c>
      <c r="E899">
        <f>SUMIFS('Servicios Realizados'!H:H,'Servicios Realizados'!G:G,A899,'Servicios Realizados'!B:B,E$2)</f>
        <v>0</v>
      </c>
      <c r="F899">
        <f>SUMIFS('Servicios Realizados'!H:H,'Servicios Realizados'!G:G,A899,'Servicios Realizados'!B:B,F$2)</f>
        <v>0</v>
      </c>
      <c r="G899">
        <f>SUMIFS('Servicios Realizados'!H:H,'Servicios Realizados'!G:G,A899,'Servicios Realizados'!B:B,G$2)</f>
        <v>0</v>
      </c>
      <c r="H899">
        <f>SUMIFS('Servicios Realizados'!H:H,'Servicios Realizados'!G:G,A899,'Servicios Realizados'!B:B,H$2)</f>
        <v>0</v>
      </c>
      <c r="I899">
        <f>SUMIFS('Servicios Realizados'!H:H,'Servicios Realizados'!G:G,A899,'Servicios Realizados'!B:B,I$2)</f>
        <v>0</v>
      </c>
      <c r="J899">
        <f>SUMIFS('Servicios Realizados'!H:H,'Servicios Realizados'!G:G,A899,'Servicios Realizados'!B:B,J$2)</f>
        <v>0</v>
      </c>
    </row>
    <row r="900" spans="1:10" ht="15" hidden="1" customHeight="1">
      <c r="A900" s="6">
        <f t="shared" si="12"/>
        <v>43691</v>
      </c>
      <c r="B900">
        <f>SUMIF('Servicios Realizados'!G$2:G$800,A900,'Servicios Realizados'!H$2:H$800)</f>
        <v>0</v>
      </c>
      <c r="D900">
        <f>SUMIFS('Servicios Realizados'!H:H,'Servicios Realizados'!G:G,A900,'Servicios Realizados'!B:B,D$2)</f>
        <v>0</v>
      </c>
      <c r="E900">
        <f>SUMIFS('Servicios Realizados'!H:H,'Servicios Realizados'!G:G,A900,'Servicios Realizados'!B:B,E$2)</f>
        <v>0</v>
      </c>
      <c r="F900">
        <f>SUMIFS('Servicios Realizados'!H:H,'Servicios Realizados'!G:G,A900,'Servicios Realizados'!B:B,F$2)</f>
        <v>0</v>
      </c>
      <c r="G900">
        <f>SUMIFS('Servicios Realizados'!H:H,'Servicios Realizados'!G:G,A900,'Servicios Realizados'!B:B,G$2)</f>
        <v>0</v>
      </c>
      <c r="H900">
        <f>SUMIFS('Servicios Realizados'!H:H,'Servicios Realizados'!G:G,A900,'Servicios Realizados'!B:B,H$2)</f>
        <v>0</v>
      </c>
      <c r="I900">
        <f>SUMIFS('Servicios Realizados'!H:H,'Servicios Realizados'!G:G,A900,'Servicios Realizados'!B:B,I$2)</f>
        <v>0</v>
      </c>
      <c r="J900">
        <f>SUMIFS('Servicios Realizados'!H:H,'Servicios Realizados'!G:G,A900,'Servicios Realizados'!B:B,J$2)</f>
        <v>0</v>
      </c>
    </row>
    <row r="901" spans="1:10" ht="15" hidden="1" customHeight="1">
      <c r="A901" s="6">
        <f t="shared" si="12"/>
        <v>43692</v>
      </c>
      <c r="B901">
        <f>SUMIF('Servicios Realizados'!G$2:G$800,A901,'Servicios Realizados'!H$2:H$800)</f>
        <v>0</v>
      </c>
      <c r="D901">
        <f>SUMIFS('Servicios Realizados'!H:H,'Servicios Realizados'!G:G,A901,'Servicios Realizados'!B:B,D$2)</f>
        <v>0</v>
      </c>
      <c r="E901">
        <f>SUMIFS('Servicios Realizados'!H:H,'Servicios Realizados'!G:G,A901,'Servicios Realizados'!B:B,E$2)</f>
        <v>0</v>
      </c>
      <c r="F901">
        <f>SUMIFS('Servicios Realizados'!H:H,'Servicios Realizados'!G:G,A901,'Servicios Realizados'!B:B,F$2)</f>
        <v>0</v>
      </c>
      <c r="G901">
        <f>SUMIFS('Servicios Realizados'!H:H,'Servicios Realizados'!G:G,A901,'Servicios Realizados'!B:B,G$2)</f>
        <v>0</v>
      </c>
      <c r="H901">
        <f>SUMIFS('Servicios Realizados'!H:H,'Servicios Realizados'!G:G,A901,'Servicios Realizados'!B:B,H$2)</f>
        <v>0</v>
      </c>
      <c r="I901">
        <f>SUMIFS('Servicios Realizados'!H:H,'Servicios Realizados'!G:G,A901,'Servicios Realizados'!B:B,I$2)</f>
        <v>0</v>
      </c>
      <c r="J901">
        <f>SUMIFS('Servicios Realizados'!H:H,'Servicios Realizados'!G:G,A901,'Servicios Realizados'!B:B,J$2)</f>
        <v>0</v>
      </c>
    </row>
    <row r="902" spans="1:10" ht="15" hidden="1" customHeight="1">
      <c r="A902" s="6">
        <f t="shared" si="12"/>
        <v>43693</v>
      </c>
      <c r="B902">
        <f>SUMIF('Servicios Realizados'!G$2:G$800,A902,'Servicios Realizados'!H$2:H$800)</f>
        <v>0</v>
      </c>
      <c r="D902">
        <f>SUMIFS('Servicios Realizados'!H:H,'Servicios Realizados'!G:G,A902,'Servicios Realizados'!B:B,D$2)</f>
        <v>0</v>
      </c>
      <c r="E902">
        <f>SUMIFS('Servicios Realizados'!H:H,'Servicios Realizados'!G:G,A902,'Servicios Realizados'!B:B,E$2)</f>
        <v>0</v>
      </c>
      <c r="F902">
        <f>SUMIFS('Servicios Realizados'!H:H,'Servicios Realizados'!G:G,A902,'Servicios Realizados'!B:B,F$2)</f>
        <v>0</v>
      </c>
      <c r="G902">
        <f>SUMIFS('Servicios Realizados'!H:H,'Servicios Realizados'!G:G,A902,'Servicios Realizados'!B:B,G$2)</f>
        <v>0</v>
      </c>
      <c r="H902">
        <f>SUMIFS('Servicios Realizados'!H:H,'Servicios Realizados'!G:G,A902,'Servicios Realizados'!B:B,H$2)</f>
        <v>0</v>
      </c>
      <c r="I902">
        <f>SUMIFS('Servicios Realizados'!H:H,'Servicios Realizados'!G:G,A902,'Servicios Realizados'!B:B,I$2)</f>
        <v>0</v>
      </c>
      <c r="J902">
        <f>SUMIFS('Servicios Realizados'!H:H,'Servicios Realizados'!G:G,A902,'Servicios Realizados'!B:B,J$2)</f>
        <v>0</v>
      </c>
    </row>
    <row r="903" spans="1:10" ht="15" hidden="1" customHeight="1">
      <c r="A903" s="6">
        <f t="shared" si="12"/>
        <v>43694</v>
      </c>
      <c r="B903">
        <f>SUMIF('Servicios Realizados'!G$2:G$800,A903,'Servicios Realizados'!H$2:H$800)</f>
        <v>0</v>
      </c>
      <c r="D903">
        <f>SUMIFS('Servicios Realizados'!H:H,'Servicios Realizados'!G:G,A903,'Servicios Realizados'!B:B,D$2)</f>
        <v>0</v>
      </c>
      <c r="E903">
        <f>SUMIFS('Servicios Realizados'!H:H,'Servicios Realizados'!G:G,A903,'Servicios Realizados'!B:B,E$2)</f>
        <v>0</v>
      </c>
      <c r="F903">
        <f>SUMIFS('Servicios Realizados'!H:H,'Servicios Realizados'!G:G,A903,'Servicios Realizados'!B:B,F$2)</f>
        <v>0</v>
      </c>
      <c r="G903">
        <f>SUMIFS('Servicios Realizados'!H:H,'Servicios Realizados'!G:G,A903,'Servicios Realizados'!B:B,G$2)</f>
        <v>0</v>
      </c>
      <c r="H903">
        <f>SUMIFS('Servicios Realizados'!H:H,'Servicios Realizados'!G:G,A903,'Servicios Realizados'!B:B,H$2)</f>
        <v>0</v>
      </c>
      <c r="I903">
        <f>SUMIFS('Servicios Realizados'!H:H,'Servicios Realizados'!G:G,A903,'Servicios Realizados'!B:B,I$2)</f>
        <v>0</v>
      </c>
      <c r="J903">
        <f>SUMIFS('Servicios Realizados'!H:H,'Servicios Realizados'!G:G,A903,'Servicios Realizados'!B:B,J$2)</f>
        <v>0</v>
      </c>
    </row>
    <row r="904" spans="1:10" ht="15" hidden="1" customHeight="1">
      <c r="A904" s="6">
        <f t="shared" si="12"/>
        <v>43695</v>
      </c>
      <c r="B904">
        <f>SUMIF('Servicios Realizados'!G$2:G$800,A904,'Servicios Realizados'!H$2:H$800)</f>
        <v>0</v>
      </c>
      <c r="D904">
        <f>SUMIFS('Servicios Realizados'!H:H,'Servicios Realizados'!G:G,A904,'Servicios Realizados'!B:B,D$2)</f>
        <v>0</v>
      </c>
      <c r="E904">
        <f>SUMIFS('Servicios Realizados'!H:H,'Servicios Realizados'!G:G,A904,'Servicios Realizados'!B:B,E$2)</f>
        <v>0</v>
      </c>
      <c r="F904">
        <f>SUMIFS('Servicios Realizados'!H:H,'Servicios Realizados'!G:G,A904,'Servicios Realizados'!B:B,F$2)</f>
        <v>0</v>
      </c>
      <c r="G904">
        <f>SUMIFS('Servicios Realizados'!H:H,'Servicios Realizados'!G:G,A904,'Servicios Realizados'!B:B,G$2)</f>
        <v>0</v>
      </c>
      <c r="H904">
        <f>SUMIFS('Servicios Realizados'!H:H,'Servicios Realizados'!G:G,A904,'Servicios Realizados'!B:B,H$2)</f>
        <v>0</v>
      </c>
      <c r="I904">
        <f>SUMIFS('Servicios Realizados'!H:H,'Servicios Realizados'!G:G,A904,'Servicios Realizados'!B:B,I$2)</f>
        <v>0</v>
      </c>
      <c r="J904">
        <f>SUMIFS('Servicios Realizados'!H:H,'Servicios Realizados'!G:G,A904,'Servicios Realizados'!B:B,J$2)</f>
        <v>0</v>
      </c>
    </row>
    <row r="905" spans="1:10" ht="15" hidden="1" customHeight="1">
      <c r="A905" s="6">
        <f t="shared" si="12"/>
        <v>43696</v>
      </c>
      <c r="B905">
        <f>SUMIF('Servicios Realizados'!G$2:G$800,A905,'Servicios Realizados'!H$2:H$800)</f>
        <v>0</v>
      </c>
      <c r="D905">
        <f>SUMIFS('Servicios Realizados'!H:H,'Servicios Realizados'!G:G,A905,'Servicios Realizados'!B:B,D$2)</f>
        <v>0</v>
      </c>
      <c r="E905">
        <f>SUMIFS('Servicios Realizados'!H:H,'Servicios Realizados'!G:G,A905,'Servicios Realizados'!B:B,E$2)</f>
        <v>0</v>
      </c>
      <c r="F905">
        <f>SUMIFS('Servicios Realizados'!H:H,'Servicios Realizados'!G:G,A905,'Servicios Realizados'!B:B,F$2)</f>
        <v>0</v>
      </c>
      <c r="G905">
        <f>SUMIFS('Servicios Realizados'!H:H,'Servicios Realizados'!G:G,A905,'Servicios Realizados'!B:B,G$2)</f>
        <v>0</v>
      </c>
      <c r="H905">
        <f>SUMIFS('Servicios Realizados'!H:H,'Servicios Realizados'!G:G,A905,'Servicios Realizados'!B:B,H$2)</f>
        <v>0</v>
      </c>
      <c r="I905">
        <f>SUMIFS('Servicios Realizados'!H:H,'Servicios Realizados'!G:G,A905,'Servicios Realizados'!B:B,I$2)</f>
        <v>0</v>
      </c>
      <c r="J905">
        <f>SUMIFS('Servicios Realizados'!H:H,'Servicios Realizados'!G:G,A905,'Servicios Realizados'!B:B,J$2)</f>
        <v>0</v>
      </c>
    </row>
    <row r="906" spans="1:10" ht="15" hidden="1" customHeight="1">
      <c r="A906" s="6">
        <f t="shared" si="12"/>
        <v>43697</v>
      </c>
      <c r="B906">
        <f>SUMIF('Servicios Realizados'!G$2:G$800,A906,'Servicios Realizados'!H$2:H$800)</f>
        <v>0</v>
      </c>
      <c r="D906">
        <f>SUMIFS('Servicios Realizados'!H:H,'Servicios Realizados'!G:G,A906,'Servicios Realizados'!B:B,D$2)</f>
        <v>0</v>
      </c>
      <c r="E906">
        <f>SUMIFS('Servicios Realizados'!H:H,'Servicios Realizados'!G:G,A906,'Servicios Realizados'!B:B,E$2)</f>
        <v>0</v>
      </c>
      <c r="F906">
        <f>SUMIFS('Servicios Realizados'!H:H,'Servicios Realizados'!G:G,A906,'Servicios Realizados'!B:B,F$2)</f>
        <v>0</v>
      </c>
      <c r="G906">
        <f>SUMIFS('Servicios Realizados'!H:H,'Servicios Realizados'!G:G,A906,'Servicios Realizados'!B:B,G$2)</f>
        <v>0</v>
      </c>
      <c r="H906">
        <f>SUMIFS('Servicios Realizados'!H:H,'Servicios Realizados'!G:G,A906,'Servicios Realizados'!B:B,H$2)</f>
        <v>0</v>
      </c>
      <c r="I906">
        <f>SUMIFS('Servicios Realizados'!H:H,'Servicios Realizados'!G:G,A906,'Servicios Realizados'!B:B,I$2)</f>
        <v>0</v>
      </c>
      <c r="J906">
        <f>SUMIFS('Servicios Realizados'!H:H,'Servicios Realizados'!G:G,A906,'Servicios Realizados'!B:B,J$2)</f>
        <v>0</v>
      </c>
    </row>
    <row r="907" spans="1:10" ht="15" hidden="1" customHeight="1">
      <c r="A907" s="6">
        <f t="shared" si="12"/>
        <v>43698</v>
      </c>
      <c r="B907">
        <f>SUMIF('Servicios Realizados'!G$2:G$800,A907,'Servicios Realizados'!H$2:H$800)</f>
        <v>0</v>
      </c>
      <c r="D907">
        <f>SUMIFS('Servicios Realizados'!H:H,'Servicios Realizados'!G:G,A907,'Servicios Realizados'!B:B,D$2)</f>
        <v>0</v>
      </c>
      <c r="E907">
        <f>SUMIFS('Servicios Realizados'!H:H,'Servicios Realizados'!G:G,A907,'Servicios Realizados'!B:B,E$2)</f>
        <v>0</v>
      </c>
      <c r="F907">
        <f>SUMIFS('Servicios Realizados'!H:H,'Servicios Realizados'!G:G,A907,'Servicios Realizados'!B:B,F$2)</f>
        <v>0</v>
      </c>
      <c r="G907">
        <f>SUMIFS('Servicios Realizados'!H:H,'Servicios Realizados'!G:G,A907,'Servicios Realizados'!B:B,G$2)</f>
        <v>0</v>
      </c>
      <c r="H907">
        <f>SUMIFS('Servicios Realizados'!H:H,'Servicios Realizados'!G:G,A907,'Servicios Realizados'!B:B,H$2)</f>
        <v>0</v>
      </c>
      <c r="I907">
        <f>SUMIFS('Servicios Realizados'!H:H,'Servicios Realizados'!G:G,A907,'Servicios Realizados'!B:B,I$2)</f>
        <v>0</v>
      </c>
      <c r="J907">
        <f>SUMIFS('Servicios Realizados'!H:H,'Servicios Realizados'!G:G,A907,'Servicios Realizados'!B:B,J$2)</f>
        <v>0</v>
      </c>
    </row>
    <row r="908" spans="1:10" ht="15" hidden="1" customHeight="1">
      <c r="A908" s="6">
        <f t="shared" si="12"/>
        <v>43699</v>
      </c>
      <c r="B908">
        <f>SUMIF('Servicios Realizados'!G$2:G$800,A908,'Servicios Realizados'!H$2:H$800)</f>
        <v>0</v>
      </c>
      <c r="D908">
        <f>SUMIFS('Servicios Realizados'!H:H,'Servicios Realizados'!G:G,A908,'Servicios Realizados'!B:B,D$2)</f>
        <v>0</v>
      </c>
      <c r="E908">
        <f>SUMIFS('Servicios Realizados'!H:H,'Servicios Realizados'!G:G,A908,'Servicios Realizados'!B:B,E$2)</f>
        <v>0</v>
      </c>
      <c r="F908">
        <f>SUMIFS('Servicios Realizados'!H:H,'Servicios Realizados'!G:G,A908,'Servicios Realizados'!B:B,F$2)</f>
        <v>0</v>
      </c>
      <c r="G908">
        <f>SUMIFS('Servicios Realizados'!H:H,'Servicios Realizados'!G:G,A908,'Servicios Realizados'!B:B,G$2)</f>
        <v>0</v>
      </c>
      <c r="H908">
        <f>SUMIFS('Servicios Realizados'!H:H,'Servicios Realizados'!G:G,A908,'Servicios Realizados'!B:B,H$2)</f>
        <v>0</v>
      </c>
      <c r="I908">
        <f>SUMIFS('Servicios Realizados'!H:H,'Servicios Realizados'!G:G,A908,'Servicios Realizados'!B:B,I$2)</f>
        <v>0</v>
      </c>
      <c r="J908">
        <f>SUMIFS('Servicios Realizados'!H:H,'Servicios Realizados'!G:G,A908,'Servicios Realizados'!B:B,J$2)</f>
        <v>0</v>
      </c>
    </row>
    <row r="909" spans="1:10" ht="15" hidden="1" customHeight="1">
      <c r="A909" s="6">
        <f t="shared" si="12"/>
        <v>43700</v>
      </c>
      <c r="B909">
        <f>SUMIF('Servicios Realizados'!G$2:G$800,A909,'Servicios Realizados'!H$2:H$800)</f>
        <v>0</v>
      </c>
      <c r="D909">
        <f>SUMIFS('Servicios Realizados'!H:H,'Servicios Realizados'!G:G,A909,'Servicios Realizados'!B:B,D$2)</f>
        <v>0</v>
      </c>
      <c r="E909">
        <f>SUMIFS('Servicios Realizados'!H:H,'Servicios Realizados'!G:G,A909,'Servicios Realizados'!B:B,E$2)</f>
        <v>0</v>
      </c>
      <c r="F909">
        <f>SUMIFS('Servicios Realizados'!H:H,'Servicios Realizados'!G:G,A909,'Servicios Realizados'!B:B,F$2)</f>
        <v>0</v>
      </c>
      <c r="G909">
        <f>SUMIFS('Servicios Realizados'!H:H,'Servicios Realizados'!G:G,A909,'Servicios Realizados'!B:B,G$2)</f>
        <v>0</v>
      </c>
      <c r="H909">
        <f>SUMIFS('Servicios Realizados'!H:H,'Servicios Realizados'!G:G,A909,'Servicios Realizados'!B:B,H$2)</f>
        <v>0</v>
      </c>
      <c r="I909">
        <f>SUMIFS('Servicios Realizados'!H:H,'Servicios Realizados'!G:G,A909,'Servicios Realizados'!B:B,I$2)</f>
        <v>0</v>
      </c>
      <c r="J909">
        <f>SUMIFS('Servicios Realizados'!H:H,'Servicios Realizados'!G:G,A909,'Servicios Realizados'!B:B,J$2)</f>
        <v>0</v>
      </c>
    </row>
    <row r="910" spans="1:10" ht="15" hidden="1" customHeight="1">
      <c r="A910" s="6">
        <f t="shared" si="12"/>
        <v>43701</v>
      </c>
      <c r="B910">
        <f>SUMIF('Servicios Realizados'!G$2:G$800,A910,'Servicios Realizados'!H$2:H$800)</f>
        <v>0</v>
      </c>
      <c r="D910">
        <f>SUMIFS('Servicios Realizados'!H:H,'Servicios Realizados'!G:G,A910,'Servicios Realizados'!B:B,D$2)</f>
        <v>0</v>
      </c>
      <c r="E910">
        <f>SUMIFS('Servicios Realizados'!H:H,'Servicios Realizados'!G:G,A910,'Servicios Realizados'!B:B,E$2)</f>
        <v>0</v>
      </c>
      <c r="F910">
        <f>SUMIFS('Servicios Realizados'!H:H,'Servicios Realizados'!G:G,A910,'Servicios Realizados'!B:B,F$2)</f>
        <v>0</v>
      </c>
      <c r="G910">
        <f>SUMIFS('Servicios Realizados'!H:H,'Servicios Realizados'!G:G,A910,'Servicios Realizados'!B:B,G$2)</f>
        <v>0</v>
      </c>
      <c r="H910">
        <f>SUMIFS('Servicios Realizados'!H:H,'Servicios Realizados'!G:G,A910,'Servicios Realizados'!B:B,H$2)</f>
        <v>0</v>
      </c>
      <c r="I910">
        <f>SUMIFS('Servicios Realizados'!H:H,'Servicios Realizados'!G:G,A910,'Servicios Realizados'!B:B,I$2)</f>
        <v>0</v>
      </c>
      <c r="J910">
        <f>SUMIFS('Servicios Realizados'!H:H,'Servicios Realizados'!G:G,A910,'Servicios Realizados'!B:B,J$2)</f>
        <v>0</v>
      </c>
    </row>
    <row r="911" spans="1:10" ht="15" hidden="1" customHeight="1">
      <c r="A911" s="6">
        <f t="shared" si="12"/>
        <v>43702</v>
      </c>
      <c r="B911">
        <f>SUMIF('Servicios Realizados'!G$2:G$800,A911,'Servicios Realizados'!H$2:H$800)</f>
        <v>0</v>
      </c>
      <c r="D911">
        <f>SUMIFS('Servicios Realizados'!H:H,'Servicios Realizados'!G:G,A911,'Servicios Realizados'!B:B,D$2)</f>
        <v>0</v>
      </c>
      <c r="E911">
        <f>SUMIFS('Servicios Realizados'!H:H,'Servicios Realizados'!G:G,A911,'Servicios Realizados'!B:B,E$2)</f>
        <v>0</v>
      </c>
      <c r="F911">
        <f>SUMIFS('Servicios Realizados'!H:H,'Servicios Realizados'!G:G,A911,'Servicios Realizados'!B:B,F$2)</f>
        <v>0</v>
      </c>
      <c r="G911">
        <f>SUMIFS('Servicios Realizados'!H:H,'Servicios Realizados'!G:G,A911,'Servicios Realizados'!B:B,G$2)</f>
        <v>0</v>
      </c>
      <c r="H911">
        <f>SUMIFS('Servicios Realizados'!H:H,'Servicios Realizados'!G:G,A911,'Servicios Realizados'!B:B,H$2)</f>
        <v>0</v>
      </c>
      <c r="I911">
        <f>SUMIFS('Servicios Realizados'!H:H,'Servicios Realizados'!G:G,A911,'Servicios Realizados'!B:B,I$2)</f>
        <v>0</v>
      </c>
      <c r="J911">
        <f>SUMIFS('Servicios Realizados'!H:H,'Servicios Realizados'!G:G,A911,'Servicios Realizados'!B:B,J$2)</f>
        <v>0</v>
      </c>
    </row>
    <row r="912" spans="1:10" ht="15" hidden="1" customHeight="1">
      <c r="A912" s="6">
        <f t="shared" si="12"/>
        <v>43703</v>
      </c>
      <c r="B912">
        <f>SUMIF('Servicios Realizados'!G$2:G$800,A912,'Servicios Realizados'!H$2:H$800)</f>
        <v>0</v>
      </c>
      <c r="D912">
        <f>SUMIFS('Servicios Realizados'!H:H,'Servicios Realizados'!G:G,A912,'Servicios Realizados'!B:B,D$2)</f>
        <v>0</v>
      </c>
      <c r="E912">
        <f>SUMIFS('Servicios Realizados'!H:H,'Servicios Realizados'!G:G,A912,'Servicios Realizados'!B:B,E$2)</f>
        <v>0</v>
      </c>
      <c r="F912">
        <f>SUMIFS('Servicios Realizados'!H:H,'Servicios Realizados'!G:G,A912,'Servicios Realizados'!B:B,F$2)</f>
        <v>0</v>
      </c>
      <c r="G912">
        <f>SUMIFS('Servicios Realizados'!H:H,'Servicios Realizados'!G:G,A912,'Servicios Realizados'!B:B,G$2)</f>
        <v>0</v>
      </c>
      <c r="H912">
        <f>SUMIFS('Servicios Realizados'!H:H,'Servicios Realizados'!G:G,A912,'Servicios Realizados'!B:B,H$2)</f>
        <v>0</v>
      </c>
      <c r="I912">
        <f>SUMIFS('Servicios Realizados'!H:H,'Servicios Realizados'!G:G,A912,'Servicios Realizados'!B:B,I$2)</f>
        <v>0</v>
      </c>
      <c r="J912">
        <f>SUMIFS('Servicios Realizados'!H:H,'Servicios Realizados'!G:G,A912,'Servicios Realizados'!B:B,J$2)</f>
        <v>0</v>
      </c>
    </row>
    <row r="913" spans="1:10" ht="15" hidden="1" customHeight="1">
      <c r="A913" s="6">
        <f t="shared" si="12"/>
        <v>43704</v>
      </c>
      <c r="B913">
        <f>SUMIF('Servicios Realizados'!G$2:G$800,A913,'Servicios Realizados'!H$2:H$800)</f>
        <v>0</v>
      </c>
      <c r="D913">
        <f>SUMIFS('Servicios Realizados'!H:H,'Servicios Realizados'!G:G,A913,'Servicios Realizados'!B:B,D$2)</f>
        <v>0</v>
      </c>
      <c r="E913">
        <f>SUMIFS('Servicios Realizados'!H:H,'Servicios Realizados'!G:G,A913,'Servicios Realizados'!B:B,E$2)</f>
        <v>0</v>
      </c>
      <c r="F913">
        <f>SUMIFS('Servicios Realizados'!H:H,'Servicios Realizados'!G:G,A913,'Servicios Realizados'!B:B,F$2)</f>
        <v>0</v>
      </c>
      <c r="G913">
        <f>SUMIFS('Servicios Realizados'!H:H,'Servicios Realizados'!G:G,A913,'Servicios Realizados'!B:B,G$2)</f>
        <v>0</v>
      </c>
      <c r="H913">
        <f>SUMIFS('Servicios Realizados'!H:H,'Servicios Realizados'!G:G,A913,'Servicios Realizados'!B:B,H$2)</f>
        <v>0</v>
      </c>
      <c r="I913">
        <f>SUMIFS('Servicios Realizados'!H:H,'Servicios Realizados'!G:G,A913,'Servicios Realizados'!B:B,I$2)</f>
        <v>0</v>
      </c>
      <c r="J913">
        <f>SUMIFS('Servicios Realizados'!H:H,'Servicios Realizados'!G:G,A913,'Servicios Realizados'!B:B,J$2)</f>
        <v>0</v>
      </c>
    </row>
    <row r="914" spans="1:10" ht="15" hidden="1" customHeight="1">
      <c r="A914" s="6">
        <f t="shared" si="12"/>
        <v>43705</v>
      </c>
      <c r="B914">
        <f>SUMIF('Servicios Realizados'!G$2:G$800,A914,'Servicios Realizados'!H$2:H$800)</f>
        <v>0</v>
      </c>
      <c r="D914">
        <f>SUMIFS('Servicios Realizados'!H:H,'Servicios Realizados'!G:G,A914,'Servicios Realizados'!B:B,D$2)</f>
        <v>0</v>
      </c>
      <c r="E914">
        <f>SUMIFS('Servicios Realizados'!H:H,'Servicios Realizados'!G:G,A914,'Servicios Realizados'!B:B,E$2)</f>
        <v>0</v>
      </c>
      <c r="F914">
        <f>SUMIFS('Servicios Realizados'!H:H,'Servicios Realizados'!G:G,A914,'Servicios Realizados'!B:B,F$2)</f>
        <v>0</v>
      </c>
      <c r="G914">
        <f>SUMIFS('Servicios Realizados'!H:H,'Servicios Realizados'!G:G,A914,'Servicios Realizados'!B:B,G$2)</f>
        <v>0</v>
      </c>
      <c r="H914">
        <f>SUMIFS('Servicios Realizados'!H:H,'Servicios Realizados'!G:G,A914,'Servicios Realizados'!B:B,H$2)</f>
        <v>0</v>
      </c>
      <c r="I914">
        <f>SUMIFS('Servicios Realizados'!H:H,'Servicios Realizados'!G:G,A914,'Servicios Realizados'!B:B,I$2)</f>
        <v>0</v>
      </c>
      <c r="J914">
        <f>SUMIFS('Servicios Realizados'!H:H,'Servicios Realizados'!G:G,A914,'Servicios Realizados'!B:B,J$2)</f>
        <v>0</v>
      </c>
    </row>
    <row r="915" spans="1:10" ht="15" hidden="1" customHeight="1">
      <c r="A915" s="6">
        <f t="shared" si="12"/>
        <v>43706</v>
      </c>
      <c r="B915">
        <f>SUMIF('Servicios Realizados'!G$2:G$800,A915,'Servicios Realizados'!H$2:H$800)</f>
        <v>0</v>
      </c>
      <c r="D915">
        <f>SUMIFS('Servicios Realizados'!H:H,'Servicios Realizados'!G:G,A915,'Servicios Realizados'!B:B,D$2)</f>
        <v>0</v>
      </c>
      <c r="E915">
        <f>SUMIFS('Servicios Realizados'!H:H,'Servicios Realizados'!G:G,A915,'Servicios Realizados'!B:B,E$2)</f>
        <v>0</v>
      </c>
      <c r="F915">
        <f>SUMIFS('Servicios Realizados'!H:H,'Servicios Realizados'!G:G,A915,'Servicios Realizados'!B:B,F$2)</f>
        <v>0</v>
      </c>
      <c r="G915">
        <f>SUMIFS('Servicios Realizados'!H:H,'Servicios Realizados'!G:G,A915,'Servicios Realizados'!B:B,G$2)</f>
        <v>0</v>
      </c>
      <c r="H915">
        <f>SUMIFS('Servicios Realizados'!H:H,'Servicios Realizados'!G:G,A915,'Servicios Realizados'!B:B,H$2)</f>
        <v>0</v>
      </c>
      <c r="I915">
        <f>SUMIFS('Servicios Realizados'!H:H,'Servicios Realizados'!G:G,A915,'Servicios Realizados'!B:B,I$2)</f>
        <v>0</v>
      </c>
      <c r="J915">
        <f>SUMIFS('Servicios Realizados'!H:H,'Servicios Realizados'!G:G,A915,'Servicios Realizados'!B:B,J$2)</f>
        <v>0</v>
      </c>
    </row>
    <row r="916" spans="1:10" ht="15" hidden="1" customHeight="1">
      <c r="A916" s="6">
        <f t="shared" si="12"/>
        <v>43707</v>
      </c>
      <c r="B916">
        <f>SUMIF('Servicios Realizados'!G$2:G$800,A916,'Servicios Realizados'!H$2:H$800)</f>
        <v>0</v>
      </c>
      <c r="D916">
        <f>SUMIFS('Servicios Realizados'!H:H,'Servicios Realizados'!G:G,A916,'Servicios Realizados'!B:B,D$2)</f>
        <v>0</v>
      </c>
      <c r="E916">
        <f>SUMIFS('Servicios Realizados'!H:H,'Servicios Realizados'!G:G,A916,'Servicios Realizados'!B:B,E$2)</f>
        <v>0</v>
      </c>
      <c r="F916">
        <f>SUMIFS('Servicios Realizados'!H:H,'Servicios Realizados'!G:G,A916,'Servicios Realizados'!B:B,F$2)</f>
        <v>0</v>
      </c>
      <c r="G916">
        <f>SUMIFS('Servicios Realizados'!H:H,'Servicios Realizados'!G:G,A916,'Servicios Realizados'!B:B,G$2)</f>
        <v>0</v>
      </c>
      <c r="H916">
        <f>SUMIFS('Servicios Realizados'!H:H,'Servicios Realizados'!G:G,A916,'Servicios Realizados'!B:B,H$2)</f>
        <v>0</v>
      </c>
      <c r="I916">
        <f>SUMIFS('Servicios Realizados'!H:H,'Servicios Realizados'!G:G,A916,'Servicios Realizados'!B:B,I$2)</f>
        <v>0</v>
      </c>
      <c r="J916">
        <f>SUMIFS('Servicios Realizados'!H:H,'Servicios Realizados'!G:G,A916,'Servicios Realizados'!B:B,J$2)</f>
        <v>0</v>
      </c>
    </row>
    <row r="917" spans="1:10" ht="15" hidden="1" customHeight="1">
      <c r="A917" s="6">
        <f t="shared" si="12"/>
        <v>43708</v>
      </c>
      <c r="B917">
        <f>SUMIF('Servicios Realizados'!G$2:G$800,A917,'Servicios Realizados'!H$2:H$800)</f>
        <v>0</v>
      </c>
      <c r="D917">
        <f>SUMIFS('Servicios Realizados'!H:H,'Servicios Realizados'!G:G,A917,'Servicios Realizados'!B:B,D$2)</f>
        <v>0</v>
      </c>
      <c r="E917">
        <f>SUMIFS('Servicios Realizados'!H:H,'Servicios Realizados'!G:G,A917,'Servicios Realizados'!B:B,E$2)</f>
        <v>0</v>
      </c>
      <c r="F917">
        <f>SUMIFS('Servicios Realizados'!H:H,'Servicios Realizados'!G:G,A917,'Servicios Realizados'!B:B,F$2)</f>
        <v>0</v>
      </c>
      <c r="G917">
        <f>SUMIFS('Servicios Realizados'!H:H,'Servicios Realizados'!G:G,A917,'Servicios Realizados'!B:B,G$2)</f>
        <v>0</v>
      </c>
      <c r="H917">
        <f>SUMIFS('Servicios Realizados'!H:H,'Servicios Realizados'!G:G,A917,'Servicios Realizados'!B:B,H$2)</f>
        <v>0</v>
      </c>
      <c r="I917">
        <f>SUMIFS('Servicios Realizados'!H:H,'Servicios Realizados'!G:G,A917,'Servicios Realizados'!B:B,I$2)</f>
        <v>0</v>
      </c>
      <c r="J917">
        <f>SUMIFS('Servicios Realizados'!H:H,'Servicios Realizados'!G:G,A917,'Servicios Realizados'!B:B,J$2)</f>
        <v>0</v>
      </c>
    </row>
    <row r="918" spans="1:10" ht="15" hidden="1" customHeight="1">
      <c r="A918" s="6">
        <f t="shared" si="12"/>
        <v>43709</v>
      </c>
      <c r="B918">
        <f>SUMIF('Servicios Realizados'!G$2:G$800,A918,'Servicios Realizados'!H$2:H$800)</f>
        <v>0</v>
      </c>
      <c r="D918">
        <f>SUMIFS('Servicios Realizados'!H:H,'Servicios Realizados'!G:G,A918,'Servicios Realizados'!B:B,D$2)</f>
        <v>0</v>
      </c>
      <c r="E918">
        <f>SUMIFS('Servicios Realizados'!H:H,'Servicios Realizados'!G:G,A918,'Servicios Realizados'!B:B,E$2)</f>
        <v>0</v>
      </c>
      <c r="F918">
        <f>SUMIFS('Servicios Realizados'!H:H,'Servicios Realizados'!G:G,A918,'Servicios Realizados'!B:B,F$2)</f>
        <v>0</v>
      </c>
      <c r="G918">
        <f>SUMIFS('Servicios Realizados'!H:H,'Servicios Realizados'!G:G,A918,'Servicios Realizados'!B:B,G$2)</f>
        <v>0</v>
      </c>
      <c r="H918">
        <f>SUMIFS('Servicios Realizados'!H:H,'Servicios Realizados'!G:G,A918,'Servicios Realizados'!B:B,H$2)</f>
        <v>0</v>
      </c>
      <c r="I918">
        <f>SUMIFS('Servicios Realizados'!H:H,'Servicios Realizados'!G:G,A918,'Servicios Realizados'!B:B,I$2)</f>
        <v>0</v>
      </c>
      <c r="J918">
        <f>SUMIFS('Servicios Realizados'!H:H,'Servicios Realizados'!G:G,A918,'Servicios Realizados'!B:B,J$2)</f>
        <v>0</v>
      </c>
    </row>
    <row r="919" spans="1:10" ht="15" hidden="1" customHeight="1">
      <c r="A919" s="6">
        <f t="shared" si="12"/>
        <v>43710</v>
      </c>
      <c r="B919">
        <f>SUMIF('Servicios Realizados'!G$2:G$800,A919,'Servicios Realizados'!H$2:H$800)</f>
        <v>0</v>
      </c>
      <c r="D919">
        <f>SUMIFS('Servicios Realizados'!H:H,'Servicios Realizados'!G:G,A919,'Servicios Realizados'!B:B,D$2)</f>
        <v>0</v>
      </c>
      <c r="E919">
        <f>SUMIFS('Servicios Realizados'!H:H,'Servicios Realizados'!G:G,A919,'Servicios Realizados'!B:B,E$2)</f>
        <v>0</v>
      </c>
      <c r="F919">
        <f>SUMIFS('Servicios Realizados'!H:H,'Servicios Realizados'!G:G,A919,'Servicios Realizados'!B:B,F$2)</f>
        <v>0</v>
      </c>
      <c r="G919">
        <f>SUMIFS('Servicios Realizados'!H:H,'Servicios Realizados'!G:G,A919,'Servicios Realizados'!B:B,G$2)</f>
        <v>0</v>
      </c>
      <c r="H919">
        <f>SUMIFS('Servicios Realizados'!H:H,'Servicios Realizados'!G:G,A919,'Servicios Realizados'!B:B,H$2)</f>
        <v>0</v>
      </c>
      <c r="I919">
        <f>SUMIFS('Servicios Realizados'!H:H,'Servicios Realizados'!G:G,A919,'Servicios Realizados'!B:B,I$2)</f>
        <v>0</v>
      </c>
      <c r="J919">
        <f>SUMIFS('Servicios Realizados'!H:H,'Servicios Realizados'!G:G,A919,'Servicios Realizados'!B:B,J$2)</f>
        <v>0</v>
      </c>
    </row>
    <row r="920" spans="1:10" ht="15" hidden="1" customHeight="1">
      <c r="A920" s="6">
        <f t="shared" si="12"/>
        <v>43711</v>
      </c>
      <c r="B920">
        <f>SUMIF('Servicios Realizados'!G$2:G$800,A920,'Servicios Realizados'!H$2:H$800)</f>
        <v>0</v>
      </c>
      <c r="D920">
        <f>SUMIFS('Servicios Realizados'!H:H,'Servicios Realizados'!G:G,A920,'Servicios Realizados'!B:B,D$2)</f>
        <v>0</v>
      </c>
      <c r="E920">
        <f>SUMIFS('Servicios Realizados'!H:H,'Servicios Realizados'!G:G,A920,'Servicios Realizados'!B:B,E$2)</f>
        <v>0</v>
      </c>
      <c r="F920">
        <f>SUMIFS('Servicios Realizados'!H:H,'Servicios Realizados'!G:G,A920,'Servicios Realizados'!B:B,F$2)</f>
        <v>0</v>
      </c>
      <c r="G920">
        <f>SUMIFS('Servicios Realizados'!H:H,'Servicios Realizados'!G:G,A920,'Servicios Realizados'!B:B,G$2)</f>
        <v>0</v>
      </c>
      <c r="H920">
        <f>SUMIFS('Servicios Realizados'!H:H,'Servicios Realizados'!G:G,A920,'Servicios Realizados'!B:B,H$2)</f>
        <v>0</v>
      </c>
      <c r="I920">
        <f>SUMIFS('Servicios Realizados'!H:H,'Servicios Realizados'!G:G,A920,'Servicios Realizados'!B:B,I$2)</f>
        <v>0</v>
      </c>
      <c r="J920">
        <f>SUMIFS('Servicios Realizados'!H:H,'Servicios Realizados'!G:G,A920,'Servicios Realizados'!B:B,J$2)</f>
        <v>0</v>
      </c>
    </row>
    <row r="921" spans="1:10" ht="15" hidden="1" customHeight="1">
      <c r="A921" s="6">
        <f t="shared" si="12"/>
        <v>43712</v>
      </c>
      <c r="B921">
        <f>SUMIF('Servicios Realizados'!G$2:G$800,A921,'Servicios Realizados'!H$2:H$800)</f>
        <v>0</v>
      </c>
      <c r="D921">
        <f>SUMIFS('Servicios Realizados'!H:H,'Servicios Realizados'!G:G,A921,'Servicios Realizados'!B:B,D$2)</f>
        <v>0</v>
      </c>
      <c r="E921">
        <f>SUMIFS('Servicios Realizados'!H:H,'Servicios Realizados'!G:G,A921,'Servicios Realizados'!B:B,E$2)</f>
        <v>0</v>
      </c>
      <c r="F921">
        <f>SUMIFS('Servicios Realizados'!H:H,'Servicios Realizados'!G:G,A921,'Servicios Realizados'!B:B,F$2)</f>
        <v>0</v>
      </c>
      <c r="G921">
        <f>SUMIFS('Servicios Realizados'!H:H,'Servicios Realizados'!G:G,A921,'Servicios Realizados'!B:B,G$2)</f>
        <v>0</v>
      </c>
      <c r="H921">
        <f>SUMIFS('Servicios Realizados'!H:H,'Servicios Realizados'!G:G,A921,'Servicios Realizados'!B:B,H$2)</f>
        <v>0</v>
      </c>
      <c r="I921">
        <f>SUMIFS('Servicios Realizados'!H:H,'Servicios Realizados'!G:G,A921,'Servicios Realizados'!B:B,I$2)</f>
        <v>0</v>
      </c>
      <c r="J921">
        <f>SUMIFS('Servicios Realizados'!H:H,'Servicios Realizados'!G:G,A921,'Servicios Realizados'!B:B,J$2)</f>
        <v>0</v>
      </c>
    </row>
    <row r="922" spans="1:10" ht="15" hidden="1" customHeight="1">
      <c r="A922" s="6">
        <f t="shared" si="12"/>
        <v>43713</v>
      </c>
      <c r="B922">
        <f>SUMIF('Servicios Realizados'!G$2:G$800,A922,'Servicios Realizados'!H$2:H$800)</f>
        <v>0</v>
      </c>
      <c r="D922">
        <f>SUMIFS('Servicios Realizados'!H:H,'Servicios Realizados'!G:G,A922,'Servicios Realizados'!B:B,D$2)</f>
        <v>0</v>
      </c>
      <c r="E922">
        <f>SUMIFS('Servicios Realizados'!H:H,'Servicios Realizados'!G:G,A922,'Servicios Realizados'!B:B,E$2)</f>
        <v>0</v>
      </c>
      <c r="F922">
        <f>SUMIFS('Servicios Realizados'!H:H,'Servicios Realizados'!G:G,A922,'Servicios Realizados'!B:B,F$2)</f>
        <v>0</v>
      </c>
      <c r="G922">
        <f>SUMIFS('Servicios Realizados'!H:H,'Servicios Realizados'!G:G,A922,'Servicios Realizados'!B:B,G$2)</f>
        <v>0</v>
      </c>
      <c r="H922">
        <f>SUMIFS('Servicios Realizados'!H:H,'Servicios Realizados'!G:G,A922,'Servicios Realizados'!B:B,H$2)</f>
        <v>0</v>
      </c>
      <c r="I922">
        <f>SUMIFS('Servicios Realizados'!H:H,'Servicios Realizados'!G:G,A922,'Servicios Realizados'!B:B,I$2)</f>
        <v>0</v>
      </c>
      <c r="J922">
        <f>SUMIFS('Servicios Realizados'!H:H,'Servicios Realizados'!G:G,A922,'Servicios Realizados'!B:B,J$2)</f>
        <v>0</v>
      </c>
    </row>
    <row r="923" spans="1:10" ht="15" hidden="1" customHeight="1">
      <c r="A923" s="6">
        <f t="shared" si="12"/>
        <v>43714</v>
      </c>
      <c r="B923">
        <f>SUMIF('Servicios Realizados'!G$2:G$800,A923,'Servicios Realizados'!H$2:H$800)</f>
        <v>0</v>
      </c>
      <c r="D923">
        <f>SUMIFS('Servicios Realizados'!H:H,'Servicios Realizados'!G:G,A923,'Servicios Realizados'!B:B,D$2)</f>
        <v>0</v>
      </c>
      <c r="E923">
        <f>SUMIFS('Servicios Realizados'!H:H,'Servicios Realizados'!G:G,A923,'Servicios Realizados'!B:B,E$2)</f>
        <v>0</v>
      </c>
      <c r="F923">
        <f>SUMIFS('Servicios Realizados'!H:H,'Servicios Realizados'!G:G,A923,'Servicios Realizados'!B:B,F$2)</f>
        <v>0</v>
      </c>
      <c r="G923">
        <f>SUMIFS('Servicios Realizados'!H:H,'Servicios Realizados'!G:G,A923,'Servicios Realizados'!B:B,G$2)</f>
        <v>0</v>
      </c>
      <c r="H923">
        <f>SUMIFS('Servicios Realizados'!H:H,'Servicios Realizados'!G:G,A923,'Servicios Realizados'!B:B,H$2)</f>
        <v>0</v>
      </c>
      <c r="I923">
        <f>SUMIFS('Servicios Realizados'!H:H,'Servicios Realizados'!G:G,A923,'Servicios Realizados'!B:B,I$2)</f>
        <v>0</v>
      </c>
      <c r="J923">
        <f>SUMIFS('Servicios Realizados'!H:H,'Servicios Realizados'!G:G,A923,'Servicios Realizados'!B:B,J$2)</f>
        <v>0</v>
      </c>
    </row>
    <row r="924" spans="1:10" ht="15" hidden="1" customHeight="1">
      <c r="A924" s="6">
        <f t="shared" si="12"/>
        <v>43715</v>
      </c>
      <c r="B924">
        <f>SUMIF('Servicios Realizados'!G$2:G$800,A924,'Servicios Realizados'!H$2:H$800)</f>
        <v>0</v>
      </c>
      <c r="D924">
        <f>SUMIFS('Servicios Realizados'!H:H,'Servicios Realizados'!G:G,A924,'Servicios Realizados'!B:B,D$2)</f>
        <v>0</v>
      </c>
      <c r="E924">
        <f>SUMIFS('Servicios Realizados'!H:H,'Servicios Realizados'!G:G,A924,'Servicios Realizados'!B:B,E$2)</f>
        <v>0</v>
      </c>
      <c r="F924">
        <f>SUMIFS('Servicios Realizados'!H:H,'Servicios Realizados'!G:G,A924,'Servicios Realizados'!B:B,F$2)</f>
        <v>0</v>
      </c>
      <c r="G924">
        <f>SUMIFS('Servicios Realizados'!H:H,'Servicios Realizados'!G:G,A924,'Servicios Realizados'!B:B,G$2)</f>
        <v>0</v>
      </c>
      <c r="H924">
        <f>SUMIFS('Servicios Realizados'!H:H,'Servicios Realizados'!G:G,A924,'Servicios Realizados'!B:B,H$2)</f>
        <v>0</v>
      </c>
      <c r="I924">
        <f>SUMIFS('Servicios Realizados'!H:H,'Servicios Realizados'!G:G,A924,'Servicios Realizados'!B:B,I$2)</f>
        <v>0</v>
      </c>
      <c r="J924">
        <f>SUMIFS('Servicios Realizados'!H:H,'Servicios Realizados'!G:G,A924,'Servicios Realizados'!B:B,J$2)</f>
        <v>0</v>
      </c>
    </row>
    <row r="925" spans="1:10" ht="15" hidden="1" customHeight="1">
      <c r="A925" s="6">
        <f t="shared" si="12"/>
        <v>43716</v>
      </c>
      <c r="B925">
        <f>SUMIF('Servicios Realizados'!G$2:G$800,A925,'Servicios Realizados'!H$2:H$800)</f>
        <v>0</v>
      </c>
      <c r="D925">
        <f>SUMIFS('Servicios Realizados'!H:H,'Servicios Realizados'!G:G,A925,'Servicios Realizados'!B:B,D$2)</f>
        <v>0</v>
      </c>
      <c r="E925">
        <f>SUMIFS('Servicios Realizados'!H:H,'Servicios Realizados'!G:G,A925,'Servicios Realizados'!B:B,E$2)</f>
        <v>0</v>
      </c>
      <c r="F925">
        <f>SUMIFS('Servicios Realizados'!H:H,'Servicios Realizados'!G:G,A925,'Servicios Realizados'!B:B,F$2)</f>
        <v>0</v>
      </c>
      <c r="G925">
        <f>SUMIFS('Servicios Realizados'!H:H,'Servicios Realizados'!G:G,A925,'Servicios Realizados'!B:B,G$2)</f>
        <v>0</v>
      </c>
      <c r="H925">
        <f>SUMIFS('Servicios Realizados'!H:H,'Servicios Realizados'!G:G,A925,'Servicios Realizados'!B:B,H$2)</f>
        <v>0</v>
      </c>
      <c r="I925">
        <f>SUMIFS('Servicios Realizados'!H:H,'Servicios Realizados'!G:G,A925,'Servicios Realizados'!B:B,I$2)</f>
        <v>0</v>
      </c>
      <c r="J925">
        <f>SUMIFS('Servicios Realizados'!H:H,'Servicios Realizados'!G:G,A925,'Servicios Realizados'!B:B,J$2)</f>
        <v>0</v>
      </c>
    </row>
    <row r="926" spans="1:10" ht="15" hidden="1" customHeight="1">
      <c r="A926" s="6">
        <f t="shared" si="12"/>
        <v>43717</v>
      </c>
      <c r="B926">
        <f>SUMIF('Servicios Realizados'!G$2:G$800,A926,'Servicios Realizados'!H$2:H$800)</f>
        <v>0</v>
      </c>
      <c r="D926">
        <f>SUMIFS('Servicios Realizados'!H:H,'Servicios Realizados'!G:G,A926,'Servicios Realizados'!B:B,D$2)</f>
        <v>0</v>
      </c>
      <c r="E926">
        <f>SUMIFS('Servicios Realizados'!H:H,'Servicios Realizados'!G:G,A926,'Servicios Realizados'!B:B,E$2)</f>
        <v>0</v>
      </c>
      <c r="F926">
        <f>SUMIFS('Servicios Realizados'!H:H,'Servicios Realizados'!G:G,A926,'Servicios Realizados'!B:B,F$2)</f>
        <v>0</v>
      </c>
      <c r="G926">
        <f>SUMIFS('Servicios Realizados'!H:H,'Servicios Realizados'!G:G,A926,'Servicios Realizados'!B:B,G$2)</f>
        <v>0</v>
      </c>
      <c r="H926">
        <f>SUMIFS('Servicios Realizados'!H:H,'Servicios Realizados'!G:G,A926,'Servicios Realizados'!B:B,H$2)</f>
        <v>0</v>
      </c>
      <c r="I926">
        <f>SUMIFS('Servicios Realizados'!H:H,'Servicios Realizados'!G:G,A926,'Servicios Realizados'!B:B,I$2)</f>
        <v>0</v>
      </c>
      <c r="J926">
        <f>SUMIFS('Servicios Realizados'!H:H,'Servicios Realizados'!G:G,A926,'Servicios Realizados'!B:B,J$2)</f>
        <v>0</v>
      </c>
    </row>
    <row r="927" spans="1:10" ht="15" hidden="1" customHeight="1">
      <c r="A927" s="6">
        <f t="shared" si="12"/>
        <v>43718</v>
      </c>
      <c r="B927">
        <f>SUMIF('Servicios Realizados'!G$2:G$800,A927,'Servicios Realizados'!H$2:H$800)</f>
        <v>0</v>
      </c>
      <c r="D927">
        <f>SUMIFS('Servicios Realizados'!H:H,'Servicios Realizados'!G:G,A927,'Servicios Realizados'!B:B,D$2)</f>
        <v>0</v>
      </c>
      <c r="E927">
        <f>SUMIFS('Servicios Realizados'!H:H,'Servicios Realizados'!G:G,A927,'Servicios Realizados'!B:B,E$2)</f>
        <v>0</v>
      </c>
      <c r="F927">
        <f>SUMIFS('Servicios Realizados'!H:H,'Servicios Realizados'!G:G,A927,'Servicios Realizados'!B:B,F$2)</f>
        <v>0</v>
      </c>
      <c r="G927">
        <f>SUMIFS('Servicios Realizados'!H:H,'Servicios Realizados'!G:G,A927,'Servicios Realizados'!B:B,G$2)</f>
        <v>0</v>
      </c>
      <c r="H927">
        <f>SUMIFS('Servicios Realizados'!H:H,'Servicios Realizados'!G:G,A927,'Servicios Realizados'!B:B,H$2)</f>
        <v>0</v>
      </c>
      <c r="I927">
        <f>SUMIFS('Servicios Realizados'!H:H,'Servicios Realizados'!G:G,A927,'Servicios Realizados'!B:B,I$2)</f>
        <v>0</v>
      </c>
      <c r="J927">
        <f>SUMIFS('Servicios Realizados'!H:H,'Servicios Realizados'!G:G,A927,'Servicios Realizados'!B:B,J$2)</f>
        <v>0</v>
      </c>
    </row>
    <row r="928" spans="1:10" ht="15" hidden="1" customHeight="1">
      <c r="A928" s="6">
        <f t="shared" si="12"/>
        <v>43719</v>
      </c>
      <c r="B928">
        <f>SUMIF('Servicios Realizados'!G$2:G$800,A928,'Servicios Realizados'!H$2:H$800)</f>
        <v>0</v>
      </c>
      <c r="D928">
        <f>SUMIFS('Servicios Realizados'!H:H,'Servicios Realizados'!G:G,A928,'Servicios Realizados'!B:B,D$2)</f>
        <v>0</v>
      </c>
      <c r="E928">
        <f>SUMIFS('Servicios Realizados'!H:H,'Servicios Realizados'!G:G,A928,'Servicios Realizados'!B:B,E$2)</f>
        <v>0</v>
      </c>
      <c r="F928">
        <f>SUMIFS('Servicios Realizados'!H:H,'Servicios Realizados'!G:G,A928,'Servicios Realizados'!B:B,F$2)</f>
        <v>0</v>
      </c>
      <c r="G928">
        <f>SUMIFS('Servicios Realizados'!H:H,'Servicios Realizados'!G:G,A928,'Servicios Realizados'!B:B,G$2)</f>
        <v>0</v>
      </c>
      <c r="H928">
        <f>SUMIFS('Servicios Realizados'!H:H,'Servicios Realizados'!G:G,A928,'Servicios Realizados'!B:B,H$2)</f>
        <v>0</v>
      </c>
      <c r="I928">
        <f>SUMIFS('Servicios Realizados'!H:H,'Servicios Realizados'!G:G,A928,'Servicios Realizados'!B:B,I$2)</f>
        <v>0</v>
      </c>
      <c r="J928">
        <f>SUMIFS('Servicios Realizados'!H:H,'Servicios Realizados'!G:G,A928,'Servicios Realizados'!B:B,J$2)</f>
        <v>0</v>
      </c>
    </row>
    <row r="929" spans="1:10" ht="15" hidden="1" customHeight="1">
      <c r="A929" s="6">
        <f t="shared" si="12"/>
        <v>43720</v>
      </c>
      <c r="B929">
        <f>SUMIF('Servicios Realizados'!G$2:G$800,A929,'Servicios Realizados'!H$2:H$800)</f>
        <v>0</v>
      </c>
      <c r="D929">
        <f>SUMIFS('Servicios Realizados'!H:H,'Servicios Realizados'!G:G,A929,'Servicios Realizados'!B:B,D$2)</f>
        <v>0</v>
      </c>
      <c r="E929">
        <f>SUMIFS('Servicios Realizados'!H:H,'Servicios Realizados'!G:G,A929,'Servicios Realizados'!B:B,E$2)</f>
        <v>0</v>
      </c>
      <c r="F929">
        <f>SUMIFS('Servicios Realizados'!H:H,'Servicios Realizados'!G:G,A929,'Servicios Realizados'!B:B,F$2)</f>
        <v>0</v>
      </c>
      <c r="G929">
        <f>SUMIFS('Servicios Realizados'!H:H,'Servicios Realizados'!G:G,A929,'Servicios Realizados'!B:B,G$2)</f>
        <v>0</v>
      </c>
      <c r="H929">
        <f>SUMIFS('Servicios Realizados'!H:H,'Servicios Realizados'!G:G,A929,'Servicios Realizados'!B:B,H$2)</f>
        <v>0</v>
      </c>
      <c r="I929">
        <f>SUMIFS('Servicios Realizados'!H:H,'Servicios Realizados'!G:G,A929,'Servicios Realizados'!B:B,I$2)</f>
        <v>0</v>
      </c>
      <c r="J929">
        <f>SUMIFS('Servicios Realizados'!H:H,'Servicios Realizados'!G:G,A929,'Servicios Realizados'!B:B,J$2)</f>
        <v>0</v>
      </c>
    </row>
    <row r="930" spans="1:10" ht="15" hidden="1" customHeight="1">
      <c r="A930" s="6">
        <f t="shared" si="12"/>
        <v>43721</v>
      </c>
      <c r="B930">
        <f>SUMIF('Servicios Realizados'!G$2:G$800,A930,'Servicios Realizados'!H$2:H$800)</f>
        <v>0</v>
      </c>
      <c r="D930">
        <f>SUMIFS('Servicios Realizados'!H:H,'Servicios Realizados'!G:G,A930,'Servicios Realizados'!B:B,D$2)</f>
        <v>0</v>
      </c>
      <c r="E930">
        <f>SUMIFS('Servicios Realizados'!H:H,'Servicios Realizados'!G:G,A930,'Servicios Realizados'!B:B,E$2)</f>
        <v>0</v>
      </c>
      <c r="F930">
        <f>SUMIFS('Servicios Realizados'!H:H,'Servicios Realizados'!G:G,A930,'Servicios Realizados'!B:B,F$2)</f>
        <v>0</v>
      </c>
      <c r="G930">
        <f>SUMIFS('Servicios Realizados'!H:H,'Servicios Realizados'!G:G,A930,'Servicios Realizados'!B:B,G$2)</f>
        <v>0</v>
      </c>
      <c r="H930">
        <f>SUMIFS('Servicios Realizados'!H:H,'Servicios Realizados'!G:G,A930,'Servicios Realizados'!B:B,H$2)</f>
        <v>0</v>
      </c>
      <c r="I930">
        <f>SUMIFS('Servicios Realizados'!H:H,'Servicios Realizados'!G:G,A930,'Servicios Realizados'!B:B,I$2)</f>
        <v>0</v>
      </c>
      <c r="J930">
        <f>SUMIFS('Servicios Realizados'!H:H,'Servicios Realizados'!G:G,A930,'Servicios Realizados'!B:B,J$2)</f>
        <v>0</v>
      </c>
    </row>
    <row r="931" spans="1:10" ht="15" hidden="1" customHeight="1">
      <c r="A931" s="6">
        <f t="shared" si="12"/>
        <v>43722</v>
      </c>
      <c r="B931">
        <f>SUMIF('Servicios Realizados'!G$2:G$800,A931,'Servicios Realizados'!H$2:H$800)</f>
        <v>0</v>
      </c>
      <c r="D931">
        <f>SUMIFS('Servicios Realizados'!H:H,'Servicios Realizados'!G:G,A931,'Servicios Realizados'!B:B,D$2)</f>
        <v>0</v>
      </c>
      <c r="E931">
        <f>SUMIFS('Servicios Realizados'!H:H,'Servicios Realizados'!G:G,A931,'Servicios Realizados'!B:B,E$2)</f>
        <v>0</v>
      </c>
      <c r="F931">
        <f>SUMIFS('Servicios Realizados'!H:H,'Servicios Realizados'!G:G,A931,'Servicios Realizados'!B:B,F$2)</f>
        <v>0</v>
      </c>
      <c r="G931">
        <f>SUMIFS('Servicios Realizados'!H:H,'Servicios Realizados'!G:G,A931,'Servicios Realizados'!B:B,G$2)</f>
        <v>0</v>
      </c>
      <c r="H931">
        <f>SUMIFS('Servicios Realizados'!H:H,'Servicios Realizados'!G:G,A931,'Servicios Realizados'!B:B,H$2)</f>
        <v>0</v>
      </c>
      <c r="I931">
        <f>SUMIFS('Servicios Realizados'!H:H,'Servicios Realizados'!G:G,A931,'Servicios Realizados'!B:B,I$2)</f>
        <v>0</v>
      </c>
      <c r="J931">
        <f>SUMIFS('Servicios Realizados'!H:H,'Servicios Realizados'!G:G,A931,'Servicios Realizados'!B:B,J$2)</f>
        <v>0</v>
      </c>
    </row>
    <row r="932" spans="1:10" ht="15" hidden="1" customHeight="1">
      <c r="A932" s="6">
        <f t="shared" si="12"/>
        <v>43723</v>
      </c>
      <c r="B932">
        <f>SUMIF('Servicios Realizados'!G$2:G$800,A932,'Servicios Realizados'!H$2:H$800)</f>
        <v>0</v>
      </c>
      <c r="D932">
        <f>SUMIFS('Servicios Realizados'!H:H,'Servicios Realizados'!G:G,A932,'Servicios Realizados'!B:B,D$2)</f>
        <v>0</v>
      </c>
      <c r="E932">
        <f>SUMIFS('Servicios Realizados'!H:H,'Servicios Realizados'!G:G,A932,'Servicios Realizados'!B:B,E$2)</f>
        <v>0</v>
      </c>
      <c r="F932">
        <f>SUMIFS('Servicios Realizados'!H:H,'Servicios Realizados'!G:G,A932,'Servicios Realizados'!B:B,F$2)</f>
        <v>0</v>
      </c>
      <c r="G932">
        <f>SUMIFS('Servicios Realizados'!H:H,'Servicios Realizados'!G:G,A932,'Servicios Realizados'!B:B,G$2)</f>
        <v>0</v>
      </c>
      <c r="H932">
        <f>SUMIFS('Servicios Realizados'!H:H,'Servicios Realizados'!G:G,A932,'Servicios Realizados'!B:B,H$2)</f>
        <v>0</v>
      </c>
      <c r="I932">
        <f>SUMIFS('Servicios Realizados'!H:H,'Servicios Realizados'!G:G,A932,'Servicios Realizados'!B:B,I$2)</f>
        <v>0</v>
      </c>
      <c r="J932">
        <f>SUMIFS('Servicios Realizados'!H:H,'Servicios Realizados'!G:G,A932,'Servicios Realizados'!B:B,J$2)</f>
        <v>0</v>
      </c>
    </row>
    <row r="933" spans="1:10" ht="15" hidden="1" customHeight="1">
      <c r="A933" s="6">
        <f t="shared" ref="A933:A996" si="13">SUM(A932,1)</f>
        <v>43724</v>
      </c>
      <c r="B933">
        <f>SUMIF('Servicios Realizados'!G$2:G$800,A933,'Servicios Realizados'!H$2:H$800)</f>
        <v>0</v>
      </c>
      <c r="D933">
        <f>SUMIFS('Servicios Realizados'!H:H,'Servicios Realizados'!G:G,A933,'Servicios Realizados'!B:B,D$2)</f>
        <v>0</v>
      </c>
      <c r="E933">
        <f>SUMIFS('Servicios Realizados'!H:H,'Servicios Realizados'!G:G,A933,'Servicios Realizados'!B:B,E$2)</f>
        <v>0</v>
      </c>
      <c r="F933">
        <f>SUMIFS('Servicios Realizados'!H:H,'Servicios Realizados'!G:G,A933,'Servicios Realizados'!B:B,F$2)</f>
        <v>0</v>
      </c>
      <c r="G933">
        <f>SUMIFS('Servicios Realizados'!H:H,'Servicios Realizados'!G:G,A933,'Servicios Realizados'!B:B,G$2)</f>
        <v>0</v>
      </c>
      <c r="H933">
        <f>SUMIFS('Servicios Realizados'!H:H,'Servicios Realizados'!G:G,A933,'Servicios Realizados'!B:B,H$2)</f>
        <v>0</v>
      </c>
      <c r="I933">
        <f>SUMIFS('Servicios Realizados'!H:H,'Servicios Realizados'!G:G,A933,'Servicios Realizados'!B:B,I$2)</f>
        <v>0</v>
      </c>
      <c r="J933">
        <f>SUMIFS('Servicios Realizados'!H:H,'Servicios Realizados'!G:G,A933,'Servicios Realizados'!B:B,J$2)</f>
        <v>0</v>
      </c>
    </row>
    <row r="934" spans="1:10" ht="15" hidden="1" customHeight="1">
      <c r="A934" s="6">
        <f t="shared" si="13"/>
        <v>43725</v>
      </c>
      <c r="B934">
        <f>SUMIF('Servicios Realizados'!G$2:G$800,A934,'Servicios Realizados'!H$2:H$800)</f>
        <v>0</v>
      </c>
      <c r="D934">
        <f>SUMIFS('Servicios Realizados'!H:H,'Servicios Realizados'!G:G,A934,'Servicios Realizados'!B:B,D$2)</f>
        <v>0</v>
      </c>
      <c r="E934">
        <f>SUMIFS('Servicios Realizados'!H:H,'Servicios Realizados'!G:G,A934,'Servicios Realizados'!B:B,E$2)</f>
        <v>0</v>
      </c>
      <c r="F934">
        <f>SUMIFS('Servicios Realizados'!H:H,'Servicios Realizados'!G:G,A934,'Servicios Realizados'!B:B,F$2)</f>
        <v>0</v>
      </c>
      <c r="G934">
        <f>SUMIFS('Servicios Realizados'!H:H,'Servicios Realizados'!G:G,A934,'Servicios Realizados'!B:B,G$2)</f>
        <v>0</v>
      </c>
      <c r="H934">
        <f>SUMIFS('Servicios Realizados'!H:H,'Servicios Realizados'!G:G,A934,'Servicios Realizados'!B:B,H$2)</f>
        <v>0</v>
      </c>
      <c r="I934">
        <f>SUMIFS('Servicios Realizados'!H:H,'Servicios Realizados'!G:G,A934,'Servicios Realizados'!B:B,I$2)</f>
        <v>0</v>
      </c>
      <c r="J934">
        <f>SUMIFS('Servicios Realizados'!H:H,'Servicios Realizados'!G:G,A934,'Servicios Realizados'!B:B,J$2)</f>
        <v>0</v>
      </c>
    </row>
    <row r="935" spans="1:10" ht="15" hidden="1" customHeight="1">
      <c r="A935" s="6">
        <f t="shared" si="13"/>
        <v>43726</v>
      </c>
      <c r="B935">
        <f>SUMIF('Servicios Realizados'!G$2:G$800,A935,'Servicios Realizados'!H$2:H$800)</f>
        <v>0</v>
      </c>
      <c r="D935">
        <f>SUMIFS('Servicios Realizados'!H:H,'Servicios Realizados'!G:G,A935,'Servicios Realizados'!B:B,D$2)</f>
        <v>0</v>
      </c>
      <c r="E935">
        <f>SUMIFS('Servicios Realizados'!H:H,'Servicios Realizados'!G:G,A935,'Servicios Realizados'!B:B,E$2)</f>
        <v>0</v>
      </c>
      <c r="F935">
        <f>SUMIFS('Servicios Realizados'!H:H,'Servicios Realizados'!G:G,A935,'Servicios Realizados'!B:B,F$2)</f>
        <v>0</v>
      </c>
      <c r="G935">
        <f>SUMIFS('Servicios Realizados'!H:H,'Servicios Realizados'!G:G,A935,'Servicios Realizados'!B:B,G$2)</f>
        <v>0</v>
      </c>
      <c r="H935">
        <f>SUMIFS('Servicios Realizados'!H:H,'Servicios Realizados'!G:G,A935,'Servicios Realizados'!B:B,H$2)</f>
        <v>0</v>
      </c>
      <c r="I935">
        <f>SUMIFS('Servicios Realizados'!H:H,'Servicios Realizados'!G:G,A935,'Servicios Realizados'!B:B,I$2)</f>
        <v>0</v>
      </c>
      <c r="J935">
        <f>SUMIFS('Servicios Realizados'!H:H,'Servicios Realizados'!G:G,A935,'Servicios Realizados'!B:B,J$2)</f>
        <v>0</v>
      </c>
    </row>
    <row r="936" spans="1:10" ht="15" hidden="1" customHeight="1">
      <c r="A936" s="6">
        <f t="shared" si="13"/>
        <v>43727</v>
      </c>
      <c r="B936">
        <f>SUMIF('Servicios Realizados'!G$2:G$800,A936,'Servicios Realizados'!H$2:H$800)</f>
        <v>0</v>
      </c>
      <c r="D936">
        <f>SUMIFS('Servicios Realizados'!H:H,'Servicios Realizados'!G:G,A936,'Servicios Realizados'!B:B,D$2)</f>
        <v>0</v>
      </c>
      <c r="E936">
        <f>SUMIFS('Servicios Realizados'!H:H,'Servicios Realizados'!G:G,A936,'Servicios Realizados'!B:B,E$2)</f>
        <v>0</v>
      </c>
      <c r="F936">
        <f>SUMIFS('Servicios Realizados'!H:H,'Servicios Realizados'!G:G,A936,'Servicios Realizados'!B:B,F$2)</f>
        <v>0</v>
      </c>
      <c r="G936">
        <f>SUMIFS('Servicios Realizados'!H:H,'Servicios Realizados'!G:G,A936,'Servicios Realizados'!B:B,G$2)</f>
        <v>0</v>
      </c>
      <c r="H936">
        <f>SUMIFS('Servicios Realizados'!H:H,'Servicios Realizados'!G:G,A936,'Servicios Realizados'!B:B,H$2)</f>
        <v>0</v>
      </c>
      <c r="I936">
        <f>SUMIFS('Servicios Realizados'!H:H,'Servicios Realizados'!G:G,A936,'Servicios Realizados'!B:B,I$2)</f>
        <v>0</v>
      </c>
      <c r="J936">
        <f>SUMIFS('Servicios Realizados'!H:H,'Servicios Realizados'!G:G,A936,'Servicios Realizados'!B:B,J$2)</f>
        <v>0</v>
      </c>
    </row>
    <row r="937" spans="1:10" ht="15" hidden="1" customHeight="1">
      <c r="A937" s="6">
        <f t="shared" si="13"/>
        <v>43728</v>
      </c>
      <c r="B937">
        <f>SUMIF('Servicios Realizados'!G$2:G$800,A937,'Servicios Realizados'!H$2:H$800)</f>
        <v>0</v>
      </c>
      <c r="D937">
        <f>SUMIFS('Servicios Realizados'!H:H,'Servicios Realizados'!G:G,A937,'Servicios Realizados'!B:B,D$2)</f>
        <v>0</v>
      </c>
      <c r="E937">
        <f>SUMIFS('Servicios Realizados'!H:H,'Servicios Realizados'!G:G,A937,'Servicios Realizados'!B:B,E$2)</f>
        <v>0</v>
      </c>
      <c r="F937">
        <f>SUMIFS('Servicios Realizados'!H:H,'Servicios Realizados'!G:G,A937,'Servicios Realizados'!B:B,F$2)</f>
        <v>0</v>
      </c>
      <c r="G937">
        <f>SUMIFS('Servicios Realizados'!H:H,'Servicios Realizados'!G:G,A937,'Servicios Realizados'!B:B,G$2)</f>
        <v>0</v>
      </c>
      <c r="H937">
        <f>SUMIFS('Servicios Realizados'!H:H,'Servicios Realizados'!G:G,A937,'Servicios Realizados'!B:B,H$2)</f>
        <v>0</v>
      </c>
      <c r="I937">
        <f>SUMIFS('Servicios Realizados'!H:H,'Servicios Realizados'!G:G,A937,'Servicios Realizados'!B:B,I$2)</f>
        <v>0</v>
      </c>
      <c r="J937">
        <f>SUMIFS('Servicios Realizados'!H:H,'Servicios Realizados'!G:G,A937,'Servicios Realizados'!B:B,J$2)</f>
        <v>0</v>
      </c>
    </row>
    <row r="938" spans="1:10" ht="15" hidden="1" customHeight="1">
      <c r="A938" s="6">
        <f t="shared" si="13"/>
        <v>43729</v>
      </c>
      <c r="B938">
        <f>SUMIF('Servicios Realizados'!G$2:G$800,A938,'Servicios Realizados'!H$2:H$800)</f>
        <v>0</v>
      </c>
      <c r="D938">
        <f>SUMIFS('Servicios Realizados'!H:H,'Servicios Realizados'!G:G,A938,'Servicios Realizados'!B:B,D$2)</f>
        <v>0</v>
      </c>
      <c r="E938">
        <f>SUMIFS('Servicios Realizados'!H:H,'Servicios Realizados'!G:G,A938,'Servicios Realizados'!B:B,E$2)</f>
        <v>0</v>
      </c>
      <c r="F938">
        <f>SUMIFS('Servicios Realizados'!H:H,'Servicios Realizados'!G:G,A938,'Servicios Realizados'!B:B,F$2)</f>
        <v>0</v>
      </c>
      <c r="G938">
        <f>SUMIFS('Servicios Realizados'!H:H,'Servicios Realizados'!G:G,A938,'Servicios Realizados'!B:B,G$2)</f>
        <v>0</v>
      </c>
      <c r="H938">
        <f>SUMIFS('Servicios Realizados'!H:H,'Servicios Realizados'!G:G,A938,'Servicios Realizados'!B:B,H$2)</f>
        <v>0</v>
      </c>
      <c r="I938">
        <f>SUMIFS('Servicios Realizados'!H:H,'Servicios Realizados'!G:G,A938,'Servicios Realizados'!B:B,I$2)</f>
        <v>0</v>
      </c>
      <c r="J938">
        <f>SUMIFS('Servicios Realizados'!H:H,'Servicios Realizados'!G:G,A938,'Servicios Realizados'!B:B,J$2)</f>
        <v>0</v>
      </c>
    </row>
    <row r="939" spans="1:10" ht="15" hidden="1" customHeight="1">
      <c r="A939" s="6">
        <f t="shared" si="13"/>
        <v>43730</v>
      </c>
      <c r="B939">
        <f>SUMIF('Servicios Realizados'!G$2:G$800,A939,'Servicios Realizados'!H$2:H$800)</f>
        <v>0</v>
      </c>
      <c r="D939">
        <f>SUMIFS('Servicios Realizados'!H:H,'Servicios Realizados'!G:G,A939,'Servicios Realizados'!B:B,D$2)</f>
        <v>0</v>
      </c>
      <c r="E939">
        <f>SUMIFS('Servicios Realizados'!H:H,'Servicios Realizados'!G:G,A939,'Servicios Realizados'!B:B,E$2)</f>
        <v>0</v>
      </c>
      <c r="F939">
        <f>SUMIFS('Servicios Realizados'!H:H,'Servicios Realizados'!G:G,A939,'Servicios Realizados'!B:B,F$2)</f>
        <v>0</v>
      </c>
      <c r="G939">
        <f>SUMIFS('Servicios Realizados'!H:H,'Servicios Realizados'!G:G,A939,'Servicios Realizados'!B:B,G$2)</f>
        <v>0</v>
      </c>
      <c r="H939">
        <f>SUMIFS('Servicios Realizados'!H:H,'Servicios Realizados'!G:G,A939,'Servicios Realizados'!B:B,H$2)</f>
        <v>0</v>
      </c>
      <c r="I939">
        <f>SUMIFS('Servicios Realizados'!H:H,'Servicios Realizados'!G:G,A939,'Servicios Realizados'!B:B,I$2)</f>
        <v>0</v>
      </c>
      <c r="J939">
        <f>SUMIFS('Servicios Realizados'!H:H,'Servicios Realizados'!G:G,A939,'Servicios Realizados'!B:B,J$2)</f>
        <v>0</v>
      </c>
    </row>
    <row r="940" spans="1:10" ht="15" hidden="1" customHeight="1">
      <c r="A940" s="6">
        <f t="shared" si="13"/>
        <v>43731</v>
      </c>
      <c r="B940">
        <f>SUMIF('Servicios Realizados'!G$2:G$800,A940,'Servicios Realizados'!H$2:H$800)</f>
        <v>0</v>
      </c>
      <c r="D940">
        <f>SUMIFS('Servicios Realizados'!H:H,'Servicios Realizados'!G:G,A940,'Servicios Realizados'!B:B,D$2)</f>
        <v>0</v>
      </c>
      <c r="E940">
        <f>SUMIFS('Servicios Realizados'!H:H,'Servicios Realizados'!G:G,A940,'Servicios Realizados'!B:B,E$2)</f>
        <v>0</v>
      </c>
      <c r="F940">
        <f>SUMIFS('Servicios Realizados'!H:H,'Servicios Realizados'!G:G,A940,'Servicios Realizados'!B:B,F$2)</f>
        <v>0</v>
      </c>
      <c r="G940">
        <f>SUMIFS('Servicios Realizados'!H:H,'Servicios Realizados'!G:G,A940,'Servicios Realizados'!B:B,G$2)</f>
        <v>0</v>
      </c>
      <c r="H940">
        <f>SUMIFS('Servicios Realizados'!H:H,'Servicios Realizados'!G:G,A940,'Servicios Realizados'!B:B,H$2)</f>
        <v>0</v>
      </c>
      <c r="I940">
        <f>SUMIFS('Servicios Realizados'!H:H,'Servicios Realizados'!G:G,A940,'Servicios Realizados'!B:B,I$2)</f>
        <v>0</v>
      </c>
      <c r="J940">
        <f>SUMIFS('Servicios Realizados'!H:H,'Servicios Realizados'!G:G,A940,'Servicios Realizados'!B:B,J$2)</f>
        <v>0</v>
      </c>
    </row>
    <row r="941" spans="1:10" ht="15" hidden="1" customHeight="1">
      <c r="A941" s="6">
        <f t="shared" si="13"/>
        <v>43732</v>
      </c>
      <c r="B941">
        <f>SUMIF('Servicios Realizados'!G$2:G$800,A941,'Servicios Realizados'!H$2:H$800)</f>
        <v>0</v>
      </c>
      <c r="D941">
        <f>SUMIFS('Servicios Realizados'!H:H,'Servicios Realizados'!G:G,A941,'Servicios Realizados'!B:B,D$2)</f>
        <v>0</v>
      </c>
      <c r="E941">
        <f>SUMIFS('Servicios Realizados'!H:H,'Servicios Realizados'!G:G,A941,'Servicios Realizados'!B:B,E$2)</f>
        <v>0</v>
      </c>
      <c r="F941">
        <f>SUMIFS('Servicios Realizados'!H:H,'Servicios Realizados'!G:G,A941,'Servicios Realizados'!B:B,F$2)</f>
        <v>0</v>
      </c>
      <c r="G941">
        <f>SUMIFS('Servicios Realizados'!H:H,'Servicios Realizados'!G:G,A941,'Servicios Realizados'!B:B,G$2)</f>
        <v>0</v>
      </c>
      <c r="H941">
        <f>SUMIFS('Servicios Realizados'!H:H,'Servicios Realizados'!G:G,A941,'Servicios Realizados'!B:B,H$2)</f>
        <v>0</v>
      </c>
      <c r="I941">
        <f>SUMIFS('Servicios Realizados'!H:H,'Servicios Realizados'!G:G,A941,'Servicios Realizados'!B:B,I$2)</f>
        <v>0</v>
      </c>
      <c r="J941">
        <f>SUMIFS('Servicios Realizados'!H:H,'Servicios Realizados'!G:G,A941,'Servicios Realizados'!B:B,J$2)</f>
        <v>0</v>
      </c>
    </row>
    <row r="942" spans="1:10" ht="15" hidden="1" customHeight="1">
      <c r="A942" s="6">
        <f t="shared" si="13"/>
        <v>43733</v>
      </c>
      <c r="B942">
        <f>SUMIF('Servicios Realizados'!G$2:G$800,A942,'Servicios Realizados'!H$2:H$800)</f>
        <v>0</v>
      </c>
      <c r="D942">
        <f>SUMIFS('Servicios Realizados'!H:H,'Servicios Realizados'!G:G,A942,'Servicios Realizados'!B:B,D$2)</f>
        <v>0</v>
      </c>
      <c r="E942">
        <f>SUMIFS('Servicios Realizados'!H:H,'Servicios Realizados'!G:G,A942,'Servicios Realizados'!B:B,E$2)</f>
        <v>0</v>
      </c>
      <c r="F942">
        <f>SUMIFS('Servicios Realizados'!H:H,'Servicios Realizados'!G:G,A942,'Servicios Realizados'!B:B,F$2)</f>
        <v>0</v>
      </c>
      <c r="G942">
        <f>SUMIFS('Servicios Realizados'!H:H,'Servicios Realizados'!G:G,A942,'Servicios Realizados'!B:B,G$2)</f>
        <v>0</v>
      </c>
      <c r="H942">
        <f>SUMIFS('Servicios Realizados'!H:H,'Servicios Realizados'!G:G,A942,'Servicios Realizados'!B:B,H$2)</f>
        <v>0</v>
      </c>
      <c r="I942">
        <f>SUMIFS('Servicios Realizados'!H:H,'Servicios Realizados'!G:G,A942,'Servicios Realizados'!B:B,I$2)</f>
        <v>0</v>
      </c>
      <c r="J942">
        <f>SUMIFS('Servicios Realizados'!H:H,'Servicios Realizados'!G:G,A942,'Servicios Realizados'!B:B,J$2)</f>
        <v>0</v>
      </c>
    </row>
    <row r="943" spans="1:10" ht="15" hidden="1" customHeight="1">
      <c r="A943" s="6">
        <f t="shared" si="13"/>
        <v>43734</v>
      </c>
      <c r="B943">
        <f>SUMIF('Servicios Realizados'!G$2:G$800,A943,'Servicios Realizados'!H$2:H$800)</f>
        <v>0</v>
      </c>
      <c r="D943">
        <f>SUMIFS('Servicios Realizados'!H:H,'Servicios Realizados'!G:G,A943,'Servicios Realizados'!B:B,D$2)</f>
        <v>0</v>
      </c>
      <c r="E943">
        <f>SUMIFS('Servicios Realizados'!H:H,'Servicios Realizados'!G:G,A943,'Servicios Realizados'!B:B,E$2)</f>
        <v>0</v>
      </c>
      <c r="F943">
        <f>SUMIFS('Servicios Realizados'!H:H,'Servicios Realizados'!G:G,A943,'Servicios Realizados'!B:B,F$2)</f>
        <v>0</v>
      </c>
      <c r="G943">
        <f>SUMIFS('Servicios Realizados'!H:H,'Servicios Realizados'!G:G,A943,'Servicios Realizados'!B:B,G$2)</f>
        <v>0</v>
      </c>
      <c r="H943">
        <f>SUMIFS('Servicios Realizados'!H:H,'Servicios Realizados'!G:G,A943,'Servicios Realizados'!B:B,H$2)</f>
        <v>0</v>
      </c>
      <c r="I943">
        <f>SUMIFS('Servicios Realizados'!H:H,'Servicios Realizados'!G:G,A943,'Servicios Realizados'!B:B,I$2)</f>
        <v>0</v>
      </c>
      <c r="J943">
        <f>SUMIFS('Servicios Realizados'!H:H,'Servicios Realizados'!G:G,A943,'Servicios Realizados'!B:B,J$2)</f>
        <v>0</v>
      </c>
    </row>
    <row r="944" spans="1:10" ht="15" hidden="1" customHeight="1">
      <c r="A944" s="6">
        <f t="shared" si="13"/>
        <v>43735</v>
      </c>
      <c r="B944">
        <f>SUMIF('Servicios Realizados'!G$2:G$800,A944,'Servicios Realizados'!H$2:H$800)</f>
        <v>0</v>
      </c>
      <c r="D944">
        <f>SUMIFS('Servicios Realizados'!H:H,'Servicios Realizados'!G:G,A944,'Servicios Realizados'!B:B,D$2)</f>
        <v>0</v>
      </c>
      <c r="E944">
        <f>SUMIFS('Servicios Realizados'!H:H,'Servicios Realizados'!G:G,A944,'Servicios Realizados'!B:B,E$2)</f>
        <v>0</v>
      </c>
      <c r="F944">
        <f>SUMIFS('Servicios Realizados'!H:H,'Servicios Realizados'!G:G,A944,'Servicios Realizados'!B:B,F$2)</f>
        <v>0</v>
      </c>
      <c r="G944">
        <f>SUMIFS('Servicios Realizados'!H:H,'Servicios Realizados'!G:G,A944,'Servicios Realizados'!B:B,G$2)</f>
        <v>0</v>
      </c>
      <c r="H944">
        <f>SUMIFS('Servicios Realizados'!H:H,'Servicios Realizados'!G:G,A944,'Servicios Realizados'!B:B,H$2)</f>
        <v>0</v>
      </c>
      <c r="I944">
        <f>SUMIFS('Servicios Realizados'!H:H,'Servicios Realizados'!G:G,A944,'Servicios Realizados'!B:B,I$2)</f>
        <v>0</v>
      </c>
      <c r="J944">
        <f>SUMIFS('Servicios Realizados'!H:H,'Servicios Realizados'!G:G,A944,'Servicios Realizados'!B:B,J$2)</f>
        <v>0</v>
      </c>
    </row>
    <row r="945" spans="1:10" ht="15" hidden="1" customHeight="1">
      <c r="A945" s="6">
        <f t="shared" si="13"/>
        <v>43736</v>
      </c>
      <c r="B945">
        <f>SUMIF('Servicios Realizados'!G$2:G$800,A945,'Servicios Realizados'!H$2:H$800)</f>
        <v>0</v>
      </c>
      <c r="D945">
        <f>SUMIFS('Servicios Realizados'!H:H,'Servicios Realizados'!G:G,A945,'Servicios Realizados'!B:B,D$2)</f>
        <v>0</v>
      </c>
      <c r="E945">
        <f>SUMIFS('Servicios Realizados'!H:H,'Servicios Realizados'!G:G,A945,'Servicios Realizados'!B:B,E$2)</f>
        <v>0</v>
      </c>
      <c r="F945">
        <f>SUMIFS('Servicios Realizados'!H:H,'Servicios Realizados'!G:G,A945,'Servicios Realizados'!B:B,F$2)</f>
        <v>0</v>
      </c>
      <c r="G945">
        <f>SUMIFS('Servicios Realizados'!H:H,'Servicios Realizados'!G:G,A945,'Servicios Realizados'!B:B,G$2)</f>
        <v>0</v>
      </c>
      <c r="H945">
        <f>SUMIFS('Servicios Realizados'!H:H,'Servicios Realizados'!G:G,A945,'Servicios Realizados'!B:B,H$2)</f>
        <v>0</v>
      </c>
      <c r="I945">
        <f>SUMIFS('Servicios Realizados'!H:H,'Servicios Realizados'!G:G,A945,'Servicios Realizados'!B:B,I$2)</f>
        <v>0</v>
      </c>
      <c r="J945">
        <f>SUMIFS('Servicios Realizados'!H:H,'Servicios Realizados'!G:G,A945,'Servicios Realizados'!B:B,J$2)</f>
        <v>0</v>
      </c>
    </row>
    <row r="946" spans="1:10" ht="15" hidden="1" customHeight="1">
      <c r="A946" s="6">
        <f t="shared" si="13"/>
        <v>43737</v>
      </c>
      <c r="B946">
        <f>SUMIF('Servicios Realizados'!G$2:G$800,A946,'Servicios Realizados'!H$2:H$800)</f>
        <v>0</v>
      </c>
      <c r="D946">
        <f>SUMIFS('Servicios Realizados'!H:H,'Servicios Realizados'!G:G,A946,'Servicios Realizados'!B:B,D$2)</f>
        <v>0</v>
      </c>
      <c r="E946">
        <f>SUMIFS('Servicios Realizados'!H:H,'Servicios Realizados'!G:G,A946,'Servicios Realizados'!B:B,E$2)</f>
        <v>0</v>
      </c>
      <c r="F946">
        <f>SUMIFS('Servicios Realizados'!H:H,'Servicios Realizados'!G:G,A946,'Servicios Realizados'!B:B,F$2)</f>
        <v>0</v>
      </c>
      <c r="G946">
        <f>SUMIFS('Servicios Realizados'!H:H,'Servicios Realizados'!G:G,A946,'Servicios Realizados'!B:B,G$2)</f>
        <v>0</v>
      </c>
      <c r="H946">
        <f>SUMIFS('Servicios Realizados'!H:H,'Servicios Realizados'!G:G,A946,'Servicios Realizados'!B:B,H$2)</f>
        <v>0</v>
      </c>
      <c r="I946">
        <f>SUMIFS('Servicios Realizados'!H:H,'Servicios Realizados'!G:G,A946,'Servicios Realizados'!B:B,I$2)</f>
        <v>0</v>
      </c>
      <c r="J946">
        <f>SUMIFS('Servicios Realizados'!H:H,'Servicios Realizados'!G:G,A946,'Servicios Realizados'!B:B,J$2)</f>
        <v>0</v>
      </c>
    </row>
    <row r="947" spans="1:10" ht="15" hidden="1" customHeight="1">
      <c r="A947" s="6">
        <f t="shared" si="13"/>
        <v>43738</v>
      </c>
      <c r="B947">
        <f>SUMIF('Servicios Realizados'!G$2:G$800,A947,'Servicios Realizados'!H$2:H$800)</f>
        <v>0</v>
      </c>
      <c r="D947">
        <f>SUMIFS('Servicios Realizados'!H:H,'Servicios Realizados'!G:G,A947,'Servicios Realizados'!B:B,D$2)</f>
        <v>0</v>
      </c>
      <c r="E947">
        <f>SUMIFS('Servicios Realizados'!H:H,'Servicios Realizados'!G:G,A947,'Servicios Realizados'!B:B,E$2)</f>
        <v>0</v>
      </c>
      <c r="F947">
        <f>SUMIFS('Servicios Realizados'!H:H,'Servicios Realizados'!G:G,A947,'Servicios Realizados'!B:B,F$2)</f>
        <v>0</v>
      </c>
      <c r="G947">
        <f>SUMIFS('Servicios Realizados'!H:H,'Servicios Realizados'!G:G,A947,'Servicios Realizados'!B:B,G$2)</f>
        <v>0</v>
      </c>
      <c r="H947">
        <f>SUMIFS('Servicios Realizados'!H:H,'Servicios Realizados'!G:G,A947,'Servicios Realizados'!B:B,H$2)</f>
        <v>0</v>
      </c>
      <c r="I947">
        <f>SUMIFS('Servicios Realizados'!H:H,'Servicios Realizados'!G:G,A947,'Servicios Realizados'!B:B,I$2)</f>
        <v>0</v>
      </c>
      <c r="J947">
        <f>SUMIFS('Servicios Realizados'!H:H,'Servicios Realizados'!G:G,A947,'Servicios Realizados'!B:B,J$2)</f>
        <v>0</v>
      </c>
    </row>
    <row r="948" spans="1:10" ht="15" hidden="1" customHeight="1">
      <c r="A948" s="6">
        <f t="shared" si="13"/>
        <v>43739</v>
      </c>
      <c r="B948">
        <f>SUMIF('Servicios Realizados'!G$2:G$800,A948,'Servicios Realizados'!H$2:H$800)</f>
        <v>0</v>
      </c>
      <c r="D948">
        <f>SUMIFS('Servicios Realizados'!H:H,'Servicios Realizados'!G:G,A948,'Servicios Realizados'!B:B,D$2)</f>
        <v>0</v>
      </c>
      <c r="E948">
        <f>SUMIFS('Servicios Realizados'!H:H,'Servicios Realizados'!G:G,A948,'Servicios Realizados'!B:B,E$2)</f>
        <v>0</v>
      </c>
      <c r="F948">
        <f>SUMIFS('Servicios Realizados'!H:H,'Servicios Realizados'!G:G,A948,'Servicios Realizados'!B:B,F$2)</f>
        <v>0</v>
      </c>
      <c r="G948">
        <f>SUMIFS('Servicios Realizados'!H:H,'Servicios Realizados'!G:G,A948,'Servicios Realizados'!B:B,G$2)</f>
        <v>0</v>
      </c>
      <c r="H948">
        <f>SUMIFS('Servicios Realizados'!H:H,'Servicios Realizados'!G:G,A948,'Servicios Realizados'!B:B,H$2)</f>
        <v>0</v>
      </c>
      <c r="I948">
        <f>SUMIFS('Servicios Realizados'!H:H,'Servicios Realizados'!G:G,A948,'Servicios Realizados'!B:B,I$2)</f>
        <v>0</v>
      </c>
      <c r="J948">
        <f>SUMIFS('Servicios Realizados'!H:H,'Servicios Realizados'!G:G,A948,'Servicios Realizados'!B:B,J$2)</f>
        <v>0</v>
      </c>
    </row>
    <row r="949" spans="1:10" ht="15" hidden="1" customHeight="1">
      <c r="A949" s="6">
        <f t="shared" si="13"/>
        <v>43740</v>
      </c>
      <c r="B949">
        <f>SUMIF('Servicios Realizados'!G$2:G$800,A949,'Servicios Realizados'!H$2:H$800)</f>
        <v>0</v>
      </c>
      <c r="D949">
        <f>SUMIFS('Servicios Realizados'!H:H,'Servicios Realizados'!G:G,A949,'Servicios Realizados'!B:B,D$2)</f>
        <v>0</v>
      </c>
      <c r="E949">
        <f>SUMIFS('Servicios Realizados'!H:H,'Servicios Realizados'!G:G,A949,'Servicios Realizados'!B:B,E$2)</f>
        <v>0</v>
      </c>
      <c r="F949">
        <f>SUMIFS('Servicios Realizados'!H:H,'Servicios Realizados'!G:G,A949,'Servicios Realizados'!B:B,F$2)</f>
        <v>0</v>
      </c>
      <c r="G949">
        <f>SUMIFS('Servicios Realizados'!H:H,'Servicios Realizados'!G:G,A949,'Servicios Realizados'!B:B,G$2)</f>
        <v>0</v>
      </c>
      <c r="H949">
        <f>SUMIFS('Servicios Realizados'!H:H,'Servicios Realizados'!G:G,A949,'Servicios Realizados'!B:B,H$2)</f>
        <v>0</v>
      </c>
      <c r="I949">
        <f>SUMIFS('Servicios Realizados'!H:H,'Servicios Realizados'!G:G,A949,'Servicios Realizados'!B:B,I$2)</f>
        <v>0</v>
      </c>
      <c r="J949">
        <f>SUMIFS('Servicios Realizados'!H:H,'Servicios Realizados'!G:G,A949,'Servicios Realizados'!B:B,J$2)</f>
        <v>0</v>
      </c>
    </row>
    <row r="950" spans="1:10" ht="15" hidden="1" customHeight="1">
      <c r="A950" s="6">
        <f t="shared" si="13"/>
        <v>43741</v>
      </c>
      <c r="B950">
        <f>SUMIF('Servicios Realizados'!G$2:G$800,A950,'Servicios Realizados'!H$2:H$800)</f>
        <v>0</v>
      </c>
      <c r="D950">
        <f>SUMIFS('Servicios Realizados'!H:H,'Servicios Realizados'!G:G,A950,'Servicios Realizados'!B:B,D$2)</f>
        <v>0</v>
      </c>
      <c r="E950">
        <f>SUMIFS('Servicios Realizados'!H:H,'Servicios Realizados'!G:G,A950,'Servicios Realizados'!B:B,E$2)</f>
        <v>0</v>
      </c>
      <c r="F950">
        <f>SUMIFS('Servicios Realizados'!H:H,'Servicios Realizados'!G:G,A950,'Servicios Realizados'!B:B,F$2)</f>
        <v>0</v>
      </c>
      <c r="G950">
        <f>SUMIFS('Servicios Realizados'!H:H,'Servicios Realizados'!G:G,A950,'Servicios Realizados'!B:B,G$2)</f>
        <v>0</v>
      </c>
      <c r="H950">
        <f>SUMIFS('Servicios Realizados'!H:H,'Servicios Realizados'!G:G,A950,'Servicios Realizados'!B:B,H$2)</f>
        <v>0</v>
      </c>
      <c r="I950">
        <f>SUMIFS('Servicios Realizados'!H:H,'Servicios Realizados'!G:G,A950,'Servicios Realizados'!B:B,I$2)</f>
        <v>0</v>
      </c>
      <c r="J950">
        <f>SUMIFS('Servicios Realizados'!H:H,'Servicios Realizados'!G:G,A950,'Servicios Realizados'!B:B,J$2)</f>
        <v>0</v>
      </c>
    </row>
    <row r="951" spans="1:10" ht="15" hidden="1" customHeight="1">
      <c r="A951" s="6">
        <f t="shared" si="13"/>
        <v>43742</v>
      </c>
      <c r="B951">
        <f>SUMIF('Servicios Realizados'!G$2:G$800,A951,'Servicios Realizados'!H$2:H$800)</f>
        <v>0</v>
      </c>
      <c r="D951">
        <f>SUMIFS('Servicios Realizados'!H:H,'Servicios Realizados'!G:G,A951,'Servicios Realizados'!B:B,D$2)</f>
        <v>0</v>
      </c>
      <c r="E951">
        <f>SUMIFS('Servicios Realizados'!H:H,'Servicios Realizados'!G:G,A951,'Servicios Realizados'!B:B,E$2)</f>
        <v>0</v>
      </c>
      <c r="F951">
        <f>SUMIFS('Servicios Realizados'!H:H,'Servicios Realizados'!G:G,A951,'Servicios Realizados'!B:B,F$2)</f>
        <v>0</v>
      </c>
      <c r="G951">
        <f>SUMIFS('Servicios Realizados'!H:H,'Servicios Realizados'!G:G,A951,'Servicios Realizados'!B:B,G$2)</f>
        <v>0</v>
      </c>
      <c r="H951">
        <f>SUMIFS('Servicios Realizados'!H:H,'Servicios Realizados'!G:G,A951,'Servicios Realizados'!B:B,H$2)</f>
        <v>0</v>
      </c>
      <c r="I951">
        <f>SUMIFS('Servicios Realizados'!H:H,'Servicios Realizados'!G:G,A951,'Servicios Realizados'!B:B,I$2)</f>
        <v>0</v>
      </c>
      <c r="J951">
        <f>SUMIFS('Servicios Realizados'!H:H,'Servicios Realizados'!G:G,A951,'Servicios Realizados'!B:B,J$2)</f>
        <v>0</v>
      </c>
    </row>
    <row r="952" spans="1:10" ht="15" hidden="1" customHeight="1">
      <c r="A952" s="6">
        <f t="shared" si="13"/>
        <v>43743</v>
      </c>
      <c r="B952">
        <f>SUMIF('Servicios Realizados'!G$2:G$800,A952,'Servicios Realizados'!H$2:H$800)</f>
        <v>0</v>
      </c>
      <c r="D952">
        <f>SUMIFS('Servicios Realizados'!H:H,'Servicios Realizados'!G:G,A952,'Servicios Realizados'!B:B,D$2)</f>
        <v>0</v>
      </c>
      <c r="E952">
        <f>SUMIFS('Servicios Realizados'!H:H,'Servicios Realizados'!G:G,A952,'Servicios Realizados'!B:B,E$2)</f>
        <v>0</v>
      </c>
      <c r="F952">
        <f>SUMIFS('Servicios Realizados'!H:H,'Servicios Realizados'!G:G,A952,'Servicios Realizados'!B:B,F$2)</f>
        <v>0</v>
      </c>
      <c r="G952">
        <f>SUMIFS('Servicios Realizados'!H:H,'Servicios Realizados'!G:G,A952,'Servicios Realizados'!B:B,G$2)</f>
        <v>0</v>
      </c>
      <c r="H952">
        <f>SUMIFS('Servicios Realizados'!H:H,'Servicios Realizados'!G:G,A952,'Servicios Realizados'!B:B,H$2)</f>
        <v>0</v>
      </c>
      <c r="I952">
        <f>SUMIFS('Servicios Realizados'!H:H,'Servicios Realizados'!G:G,A952,'Servicios Realizados'!B:B,I$2)</f>
        <v>0</v>
      </c>
      <c r="J952">
        <f>SUMIFS('Servicios Realizados'!H:H,'Servicios Realizados'!G:G,A952,'Servicios Realizados'!B:B,J$2)</f>
        <v>0</v>
      </c>
    </row>
    <row r="953" spans="1:10" ht="15" hidden="1" customHeight="1">
      <c r="A953" s="6">
        <f t="shared" si="13"/>
        <v>43744</v>
      </c>
      <c r="B953">
        <f>SUMIF('Servicios Realizados'!G$2:G$800,A953,'Servicios Realizados'!H$2:H$800)</f>
        <v>0</v>
      </c>
      <c r="D953">
        <f>SUMIFS('Servicios Realizados'!H:H,'Servicios Realizados'!G:G,A953,'Servicios Realizados'!B:B,D$2)</f>
        <v>0</v>
      </c>
      <c r="E953">
        <f>SUMIFS('Servicios Realizados'!H:H,'Servicios Realizados'!G:G,A953,'Servicios Realizados'!B:B,E$2)</f>
        <v>0</v>
      </c>
      <c r="F953">
        <f>SUMIFS('Servicios Realizados'!H:H,'Servicios Realizados'!G:G,A953,'Servicios Realizados'!B:B,F$2)</f>
        <v>0</v>
      </c>
      <c r="G953">
        <f>SUMIFS('Servicios Realizados'!H:H,'Servicios Realizados'!G:G,A953,'Servicios Realizados'!B:B,G$2)</f>
        <v>0</v>
      </c>
      <c r="H953">
        <f>SUMIFS('Servicios Realizados'!H:H,'Servicios Realizados'!G:G,A953,'Servicios Realizados'!B:B,H$2)</f>
        <v>0</v>
      </c>
      <c r="I953">
        <f>SUMIFS('Servicios Realizados'!H:H,'Servicios Realizados'!G:G,A953,'Servicios Realizados'!B:B,I$2)</f>
        <v>0</v>
      </c>
      <c r="J953">
        <f>SUMIFS('Servicios Realizados'!H:H,'Servicios Realizados'!G:G,A953,'Servicios Realizados'!B:B,J$2)</f>
        <v>0</v>
      </c>
    </row>
    <row r="954" spans="1:10" ht="15" hidden="1" customHeight="1">
      <c r="A954" s="6">
        <f t="shared" si="13"/>
        <v>43745</v>
      </c>
      <c r="B954">
        <f>SUMIF('Servicios Realizados'!G$2:G$800,A954,'Servicios Realizados'!H$2:H$800)</f>
        <v>0</v>
      </c>
      <c r="D954">
        <f>SUMIFS('Servicios Realizados'!H:H,'Servicios Realizados'!G:G,A954,'Servicios Realizados'!B:B,D$2)</f>
        <v>0</v>
      </c>
      <c r="E954">
        <f>SUMIFS('Servicios Realizados'!H:H,'Servicios Realizados'!G:G,A954,'Servicios Realizados'!B:B,E$2)</f>
        <v>0</v>
      </c>
      <c r="F954">
        <f>SUMIFS('Servicios Realizados'!H:H,'Servicios Realizados'!G:G,A954,'Servicios Realizados'!B:B,F$2)</f>
        <v>0</v>
      </c>
      <c r="G954">
        <f>SUMIFS('Servicios Realizados'!H:H,'Servicios Realizados'!G:G,A954,'Servicios Realizados'!B:B,G$2)</f>
        <v>0</v>
      </c>
      <c r="H954">
        <f>SUMIFS('Servicios Realizados'!H:H,'Servicios Realizados'!G:G,A954,'Servicios Realizados'!B:B,H$2)</f>
        <v>0</v>
      </c>
      <c r="I954">
        <f>SUMIFS('Servicios Realizados'!H:H,'Servicios Realizados'!G:G,A954,'Servicios Realizados'!B:B,I$2)</f>
        <v>0</v>
      </c>
      <c r="J954">
        <f>SUMIFS('Servicios Realizados'!H:H,'Servicios Realizados'!G:G,A954,'Servicios Realizados'!B:B,J$2)</f>
        <v>0</v>
      </c>
    </row>
    <row r="955" spans="1:10" ht="15" hidden="1" customHeight="1">
      <c r="A955" s="6">
        <f t="shared" si="13"/>
        <v>43746</v>
      </c>
      <c r="B955">
        <f>SUMIF('Servicios Realizados'!G$2:G$800,A955,'Servicios Realizados'!H$2:H$800)</f>
        <v>0</v>
      </c>
      <c r="D955">
        <f>SUMIFS('Servicios Realizados'!H:H,'Servicios Realizados'!G:G,A955,'Servicios Realizados'!B:B,D$2)</f>
        <v>0</v>
      </c>
      <c r="E955">
        <f>SUMIFS('Servicios Realizados'!H:H,'Servicios Realizados'!G:G,A955,'Servicios Realizados'!B:B,E$2)</f>
        <v>0</v>
      </c>
      <c r="F955">
        <f>SUMIFS('Servicios Realizados'!H:H,'Servicios Realizados'!G:G,A955,'Servicios Realizados'!B:B,F$2)</f>
        <v>0</v>
      </c>
      <c r="G955">
        <f>SUMIFS('Servicios Realizados'!H:H,'Servicios Realizados'!G:G,A955,'Servicios Realizados'!B:B,G$2)</f>
        <v>0</v>
      </c>
      <c r="H955">
        <f>SUMIFS('Servicios Realizados'!H:H,'Servicios Realizados'!G:G,A955,'Servicios Realizados'!B:B,H$2)</f>
        <v>0</v>
      </c>
      <c r="I955">
        <f>SUMIFS('Servicios Realizados'!H:H,'Servicios Realizados'!G:G,A955,'Servicios Realizados'!B:B,I$2)</f>
        <v>0</v>
      </c>
      <c r="J955">
        <f>SUMIFS('Servicios Realizados'!H:H,'Servicios Realizados'!G:G,A955,'Servicios Realizados'!B:B,J$2)</f>
        <v>0</v>
      </c>
    </row>
    <row r="956" spans="1:10" ht="15" hidden="1" customHeight="1">
      <c r="A956" s="6">
        <f t="shared" si="13"/>
        <v>43747</v>
      </c>
      <c r="B956">
        <f>SUMIF('Servicios Realizados'!G$2:G$800,A956,'Servicios Realizados'!H$2:H$800)</f>
        <v>0</v>
      </c>
      <c r="D956">
        <f>SUMIFS('Servicios Realizados'!H:H,'Servicios Realizados'!G:G,A956,'Servicios Realizados'!B:B,D$2)</f>
        <v>0</v>
      </c>
      <c r="E956">
        <f>SUMIFS('Servicios Realizados'!H:H,'Servicios Realizados'!G:G,A956,'Servicios Realizados'!B:B,E$2)</f>
        <v>0</v>
      </c>
      <c r="F956">
        <f>SUMIFS('Servicios Realizados'!H:H,'Servicios Realizados'!G:G,A956,'Servicios Realizados'!B:B,F$2)</f>
        <v>0</v>
      </c>
      <c r="G956">
        <f>SUMIFS('Servicios Realizados'!H:H,'Servicios Realizados'!G:G,A956,'Servicios Realizados'!B:B,G$2)</f>
        <v>0</v>
      </c>
      <c r="H956">
        <f>SUMIFS('Servicios Realizados'!H:H,'Servicios Realizados'!G:G,A956,'Servicios Realizados'!B:B,H$2)</f>
        <v>0</v>
      </c>
      <c r="I956">
        <f>SUMIFS('Servicios Realizados'!H:H,'Servicios Realizados'!G:G,A956,'Servicios Realizados'!B:B,I$2)</f>
        <v>0</v>
      </c>
      <c r="J956">
        <f>SUMIFS('Servicios Realizados'!H:H,'Servicios Realizados'!G:G,A956,'Servicios Realizados'!B:B,J$2)</f>
        <v>0</v>
      </c>
    </row>
    <row r="957" spans="1:10" ht="15" hidden="1" customHeight="1">
      <c r="A957" s="6">
        <f t="shared" si="13"/>
        <v>43748</v>
      </c>
      <c r="B957">
        <f>SUMIF('Servicios Realizados'!G$2:G$800,A957,'Servicios Realizados'!H$2:H$800)</f>
        <v>0</v>
      </c>
      <c r="D957">
        <f>SUMIFS('Servicios Realizados'!H:H,'Servicios Realizados'!G:G,A957,'Servicios Realizados'!B:B,D$2)</f>
        <v>0</v>
      </c>
      <c r="E957">
        <f>SUMIFS('Servicios Realizados'!H:H,'Servicios Realizados'!G:G,A957,'Servicios Realizados'!B:B,E$2)</f>
        <v>0</v>
      </c>
      <c r="F957">
        <f>SUMIFS('Servicios Realizados'!H:H,'Servicios Realizados'!G:G,A957,'Servicios Realizados'!B:B,F$2)</f>
        <v>0</v>
      </c>
      <c r="G957">
        <f>SUMIFS('Servicios Realizados'!H:H,'Servicios Realizados'!G:G,A957,'Servicios Realizados'!B:B,G$2)</f>
        <v>0</v>
      </c>
      <c r="H957">
        <f>SUMIFS('Servicios Realizados'!H:H,'Servicios Realizados'!G:G,A957,'Servicios Realizados'!B:B,H$2)</f>
        <v>0</v>
      </c>
      <c r="I957">
        <f>SUMIFS('Servicios Realizados'!H:H,'Servicios Realizados'!G:G,A957,'Servicios Realizados'!B:B,I$2)</f>
        <v>0</v>
      </c>
      <c r="J957">
        <f>SUMIFS('Servicios Realizados'!H:H,'Servicios Realizados'!G:G,A957,'Servicios Realizados'!B:B,J$2)</f>
        <v>0</v>
      </c>
    </row>
    <row r="958" spans="1:10" ht="15" hidden="1" customHeight="1">
      <c r="A958" s="6">
        <f t="shared" si="13"/>
        <v>43749</v>
      </c>
      <c r="B958">
        <f>SUMIF('Servicios Realizados'!G$2:G$800,A958,'Servicios Realizados'!H$2:H$800)</f>
        <v>0</v>
      </c>
      <c r="D958">
        <f>SUMIFS('Servicios Realizados'!H:H,'Servicios Realizados'!G:G,A958,'Servicios Realizados'!B:B,D$2)</f>
        <v>0</v>
      </c>
      <c r="E958">
        <f>SUMIFS('Servicios Realizados'!H:H,'Servicios Realizados'!G:G,A958,'Servicios Realizados'!B:B,E$2)</f>
        <v>0</v>
      </c>
      <c r="F958">
        <f>SUMIFS('Servicios Realizados'!H:H,'Servicios Realizados'!G:G,A958,'Servicios Realizados'!B:B,F$2)</f>
        <v>0</v>
      </c>
      <c r="G958">
        <f>SUMIFS('Servicios Realizados'!H:H,'Servicios Realizados'!G:G,A958,'Servicios Realizados'!B:B,G$2)</f>
        <v>0</v>
      </c>
      <c r="H958">
        <f>SUMIFS('Servicios Realizados'!H:H,'Servicios Realizados'!G:G,A958,'Servicios Realizados'!B:B,H$2)</f>
        <v>0</v>
      </c>
      <c r="I958">
        <f>SUMIFS('Servicios Realizados'!H:H,'Servicios Realizados'!G:G,A958,'Servicios Realizados'!B:B,I$2)</f>
        <v>0</v>
      </c>
      <c r="J958">
        <f>SUMIFS('Servicios Realizados'!H:H,'Servicios Realizados'!G:G,A958,'Servicios Realizados'!B:B,J$2)</f>
        <v>0</v>
      </c>
    </row>
    <row r="959" spans="1:10" ht="15" hidden="1" customHeight="1">
      <c r="A959" s="6">
        <f t="shared" si="13"/>
        <v>43750</v>
      </c>
      <c r="B959">
        <f>SUMIF('Servicios Realizados'!G$2:G$800,A959,'Servicios Realizados'!H$2:H$800)</f>
        <v>0</v>
      </c>
      <c r="D959">
        <f>SUMIFS('Servicios Realizados'!H:H,'Servicios Realizados'!G:G,A959,'Servicios Realizados'!B:B,D$2)</f>
        <v>0</v>
      </c>
      <c r="E959">
        <f>SUMIFS('Servicios Realizados'!H:H,'Servicios Realizados'!G:G,A959,'Servicios Realizados'!B:B,E$2)</f>
        <v>0</v>
      </c>
      <c r="F959">
        <f>SUMIFS('Servicios Realizados'!H:H,'Servicios Realizados'!G:G,A959,'Servicios Realizados'!B:B,F$2)</f>
        <v>0</v>
      </c>
      <c r="G959">
        <f>SUMIFS('Servicios Realizados'!H:H,'Servicios Realizados'!G:G,A959,'Servicios Realizados'!B:B,G$2)</f>
        <v>0</v>
      </c>
      <c r="H959">
        <f>SUMIFS('Servicios Realizados'!H:H,'Servicios Realizados'!G:G,A959,'Servicios Realizados'!B:B,H$2)</f>
        <v>0</v>
      </c>
      <c r="I959">
        <f>SUMIFS('Servicios Realizados'!H:H,'Servicios Realizados'!G:G,A959,'Servicios Realizados'!B:B,I$2)</f>
        <v>0</v>
      </c>
      <c r="J959">
        <f>SUMIFS('Servicios Realizados'!H:H,'Servicios Realizados'!G:G,A959,'Servicios Realizados'!B:B,J$2)</f>
        <v>0</v>
      </c>
    </row>
    <row r="960" spans="1:10" ht="15" hidden="1" customHeight="1">
      <c r="A960" s="6">
        <f t="shared" si="13"/>
        <v>43751</v>
      </c>
      <c r="B960">
        <f>SUMIF('Servicios Realizados'!G$2:G$800,A960,'Servicios Realizados'!H$2:H$800)</f>
        <v>0</v>
      </c>
      <c r="D960">
        <f>SUMIFS('Servicios Realizados'!H:H,'Servicios Realizados'!G:G,A960,'Servicios Realizados'!B:B,D$2)</f>
        <v>0</v>
      </c>
      <c r="E960">
        <f>SUMIFS('Servicios Realizados'!H:H,'Servicios Realizados'!G:G,A960,'Servicios Realizados'!B:B,E$2)</f>
        <v>0</v>
      </c>
      <c r="F960">
        <f>SUMIFS('Servicios Realizados'!H:H,'Servicios Realizados'!G:G,A960,'Servicios Realizados'!B:B,F$2)</f>
        <v>0</v>
      </c>
      <c r="G960">
        <f>SUMIFS('Servicios Realizados'!H:H,'Servicios Realizados'!G:G,A960,'Servicios Realizados'!B:B,G$2)</f>
        <v>0</v>
      </c>
      <c r="H960">
        <f>SUMIFS('Servicios Realizados'!H:H,'Servicios Realizados'!G:G,A960,'Servicios Realizados'!B:B,H$2)</f>
        <v>0</v>
      </c>
      <c r="I960">
        <f>SUMIFS('Servicios Realizados'!H:H,'Servicios Realizados'!G:G,A960,'Servicios Realizados'!B:B,I$2)</f>
        <v>0</v>
      </c>
      <c r="J960">
        <f>SUMIFS('Servicios Realizados'!H:H,'Servicios Realizados'!G:G,A960,'Servicios Realizados'!B:B,J$2)</f>
        <v>0</v>
      </c>
    </row>
    <row r="961" spans="1:10" ht="15" hidden="1" customHeight="1">
      <c r="A961" s="6">
        <f t="shared" si="13"/>
        <v>43752</v>
      </c>
      <c r="B961">
        <f>SUMIF('Servicios Realizados'!G$2:G$800,A961,'Servicios Realizados'!H$2:H$800)</f>
        <v>0</v>
      </c>
      <c r="D961">
        <f>SUMIFS('Servicios Realizados'!H:H,'Servicios Realizados'!G:G,A961,'Servicios Realizados'!B:B,D$2)</f>
        <v>0</v>
      </c>
      <c r="E961">
        <f>SUMIFS('Servicios Realizados'!H:H,'Servicios Realizados'!G:G,A961,'Servicios Realizados'!B:B,E$2)</f>
        <v>0</v>
      </c>
      <c r="F961">
        <f>SUMIFS('Servicios Realizados'!H:H,'Servicios Realizados'!G:G,A961,'Servicios Realizados'!B:B,F$2)</f>
        <v>0</v>
      </c>
      <c r="G961">
        <f>SUMIFS('Servicios Realizados'!H:H,'Servicios Realizados'!G:G,A961,'Servicios Realizados'!B:B,G$2)</f>
        <v>0</v>
      </c>
      <c r="H961">
        <f>SUMIFS('Servicios Realizados'!H:H,'Servicios Realizados'!G:G,A961,'Servicios Realizados'!B:B,H$2)</f>
        <v>0</v>
      </c>
      <c r="I961">
        <f>SUMIFS('Servicios Realizados'!H:H,'Servicios Realizados'!G:G,A961,'Servicios Realizados'!B:B,I$2)</f>
        <v>0</v>
      </c>
      <c r="J961">
        <f>SUMIFS('Servicios Realizados'!H:H,'Servicios Realizados'!G:G,A961,'Servicios Realizados'!B:B,J$2)</f>
        <v>0</v>
      </c>
    </row>
    <row r="962" spans="1:10" ht="15" hidden="1" customHeight="1">
      <c r="A962" s="6">
        <f t="shared" si="13"/>
        <v>43753</v>
      </c>
      <c r="B962">
        <f>SUMIF('Servicios Realizados'!G$2:G$800,A962,'Servicios Realizados'!H$2:H$800)</f>
        <v>0</v>
      </c>
      <c r="D962">
        <f>SUMIFS('Servicios Realizados'!H:H,'Servicios Realizados'!G:G,A962,'Servicios Realizados'!B:B,D$2)</f>
        <v>0</v>
      </c>
      <c r="E962">
        <f>SUMIFS('Servicios Realizados'!H:H,'Servicios Realizados'!G:G,A962,'Servicios Realizados'!B:B,E$2)</f>
        <v>0</v>
      </c>
      <c r="F962">
        <f>SUMIFS('Servicios Realizados'!H:H,'Servicios Realizados'!G:G,A962,'Servicios Realizados'!B:B,F$2)</f>
        <v>0</v>
      </c>
      <c r="G962">
        <f>SUMIFS('Servicios Realizados'!H:H,'Servicios Realizados'!G:G,A962,'Servicios Realizados'!B:B,G$2)</f>
        <v>0</v>
      </c>
      <c r="H962">
        <f>SUMIFS('Servicios Realizados'!H:H,'Servicios Realizados'!G:G,A962,'Servicios Realizados'!B:B,H$2)</f>
        <v>0</v>
      </c>
      <c r="I962">
        <f>SUMIFS('Servicios Realizados'!H:H,'Servicios Realizados'!G:G,A962,'Servicios Realizados'!B:B,I$2)</f>
        <v>0</v>
      </c>
      <c r="J962">
        <f>SUMIFS('Servicios Realizados'!H:H,'Servicios Realizados'!G:G,A962,'Servicios Realizados'!B:B,J$2)</f>
        <v>0</v>
      </c>
    </row>
    <row r="963" spans="1:10" ht="15" hidden="1" customHeight="1">
      <c r="A963" s="6">
        <f t="shared" si="13"/>
        <v>43754</v>
      </c>
      <c r="B963">
        <f>SUMIF('Servicios Realizados'!G$2:G$800,A963,'Servicios Realizados'!H$2:H$800)</f>
        <v>0</v>
      </c>
      <c r="D963">
        <f>SUMIFS('Servicios Realizados'!H:H,'Servicios Realizados'!G:G,A963,'Servicios Realizados'!B:B,D$2)</f>
        <v>0</v>
      </c>
      <c r="E963">
        <f>SUMIFS('Servicios Realizados'!H:H,'Servicios Realizados'!G:G,A963,'Servicios Realizados'!B:B,E$2)</f>
        <v>0</v>
      </c>
      <c r="F963">
        <f>SUMIFS('Servicios Realizados'!H:H,'Servicios Realizados'!G:G,A963,'Servicios Realizados'!B:B,F$2)</f>
        <v>0</v>
      </c>
      <c r="G963">
        <f>SUMIFS('Servicios Realizados'!H:H,'Servicios Realizados'!G:G,A963,'Servicios Realizados'!B:B,G$2)</f>
        <v>0</v>
      </c>
      <c r="H963">
        <f>SUMIFS('Servicios Realizados'!H:H,'Servicios Realizados'!G:G,A963,'Servicios Realizados'!B:B,H$2)</f>
        <v>0</v>
      </c>
      <c r="I963">
        <f>SUMIFS('Servicios Realizados'!H:H,'Servicios Realizados'!G:G,A963,'Servicios Realizados'!B:B,I$2)</f>
        <v>0</v>
      </c>
      <c r="J963">
        <f>SUMIFS('Servicios Realizados'!H:H,'Servicios Realizados'!G:G,A963,'Servicios Realizados'!B:B,J$2)</f>
        <v>0</v>
      </c>
    </row>
    <row r="964" spans="1:10" ht="15" hidden="1" customHeight="1">
      <c r="A964" s="6">
        <f t="shared" si="13"/>
        <v>43755</v>
      </c>
      <c r="B964">
        <f>SUMIF('Servicios Realizados'!G$2:G$800,A964,'Servicios Realizados'!H$2:H$800)</f>
        <v>0</v>
      </c>
      <c r="D964">
        <f>SUMIFS('Servicios Realizados'!H:H,'Servicios Realizados'!G:G,A964,'Servicios Realizados'!B:B,D$2)</f>
        <v>0</v>
      </c>
      <c r="E964">
        <f>SUMIFS('Servicios Realizados'!H:H,'Servicios Realizados'!G:G,A964,'Servicios Realizados'!B:B,E$2)</f>
        <v>0</v>
      </c>
      <c r="F964">
        <f>SUMIFS('Servicios Realizados'!H:H,'Servicios Realizados'!G:G,A964,'Servicios Realizados'!B:B,F$2)</f>
        <v>0</v>
      </c>
      <c r="G964">
        <f>SUMIFS('Servicios Realizados'!H:H,'Servicios Realizados'!G:G,A964,'Servicios Realizados'!B:B,G$2)</f>
        <v>0</v>
      </c>
      <c r="H964">
        <f>SUMIFS('Servicios Realizados'!H:H,'Servicios Realizados'!G:G,A964,'Servicios Realizados'!B:B,H$2)</f>
        <v>0</v>
      </c>
      <c r="I964">
        <f>SUMIFS('Servicios Realizados'!H:H,'Servicios Realizados'!G:G,A964,'Servicios Realizados'!B:B,I$2)</f>
        <v>0</v>
      </c>
      <c r="J964">
        <f>SUMIFS('Servicios Realizados'!H:H,'Servicios Realizados'!G:G,A964,'Servicios Realizados'!B:B,J$2)</f>
        <v>0</v>
      </c>
    </row>
    <row r="965" spans="1:10" ht="15" hidden="1" customHeight="1">
      <c r="A965" s="6">
        <f t="shared" si="13"/>
        <v>43756</v>
      </c>
      <c r="B965">
        <f>SUMIF('Servicios Realizados'!G$2:G$800,A965,'Servicios Realizados'!H$2:H$800)</f>
        <v>0</v>
      </c>
      <c r="D965">
        <f>SUMIFS('Servicios Realizados'!H:H,'Servicios Realizados'!G:G,A965,'Servicios Realizados'!B:B,D$2)</f>
        <v>0</v>
      </c>
      <c r="E965">
        <f>SUMIFS('Servicios Realizados'!H:H,'Servicios Realizados'!G:G,A965,'Servicios Realizados'!B:B,E$2)</f>
        <v>0</v>
      </c>
      <c r="F965">
        <f>SUMIFS('Servicios Realizados'!H:H,'Servicios Realizados'!G:G,A965,'Servicios Realizados'!B:B,F$2)</f>
        <v>0</v>
      </c>
      <c r="G965">
        <f>SUMIFS('Servicios Realizados'!H:H,'Servicios Realizados'!G:G,A965,'Servicios Realizados'!B:B,G$2)</f>
        <v>0</v>
      </c>
      <c r="H965">
        <f>SUMIFS('Servicios Realizados'!H:H,'Servicios Realizados'!G:G,A965,'Servicios Realizados'!B:B,H$2)</f>
        <v>0</v>
      </c>
      <c r="I965">
        <f>SUMIFS('Servicios Realizados'!H:H,'Servicios Realizados'!G:G,A965,'Servicios Realizados'!B:B,I$2)</f>
        <v>0</v>
      </c>
      <c r="J965">
        <f>SUMIFS('Servicios Realizados'!H:H,'Servicios Realizados'!G:G,A965,'Servicios Realizados'!B:B,J$2)</f>
        <v>0</v>
      </c>
    </row>
    <row r="966" spans="1:10" ht="15" hidden="1" customHeight="1">
      <c r="A966" s="6">
        <f t="shared" si="13"/>
        <v>43757</v>
      </c>
      <c r="B966">
        <f>SUMIF('Servicios Realizados'!G$2:G$800,A966,'Servicios Realizados'!H$2:H$800)</f>
        <v>0</v>
      </c>
      <c r="D966">
        <f>SUMIFS('Servicios Realizados'!H:H,'Servicios Realizados'!G:G,A966,'Servicios Realizados'!B:B,D$2)</f>
        <v>0</v>
      </c>
      <c r="E966">
        <f>SUMIFS('Servicios Realizados'!H:H,'Servicios Realizados'!G:G,A966,'Servicios Realizados'!B:B,E$2)</f>
        <v>0</v>
      </c>
      <c r="F966">
        <f>SUMIFS('Servicios Realizados'!H:H,'Servicios Realizados'!G:G,A966,'Servicios Realizados'!B:B,F$2)</f>
        <v>0</v>
      </c>
      <c r="G966">
        <f>SUMIFS('Servicios Realizados'!H:H,'Servicios Realizados'!G:G,A966,'Servicios Realizados'!B:B,G$2)</f>
        <v>0</v>
      </c>
      <c r="H966">
        <f>SUMIFS('Servicios Realizados'!H:H,'Servicios Realizados'!G:G,A966,'Servicios Realizados'!B:B,H$2)</f>
        <v>0</v>
      </c>
      <c r="I966">
        <f>SUMIFS('Servicios Realizados'!H:H,'Servicios Realizados'!G:G,A966,'Servicios Realizados'!B:B,I$2)</f>
        <v>0</v>
      </c>
      <c r="J966">
        <f>SUMIFS('Servicios Realizados'!H:H,'Servicios Realizados'!G:G,A966,'Servicios Realizados'!B:B,J$2)</f>
        <v>0</v>
      </c>
    </row>
    <row r="967" spans="1:10" ht="15" hidden="1" customHeight="1">
      <c r="A967" s="6">
        <f t="shared" si="13"/>
        <v>43758</v>
      </c>
      <c r="B967">
        <f>SUMIF('Servicios Realizados'!G$2:G$800,A967,'Servicios Realizados'!H$2:H$800)</f>
        <v>0</v>
      </c>
      <c r="D967">
        <f>SUMIFS('Servicios Realizados'!H:H,'Servicios Realizados'!G:G,A967,'Servicios Realizados'!B:B,D$2)</f>
        <v>0</v>
      </c>
      <c r="E967">
        <f>SUMIFS('Servicios Realizados'!H:H,'Servicios Realizados'!G:G,A967,'Servicios Realizados'!B:B,E$2)</f>
        <v>0</v>
      </c>
      <c r="F967">
        <f>SUMIFS('Servicios Realizados'!H:H,'Servicios Realizados'!G:G,A967,'Servicios Realizados'!B:B,F$2)</f>
        <v>0</v>
      </c>
      <c r="G967">
        <f>SUMIFS('Servicios Realizados'!H:H,'Servicios Realizados'!G:G,A967,'Servicios Realizados'!B:B,G$2)</f>
        <v>0</v>
      </c>
      <c r="H967">
        <f>SUMIFS('Servicios Realizados'!H:H,'Servicios Realizados'!G:G,A967,'Servicios Realizados'!B:B,H$2)</f>
        <v>0</v>
      </c>
      <c r="I967">
        <f>SUMIFS('Servicios Realizados'!H:H,'Servicios Realizados'!G:G,A967,'Servicios Realizados'!B:B,I$2)</f>
        <v>0</v>
      </c>
      <c r="J967">
        <f>SUMIFS('Servicios Realizados'!H:H,'Servicios Realizados'!G:G,A967,'Servicios Realizados'!B:B,J$2)</f>
        <v>0</v>
      </c>
    </row>
    <row r="968" spans="1:10" ht="15" hidden="1" customHeight="1">
      <c r="A968" s="6">
        <f t="shared" si="13"/>
        <v>43759</v>
      </c>
      <c r="B968">
        <f>SUMIF('Servicios Realizados'!G$2:G$800,A968,'Servicios Realizados'!H$2:H$800)</f>
        <v>0</v>
      </c>
      <c r="D968">
        <f>SUMIFS('Servicios Realizados'!H:H,'Servicios Realizados'!G:G,A968,'Servicios Realizados'!B:B,D$2)</f>
        <v>0</v>
      </c>
      <c r="E968">
        <f>SUMIFS('Servicios Realizados'!H:H,'Servicios Realizados'!G:G,A968,'Servicios Realizados'!B:B,E$2)</f>
        <v>0</v>
      </c>
      <c r="F968">
        <f>SUMIFS('Servicios Realizados'!H:H,'Servicios Realizados'!G:G,A968,'Servicios Realizados'!B:B,F$2)</f>
        <v>0</v>
      </c>
      <c r="G968">
        <f>SUMIFS('Servicios Realizados'!H:H,'Servicios Realizados'!G:G,A968,'Servicios Realizados'!B:B,G$2)</f>
        <v>0</v>
      </c>
      <c r="H968">
        <f>SUMIFS('Servicios Realizados'!H:H,'Servicios Realizados'!G:G,A968,'Servicios Realizados'!B:B,H$2)</f>
        <v>0</v>
      </c>
      <c r="I968">
        <f>SUMIFS('Servicios Realizados'!H:H,'Servicios Realizados'!G:G,A968,'Servicios Realizados'!B:B,I$2)</f>
        <v>0</v>
      </c>
      <c r="J968">
        <f>SUMIFS('Servicios Realizados'!H:H,'Servicios Realizados'!G:G,A968,'Servicios Realizados'!B:B,J$2)</f>
        <v>0</v>
      </c>
    </row>
    <row r="969" spans="1:10" ht="15" hidden="1" customHeight="1">
      <c r="A969" s="6">
        <f t="shared" si="13"/>
        <v>43760</v>
      </c>
      <c r="B969">
        <f>SUMIF('Servicios Realizados'!G$2:G$800,A969,'Servicios Realizados'!H$2:H$800)</f>
        <v>0</v>
      </c>
      <c r="D969">
        <f>SUMIFS('Servicios Realizados'!H:H,'Servicios Realizados'!G:G,A969,'Servicios Realizados'!B:B,D$2)</f>
        <v>0</v>
      </c>
      <c r="E969">
        <f>SUMIFS('Servicios Realizados'!H:H,'Servicios Realizados'!G:G,A969,'Servicios Realizados'!B:B,E$2)</f>
        <v>0</v>
      </c>
      <c r="F969">
        <f>SUMIFS('Servicios Realizados'!H:H,'Servicios Realizados'!G:G,A969,'Servicios Realizados'!B:B,F$2)</f>
        <v>0</v>
      </c>
      <c r="G969">
        <f>SUMIFS('Servicios Realizados'!H:H,'Servicios Realizados'!G:G,A969,'Servicios Realizados'!B:B,G$2)</f>
        <v>0</v>
      </c>
      <c r="H969">
        <f>SUMIFS('Servicios Realizados'!H:H,'Servicios Realizados'!G:G,A969,'Servicios Realizados'!B:B,H$2)</f>
        <v>0</v>
      </c>
      <c r="I969">
        <f>SUMIFS('Servicios Realizados'!H:H,'Servicios Realizados'!G:G,A969,'Servicios Realizados'!B:B,I$2)</f>
        <v>0</v>
      </c>
      <c r="J969">
        <f>SUMIFS('Servicios Realizados'!H:H,'Servicios Realizados'!G:G,A969,'Servicios Realizados'!B:B,J$2)</f>
        <v>0</v>
      </c>
    </row>
    <row r="970" spans="1:10" ht="15" hidden="1" customHeight="1">
      <c r="A970" s="6">
        <f t="shared" si="13"/>
        <v>43761</v>
      </c>
      <c r="B970">
        <f>SUMIF('Servicios Realizados'!G$2:G$800,A970,'Servicios Realizados'!H$2:H$800)</f>
        <v>0</v>
      </c>
      <c r="D970">
        <f>SUMIFS('Servicios Realizados'!H:H,'Servicios Realizados'!G:G,A970,'Servicios Realizados'!B:B,D$2)</f>
        <v>0</v>
      </c>
      <c r="E970">
        <f>SUMIFS('Servicios Realizados'!H:H,'Servicios Realizados'!G:G,A970,'Servicios Realizados'!B:B,E$2)</f>
        <v>0</v>
      </c>
      <c r="F970">
        <f>SUMIFS('Servicios Realizados'!H:H,'Servicios Realizados'!G:G,A970,'Servicios Realizados'!B:B,F$2)</f>
        <v>0</v>
      </c>
      <c r="G970">
        <f>SUMIFS('Servicios Realizados'!H:H,'Servicios Realizados'!G:G,A970,'Servicios Realizados'!B:B,G$2)</f>
        <v>0</v>
      </c>
      <c r="H970">
        <f>SUMIFS('Servicios Realizados'!H:H,'Servicios Realizados'!G:G,A970,'Servicios Realizados'!B:B,H$2)</f>
        <v>0</v>
      </c>
      <c r="I970">
        <f>SUMIFS('Servicios Realizados'!H:H,'Servicios Realizados'!G:G,A970,'Servicios Realizados'!B:B,I$2)</f>
        <v>0</v>
      </c>
      <c r="J970">
        <f>SUMIFS('Servicios Realizados'!H:H,'Servicios Realizados'!G:G,A970,'Servicios Realizados'!B:B,J$2)</f>
        <v>0</v>
      </c>
    </row>
    <row r="971" spans="1:10" ht="15" hidden="1" customHeight="1">
      <c r="A971" s="6">
        <f t="shared" si="13"/>
        <v>43762</v>
      </c>
      <c r="B971">
        <f>SUMIF('Servicios Realizados'!G$2:G$800,A971,'Servicios Realizados'!H$2:H$800)</f>
        <v>0</v>
      </c>
      <c r="D971">
        <f>SUMIFS('Servicios Realizados'!H:H,'Servicios Realizados'!G:G,A971,'Servicios Realizados'!B:B,D$2)</f>
        <v>0</v>
      </c>
      <c r="E971">
        <f>SUMIFS('Servicios Realizados'!H:H,'Servicios Realizados'!G:G,A971,'Servicios Realizados'!B:B,E$2)</f>
        <v>0</v>
      </c>
      <c r="F971">
        <f>SUMIFS('Servicios Realizados'!H:H,'Servicios Realizados'!G:G,A971,'Servicios Realizados'!B:B,F$2)</f>
        <v>0</v>
      </c>
      <c r="G971">
        <f>SUMIFS('Servicios Realizados'!H:H,'Servicios Realizados'!G:G,A971,'Servicios Realizados'!B:B,G$2)</f>
        <v>0</v>
      </c>
      <c r="H971">
        <f>SUMIFS('Servicios Realizados'!H:H,'Servicios Realizados'!G:G,A971,'Servicios Realizados'!B:B,H$2)</f>
        <v>0</v>
      </c>
      <c r="I971">
        <f>SUMIFS('Servicios Realizados'!H:H,'Servicios Realizados'!G:G,A971,'Servicios Realizados'!B:B,I$2)</f>
        <v>0</v>
      </c>
      <c r="J971">
        <f>SUMIFS('Servicios Realizados'!H:H,'Servicios Realizados'!G:G,A971,'Servicios Realizados'!B:B,J$2)</f>
        <v>0</v>
      </c>
    </row>
    <row r="972" spans="1:10" ht="15" hidden="1" customHeight="1">
      <c r="A972" s="6">
        <f t="shared" si="13"/>
        <v>43763</v>
      </c>
      <c r="B972">
        <f>SUMIF('Servicios Realizados'!G$2:G$800,A972,'Servicios Realizados'!H$2:H$800)</f>
        <v>0</v>
      </c>
      <c r="D972">
        <f>SUMIFS('Servicios Realizados'!H:H,'Servicios Realizados'!G:G,A972,'Servicios Realizados'!B:B,D$2)</f>
        <v>0</v>
      </c>
      <c r="E972">
        <f>SUMIFS('Servicios Realizados'!H:H,'Servicios Realizados'!G:G,A972,'Servicios Realizados'!B:B,E$2)</f>
        <v>0</v>
      </c>
      <c r="F972">
        <f>SUMIFS('Servicios Realizados'!H:H,'Servicios Realizados'!G:G,A972,'Servicios Realizados'!B:B,F$2)</f>
        <v>0</v>
      </c>
      <c r="G972">
        <f>SUMIFS('Servicios Realizados'!H:H,'Servicios Realizados'!G:G,A972,'Servicios Realizados'!B:B,G$2)</f>
        <v>0</v>
      </c>
      <c r="H972">
        <f>SUMIFS('Servicios Realizados'!H:H,'Servicios Realizados'!G:G,A972,'Servicios Realizados'!B:B,H$2)</f>
        <v>0</v>
      </c>
      <c r="I972">
        <f>SUMIFS('Servicios Realizados'!H:H,'Servicios Realizados'!G:G,A972,'Servicios Realizados'!B:B,I$2)</f>
        <v>0</v>
      </c>
      <c r="J972">
        <f>SUMIFS('Servicios Realizados'!H:H,'Servicios Realizados'!G:G,A972,'Servicios Realizados'!B:B,J$2)</f>
        <v>0</v>
      </c>
    </row>
    <row r="973" spans="1:10" ht="15" hidden="1" customHeight="1">
      <c r="A973" s="6">
        <f t="shared" si="13"/>
        <v>43764</v>
      </c>
      <c r="B973">
        <f>SUMIF('Servicios Realizados'!G$2:G$800,A973,'Servicios Realizados'!H$2:H$800)</f>
        <v>0</v>
      </c>
      <c r="D973">
        <f>SUMIFS('Servicios Realizados'!H:H,'Servicios Realizados'!G:G,A973,'Servicios Realizados'!B:B,D$2)</f>
        <v>0</v>
      </c>
      <c r="E973">
        <f>SUMIFS('Servicios Realizados'!H:H,'Servicios Realizados'!G:G,A973,'Servicios Realizados'!B:B,E$2)</f>
        <v>0</v>
      </c>
      <c r="F973">
        <f>SUMIFS('Servicios Realizados'!H:H,'Servicios Realizados'!G:G,A973,'Servicios Realizados'!B:B,F$2)</f>
        <v>0</v>
      </c>
      <c r="G973">
        <f>SUMIFS('Servicios Realizados'!H:H,'Servicios Realizados'!G:G,A973,'Servicios Realizados'!B:B,G$2)</f>
        <v>0</v>
      </c>
      <c r="H973">
        <f>SUMIFS('Servicios Realizados'!H:H,'Servicios Realizados'!G:G,A973,'Servicios Realizados'!B:B,H$2)</f>
        <v>0</v>
      </c>
      <c r="I973">
        <f>SUMIFS('Servicios Realizados'!H:H,'Servicios Realizados'!G:G,A973,'Servicios Realizados'!B:B,I$2)</f>
        <v>0</v>
      </c>
      <c r="J973">
        <f>SUMIFS('Servicios Realizados'!H:H,'Servicios Realizados'!G:G,A973,'Servicios Realizados'!B:B,J$2)</f>
        <v>0</v>
      </c>
    </row>
    <row r="974" spans="1:10" ht="15" hidden="1" customHeight="1">
      <c r="A974" s="6">
        <f t="shared" si="13"/>
        <v>43765</v>
      </c>
      <c r="B974">
        <f>SUMIF('Servicios Realizados'!G$2:G$800,A974,'Servicios Realizados'!H$2:H$800)</f>
        <v>0</v>
      </c>
      <c r="D974">
        <f>SUMIFS('Servicios Realizados'!H:H,'Servicios Realizados'!G:G,A974,'Servicios Realizados'!B:B,D$2)</f>
        <v>0</v>
      </c>
      <c r="E974">
        <f>SUMIFS('Servicios Realizados'!H:H,'Servicios Realizados'!G:G,A974,'Servicios Realizados'!B:B,E$2)</f>
        <v>0</v>
      </c>
      <c r="F974">
        <f>SUMIFS('Servicios Realizados'!H:H,'Servicios Realizados'!G:G,A974,'Servicios Realizados'!B:B,F$2)</f>
        <v>0</v>
      </c>
      <c r="G974">
        <f>SUMIFS('Servicios Realizados'!H:H,'Servicios Realizados'!G:G,A974,'Servicios Realizados'!B:B,G$2)</f>
        <v>0</v>
      </c>
      <c r="H974">
        <f>SUMIFS('Servicios Realizados'!H:H,'Servicios Realizados'!G:G,A974,'Servicios Realizados'!B:B,H$2)</f>
        <v>0</v>
      </c>
      <c r="I974">
        <f>SUMIFS('Servicios Realizados'!H:H,'Servicios Realizados'!G:G,A974,'Servicios Realizados'!B:B,I$2)</f>
        <v>0</v>
      </c>
      <c r="J974">
        <f>SUMIFS('Servicios Realizados'!H:H,'Servicios Realizados'!G:G,A974,'Servicios Realizados'!B:B,J$2)</f>
        <v>0</v>
      </c>
    </row>
    <row r="975" spans="1:10" ht="15" hidden="1" customHeight="1">
      <c r="A975" s="6">
        <f t="shared" si="13"/>
        <v>43766</v>
      </c>
      <c r="B975">
        <f>SUMIF('Servicios Realizados'!G$2:G$800,A975,'Servicios Realizados'!H$2:H$800)</f>
        <v>0</v>
      </c>
      <c r="D975">
        <f>SUMIFS('Servicios Realizados'!H:H,'Servicios Realizados'!G:G,A975,'Servicios Realizados'!B:B,D$2)</f>
        <v>0</v>
      </c>
      <c r="E975">
        <f>SUMIFS('Servicios Realizados'!H:H,'Servicios Realizados'!G:G,A975,'Servicios Realizados'!B:B,E$2)</f>
        <v>0</v>
      </c>
      <c r="F975">
        <f>SUMIFS('Servicios Realizados'!H:H,'Servicios Realizados'!G:G,A975,'Servicios Realizados'!B:B,F$2)</f>
        <v>0</v>
      </c>
      <c r="G975">
        <f>SUMIFS('Servicios Realizados'!H:H,'Servicios Realizados'!G:G,A975,'Servicios Realizados'!B:B,G$2)</f>
        <v>0</v>
      </c>
      <c r="H975">
        <f>SUMIFS('Servicios Realizados'!H:H,'Servicios Realizados'!G:G,A975,'Servicios Realizados'!B:B,H$2)</f>
        <v>0</v>
      </c>
      <c r="I975">
        <f>SUMIFS('Servicios Realizados'!H:H,'Servicios Realizados'!G:G,A975,'Servicios Realizados'!B:B,I$2)</f>
        <v>0</v>
      </c>
      <c r="J975">
        <f>SUMIFS('Servicios Realizados'!H:H,'Servicios Realizados'!G:G,A975,'Servicios Realizados'!B:B,J$2)</f>
        <v>0</v>
      </c>
    </row>
    <row r="976" spans="1:10" ht="15" hidden="1" customHeight="1">
      <c r="A976" s="6">
        <f t="shared" si="13"/>
        <v>43767</v>
      </c>
      <c r="B976">
        <f>SUMIF('Servicios Realizados'!G$2:G$800,A976,'Servicios Realizados'!H$2:H$800)</f>
        <v>0</v>
      </c>
      <c r="D976">
        <f>SUMIFS('Servicios Realizados'!H:H,'Servicios Realizados'!G:G,A976,'Servicios Realizados'!B:B,D$2)</f>
        <v>0</v>
      </c>
      <c r="E976">
        <f>SUMIFS('Servicios Realizados'!H:H,'Servicios Realizados'!G:G,A976,'Servicios Realizados'!B:B,E$2)</f>
        <v>0</v>
      </c>
      <c r="F976">
        <f>SUMIFS('Servicios Realizados'!H:H,'Servicios Realizados'!G:G,A976,'Servicios Realizados'!B:B,F$2)</f>
        <v>0</v>
      </c>
      <c r="G976">
        <f>SUMIFS('Servicios Realizados'!H:H,'Servicios Realizados'!G:G,A976,'Servicios Realizados'!B:B,G$2)</f>
        <v>0</v>
      </c>
      <c r="H976">
        <f>SUMIFS('Servicios Realizados'!H:H,'Servicios Realizados'!G:G,A976,'Servicios Realizados'!B:B,H$2)</f>
        <v>0</v>
      </c>
      <c r="I976">
        <f>SUMIFS('Servicios Realizados'!H:H,'Servicios Realizados'!G:G,A976,'Servicios Realizados'!B:B,I$2)</f>
        <v>0</v>
      </c>
      <c r="J976">
        <f>SUMIFS('Servicios Realizados'!H:H,'Servicios Realizados'!G:G,A976,'Servicios Realizados'!B:B,J$2)</f>
        <v>0</v>
      </c>
    </row>
    <row r="977" spans="1:10" ht="15" hidden="1" customHeight="1">
      <c r="A977" s="6">
        <f t="shared" si="13"/>
        <v>43768</v>
      </c>
      <c r="B977">
        <f>SUMIF('Servicios Realizados'!G$2:G$800,A977,'Servicios Realizados'!H$2:H$800)</f>
        <v>0</v>
      </c>
      <c r="D977">
        <f>SUMIFS('Servicios Realizados'!H:H,'Servicios Realizados'!G:G,A977,'Servicios Realizados'!B:B,D$2)</f>
        <v>0</v>
      </c>
      <c r="E977">
        <f>SUMIFS('Servicios Realizados'!H:H,'Servicios Realizados'!G:G,A977,'Servicios Realizados'!B:B,E$2)</f>
        <v>0</v>
      </c>
      <c r="F977">
        <f>SUMIFS('Servicios Realizados'!H:H,'Servicios Realizados'!G:G,A977,'Servicios Realizados'!B:B,F$2)</f>
        <v>0</v>
      </c>
      <c r="G977">
        <f>SUMIFS('Servicios Realizados'!H:H,'Servicios Realizados'!G:G,A977,'Servicios Realizados'!B:B,G$2)</f>
        <v>0</v>
      </c>
      <c r="H977">
        <f>SUMIFS('Servicios Realizados'!H:H,'Servicios Realizados'!G:G,A977,'Servicios Realizados'!B:B,H$2)</f>
        <v>0</v>
      </c>
      <c r="I977">
        <f>SUMIFS('Servicios Realizados'!H:H,'Servicios Realizados'!G:G,A977,'Servicios Realizados'!B:B,I$2)</f>
        <v>0</v>
      </c>
      <c r="J977">
        <f>SUMIFS('Servicios Realizados'!H:H,'Servicios Realizados'!G:G,A977,'Servicios Realizados'!B:B,J$2)</f>
        <v>0</v>
      </c>
    </row>
    <row r="978" spans="1:10" ht="15" hidden="1" customHeight="1">
      <c r="A978" s="6">
        <f t="shared" si="13"/>
        <v>43769</v>
      </c>
      <c r="B978">
        <f>SUMIF('Servicios Realizados'!G$2:G$800,A978,'Servicios Realizados'!H$2:H$800)</f>
        <v>0</v>
      </c>
      <c r="D978">
        <f>SUMIFS('Servicios Realizados'!H:H,'Servicios Realizados'!G:G,A978,'Servicios Realizados'!B:B,D$2)</f>
        <v>0</v>
      </c>
      <c r="E978">
        <f>SUMIFS('Servicios Realizados'!H:H,'Servicios Realizados'!G:G,A978,'Servicios Realizados'!B:B,E$2)</f>
        <v>0</v>
      </c>
      <c r="F978">
        <f>SUMIFS('Servicios Realizados'!H:H,'Servicios Realizados'!G:G,A978,'Servicios Realizados'!B:B,F$2)</f>
        <v>0</v>
      </c>
      <c r="G978">
        <f>SUMIFS('Servicios Realizados'!H:H,'Servicios Realizados'!G:G,A978,'Servicios Realizados'!B:B,G$2)</f>
        <v>0</v>
      </c>
      <c r="H978">
        <f>SUMIFS('Servicios Realizados'!H:H,'Servicios Realizados'!G:G,A978,'Servicios Realizados'!B:B,H$2)</f>
        <v>0</v>
      </c>
      <c r="I978">
        <f>SUMIFS('Servicios Realizados'!H:H,'Servicios Realizados'!G:G,A978,'Servicios Realizados'!B:B,I$2)</f>
        <v>0</v>
      </c>
      <c r="J978">
        <f>SUMIFS('Servicios Realizados'!H:H,'Servicios Realizados'!G:G,A978,'Servicios Realizados'!B:B,J$2)</f>
        <v>0</v>
      </c>
    </row>
    <row r="979" spans="1:10" ht="15" hidden="1" customHeight="1">
      <c r="A979" s="6">
        <f t="shared" si="13"/>
        <v>43770</v>
      </c>
      <c r="B979">
        <f>SUMIF('Servicios Realizados'!G$2:G$800,A979,'Servicios Realizados'!H$2:H$800)</f>
        <v>0</v>
      </c>
      <c r="D979">
        <f>SUMIFS('Servicios Realizados'!H:H,'Servicios Realizados'!G:G,A979,'Servicios Realizados'!B:B,D$2)</f>
        <v>0</v>
      </c>
      <c r="E979">
        <f>SUMIFS('Servicios Realizados'!H:H,'Servicios Realizados'!G:G,A979,'Servicios Realizados'!B:B,E$2)</f>
        <v>0</v>
      </c>
      <c r="F979">
        <f>SUMIFS('Servicios Realizados'!H:H,'Servicios Realizados'!G:G,A979,'Servicios Realizados'!B:B,F$2)</f>
        <v>0</v>
      </c>
      <c r="G979">
        <f>SUMIFS('Servicios Realizados'!H:H,'Servicios Realizados'!G:G,A979,'Servicios Realizados'!B:B,G$2)</f>
        <v>0</v>
      </c>
      <c r="H979">
        <f>SUMIFS('Servicios Realizados'!H:H,'Servicios Realizados'!G:G,A979,'Servicios Realizados'!B:B,H$2)</f>
        <v>0</v>
      </c>
      <c r="I979">
        <f>SUMIFS('Servicios Realizados'!H:H,'Servicios Realizados'!G:G,A979,'Servicios Realizados'!B:B,I$2)</f>
        <v>0</v>
      </c>
      <c r="J979">
        <f>SUMIFS('Servicios Realizados'!H:H,'Servicios Realizados'!G:G,A979,'Servicios Realizados'!B:B,J$2)</f>
        <v>0</v>
      </c>
    </row>
    <row r="980" spans="1:10" ht="15" hidden="1" customHeight="1">
      <c r="A980" s="6">
        <f t="shared" si="13"/>
        <v>43771</v>
      </c>
      <c r="B980">
        <f>SUMIF('Servicios Realizados'!G$2:G$800,A980,'Servicios Realizados'!H$2:H$800)</f>
        <v>0</v>
      </c>
      <c r="D980">
        <f>SUMIFS('Servicios Realizados'!H:H,'Servicios Realizados'!G:G,A980,'Servicios Realizados'!B:B,D$2)</f>
        <v>0</v>
      </c>
      <c r="E980">
        <f>SUMIFS('Servicios Realizados'!H:H,'Servicios Realizados'!G:G,A980,'Servicios Realizados'!B:B,E$2)</f>
        <v>0</v>
      </c>
      <c r="F980">
        <f>SUMIFS('Servicios Realizados'!H:H,'Servicios Realizados'!G:G,A980,'Servicios Realizados'!B:B,F$2)</f>
        <v>0</v>
      </c>
      <c r="G980">
        <f>SUMIFS('Servicios Realizados'!H:H,'Servicios Realizados'!G:G,A980,'Servicios Realizados'!B:B,G$2)</f>
        <v>0</v>
      </c>
      <c r="H980">
        <f>SUMIFS('Servicios Realizados'!H:H,'Servicios Realizados'!G:G,A980,'Servicios Realizados'!B:B,H$2)</f>
        <v>0</v>
      </c>
      <c r="I980">
        <f>SUMIFS('Servicios Realizados'!H:H,'Servicios Realizados'!G:G,A980,'Servicios Realizados'!B:B,I$2)</f>
        <v>0</v>
      </c>
      <c r="J980">
        <f>SUMIFS('Servicios Realizados'!H:H,'Servicios Realizados'!G:G,A980,'Servicios Realizados'!B:B,J$2)</f>
        <v>0</v>
      </c>
    </row>
    <row r="981" spans="1:10" ht="15" hidden="1" customHeight="1">
      <c r="A981" s="6">
        <f t="shared" si="13"/>
        <v>43772</v>
      </c>
      <c r="B981">
        <f>SUMIF('Servicios Realizados'!G$2:G$800,A981,'Servicios Realizados'!H$2:H$800)</f>
        <v>0</v>
      </c>
      <c r="D981">
        <f>SUMIFS('Servicios Realizados'!H:H,'Servicios Realizados'!G:G,A981,'Servicios Realizados'!B:B,D$2)</f>
        <v>0</v>
      </c>
      <c r="E981">
        <f>SUMIFS('Servicios Realizados'!H:H,'Servicios Realizados'!G:G,A981,'Servicios Realizados'!B:B,E$2)</f>
        <v>0</v>
      </c>
      <c r="F981">
        <f>SUMIFS('Servicios Realizados'!H:H,'Servicios Realizados'!G:G,A981,'Servicios Realizados'!B:B,F$2)</f>
        <v>0</v>
      </c>
      <c r="G981">
        <f>SUMIFS('Servicios Realizados'!H:H,'Servicios Realizados'!G:G,A981,'Servicios Realizados'!B:B,G$2)</f>
        <v>0</v>
      </c>
      <c r="H981">
        <f>SUMIFS('Servicios Realizados'!H:H,'Servicios Realizados'!G:G,A981,'Servicios Realizados'!B:B,H$2)</f>
        <v>0</v>
      </c>
      <c r="I981">
        <f>SUMIFS('Servicios Realizados'!H:H,'Servicios Realizados'!G:G,A981,'Servicios Realizados'!B:B,I$2)</f>
        <v>0</v>
      </c>
      <c r="J981">
        <f>SUMIFS('Servicios Realizados'!H:H,'Servicios Realizados'!G:G,A981,'Servicios Realizados'!B:B,J$2)</f>
        <v>0</v>
      </c>
    </row>
    <row r="982" spans="1:10" ht="15" hidden="1" customHeight="1">
      <c r="A982" s="6">
        <f t="shared" si="13"/>
        <v>43773</v>
      </c>
      <c r="B982">
        <f>SUMIF('Servicios Realizados'!G$2:G$800,A982,'Servicios Realizados'!H$2:H$800)</f>
        <v>0</v>
      </c>
      <c r="D982">
        <f>SUMIFS('Servicios Realizados'!H:H,'Servicios Realizados'!G:G,A982,'Servicios Realizados'!B:B,D$2)</f>
        <v>0</v>
      </c>
      <c r="E982">
        <f>SUMIFS('Servicios Realizados'!H:H,'Servicios Realizados'!G:G,A982,'Servicios Realizados'!B:B,E$2)</f>
        <v>0</v>
      </c>
      <c r="F982">
        <f>SUMIFS('Servicios Realizados'!H:H,'Servicios Realizados'!G:G,A982,'Servicios Realizados'!B:B,F$2)</f>
        <v>0</v>
      </c>
      <c r="G982">
        <f>SUMIFS('Servicios Realizados'!H:H,'Servicios Realizados'!G:G,A982,'Servicios Realizados'!B:B,G$2)</f>
        <v>0</v>
      </c>
      <c r="H982">
        <f>SUMIFS('Servicios Realizados'!H:H,'Servicios Realizados'!G:G,A982,'Servicios Realizados'!B:B,H$2)</f>
        <v>0</v>
      </c>
      <c r="I982">
        <f>SUMIFS('Servicios Realizados'!H:H,'Servicios Realizados'!G:G,A982,'Servicios Realizados'!B:B,I$2)</f>
        <v>0</v>
      </c>
      <c r="J982">
        <f>SUMIFS('Servicios Realizados'!H:H,'Servicios Realizados'!G:G,A982,'Servicios Realizados'!B:B,J$2)</f>
        <v>0</v>
      </c>
    </row>
    <row r="983" spans="1:10" ht="15" hidden="1" customHeight="1">
      <c r="A983" s="6">
        <f t="shared" si="13"/>
        <v>43774</v>
      </c>
      <c r="B983">
        <f>SUMIF('Servicios Realizados'!G$2:G$800,A983,'Servicios Realizados'!H$2:H$800)</f>
        <v>0</v>
      </c>
      <c r="D983">
        <f>SUMIFS('Servicios Realizados'!H:H,'Servicios Realizados'!G:G,A983,'Servicios Realizados'!B:B,D$2)</f>
        <v>0</v>
      </c>
      <c r="E983">
        <f>SUMIFS('Servicios Realizados'!H:H,'Servicios Realizados'!G:G,A983,'Servicios Realizados'!B:B,E$2)</f>
        <v>0</v>
      </c>
      <c r="F983">
        <f>SUMIFS('Servicios Realizados'!H:H,'Servicios Realizados'!G:G,A983,'Servicios Realizados'!B:B,F$2)</f>
        <v>0</v>
      </c>
      <c r="G983">
        <f>SUMIFS('Servicios Realizados'!H:H,'Servicios Realizados'!G:G,A983,'Servicios Realizados'!B:B,G$2)</f>
        <v>0</v>
      </c>
      <c r="H983">
        <f>SUMIFS('Servicios Realizados'!H:H,'Servicios Realizados'!G:G,A983,'Servicios Realizados'!B:B,H$2)</f>
        <v>0</v>
      </c>
      <c r="I983">
        <f>SUMIFS('Servicios Realizados'!H:H,'Servicios Realizados'!G:G,A983,'Servicios Realizados'!B:B,I$2)</f>
        <v>0</v>
      </c>
      <c r="J983">
        <f>SUMIFS('Servicios Realizados'!H:H,'Servicios Realizados'!G:G,A983,'Servicios Realizados'!B:B,J$2)</f>
        <v>0</v>
      </c>
    </row>
    <row r="984" spans="1:10" ht="15" hidden="1" customHeight="1">
      <c r="A984" s="6">
        <f t="shared" si="13"/>
        <v>43775</v>
      </c>
      <c r="B984">
        <f>SUMIF('Servicios Realizados'!G$2:G$800,A984,'Servicios Realizados'!H$2:H$800)</f>
        <v>0</v>
      </c>
      <c r="D984">
        <f>SUMIFS('Servicios Realizados'!H:H,'Servicios Realizados'!G:G,A984,'Servicios Realizados'!B:B,D$2)</f>
        <v>0</v>
      </c>
      <c r="E984">
        <f>SUMIFS('Servicios Realizados'!H:H,'Servicios Realizados'!G:G,A984,'Servicios Realizados'!B:B,E$2)</f>
        <v>0</v>
      </c>
      <c r="F984">
        <f>SUMIFS('Servicios Realizados'!H:H,'Servicios Realizados'!G:G,A984,'Servicios Realizados'!B:B,F$2)</f>
        <v>0</v>
      </c>
      <c r="G984">
        <f>SUMIFS('Servicios Realizados'!H:H,'Servicios Realizados'!G:G,A984,'Servicios Realizados'!B:B,G$2)</f>
        <v>0</v>
      </c>
      <c r="H984">
        <f>SUMIFS('Servicios Realizados'!H:H,'Servicios Realizados'!G:G,A984,'Servicios Realizados'!B:B,H$2)</f>
        <v>0</v>
      </c>
      <c r="I984">
        <f>SUMIFS('Servicios Realizados'!H:H,'Servicios Realizados'!G:G,A984,'Servicios Realizados'!B:B,I$2)</f>
        <v>0</v>
      </c>
      <c r="J984">
        <f>SUMIFS('Servicios Realizados'!H:H,'Servicios Realizados'!G:G,A984,'Servicios Realizados'!B:B,J$2)</f>
        <v>0</v>
      </c>
    </row>
    <row r="985" spans="1:10" ht="15" hidden="1" customHeight="1">
      <c r="A985" s="6">
        <f t="shared" si="13"/>
        <v>43776</v>
      </c>
      <c r="B985">
        <f>SUMIF('Servicios Realizados'!G$2:G$800,A985,'Servicios Realizados'!H$2:H$800)</f>
        <v>0</v>
      </c>
      <c r="D985">
        <f>SUMIFS('Servicios Realizados'!H:H,'Servicios Realizados'!G:G,A985,'Servicios Realizados'!B:B,D$2)</f>
        <v>0</v>
      </c>
      <c r="E985">
        <f>SUMIFS('Servicios Realizados'!H:H,'Servicios Realizados'!G:G,A985,'Servicios Realizados'!B:B,E$2)</f>
        <v>0</v>
      </c>
      <c r="F985">
        <f>SUMIFS('Servicios Realizados'!H:H,'Servicios Realizados'!G:G,A985,'Servicios Realizados'!B:B,F$2)</f>
        <v>0</v>
      </c>
      <c r="G985">
        <f>SUMIFS('Servicios Realizados'!H:H,'Servicios Realizados'!G:G,A985,'Servicios Realizados'!B:B,G$2)</f>
        <v>0</v>
      </c>
      <c r="H985">
        <f>SUMIFS('Servicios Realizados'!H:H,'Servicios Realizados'!G:G,A985,'Servicios Realizados'!B:B,H$2)</f>
        <v>0</v>
      </c>
      <c r="I985">
        <f>SUMIFS('Servicios Realizados'!H:H,'Servicios Realizados'!G:G,A985,'Servicios Realizados'!B:B,I$2)</f>
        <v>0</v>
      </c>
      <c r="J985">
        <f>SUMIFS('Servicios Realizados'!H:H,'Servicios Realizados'!G:G,A985,'Servicios Realizados'!B:B,J$2)</f>
        <v>0</v>
      </c>
    </row>
    <row r="986" spans="1:10" ht="15" hidden="1" customHeight="1">
      <c r="A986" s="6">
        <f t="shared" si="13"/>
        <v>43777</v>
      </c>
      <c r="B986">
        <f>SUMIF('Servicios Realizados'!G$2:G$800,A986,'Servicios Realizados'!H$2:H$800)</f>
        <v>0</v>
      </c>
      <c r="D986">
        <f>SUMIFS('Servicios Realizados'!H:H,'Servicios Realizados'!G:G,A986,'Servicios Realizados'!B:B,D$2)</f>
        <v>0</v>
      </c>
      <c r="E986">
        <f>SUMIFS('Servicios Realizados'!H:H,'Servicios Realizados'!G:G,A986,'Servicios Realizados'!B:B,E$2)</f>
        <v>0</v>
      </c>
      <c r="F986">
        <f>SUMIFS('Servicios Realizados'!H:H,'Servicios Realizados'!G:G,A986,'Servicios Realizados'!B:B,F$2)</f>
        <v>0</v>
      </c>
      <c r="G986">
        <f>SUMIFS('Servicios Realizados'!H:H,'Servicios Realizados'!G:G,A986,'Servicios Realizados'!B:B,G$2)</f>
        <v>0</v>
      </c>
      <c r="H986">
        <f>SUMIFS('Servicios Realizados'!H:H,'Servicios Realizados'!G:G,A986,'Servicios Realizados'!B:B,H$2)</f>
        <v>0</v>
      </c>
      <c r="I986">
        <f>SUMIFS('Servicios Realizados'!H:H,'Servicios Realizados'!G:G,A986,'Servicios Realizados'!B:B,I$2)</f>
        <v>0</v>
      </c>
      <c r="J986">
        <f>SUMIFS('Servicios Realizados'!H:H,'Servicios Realizados'!G:G,A986,'Servicios Realizados'!B:B,J$2)</f>
        <v>0</v>
      </c>
    </row>
    <row r="987" spans="1:10" ht="15" hidden="1" customHeight="1">
      <c r="A987" s="6">
        <f t="shared" si="13"/>
        <v>43778</v>
      </c>
      <c r="B987">
        <f>SUMIF('Servicios Realizados'!G$2:G$800,A987,'Servicios Realizados'!H$2:H$800)</f>
        <v>0</v>
      </c>
      <c r="D987">
        <f>SUMIFS('Servicios Realizados'!H:H,'Servicios Realizados'!G:G,A987,'Servicios Realizados'!B:B,D$2)</f>
        <v>0</v>
      </c>
      <c r="E987">
        <f>SUMIFS('Servicios Realizados'!H:H,'Servicios Realizados'!G:G,A987,'Servicios Realizados'!B:B,E$2)</f>
        <v>0</v>
      </c>
      <c r="F987">
        <f>SUMIFS('Servicios Realizados'!H:H,'Servicios Realizados'!G:G,A987,'Servicios Realizados'!B:B,F$2)</f>
        <v>0</v>
      </c>
      <c r="G987">
        <f>SUMIFS('Servicios Realizados'!H:H,'Servicios Realizados'!G:G,A987,'Servicios Realizados'!B:B,G$2)</f>
        <v>0</v>
      </c>
      <c r="H987">
        <f>SUMIFS('Servicios Realizados'!H:H,'Servicios Realizados'!G:G,A987,'Servicios Realizados'!B:B,H$2)</f>
        <v>0</v>
      </c>
      <c r="I987">
        <f>SUMIFS('Servicios Realizados'!H:H,'Servicios Realizados'!G:G,A987,'Servicios Realizados'!B:B,I$2)</f>
        <v>0</v>
      </c>
      <c r="J987">
        <f>SUMIFS('Servicios Realizados'!H:H,'Servicios Realizados'!G:G,A987,'Servicios Realizados'!B:B,J$2)</f>
        <v>0</v>
      </c>
    </row>
    <row r="988" spans="1:10" ht="15" hidden="1" customHeight="1">
      <c r="A988" s="6">
        <f t="shared" si="13"/>
        <v>43779</v>
      </c>
      <c r="B988">
        <f>SUMIF('Servicios Realizados'!G$2:G$800,A988,'Servicios Realizados'!H$2:H$800)</f>
        <v>0</v>
      </c>
      <c r="D988">
        <f>SUMIFS('Servicios Realizados'!H:H,'Servicios Realizados'!G:G,A988,'Servicios Realizados'!B:B,D$2)</f>
        <v>0</v>
      </c>
      <c r="E988">
        <f>SUMIFS('Servicios Realizados'!H:H,'Servicios Realizados'!G:G,A988,'Servicios Realizados'!B:B,E$2)</f>
        <v>0</v>
      </c>
      <c r="F988">
        <f>SUMIFS('Servicios Realizados'!H:H,'Servicios Realizados'!G:G,A988,'Servicios Realizados'!B:B,F$2)</f>
        <v>0</v>
      </c>
      <c r="G988">
        <f>SUMIFS('Servicios Realizados'!H:H,'Servicios Realizados'!G:G,A988,'Servicios Realizados'!B:B,G$2)</f>
        <v>0</v>
      </c>
      <c r="H988">
        <f>SUMIFS('Servicios Realizados'!H:H,'Servicios Realizados'!G:G,A988,'Servicios Realizados'!B:B,H$2)</f>
        <v>0</v>
      </c>
      <c r="I988">
        <f>SUMIFS('Servicios Realizados'!H:H,'Servicios Realizados'!G:G,A988,'Servicios Realizados'!B:B,I$2)</f>
        <v>0</v>
      </c>
      <c r="J988">
        <f>SUMIFS('Servicios Realizados'!H:H,'Servicios Realizados'!G:G,A988,'Servicios Realizados'!B:B,J$2)</f>
        <v>0</v>
      </c>
    </row>
    <row r="989" spans="1:10" ht="15" hidden="1" customHeight="1">
      <c r="A989" s="6">
        <f t="shared" si="13"/>
        <v>43780</v>
      </c>
      <c r="B989">
        <f>SUMIF('Servicios Realizados'!G$2:G$800,A989,'Servicios Realizados'!H$2:H$800)</f>
        <v>0</v>
      </c>
      <c r="D989">
        <f>SUMIFS('Servicios Realizados'!H:H,'Servicios Realizados'!G:G,A989,'Servicios Realizados'!B:B,D$2)</f>
        <v>0</v>
      </c>
      <c r="E989">
        <f>SUMIFS('Servicios Realizados'!H:H,'Servicios Realizados'!G:G,A989,'Servicios Realizados'!B:B,E$2)</f>
        <v>0</v>
      </c>
      <c r="F989">
        <f>SUMIFS('Servicios Realizados'!H:H,'Servicios Realizados'!G:G,A989,'Servicios Realizados'!B:B,F$2)</f>
        <v>0</v>
      </c>
      <c r="G989">
        <f>SUMIFS('Servicios Realizados'!H:H,'Servicios Realizados'!G:G,A989,'Servicios Realizados'!B:B,G$2)</f>
        <v>0</v>
      </c>
      <c r="H989">
        <f>SUMIFS('Servicios Realizados'!H:H,'Servicios Realizados'!G:G,A989,'Servicios Realizados'!B:B,H$2)</f>
        <v>0</v>
      </c>
      <c r="I989">
        <f>SUMIFS('Servicios Realizados'!H:H,'Servicios Realizados'!G:G,A989,'Servicios Realizados'!B:B,I$2)</f>
        <v>0</v>
      </c>
      <c r="J989">
        <f>SUMIFS('Servicios Realizados'!H:H,'Servicios Realizados'!G:G,A989,'Servicios Realizados'!B:B,J$2)</f>
        <v>0</v>
      </c>
    </row>
    <row r="990" spans="1:10" ht="15" hidden="1" customHeight="1">
      <c r="A990" s="6">
        <f t="shared" si="13"/>
        <v>43781</v>
      </c>
      <c r="B990">
        <f>SUMIF('Servicios Realizados'!G$2:G$800,A990,'Servicios Realizados'!H$2:H$800)</f>
        <v>0</v>
      </c>
      <c r="D990">
        <f>SUMIFS('Servicios Realizados'!H:H,'Servicios Realizados'!G:G,A990,'Servicios Realizados'!B:B,D$2)</f>
        <v>0</v>
      </c>
      <c r="E990">
        <f>SUMIFS('Servicios Realizados'!H:H,'Servicios Realizados'!G:G,A990,'Servicios Realizados'!B:B,E$2)</f>
        <v>0</v>
      </c>
      <c r="F990">
        <f>SUMIFS('Servicios Realizados'!H:H,'Servicios Realizados'!G:G,A990,'Servicios Realizados'!B:B,F$2)</f>
        <v>0</v>
      </c>
      <c r="G990">
        <f>SUMIFS('Servicios Realizados'!H:H,'Servicios Realizados'!G:G,A990,'Servicios Realizados'!B:B,G$2)</f>
        <v>0</v>
      </c>
      <c r="H990">
        <f>SUMIFS('Servicios Realizados'!H:H,'Servicios Realizados'!G:G,A990,'Servicios Realizados'!B:B,H$2)</f>
        <v>0</v>
      </c>
      <c r="I990">
        <f>SUMIFS('Servicios Realizados'!H:H,'Servicios Realizados'!G:G,A990,'Servicios Realizados'!B:B,I$2)</f>
        <v>0</v>
      </c>
      <c r="J990">
        <f>SUMIFS('Servicios Realizados'!H:H,'Servicios Realizados'!G:G,A990,'Servicios Realizados'!B:B,J$2)</f>
        <v>0</v>
      </c>
    </row>
    <row r="991" spans="1:10" ht="15" hidden="1" customHeight="1">
      <c r="A991" s="6">
        <f t="shared" si="13"/>
        <v>43782</v>
      </c>
      <c r="B991">
        <f>SUMIF('Servicios Realizados'!G$2:G$800,A991,'Servicios Realizados'!H$2:H$800)</f>
        <v>0</v>
      </c>
      <c r="D991">
        <f>SUMIFS('Servicios Realizados'!H:H,'Servicios Realizados'!G:G,A991,'Servicios Realizados'!B:B,D$2)</f>
        <v>0</v>
      </c>
      <c r="E991">
        <f>SUMIFS('Servicios Realizados'!H:H,'Servicios Realizados'!G:G,A991,'Servicios Realizados'!B:B,E$2)</f>
        <v>0</v>
      </c>
      <c r="F991">
        <f>SUMIFS('Servicios Realizados'!H:H,'Servicios Realizados'!G:G,A991,'Servicios Realizados'!B:B,F$2)</f>
        <v>0</v>
      </c>
      <c r="G991">
        <f>SUMIFS('Servicios Realizados'!H:H,'Servicios Realizados'!G:G,A991,'Servicios Realizados'!B:B,G$2)</f>
        <v>0</v>
      </c>
      <c r="H991">
        <f>SUMIFS('Servicios Realizados'!H:H,'Servicios Realizados'!G:G,A991,'Servicios Realizados'!B:B,H$2)</f>
        <v>0</v>
      </c>
      <c r="I991">
        <f>SUMIFS('Servicios Realizados'!H:H,'Servicios Realizados'!G:G,A991,'Servicios Realizados'!B:B,I$2)</f>
        <v>0</v>
      </c>
      <c r="J991">
        <f>SUMIFS('Servicios Realizados'!H:H,'Servicios Realizados'!G:G,A991,'Servicios Realizados'!B:B,J$2)</f>
        <v>0</v>
      </c>
    </row>
    <row r="992" spans="1:10" ht="15" hidden="1" customHeight="1">
      <c r="A992" s="6">
        <f t="shared" si="13"/>
        <v>43783</v>
      </c>
      <c r="B992">
        <f>SUMIF('Servicios Realizados'!G$2:G$800,A992,'Servicios Realizados'!H$2:H$800)</f>
        <v>0</v>
      </c>
      <c r="D992">
        <f>SUMIFS('Servicios Realizados'!H:H,'Servicios Realizados'!G:G,A992,'Servicios Realizados'!B:B,D$2)</f>
        <v>0</v>
      </c>
      <c r="E992">
        <f>SUMIFS('Servicios Realizados'!H:H,'Servicios Realizados'!G:G,A992,'Servicios Realizados'!B:B,E$2)</f>
        <v>0</v>
      </c>
      <c r="F992">
        <f>SUMIFS('Servicios Realizados'!H:H,'Servicios Realizados'!G:G,A992,'Servicios Realizados'!B:B,F$2)</f>
        <v>0</v>
      </c>
      <c r="G992">
        <f>SUMIFS('Servicios Realizados'!H:H,'Servicios Realizados'!G:G,A992,'Servicios Realizados'!B:B,G$2)</f>
        <v>0</v>
      </c>
      <c r="H992">
        <f>SUMIFS('Servicios Realizados'!H:H,'Servicios Realizados'!G:G,A992,'Servicios Realizados'!B:B,H$2)</f>
        <v>0</v>
      </c>
      <c r="I992">
        <f>SUMIFS('Servicios Realizados'!H:H,'Servicios Realizados'!G:G,A992,'Servicios Realizados'!B:B,I$2)</f>
        <v>0</v>
      </c>
      <c r="J992">
        <f>SUMIFS('Servicios Realizados'!H:H,'Servicios Realizados'!G:G,A992,'Servicios Realizados'!B:B,J$2)</f>
        <v>0</v>
      </c>
    </row>
    <row r="993" spans="1:10" ht="15" hidden="1" customHeight="1">
      <c r="A993" s="6">
        <f t="shared" si="13"/>
        <v>43784</v>
      </c>
      <c r="B993">
        <f>SUMIF('Servicios Realizados'!G$2:G$800,A993,'Servicios Realizados'!H$2:H$800)</f>
        <v>0</v>
      </c>
      <c r="D993">
        <f>SUMIFS('Servicios Realizados'!H:H,'Servicios Realizados'!G:G,A993,'Servicios Realizados'!B:B,D$2)</f>
        <v>0</v>
      </c>
      <c r="E993">
        <f>SUMIFS('Servicios Realizados'!H:H,'Servicios Realizados'!G:G,A993,'Servicios Realizados'!B:B,E$2)</f>
        <v>0</v>
      </c>
      <c r="F993">
        <f>SUMIFS('Servicios Realizados'!H:H,'Servicios Realizados'!G:G,A993,'Servicios Realizados'!B:B,F$2)</f>
        <v>0</v>
      </c>
      <c r="G993">
        <f>SUMIFS('Servicios Realizados'!H:H,'Servicios Realizados'!G:G,A993,'Servicios Realizados'!B:B,G$2)</f>
        <v>0</v>
      </c>
      <c r="H993">
        <f>SUMIFS('Servicios Realizados'!H:H,'Servicios Realizados'!G:G,A993,'Servicios Realizados'!B:B,H$2)</f>
        <v>0</v>
      </c>
      <c r="I993">
        <f>SUMIFS('Servicios Realizados'!H:H,'Servicios Realizados'!G:G,A993,'Servicios Realizados'!B:B,I$2)</f>
        <v>0</v>
      </c>
      <c r="J993">
        <f>SUMIFS('Servicios Realizados'!H:H,'Servicios Realizados'!G:G,A993,'Servicios Realizados'!B:B,J$2)</f>
        <v>0</v>
      </c>
    </row>
    <row r="994" spans="1:10" ht="15" hidden="1" customHeight="1">
      <c r="A994" s="6">
        <f t="shared" si="13"/>
        <v>43785</v>
      </c>
      <c r="B994">
        <f>SUMIF('Servicios Realizados'!G$2:G$800,A994,'Servicios Realizados'!H$2:H$800)</f>
        <v>0</v>
      </c>
      <c r="D994">
        <f>SUMIFS('Servicios Realizados'!H:H,'Servicios Realizados'!G:G,A994,'Servicios Realizados'!B:B,D$2)</f>
        <v>0</v>
      </c>
      <c r="E994">
        <f>SUMIFS('Servicios Realizados'!H:H,'Servicios Realizados'!G:G,A994,'Servicios Realizados'!B:B,E$2)</f>
        <v>0</v>
      </c>
      <c r="F994">
        <f>SUMIFS('Servicios Realizados'!H:H,'Servicios Realizados'!G:G,A994,'Servicios Realizados'!B:B,F$2)</f>
        <v>0</v>
      </c>
      <c r="G994">
        <f>SUMIFS('Servicios Realizados'!H:H,'Servicios Realizados'!G:G,A994,'Servicios Realizados'!B:B,G$2)</f>
        <v>0</v>
      </c>
      <c r="H994">
        <f>SUMIFS('Servicios Realizados'!H:H,'Servicios Realizados'!G:G,A994,'Servicios Realizados'!B:B,H$2)</f>
        <v>0</v>
      </c>
      <c r="I994">
        <f>SUMIFS('Servicios Realizados'!H:H,'Servicios Realizados'!G:G,A994,'Servicios Realizados'!B:B,I$2)</f>
        <v>0</v>
      </c>
      <c r="J994">
        <f>SUMIFS('Servicios Realizados'!H:H,'Servicios Realizados'!G:G,A994,'Servicios Realizados'!B:B,J$2)</f>
        <v>0</v>
      </c>
    </row>
    <row r="995" spans="1:10" ht="15" hidden="1" customHeight="1">
      <c r="A995" s="6">
        <f t="shared" si="13"/>
        <v>43786</v>
      </c>
      <c r="B995">
        <f>SUMIF('Servicios Realizados'!G$2:G$800,A995,'Servicios Realizados'!H$2:H$800)</f>
        <v>0</v>
      </c>
      <c r="D995">
        <f>SUMIFS('Servicios Realizados'!H:H,'Servicios Realizados'!G:G,A995,'Servicios Realizados'!B:B,D$2)</f>
        <v>0</v>
      </c>
      <c r="E995">
        <f>SUMIFS('Servicios Realizados'!H:H,'Servicios Realizados'!G:G,A995,'Servicios Realizados'!B:B,E$2)</f>
        <v>0</v>
      </c>
      <c r="F995">
        <f>SUMIFS('Servicios Realizados'!H:H,'Servicios Realizados'!G:G,A995,'Servicios Realizados'!B:B,F$2)</f>
        <v>0</v>
      </c>
      <c r="G995">
        <f>SUMIFS('Servicios Realizados'!H:H,'Servicios Realizados'!G:G,A995,'Servicios Realizados'!B:B,G$2)</f>
        <v>0</v>
      </c>
      <c r="H995">
        <f>SUMIFS('Servicios Realizados'!H:H,'Servicios Realizados'!G:G,A995,'Servicios Realizados'!B:B,H$2)</f>
        <v>0</v>
      </c>
      <c r="I995">
        <f>SUMIFS('Servicios Realizados'!H:H,'Servicios Realizados'!G:G,A995,'Servicios Realizados'!B:B,I$2)</f>
        <v>0</v>
      </c>
      <c r="J995">
        <f>SUMIFS('Servicios Realizados'!H:H,'Servicios Realizados'!G:G,A995,'Servicios Realizados'!B:B,J$2)</f>
        <v>0</v>
      </c>
    </row>
    <row r="996" spans="1:10" ht="15" hidden="1" customHeight="1">
      <c r="A996" s="6">
        <f t="shared" si="13"/>
        <v>43787</v>
      </c>
      <c r="B996">
        <f>SUMIF('Servicios Realizados'!G$2:G$800,A996,'Servicios Realizados'!H$2:H$800)</f>
        <v>0</v>
      </c>
      <c r="D996">
        <f>SUMIFS('Servicios Realizados'!H:H,'Servicios Realizados'!G:G,A996,'Servicios Realizados'!B:B,D$2)</f>
        <v>0</v>
      </c>
      <c r="E996">
        <f>SUMIFS('Servicios Realizados'!H:H,'Servicios Realizados'!G:G,A996,'Servicios Realizados'!B:B,E$2)</f>
        <v>0</v>
      </c>
      <c r="F996">
        <f>SUMIFS('Servicios Realizados'!H:H,'Servicios Realizados'!G:G,A996,'Servicios Realizados'!B:B,F$2)</f>
        <v>0</v>
      </c>
      <c r="G996">
        <f>SUMIFS('Servicios Realizados'!H:H,'Servicios Realizados'!G:G,A996,'Servicios Realizados'!B:B,G$2)</f>
        <v>0</v>
      </c>
      <c r="H996">
        <f>SUMIFS('Servicios Realizados'!H:H,'Servicios Realizados'!G:G,A996,'Servicios Realizados'!B:B,H$2)</f>
        <v>0</v>
      </c>
      <c r="I996">
        <f>SUMIFS('Servicios Realizados'!H:H,'Servicios Realizados'!G:G,A996,'Servicios Realizados'!B:B,I$2)</f>
        <v>0</v>
      </c>
      <c r="J996">
        <f>SUMIFS('Servicios Realizados'!H:H,'Servicios Realizados'!G:G,A996,'Servicios Realizados'!B:B,J$2)</f>
        <v>0</v>
      </c>
    </row>
    <row r="997" spans="1:10" ht="15" hidden="1" customHeight="1">
      <c r="A997" s="6">
        <f t="shared" ref="A997:A1039" si="14">SUM(A996,1)</f>
        <v>43788</v>
      </c>
      <c r="B997">
        <f>SUMIF('Servicios Realizados'!G$2:G$800,A997,'Servicios Realizados'!H$2:H$800)</f>
        <v>0</v>
      </c>
      <c r="D997">
        <f>SUMIFS('Servicios Realizados'!H:H,'Servicios Realizados'!G:G,A997,'Servicios Realizados'!B:B,D$2)</f>
        <v>0</v>
      </c>
      <c r="E997">
        <f>SUMIFS('Servicios Realizados'!H:H,'Servicios Realizados'!G:G,A997,'Servicios Realizados'!B:B,E$2)</f>
        <v>0</v>
      </c>
      <c r="F997">
        <f>SUMIFS('Servicios Realizados'!H:H,'Servicios Realizados'!G:G,A997,'Servicios Realizados'!B:B,F$2)</f>
        <v>0</v>
      </c>
      <c r="G997">
        <f>SUMIFS('Servicios Realizados'!H:H,'Servicios Realizados'!G:G,A997,'Servicios Realizados'!B:B,G$2)</f>
        <v>0</v>
      </c>
      <c r="H997">
        <f>SUMIFS('Servicios Realizados'!H:H,'Servicios Realizados'!G:G,A997,'Servicios Realizados'!B:B,H$2)</f>
        <v>0</v>
      </c>
      <c r="I997">
        <f>SUMIFS('Servicios Realizados'!H:H,'Servicios Realizados'!G:G,A997,'Servicios Realizados'!B:B,I$2)</f>
        <v>0</v>
      </c>
      <c r="J997">
        <f>SUMIFS('Servicios Realizados'!H:H,'Servicios Realizados'!G:G,A997,'Servicios Realizados'!B:B,J$2)</f>
        <v>0</v>
      </c>
    </row>
    <row r="998" spans="1:10" ht="15" hidden="1" customHeight="1">
      <c r="A998" s="6">
        <f t="shared" si="14"/>
        <v>43789</v>
      </c>
      <c r="B998">
        <f>SUMIF('Servicios Realizados'!G$2:G$800,A998,'Servicios Realizados'!H$2:H$800)</f>
        <v>0</v>
      </c>
      <c r="D998">
        <f>SUMIFS('Servicios Realizados'!H:H,'Servicios Realizados'!G:G,A998,'Servicios Realizados'!B:B,D$2)</f>
        <v>0</v>
      </c>
      <c r="E998">
        <f>SUMIFS('Servicios Realizados'!H:H,'Servicios Realizados'!G:G,A998,'Servicios Realizados'!B:B,E$2)</f>
        <v>0</v>
      </c>
      <c r="F998">
        <f>SUMIFS('Servicios Realizados'!H:H,'Servicios Realizados'!G:G,A998,'Servicios Realizados'!B:B,F$2)</f>
        <v>0</v>
      </c>
      <c r="G998">
        <f>SUMIFS('Servicios Realizados'!H:H,'Servicios Realizados'!G:G,A998,'Servicios Realizados'!B:B,G$2)</f>
        <v>0</v>
      </c>
      <c r="H998">
        <f>SUMIFS('Servicios Realizados'!H:H,'Servicios Realizados'!G:G,A998,'Servicios Realizados'!B:B,H$2)</f>
        <v>0</v>
      </c>
      <c r="I998">
        <f>SUMIFS('Servicios Realizados'!H:H,'Servicios Realizados'!G:G,A998,'Servicios Realizados'!B:B,I$2)</f>
        <v>0</v>
      </c>
      <c r="J998">
        <f>SUMIFS('Servicios Realizados'!H:H,'Servicios Realizados'!G:G,A998,'Servicios Realizados'!B:B,J$2)</f>
        <v>0</v>
      </c>
    </row>
    <row r="999" spans="1:10" ht="15" hidden="1" customHeight="1">
      <c r="A999" s="6">
        <f t="shared" si="14"/>
        <v>43790</v>
      </c>
      <c r="B999">
        <f>SUMIF('Servicios Realizados'!G$2:G$800,A999,'Servicios Realizados'!H$2:H$800)</f>
        <v>0</v>
      </c>
      <c r="D999">
        <f>SUMIFS('Servicios Realizados'!H:H,'Servicios Realizados'!G:G,A999,'Servicios Realizados'!B:B,D$2)</f>
        <v>0</v>
      </c>
      <c r="E999">
        <f>SUMIFS('Servicios Realizados'!H:H,'Servicios Realizados'!G:G,A999,'Servicios Realizados'!B:B,E$2)</f>
        <v>0</v>
      </c>
      <c r="F999">
        <f>SUMIFS('Servicios Realizados'!H:H,'Servicios Realizados'!G:G,A999,'Servicios Realizados'!B:B,F$2)</f>
        <v>0</v>
      </c>
      <c r="G999">
        <f>SUMIFS('Servicios Realizados'!H:H,'Servicios Realizados'!G:G,A999,'Servicios Realizados'!B:B,G$2)</f>
        <v>0</v>
      </c>
      <c r="H999">
        <f>SUMIFS('Servicios Realizados'!H:H,'Servicios Realizados'!G:G,A999,'Servicios Realizados'!B:B,H$2)</f>
        <v>0</v>
      </c>
      <c r="I999">
        <f>SUMIFS('Servicios Realizados'!H:H,'Servicios Realizados'!G:G,A999,'Servicios Realizados'!B:B,I$2)</f>
        <v>0</v>
      </c>
      <c r="J999">
        <f>SUMIFS('Servicios Realizados'!H:H,'Servicios Realizados'!G:G,A999,'Servicios Realizados'!B:B,J$2)</f>
        <v>0</v>
      </c>
    </row>
    <row r="1000" spans="1:10" ht="15" hidden="1" customHeight="1">
      <c r="A1000" s="6">
        <f t="shared" si="14"/>
        <v>43791</v>
      </c>
      <c r="B1000">
        <f>SUMIF('Servicios Realizados'!G$2:G$800,A1000,'Servicios Realizados'!H$2:H$800)</f>
        <v>0</v>
      </c>
      <c r="D1000">
        <f>SUMIFS('Servicios Realizados'!H:H,'Servicios Realizados'!G:G,A1000,'Servicios Realizados'!B:B,D$2)</f>
        <v>0</v>
      </c>
      <c r="E1000">
        <f>SUMIFS('Servicios Realizados'!H:H,'Servicios Realizados'!G:G,A1000,'Servicios Realizados'!B:B,E$2)</f>
        <v>0</v>
      </c>
      <c r="F1000">
        <f>SUMIFS('Servicios Realizados'!H:H,'Servicios Realizados'!G:G,A1000,'Servicios Realizados'!B:B,F$2)</f>
        <v>0</v>
      </c>
      <c r="G1000">
        <f>SUMIFS('Servicios Realizados'!H:H,'Servicios Realizados'!G:G,A1000,'Servicios Realizados'!B:B,G$2)</f>
        <v>0</v>
      </c>
      <c r="H1000">
        <f>SUMIFS('Servicios Realizados'!H:H,'Servicios Realizados'!G:G,A1000,'Servicios Realizados'!B:B,H$2)</f>
        <v>0</v>
      </c>
      <c r="I1000">
        <f>SUMIFS('Servicios Realizados'!H:H,'Servicios Realizados'!G:G,A1000,'Servicios Realizados'!B:B,I$2)</f>
        <v>0</v>
      </c>
      <c r="J1000">
        <f>SUMIFS('Servicios Realizados'!H:H,'Servicios Realizados'!G:G,A1000,'Servicios Realizados'!B:B,J$2)</f>
        <v>0</v>
      </c>
    </row>
    <row r="1001" spans="1:10" ht="15" hidden="1" customHeight="1">
      <c r="A1001" s="6">
        <f t="shared" si="14"/>
        <v>43792</v>
      </c>
      <c r="B1001">
        <f>SUMIF('Servicios Realizados'!G$2:G$800,A1001,'Servicios Realizados'!H$2:H$800)</f>
        <v>0</v>
      </c>
      <c r="D1001">
        <f>SUMIFS('Servicios Realizados'!H:H,'Servicios Realizados'!G:G,A1001,'Servicios Realizados'!B:B,D$2)</f>
        <v>0</v>
      </c>
      <c r="E1001">
        <f>SUMIFS('Servicios Realizados'!H:H,'Servicios Realizados'!G:G,A1001,'Servicios Realizados'!B:B,E$2)</f>
        <v>0</v>
      </c>
      <c r="F1001">
        <f>SUMIFS('Servicios Realizados'!H:H,'Servicios Realizados'!G:G,A1001,'Servicios Realizados'!B:B,F$2)</f>
        <v>0</v>
      </c>
      <c r="G1001">
        <f>SUMIFS('Servicios Realizados'!H:H,'Servicios Realizados'!G:G,A1001,'Servicios Realizados'!B:B,G$2)</f>
        <v>0</v>
      </c>
      <c r="H1001">
        <f>SUMIFS('Servicios Realizados'!H:H,'Servicios Realizados'!G:G,A1001,'Servicios Realizados'!B:B,H$2)</f>
        <v>0</v>
      </c>
      <c r="I1001">
        <f>SUMIFS('Servicios Realizados'!H:H,'Servicios Realizados'!G:G,A1001,'Servicios Realizados'!B:B,I$2)</f>
        <v>0</v>
      </c>
      <c r="J1001">
        <f>SUMIFS('Servicios Realizados'!H:H,'Servicios Realizados'!G:G,A1001,'Servicios Realizados'!B:B,J$2)</f>
        <v>0</v>
      </c>
    </row>
    <row r="1002" spans="1:10" ht="15" hidden="1" customHeight="1">
      <c r="A1002" s="6">
        <f t="shared" si="14"/>
        <v>43793</v>
      </c>
      <c r="B1002">
        <f>SUMIF('Servicios Realizados'!G$2:G$800,A1002,'Servicios Realizados'!H$2:H$800)</f>
        <v>0</v>
      </c>
      <c r="D1002">
        <f>SUMIFS('Servicios Realizados'!H:H,'Servicios Realizados'!G:G,A1002,'Servicios Realizados'!B:B,D$2)</f>
        <v>0</v>
      </c>
      <c r="E1002">
        <f>SUMIFS('Servicios Realizados'!H:H,'Servicios Realizados'!G:G,A1002,'Servicios Realizados'!B:B,E$2)</f>
        <v>0</v>
      </c>
      <c r="F1002">
        <f>SUMIFS('Servicios Realizados'!H:H,'Servicios Realizados'!G:G,A1002,'Servicios Realizados'!B:B,F$2)</f>
        <v>0</v>
      </c>
      <c r="G1002">
        <f>SUMIFS('Servicios Realizados'!H:H,'Servicios Realizados'!G:G,A1002,'Servicios Realizados'!B:B,G$2)</f>
        <v>0</v>
      </c>
      <c r="H1002">
        <f>SUMIFS('Servicios Realizados'!H:H,'Servicios Realizados'!G:G,A1002,'Servicios Realizados'!B:B,H$2)</f>
        <v>0</v>
      </c>
      <c r="I1002">
        <f>SUMIFS('Servicios Realizados'!H:H,'Servicios Realizados'!G:G,A1002,'Servicios Realizados'!B:B,I$2)</f>
        <v>0</v>
      </c>
      <c r="J1002">
        <f>SUMIFS('Servicios Realizados'!H:H,'Servicios Realizados'!G:G,A1002,'Servicios Realizados'!B:B,J$2)</f>
        <v>0</v>
      </c>
    </row>
    <row r="1003" spans="1:10" ht="15" hidden="1" customHeight="1">
      <c r="A1003" s="6">
        <f t="shared" si="14"/>
        <v>43794</v>
      </c>
      <c r="B1003">
        <f>SUMIF('Servicios Realizados'!G$2:G$800,A1003,'Servicios Realizados'!H$2:H$800)</f>
        <v>0</v>
      </c>
      <c r="D1003">
        <f>SUMIFS('Servicios Realizados'!H:H,'Servicios Realizados'!G:G,A1003,'Servicios Realizados'!B:B,D$2)</f>
        <v>0</v>
      </c>
      <c r="E1003">
        <f>SUMIFS('Servicios Realizados'!H:H,'Servicios Realizados'!G:G,A1003,'Servicios Realizados'!B:B,E$2)</f>
        <v>0</v>
      </c>
      <c r="F1003">
        <f>SUMIFS('Servicios Realizados'!H:H,'Servicios Realizados'!G:G,A1003,'Servicios Realizados'!B:B,F$2)</f>
        <v>0</v>
      </c>
      <c r="G1003">
        <f>SUMIFS('Servicios Realizados'!H:H,'Servicios Realizados'!G:G,A1003,'Servicios Realizados'!B:B,G$2)</f>
        <v>0</v>
      </c>
      <c r="H1003">
        <f>SUMIFS('Servicios Realizados'!H:H,'Servicios Realizados'!G:G,A1003,'Servicios Realizados'!B:B,H$2)</f>
        <v>0</v>
      </c>
      <c r="I1003">
        <f>SUMIFS('Servicios Realizados'!H:H,'Servicios Realizados'!G:G,A1003,'Servicios Realizados'!B:B,I$2)</f>
        <v>0</v>
      </c>
      <c r="J1003">
        <f>SUMIFS('Servicios Realizados'!H:H,'Servicios Realizados'!G:G,A1003,'Servicios Realizados'!B:B,J$2)</f>
        <v>0</v>
      </c>
    </row>
    <row r="1004" spans="1:10" ht="15" hidden="1" customHeight="1">
      <c r="A1004" s="6">
        <f t="shared" si="14"/>
        <v>43795</v>
      </c>
      <c r="B1004">
        <f>SUMIF('Servicios Realizados'!G$2:G$800,A1004,'Servicios Realizados'!H$2:H$800)</f>
        <v>0</v>
      </c>
      <c r="D1004">
        <f>SUMIFS('Servicios Realizados'!H:H,'Servicios Realizados'!G:G,A1004,'Servicios Realizados'!B:B,D$2)</f>
        <v>0</v>
      </c>
      <c r="E1004">
        <f>SUMIFS('Servicios Realizados'!H:H,'Servicios Realizados'!G:G,A1004,'Servicios Realizados'!B:B,E$2)</f>
        <v>0</v>
      </c>
      <c r="F1004">
        <f>SUMIFS('Servicios Realizados'!H:H,'Servicios Realizados'!G:G,A1004,'Servicios Realizados'!B:B,F$2)</f>
        <v>0</v>
      </c>
      <c r="G1004">
        <f>SUMIFS('Servicios Realizados'!H:H,'Servicios Realizados'!G:G,A1004,'Servicios Realizados'!B:B,G$2)</f>
        <v>0</v>
      </c>
      <c r="H1004">
        <f>SUMIFS('Servicios Realizados'!H:H,'Servicios Realizados'!G:G,A1004,'Servicios Realizados'!B:B,H$2)</f>
        <v>0</v>
      </c>
      <c r="I1004">
        <f>SUMIFS('Servicios Realizados'!H:H,'Servicios Realizados'!G:G,A1004,'Servicios Realizados'!B:B,I$2)</f>
        <v>0</v>
      </c>
      <c r="J1004">
        <f>SUMIFS('Servicios Realizados'!H:H,'Servicios Realizados'!G:G,A1004,'Servicios Realizados'!B:B,J$2)</f>
        <v>0</v>
      </c>
    </row>
    <row r="1005" spans="1:10" ht="15" hidden="1" customHeight="1">
      <c r="A1005" s="6">
        <f t="shared" si="14"/>
        <v>43796</v>
      </c>
      <c r="B1005">
        <f>SUMIF('Servicios Realizados'!G$2:G$800,A1005,'Servicios Realizados'!H$2:H$800)</f>
        <v>0</v>
      </c>
      <c r="D1005">
        <f>SUMIFS('Servicios Realizados'!H:H,'Servicios Realizados'!G:G,A1005,'Servicios Realizados'!B:B,D$2)</f>
        <v>0</v>
      </c>
      <c r="E1005">
        <f>SUMIFS('Servicios Realizados'!H:H,'Servicios Realizados'!G:G,A1005,'Servicios Realizados'!B:B,E$2)</f>
        <v>0</v>
      </c>
      <c r="F1005">
        <f>SUMIFS('Servicios Realizados'!H:H,'Servicios Realizados'!G:G,A1005,'Servicios Realizados'!B:B,F$2)</f>
        <v>0</v>
      </c>
      <c r="G1005">
        <f>SUMIFS('Servicios Realizados'!H:H,'Servicios Realizados'!G:G,A1005,'Servicios Realizados'!B:B,G$2)</f>
        <v>0</v>
      </c>
      <c r="H1005">
        <f>SUMIFS('Servicios Realizados'!H:H,'Servicios Realizados'!G:G,A1005,'Servicios Realizados'!B:B,H$2)</f>
        <v>0</v>
      </c>
      <c r="I1005">
        <f>SUMIFS('Servicios Realizados'!H:H,'Servicios Realizados'!G:G,A1005,'Servicios Realizados'!B:B,I$2)</f>
        <v>0</v>
      </c>
      <c r="J1005">
        <f>SUMIFS('Servicios Realizados'!H:H,'Servicios Realizados'!G:G,A1005,'Servicios Realizados'!B:B,J$2)</f>
        <v>0</v>
      </c>
    </row>
    <row r="1006" spans="1:10" ht="15" hidden="1" customHeight="1">
      <c r="A1006" s="6">
        <f t="shared" si="14"/>
        <v>43797</v>
      </c>
      <c r="B1006">
        <f>SUMIF('Servicios Realizados'!G$2:G$800,A1006,'Servicios Realizados'!H$2:H$800)</f>
        <v>0</v>
      </c>
      <c r="D1006">
        <f>SUMIFS('Servicios Realizados'!H:H,'Servicios Realizados'!G:G,A1006,'Servicios Realizados'!B:B,D$2)</f>
        <v>0</v>
      </c>
      <c r="E1006">
        <f>SUMIFS('Servicios Realizados'!H:H,'Servicios Realizados'!G:G,A1006,'Servicios Realizados'!B:B,E$2)</f>
        <v>0</v>
      </c>
      <c r="F1006">
        <f>SUMIFS('Servicios Realizados'!H:H,'Servicios Realizados'!G:G,A1006,'Servicios Realizados'!B:B,F$2)</f>
        <v>0</v>
      </c>
      <c r="G1006">
        <f>SUMIFS('Servicios Realizados'!H:H,'Servicios Realizados'!G:G,A1006,'Servicios Realizados'!B:B,G$2)</f>
        <v>0</v>
      </c>
      <c r="H1006">
        <f>SUMIFS('Servicios Realizados'!H:H,'Servicios Realizados'!G:G,A1006,'Servicios Realizados'!B:B,H$2)</f>
        <v>0</v>
      </c>
      <c r="I1006">
        <f>SUMIFS('Servicios Realizados'!H:H,'Servicios Realizados'!G:G,A1006,'Servicios Realizados'!B:B,I$2)</f>
        <v>0</v>
      </c>
      <c r="J1006">
        <f>SUMIFS('Servicios Realizados'!H:H,'Servicios Realizados'!G:G,A1006,'Servicios Realizados'!B:B,J$2)</f>
        <v>0</v>
      </c>
    </row>
    <row r="1007" spans="1:10" ht="15" hidden="1" customHeight="1">
      <c r="A1007" s="6">
        <f t="shared" si="14"/>
        <v>43798</v>
      </c>
      <c r="B1007">
        <f>SUMIF('Servicios Realizados'!G$2:G$800,A1007,'Servicios Realizados'!H$2:H$800)</f>
        <v>0</v>
      </c>
      <c r="D1007">
        <f>SUMIFS('Servicios Realizados'!H:H,'Servicios Realizados'!G:G,A1007,'Servicios Realizados'!B:B,D$2)</f>
        <v>0</v>
      </c>
      <c r="E1007">
        <f>SUMIFS('Servicios Realizados'!H:H,'Servicios Realizados'!G:G,A1007,'Servicios Realizados'!B:B,E$2)</f>
        <v>0</v>
      </c>
      <c r="F1007">
        <f>SUMIFS('Servicios Realizados'!H:H,'Servicios Realizados'!G:G,A1007,'Servicios Realizados'!B:B,F$2)</f>
        <v>0</v>
      </c>
      <c r="G1007">
        <f>SUMIFS('Servicios Realizados'!H:H,'Servicios Realizados'!G:G,A1007,'Servicios Realizados'!B:B,G$2)</f>
        <v>0</v>
      </c>
      <c r="H1007">
        <f>SUMIFS('Servicios Realizados'!H:H,'Servicios Realizados'!G:G,A1007,'Servicios Realizados'!B:B,H$2)</f>
        <v>0</v>
      </c>
      <c r="I1007">
        <f>SUMIFS('Servicios Realizados'!H:H,'Servicios Realizados'!G:G,A1007,'Servicios Realizados'!B:B,I$2)</f>
        <v>0</v>
      </c>
      <c r="J1007">
        <f>SUMIFS('Servicios Realizados'!H:H,'Servicios Realizados'!G:G,A1007,'Servicios Realizados'!B:B,J$2)</f>
        <v>0</v>
      </c>
    </row>
    <row r="1008" spans="1:10" ht="15" hidden="1" customHeight="1">
      <c r="A1008" s="6">
        <f t="shared" si="14"/>
        <v>43799</v>
      </c>
      <c r="B1008">
        <f>SUMIF('Servicios Realizados'!G$2:G$800,A1008,'Servicios Realizados'!H$2:H$800)</f>
        <v>0</v>
      </c>
      <c r="D1008">
        <f>SUMIFS('Servicios Realizados'!H:H,'Servicios Realizados'!G:G,A1008,'Servicios Realizados'!B:B,D$2)</f>
        <v>0</v>
      </c>
      <c r="E1008">
        <f>SUMIFS('Servicios Realizados'!H:H,'Servicios Realizados'!G:G,A1008,'Servicios Realizados'!B:B,E$2)</f>
        <v>0</v>
      </c>
      <c r="F1008">
        <f>SUMIFS('Servicios Realizados'!H:H,'Servicios Realizados'!G:G,A1008,'Servicios Realizados'!B:B,F$2)</f>
        <v>0</v>
      </c>
      <c r="G1008">
        <f>SUMIFS('Servicios Realizados'!H:H,'Servicios Realizados'!G:G,A1008,'Servicios Realizados'!B:B,G$2)</f>
        <v>0</v>
      </c>
      <c r="H1008">
        <f>SUMIFS('Servicios Realizados'!H:H,'Servicios Realizados'!G:G,A1008,'Servicios Realizados'!B:B,H$2)</f>
        <v>0</v>
      </c>
      <c r="I1008">
        <f>SUMIFS('Servicios Realizados'!H:H,'Servicios Realizados'!G:G,A1008,'Servicios Realizados'!B:B,I$2)</f>
        <v>0</v>
      </c>
      <c r="J1008">
        <f>SUMIFS('Servicios Realizados'!H:H,'Servicios Realizados'!G:G,A1008,'Servicios Realizados'!B:B,J$2)</f>
        <v>0</v>
      </c>
    </row>
    <row r="1009" spans="1:10" ht="15" hidden="1" customHeight="1">
      <c r="A1009" s="6">
        <f t="shared" si="14"/>
        <v>43800</v>
      </c>
      <c r="B1009">
        <f>SUMIF('Servicios Realizados'!G$2:G$800,A1009,'Servicios Realizados'!H$2:H$800)</f>
        <v>0</v>
      </c>
      <c r="D1009">
        <f>SUMIFS('Servicios Realizados'!H:H,'Servicios Realizados'!G:G,A1009,'Servicios Realizados'!B:B,D$2)</f>
        <v>0</v>
      </c>
      <c r="E1009">
        <f>SUMIFS('Servicios Realizados'!H:H,'Servicios Realizados'!G:G,A1009,'Servicios Realizados'!B:B,E$2)</f>
        <v>0</v>
      </c>
      <c r="F1009">
        <f>SUMIFS('Servicios Realizados'!H:H,'Servicios Realizados'!G:G,A1009,'Servicios Realizados'!B:B,F$2)</f>
        <v>0</v>
      </c>
      <c r="G1009">
        <f>SUMIFS('Servicios Realizados'!H:H,'Servicios Realizados'!G:G,A1009,'Servicios Realizados'!B:B,G$2)</f>
        <v>0</v>
      </c>
      <c r="H1009">
        <f>SUMIFS('Servicios Realizados'!H:H,'Servicios Realizados'!G:G,A1009,'Servicios Realizados'!B:B,H$2)</f>
        <v>0</v>
      </c>
      <c r="I1009">
        <f>SUMIFS('Servicios Realizados'!H:H,'Servicios Realizados'!G:G,A1009,'Servicios Realizados'!B:B,I$2)</f>
        <v>0</v>
      </c>
      <c r="J1009">
        <f>SUMIFS('Servicios Realizados'!H:H,'Servicios Realizados'!G:G,A1009,'Servicios Realizados'!B:B,J$2)</f>
        <v>0</v>
      </c>
    </row>
    <row r="1010" spans="1:10" ht="15" hidden="1" customHeight="1">
      <c r="A1010" s="6">
        <f t="shared" si="14"/>
        <v>43801</v>
      </c>
      <c r="B1010">
        <f>SUMIF('Servicios Realizados'!G$2:G$800,A1010,'Servicios Realizados'!H$2:H$800)</f>
        <v>0</v>
      </c>
      <c r="D1010">
        <f>SUMIFS('Servicios Realizados'!H:H,'Servicios Realizados'!G:G,A1010,'Servicios Realizados'!B:B,D$2)</f>
        <v>0</v>
      </c>
      <c r="E1010">
        <f>SUMIFS('Servicios Realizados'!H:H,'Servicios Realizados'!G:G,A1010,'Servicios Realizados'!B:B,E$2)</f>
        <v>0</v>
      </c>
      <c r="F1010">
        <f>SUMIFS('Servicios Realizados'!H:H,'Servicios Realizados'!G:G,A1010,'Servicios Realizados'!B:B,F$2)</f>
        <v>0</v>
      </c>
      <c r="G1010">
        <f>SUMIFS('Servicios Realizados'!H:H,'Servicios Realizados'!G:G,A1010,'Servicios Realizados'!B:B,G$2)</f>
        <v>0</v>
      </c>
      <c r="H1010">
        <f>SUMIFS('Servicios Realizados'!H:H,'Servicios Realizados'!G:G,A1010,'Servicios Realizados'!B:B,H$2)</f>
        <v>0</v>
      </c>
      <c r="I1010">
        <f>SUMIFS('Servicios Realizados'!H:H,'Servicios Realizados'!G:G,A1010,'Servicios Realizados'!B:B,I$2)</f>
        <v>0</v>
      </c>
      <c r="J1010">
        <f>SUMIFS('Servicios Realizados'!H:H,'Servicios Realizados'!G:G,A1010,'Servicios Realizados'!B:B,J$2)</f>
        <v>0</v>
      </c>
    </row>
    <row r="1011" spans="1:10" ht="15" hidden="1" customHeight="1">
      <c r="A1011" s="6">
        <f t="shared" si="14"/>
        <v>43802</v>
      </c>
      <c r="B1011">
        <f>SUMIF('Servicios Realizados'!G$2:G$800,A1011,'Servicios Realizados'!H$2:H$800)</f>
        <v>0</v>
      </c>
      <c r="D1011">
        <f>SUMIFS('Servicios Realizados'!H:H,'Servicios Realizados'!G:G,A1011,'Servicios Realizados'!B:B,D$2)</f>
        <v>0</v>
      </c>
      <c r="E1011">
        <f>SUMIFS('Servicios Realizados'!H:H,'Servicios Realizados'!G:G,A1011,'Servicios Realizados'!B:B,E$2)</f>
        <v>0</v>
      </c>
      <c r="F1011">
        <f>SUMIFS('Servicios Realizados'!H:H,'Servicios Realizados'!G:G,A1011,'Servicios Realizados'!B:B,F$2)</f>
        <v>0</v>
      </c>
      <c r="G1011">
        <f>SUMIFS('Servicios Realizados'!H:H,'Servicios Realizados'!G:G,A1011,'Servicios Realizados'!B:B,G$2)</f>
        <v>0</v>
      </c>
      <c r="H1011">
        <f>SUMIFS('Servicios Realizados'!H:H,'Servicios Realizados'!G:G,A1011,'Servicios Realizados'!B:B,H$2)</f>
        <v>0</v>
      </c>
      <c r="I1011">
        <f>SUMIFS('Servicios Realizados'!H:H,'Servicios Realizados'!G:G,A1011,'Servicios Realizados'!B:B,I$2)</f>
        <v>0</v>
      </c>
      <c r="J1011">
        <f>SUMIFS('Servicios Realizados'!H:H,'Servicios Realizados'!G:G,A1011,'Servicios Realizados'!B:B,J$2)</f>
        <v>0</v>
      </c>
    </row>
    <row r="1012" spans="1:10" ht="15" hidden="1" customHeight="1">
      <c r="A1012" s="6">
        <f t="shared" si="14"/>
        <v>43803</v>
      </c>
      <c r="B1012">
        <f>SUMIF('Servicios Realizados'!G$2:G$800,A1012,'Servicios Realizados'!H$2:H$800)</f>
        <v>0</v>
      </c>
      <c r="D1012">
        <f>SUMIFS('Servicios Realizados'!H:H,'Servicios Realizados'!G:G,A1012,'Servicios Realizados'!B:B,D$2)</f>
        <v>0</v>
      </c>
      <c r="E1012">
        <f>SUMIFS('Servicios Realizados'!H:H,'Servicios Realizados'!G:G,A1012,'Servicios Realizados'!B:B,E$2)</f>
        <v>0</v>
      </c>
      <c r="F1012">
        <f>SUMIFS('Servicios Realizados'!H:H,'Servicios Realizados'!G:G,A1012,'Servicios Realizados'!B:B,F$2)</f>
        <v>0</v>
      </c>
      <c r="G1012">
        <f>SUMIFS('Servicios Realizados'!H:H,'Servicios Realizados'!G:G,A1012,'Servicios Realizados'!B:B,G$2)</f>
        <v>0</v>
      </c>
      <c r="H1012">
        <f>SUMIFS('Servicios Realizados'!H:H,'Servicios Realizados'!G:G,A1012,'Servicios Realizados'!B:B,H$2)</f>
        <v>0</v>
      </c>
      <c r="I1012">
        <f>SUMIFS('Servicios Realizados'!H:H,'Servicios Realizados'!G:G,A1012,'Servicios Realizados'!B:B,I$2)</f>
        <v>0</v>
      </c>
      <c r="J1012">
        <f>SUMIFS('Servicios Realizados'!H:H,'Servicios Realizados'!G:G,A1012,'Servicios Realizados'!B:B,J$2)</f>
        <v>0</v>
      </c>
    </row>
    <row r="1013" spans="1:10" ht="15" hidden="1" customHeight="1">
      <c r="A1013" s="6">
        <f t="shared" si="14"/>
        <v>43804</v>
      </c>
      <c r="B1013">
        <f>SUMIF('Servicios Realizados'!G$2:G$800,A1013,'Servicios Realizados'!H$2:H$800)</f>
        <v>0</v>
      </c>
      <c r="D1013">
        <f>SUMIFS('Servicios Realizados'!H:H,'Servicios Realizados'!G:G,A1013,'Servicios Realizados'!B:B,D$2)</f>
        <v>0</v>
      </c>
      <c r="E1013">
        <f>SUMIFS('Servicios Realizados'!H:H,'Servicios Realizados'!G:G,A1013,'Servicios Realizados'!B:B,E$2)</f>
        <v>0</v>
      </c>
      <c r="F1013">
        <f>SUMIFS('Servicios Realizados'!H:H,'Servicios Realizados'!G:G,A1013,'Servicios Realizados'!B:B,F$2)</f>
        <v>0</v>
      </c>
      <c r="G1013">
        <f>SUMIFS('Servicios Realizados'!H:H,'Servicios Realizados'!G:G,A1013,'Servicios Realizados'!B:B,G$2)</f>
        <v>0</v>
      </c>
      <c r="H1013">
        <f>SUMIFS('Servicios Realizados'!H:H,'Servicios Realizados'!G:G,A1013,'Servicios Realizados'!B:B,H$2)</f>
        <v>0</v>
      </c>
      <c r="I1013">
        <f>SUMIFS('Servicios Realizados'!H:H,'Servicios Realizados'!G:G,A1013,'Servicios Realizados'!B:B,I$2)</f>
        <v>0</v>
      </c>
      <c r="J1013">
        <f>SUMIFS('Servicios Realizados'!H:H,'Servicios Realizados'!G:G,A1013,'Servicios Realizados'!B:B,J$2)</f>
        <v>0</v>
      </c>
    </row>
    <row r="1014" spans="1:10" ht="15" hidden="1" customHeight="1">
      <c r="A1014" s="6">
        <f t="shared" si="14"/>
        <v>43805</v>
      </c>
      <c r="B1014">
        <f>SUMIF('Servicios Realizados'!G$2:G$800,A1014,'Servicios Realizados'!H$2:H$800)</f>
        <v>0</v>
      </c>
      <c r="D1014">
        <f>SUMIFS('Servicios Realizados'!H:H,'Servicios Realizados'!G:G,A1014,'Servicios Realizados'!B:B,D$2)</f>
        <v>0</v>
      </c>
      <c r="E1014">
        <f>SUMIFS('Servicios Realizados'!H:H,'Servicios Realizados'!G:G,A1014,'Servicios Realizados'!B:B,E$2)</f>
        <v>0</v>
      </c>
      <c r="F1014">
        <f>SUMIFS('Servicios Realizados'!H:H,'Servicios Realizados'!G:G,A1014,'Servicios Realizados'!B:B,F$2)</f>
        <v>0</v>
      </c>
      <c r="G1014">
        <f>SUMIFS('Servicios Realizados'!H:H,'Servicios Realizados'!G:G,A1014,'Servicios Realizados'!B:B,G$2)</f>
        <v>0</v>
      </c>
      <c r="H1014">
        <f>SUMIFS('Servicios Realizados'!H:H,'Servicios Realizados'!G:G,A1014,'Servicios Realizados'!B:B,H$2)</f>
        <v>0</v>
      </c>
      <c r="I1014">
        <f>SUMIFS('Servicios Realizados'!H:H,'Servicios Realizados'!G:G,A1014,'Servicios Realizados'!B:B,I$2)</f>
        <v>0</v>
      </c>
      <c r="J1014">
        <f>SUMIFS('Servicios Realizados'!H:H,'Servicios Realizados'!G:G,A1014,'Servicios Realizados'!B:B,J$2)</f>
        <v>0</v>
      </c>
    </row>
    <row r="1015" spans="1:10" ht="15" hidden="1" customHeight="1">
      <c r="A1015" s="6">
        <f t="shared" si="14"/>
        <v>43806</v>
      </c>
      <c r="B1015">
        <f>SUMIF('Servicios Realizados'!G$2:G$800,A1015,'Servicios Realizados'!H$2:H$800)</f>
        <v>0</v>
      </c>
      <c r="D1015">
        <f>SUMIFS('Servicios Realizados'!H:H,'Servicios Realizados'!G:G,A1015,'Servicios Realizados'!B:B,D$2)</f>
        <v>0</v>
      </c>
      <c r="E1015">
        <f>SUMIFS('Servicios Realizados'!H:H,'Servicios Realizados'!G:G,A1015,'Servicios Realizados'!B:B,E$2)</f>
        <v>0</v>
      </c>
      <c r="F1015">
        <f>SUMIFS('Servicios Realizados'!H:H,'Servicios Realizados'!G:G,A1015,'Servicios Realizados'!B:B,F$2)</f>
        <v>0</v>
      </c>
      <c r="G1015">
        <f>SUMIFS('Servicios Realizados'!H:H,'Servicios Realizados'!G:G,A1015,'Servicios Realizados'!B:B,G$2)</f>
        <v>0</v>
      </c>
      <c r="H1015">
        <f>SUMIFS('Servicios Realizados'!H:H,'Servicios Realizados'!G:G,A1015,'Servicios Realizados'!B:B,H$2)</f>
        <v>0</v>
      </c>
      <c r="I1015">
        <f>SUMIFS('Servicios Realizados'!H:H,'Servicios Realizados'!G:G,A1015,'Servicios Realizados'!B:B,I$2)</f>
        <v>0</v>
      </c>
      <c r="J1015">
        <f>SUMIFS('Servicios Realizados'!H:H,'Servicios Realizados'!G:G,A1015,'Servicios Realizados'!B:B,J$2)</f>
        <v>0</v>
      </c>
    </row>
    <row r="1016" spans="1:10" ht="15" hidden="1" customHeight="1">
      <c r="A1016" s="6">
        <f t="shared" si="14"/>
        <v>43807</v>
      </c>
      <c r="B1016">
        <f>SUMIF('Servicios Realizados'!G$2:G$800,A1016,'Servicios Realizados'!H$2:H$800)</f>
        <v>0</v>
      </c>
      <c r="D1016">
        <f>SUMIFS('Servicios Realizados'!H:H,'Servicios Realizados'!G:G,A1016,'Servicios Realizados'!B:B,D$2)</f>
        <v>0</v>
      </c>
      <c r="E1016">
        <f>SUMIFS('Servicios Realizados'!H:H,'Servicios Realizados'!G:G,A1016,'Servicios Realizados'!B:B,E$2)</f>
        <v>0</v>
      </c>
      <c r="F1016">
        <f>SUMIFS('Servicios Realizados'!H:H,'Servicios Realizados'!G:G,A1016,'Servicios Realizados'!B:B,F$2)</f>
        <v>0</v>
      </c>
      <c r="G1016">
        <f>SUMIFS('Servicios Realizados'!H:H,'Servicios Realizados'!G:G,A1016,'Servicios Realizados'!B:B,G$2)</f>
        <v>0</v>
      </c>
      <c r="H1016">
        <f>SUMIFS('Servicios Realizados'!H:H,'Servicios Realizados'!G:G,A1016,'Servicios Realizados'!B:B,H$2)</f>
        <v>0</v>
      </c>
      <c r="I1016">
        <f>SUMIFS('Servicios Realizados'!H:H,'Servicios Realizados'!G:G,A1016,'Servicios Realizados'!B:B,I$2)</f>
        <v>0</v>
      </c>
      <c r="J1016">
        <f>SUMIFS('Servicios Realizados'!H:H,'Servicios Realizados'!G:G,A1016,'Servicios Realizados'!B:B,J$2)</f>
        <v>0</v>
      </c>
    </row>
    <row r="1017" spans="1:10" ht="15" hidden="1" customHeight="1">
      <c r="A1017" s="6">
        <f t="shared" si="14"/>
        <v>43808</v>
      </c>
      <c r="B1017">
        <f>SUMIF('Servicios Realizados'!G$2:G$800,A1017,'Servicios Realizados'!H$2:H$800)</f>
        <v>0</v>
      </c>
      <c r="D1017">
        <f>SUMIFS('Servicios Realizados'!H:H,'Servicios Realizados'!G:G,A1017,'Servicios Realizados'!B:B,D$2)</f>
        <v>0</v>
      </c>
      <c r="E1017">
        <f>SUMIFS('Servicios Realizados'!H:H,'Servicios Realizados'!G:G,A1017,'Servicios Realizados'!B:B,E$2)</f>
        <v>0</v>
      </c>
      <c r="F1017">
        <f>SUMIFS('Servicios Realizados'!H:H,'Servicios Realizados'!G:G,A1017,'Servicios Realizados'!B:B,F$2)</f>
        <v>0</v>
      </c>
      <c r="G1017">
        <f>SUMIFS('Servicios Realizados'!H:H,'Servicios Realizados'!G:G,A1017,'Servicios Realizados'!B:B,G$2)</f>
        <v>0</v>
      </c>
      <c r="H1017">
        <f>SUMIFS('Servicios Realizados'!H:H,'Servicios Realizados'!G:G,A1017,'Servicios Realizados'!B:B,H$2)</f>
        <v>0</v>
      </c>
      <c r="I1017">
        <f>SUMIFS('Servicios Realizados'!H:H,'Servicios Realizados'!G:G,A1017,'Servicios Realizados'!B:B,I$2)</f>
        <v>0</v>
      </c>
      <c r="J1017">
        <f>SUMIFS('Servicios Realizados'!H:H,'Servicios Realizados'!G:G,A1017,'Servicios Realizados'!B:B,J$2)</f>
        <v>0</v>
      </c>
    </row>
    <row r="1018" spans="1:10" ht="15" hidden="1" customHeight="1">
      <c r="A1018" s="6">
        <f t="shared" si="14"/>
        <v>43809</v>
      </c>
      <c r="B1018">
        <f>SUMIF('Servicios Realizados'!G$2:G$800,A1018,'Servicios Realizados'!H$2:H$800)</f>
        <v>0</v>
      </c>
      <c r="D1018">
        <f>SUMIFS('Servicios Realizados'!H:H,'Servicios Realizados'!G:G,A1018,'Servicios Realizados'!B:B,D$2)</f>
        <v>0</v>
      </c>
      <c r="E1018">
        <f>SUMIFS('Servicios Realizados'!H:H,'Servicios Realizados'!G:G,A1018,'Servicios Realizados'!B:B,E$2)</f>
        <v>0</v>
      </c>
      <c r="F1018">
        <f>SUMIFS('Servicios Realizados'!H:H,'Servicios Realizados'!G:G,A1018,'Servicios Realizados'!B:B,F$2)</f>
        <v>0</v>
      </c>
      <c r="G1018">
        <f>SUMIFS('Servicios Realizados'!H:H,'Servicios Realizados'!G:G,A1018,'Servicios Realizados'!B:B,G$2)</f>
        <v>0</v>
      </c>
      <c r="H1018">
        <f>SUMIFS('Servicios Realizados'!H:H,'Servicios Realizados'!G:G,A1018,'Servicios Realizados'!B:B,H$2)</f>
        <v>0</v>
      </c>
      <c r="I1018">
        <f>SUMIFS('Servicios Realizados'!H:H,'Servicios Realizados'!G:G,A1018,'Servicios Realizados'!B:B,I$2)</f>
        <v>0</v>
      </c>
      <c r="J1018">
        <f>SUMIFS('Servicios Realizados'!H:H,'Servicios Realizados'!G:G,A1018,'Servicios Realizados'!B:B,J$2)</f>
        <v>0</v>
      </c>
    </row>
    <row r="1019" spans="1:10" ht="15" hidden="1" customHeight="1">
      <c r="A1019" s="6">
        <f t="shared" si="14"/>
        <v>43810</v>
      </c>
      <c r="B1019">
        <f>SUMIF('Servicios Realizados'!G$2:G$800,A1019,'Servicios Realizados'!H$2:H$800)</f>
        <v>0</v>
      </c>
      <c r="D1019">
        <f>SUMIFS('Servicios Realizados'!H:H,'Servicios Realizados'!G:G,A1019,'Servicios Realizados'!B:B,D$2)</f>
        <v>0</v>
      </c>
      <c r="E1019">
        <f>SUMIFS('Servicios Realizados'!H:H,'Servicios Realizados'!G:G,A1019,'Servicios Realizados'!B:B,E$2)</f>
        <v>0</v>
      </c>
      <c r="F1019">
        <f>SUMIFS('Servicios Realizados'!H:H,'Servicios Realizados'!G:G,A1019,'Servicios Realizados'!B:B,F$2)</f>
        <v>0</v>
      </c>
      <c r="G1019">
        <f>SUMIFS('Servicios Realizados'!H:H,'Servicios Realizados'!G:G,A1019,'Servicios Realizados'!B:B,G$2)</f>
        <v>0</v>
      </c>
      <c r="H1019">
        <f>SUMIFS('Servicios Realizados'!H:H,'Servicios Realizados'!G:G,A1019,'Servicios Realizados'!B:B,H$2)</f>
        <v>0</v>
      </c>
      <c r="I1019">
        <f>SUMIFS('Servicios Realizados'!H:H,'Servicios Realizados'!G:G,A1019,'Servicios Realizados'!B:B,I$2)</f>
        <v>0</v>
      </c>
      <c r="J1019">
        <f>SUMIFS('Servicios Realizados'!H:H,'Servicios Realizados'!G:G,A1019,'Servicios Realizados'!B:B,J$2)</f>
        <v>0</v>
      </c>
    </row>
    <row r="1020" spans="1:10" ht="15" hidden="1" customHeight="1">
      <c r="A1020" s="6">
        <f t="shared" si="14"/>
        <v>43811</v>
      </c>
      <c r="B1020">
        <f>SUMIF('Servicios Realizados'!G$2:G$800,A1020,'Servicios Realizados'!H$2:H$800)</f>
        <v>0</v>
      </c>
      <c r="D1020">
        <f>SUMIFS('Servicios Realizados'!H:H,'Servicios Realizados'!G:G,A1020,'Servicios Realizados'!B:B,D$2)</f>
        <v>0</v>
      </c>
      <c r="E1020">
        <f>SUMIFS('Servicios Realizados'!H:H,'Servicios Realizados'!G:G,A1020,'Servicios Realizados'!B:B,E$2)</f>
        <v>0</v>
      </c>
      <c r="F1020">
        <f>SUMIFS('Servicios Realizados'!H:H,'Servicios Realizados'!G:G,A1020,'Servicios Realizados'!B:B,F$2)</f>
        <v>0</v>
      </c>
      <c r="G1020">
        <f>SUMIFS('Servicios Realizados'!H:H,'Servicios Realizados'!G:G,A1020,'Servicios Realizados'!B:B,G$2)</f>
        <v>0</v>
      </c>
      <c r="H1020">
        <f>SUMIFS('Servicios Realizados'!H:H,'Servicios Realizados'!G:G,A1020,'Servicios Realizados'!B:B,H$2)</f>
        <v>0</v>
      </c>
      <c r="I1020">
        <f>SUMIFS('Servicios Realizados'!H:H,'Servicios Realizados'!G:G,A1020,'Servicios Realizados'!B:B,I$2)</f>
        <v>0</v>
      </c>
      <c r="J1020">
        <f>SUMIFS('Servicios Realizados'!H:H,'Servicios Realizados'!G:G,A1020,'Servicios Realizados'!B:B,J$2)</f>
        <v>0</v>
      </c>
    </row>
    <row r="1021" spans="1:10" ht="15" hidden="1" customHeight="1">
      <c r="A1021" s="6">
        <f t="shared" si="14"/>
        <v>43812</v>
      </c>
      <c r="B1021">
        <f>SUMIF('Servicios Realizados'!G$2:G$800,A1021,'Servicios Realizados'!H$2:H$800)</f>
        <v>0</v>
      </c>
      <c r="D1021">
        <f>SUMIFS('Servicios Realizados'!H:H,'Servicios Realizados'!G:G,A1021,'Servicios Realizados'!B:B,D$2)</f>
        <v>0</v>
      </c>
      <c r="E1021">
        <f>SUMIFS('Servicios Realizados'!H:H,'Servicios Realizados'!G:G,A1021,'Servicios Realizados'!B:B,E$2)</f>
        <v>0</v>
      </c>
      <c r="F1021">
        <f>SUMIFS('Servicios Realizados'!H:H,'Servicios Realizados'!G:G,A1021,'Servicios Realizados'!B:B,F$2)</f>
        <v>0</v>
      </c>
      <c r="G1021">
        <f>SUMIFS('Servicios Realizados'!H:H,'Servicios Realizados'!G:G,A1021,'Servicios Realizados'!B:B,G$2)</f>
        <v>0</v>
      </c>
      <c r="H1021">
        <f>SUMIFS('Servicios Realizados'!H:H,'Servicios Realizados'!G:G,A1021,'Servicios Realizados'!B:B,H$2)</f>
        <v>0</v>
      </c>
      <c r="I1021">
        <f>SUMIFS('Servicios Realizados'!H:H,'Servicios Realizados'!G:G,A1021,'Servicios Realizados'!B:B,I$2)</f>
        <v>0</v>
      </c>
      <c r="J1021">
        <f>SUMIFS('Servicios Realizados'!H:H,'Servicios Realizados'!G:G,A1021,'Servicios Realizados'!B:B,J$2)</f>
        <v>0</v>
      </c>
    </row>
    <row r="1022" spans="1:10" ht="15" hidden="1" customHeight="1">
      <c r="A1022" s="6">
        <f t="shared" si="14"/>
        <v>43813</v>
      </c>
      <c r="B1022">
        <f>SUMIF('Servicios Realizados'!G$2:G$800,A1022,'Servicios Realizados'!H$2:H$800)</f>
        <v>0</v>
      </c>
      <c r="D1022">
        <f>SUMIFS('Servicios Realizados'!H:H,'Servicios Realizados'!G:G,A1022,'Servicios Realizados'!B:B,D$2)</f>
        <v>0</v>
      </c>
      <c r="E1022">
        <f>SUMIFS('Servicios Realizados'!H:H,'Servicios Realizados'!G:G,A1022,'Servicios Realizados'!B:B,E$2)</f>
        <v>0</v>
      </c>
      <c r="F1022">
        <f>SUMIFS('Servicios Realizados'!H:H,'Servicios Realizados'!G:G,A1022,'Servicios Realizados'!B:B,F$2)</f>
        <v>0</v>
      </c>
      <c r="G1022">
        <f>SUMIFS('Servicios Realizados'!H:H,'Servicios Realizados'!G:G,A1022,'Servicios Realizados'!B:B,G$2)</f>
        <v>0</v>
      </c>
      <c r="H1022">
        <f>SUMIFS('Servicios Realizados'!H:H,'Servicios Realizados'!G:G,A1022,'Servicios Realizados'!B:B,H$2)</f>
        <v>0</v>
      </c>
      <c r="I1022">
        <f>SUMIFS('Servicios Realizados'!H:H,'Servicios Realizados'!G:G,A1022,'Servicios Realizados'!B:B,I$2)</f>
        <v>0</v>
      </c>
      <c r="J1022">
        <f>SUMIFS('Servicios Realizados'!H:H,'Servicios Realizados'!G:G,A1022,'Servicios Realizados'!B:B,J$2)</f>
        <v>0</v>
      </c>
    </row>
    <row r="1023" spans="1:10" ht="15" hidden="1" customHeight="1">
      <c r="A1023" s="6">
        <f t="shared" si="14"/>
        <v>43814</v>
      </c>
      <c r="B1023">
        <f>SUMIF('Servicios Realizados'!G$2:G$800,A1023,'Servicios Realizados'!H$2:H$800)</f>
        <v>0</v>
      </c>
      <c r="D1023">
        <f>SUMIFS('Servicios Realizados'!H:H,'Servicios Realizados'!G:G,A1023,'Servicios Realizados'!B:B,D$2)</f>
        <v>0</v>
      </c>
      <c r="E1023">
        <f>SUMIFS('Servicios Realizados'!H:H,'Servicios Realizados'!G:G,A1023,'Servicios Realizados'!B:B,E$2)</f>
        <v>0</v>
      </c>
      <c r="F1023">
        <f>SUMIFS('Servicios Realizados'!H:H,'Servicios Realizados'!G:G,A1023,'Servicios Realizados'!B:B,F$2)</f>
        <v>0</v>
      </c>
      <c r="G1023">
        <f>SUMIFS('Servicios Realizados'!H:H,'Servicios Realizados'!G:G,A1023,'Servicios Realizados'!B:B,G$2)</f>
        <v>0</v>
      </c>
      <c r="H1023">
        <f>SUMIFS('Servicios Realizados'!H:H,'Servicios Realizados'!G:G,A1023,'Servicios Realizados'!B:B,H$2)</f>
        <v>0</v>
      </c>
      <c r="I1023">
        <f>SUMIFS('Servicios Realizados'!H:H,'Servicios Realizados'!G:G,A1023,'Servicios Realizados'!B:B,I$2)</f>
        <v>0</v>
      </c>
      <c r="J1023">
        <f>SUMIFS('Servicios Realizados'!H:H,'Servicios Realizados'!G:G,A1023,'Servicios Realizados'!B:B,J$2)</f>
        <v>0</v>
      </c>
    </row>
    <row r="1024" spans="1:10" ht="15" hidden="1" customHeight="1">
      <c r="A1024" s="6">
        <f t="shared" si="14"/>
        <v>43815</v>
      </c>
      <c r="B1024">
        <f>SUMIF('Servicios Realizados'!G$2:G$800,A1024,'Servicios Realizados'!H$2:H$800)</f>
        <v>0</v>
      </c>
      <c r="D1024">
        <f>SUMIFS('Servicios Realizados'!H:H,'Servicios Realizados'!G:G,A1024,'Servicios Realizados'!B:B,D$2)</f>
        <v>0</v>
      </c>
      <c r="E1024">
        <f>SUMIFS('Servicios Realizados'!H:H,'Servicios Realizados'!G:G,A1024,'Servicios Realizados'!B:B,E$2)</f>
        <v>0</v>
      </c>
      <c r="F1024">
        <f>SUMIFS('Servicios Realizados'!H:H,'Servicios Realizados'!G:G,A1024,'Servicios Realizados'!B:B,F$2)</f>
        <v>0</v>
      </c>
      <c r="G1024">
        <f>SUMIFS('Servicios Realizados'!H:H,'Servicios Realizados'!G:G,A1024,'Servicios Realizados'!B:B,G$2)</f>
        <v>0</v>
      </c>
      <c r="H1024">
        <f>SUMIFS('Servicios Realizados'!H:H,'Servicios Realizados'!G:G,A1024,'Servicios Realizados'!B:B,H$2)</f>
        <v>0</v>
      </c>
      <c r="I1024">
        <f>SUMIFS('Servicios Realizados'!H:H,'Servicios Realizados'!G:G,A1024,'Servicios Realizados'!B:B,I$2)</f>
        <v>0</v>
      </c>
      <c r="J1024">
        <f>SUMIFS('Servicios Realizados'!H:H,'Servicios Realizados'!G:G,A1024,'Servicios Realizados'!B:B,J$2)</f>
        <v>0</v>
      </c>
    </row>
    <row r="1025" spans="1:10" ht="15" hidden="1" customHeight="1">
      <c r="A1025" s="6">
        <f t="shared" si="14"/>
        <v>43816</v>
      </c>
      <c r="B1025">
        <f>SUMIF('Servicios Realizados'!G$2:G$800,A1025,'Servicios Realizados'!H$2:H$800)</f>
        <v>0</v>
      </c>
      <c r="D1025">
        <f>SUMIFS('Servicios Realizados'!H:H,'Servicios Realizados'!G:G,A1025,'Servicios Realizados'!B:B,D$2)</f>
        <v>0</v>
      </c>
      <c r="E1025">
        <f>SUMIFS('Servicios Realizados'!H:H,'Servicios Realizados'!G:G,A1025,'Servicios Realizados'!B:B,E$2)</f>
        <v>0</v>
      </c>
      <c r="F1025">
        <f>SUMIFS('Servicios Realizados'!H:H,'Servicios Realizados'!G:G,A1025,'Servicios Realizados'!B:B,F$2)</f>
        <v>0</v>
      </c>
      <c r="G1025">
        <f>SUMIFS('Servicios Realizados'!H:H,'Servicios Realizados'!G:G,A1025,'Servicios Realizados'!B:B,G$2)</f>
        <v>0</v>
      </c>
      <c r="H1025">
        <f>SUMIFS('Servicios Realizados'!H:H,'Servicios Realizados'!G:G,A1025,'Servicios Realizados'!B:B,H$2)</f>
        <v>0</v>
      </c>
      <c r="I1025">
        <f>SUMIFS('Servicios Realizados'!H:H,'Servicios Realizados'!G:G,A1025,'Servicios Realizados'!B:B,I$2)</f>
        <v>0</v>
      </c>
      <c r="J1025">
        <f>SUMIFS('Servicios Realizados'!H:H,'Servicios Realizados'!G:G,A1025,'Servicios Realizados'!B:B,J$2)</f>
        <v>0</v>
      </c>
    </row>
    <row r="1026" spans="1:10" ht="15" hidden="1" customHeight="1">
      <c r="A1026" s="6">
        <f t="shared" si="14"/>
        <v>43817</v>
      </c>
      <c r="B1026">
        <f>SUMIF('Servicios Realizados'!G$2:G$800,A1026,'Servicios Realizados'!H$2:H$800)</f>
        <v>0</v>
      </c>
      <c r="D1026">
        <f>SUMIFS('Servicios Realizados'!H:H,'Servicios Realizados'!G:G,A1026,'Servicios Realizados'!B:B,D$2)</f>
        <v>0</v>
      </c>
      <c r="E1026">
        <f>SUMIFS('Servicios Realizados'!H:H,'Servicios Realizados'!G:G,A1026,'Servicios Realizados'!B:B,E$2)</f>
        <v>0</v>
      </c>
      <c r="F1026">
        <f>SUMIFS('Servicios Realizados'!H:H,'Servicios Realizados'!G:G,A1026,'Servicios Realizados'!B:B,F$2)</f>
        <v>0</v>
      </c>
      <c r="G1026">
        <f>SUMIFS('Servicios Realizados'!H:H,'Servicios Realizados'!G:G,A1026,'Servicios Realizados'!B:B,G$2)</f>
        <v>0</v>
      </c>
      <c r="H1026">
        <f>SUMIFS('Servicios Realizados'!H:H,'Servicios Realizados'!G:G,A1026,'Servicios Realizados'!B:B,H$2)</f>
        <v>0</v>
      </c>
      <c r="I1026">
        <f>SUMIFS('Servicios Realizados'!H:H,'Servicios Realizados'!G:G,A1026,'Servicios Realizados'!B:B,I$2)</f>
        <v>0</v>
      </c>
      <c r="J1026">
        <f>SUMIFS('Servicios Realizados'!H:H,'Servicios Realizados'!G:G,A1026,'Servicios Realizados'!B:B,J$2)</f>
        <v>0</v>
      </c>
    </row>
    <row r="1027" spans="1:10" ht="15" hidden="1" customHeight="1">
      <c r="A1027" s="6">
        <f t="shared" si="14"/>
        <v>43818</v>
      </c>
      <c r="B1027">
        <f>SUMIF('Servicios Realizados'!G$2:G$800,A1027,'Servicios Realizados'!H$2:H$800)</f>
        <v>0</v>
      </c>
      <c r="D1027">
        <f>SUMIFS('Servicios Realizados'!H:H,'Servicios Realizados'!G:G,A1027,'Servicios Realizados'!B:B,D$2)</f>
        <v>0</v>
      </c>
      <c r="E1027">
        <f>SUMIFS('Servicios Realizados'!H:H,'Servicios Realizados'!G:G,A1027,'Servicios Realizados'!B:B,E$2)</f>
        <v>0</v>
      </c>
      <c r="F1027">
        <f>SUMIFS('Servicios Realizados'!H:H,'Servicios Realizados'!G:G,A1027,'Servicios Realizados'!B:B,F$2)</f>
        <v>0</v>
      </c>
      <c r="G1027">
        <f>SUMIFS('Servicios Realizados'!H:H,'Servicios Realizados'!G:G,A1027,'Servicios Realizados'!B:B,G$2)</f>
        <v>0</v>
      </c>
      <c r="H1027">
        <f>SUMIFS('Servicios Realizados'!H:H,'Servicios Realizados'!G:G,A1027,'Servicios Realizados'!B:B,H$2)</f>
        <v>0</v>
      </c>
      <c r="I1027">
        <f>SUMIFS('Servicios Realizados'!H:H,'Servicios Realizados'!G:G,A1027,'Servicios Realizados'!B:B,I$2)</f>
        <v>0</v>
      </c>
      <c r="J1027">
        <f>SUMIFS('Servicios Realizados'!H:H,'Servicios Realizados'!G:G,A1027,'Servicios Realizados'!B:B,J$2)</f>
        <v>0</v>
      </c>
    </row>
    <row r="1028" spans="1:10" ht="15" hidden="1" customHeight="1">
      <c r="A1028" s="6">
        <f t="shared" si="14"/>
        <v>43819</v>
      </c>
      <c r="B1028">
        <f>SUMIF('Servicios Realizados'!G$2:G$800,A1028,'Servicios Realizados'!H$2:H$800)</f>
        <v>0</v>
      </c>
      <c r="D1028">
        <f>SUMIFS('Servicios Realizados'!H:H,'Servicios Realizados'!G:G,A1028,'Servicios Realizados'!B:B,D$2)</f>
        <v>0</v>
      </c>
      <c r="E1028">
        <f>SUMIFS('Servicios Realizados'!H:H,'Servicios Realizados'!G:G,A1028,'Servicios Realizados'!B:B,E$2)</f>
        <v>0</v>
      </c>
      <c r="F1028">
        <f>SUMIFS('Servicios Realizados'!H:H,'Servicios Realizados'!G:G,A1028,'Servicios Realizados'!B:B,F$2)</f>
        <v>0</v>
      </c>
      <c r="G1028">
        <f>SUMIFS('Servicios Realizados'!H:H,'Servicios Realizados'!G:G,A1028,'Servicios Realizados'!B:B,G$2)</f>
        <v>0</v>
      </c>
      <c r="H1028">
        <f>SUMIFS('Servicios Realizados'!H:H,'Servicios Realizados'!G:G,A1028,'Servicios Realizados'!B:B,H$2)</f>
        <v>0</v>
      </c>
      <c r="I1028">
        <f>SUMIFS('Servicios Realizados'!H:H,'Servicios Realizados'!G:G,A1028,'Servicios Realizados'!B:B,I$2)</f>
        <v>0</v>
      </c>
      <c r="J1028">
        <f>SUMIFS('Servicios Realizados'!H:H,'Servicios Realizados'!G:G,A1028,'Servicios Realizados'!B:B,J$2)</f>
        <v>0</v>
      </c>
    </row>
    <row r="1029" spans="1:10" ht="15" hidden="1" customHeight="1">
      <c r="A1029" s="6">
        <f t="shared" si="14"/>
        <v>43820</v>
      </c>
      <c r="B1029">
        <f>SUMIF('Servicios Realizados'!G$2:G$800,A1029,'Servicios Realizados'!H$2:H$800)</f>
        <v>0</v>
      </c>
      <c r="D1029">
        <f>SUMIFS('Servicios Realizados'!H:H,'Servicios Realizados'!G:G,A1029,'Servicios Realizados'!B:B,D$2)</f>
        <v>0</v>
      </c>
      <c r="E1029">
        <f>SUMIFS('Servicios Realizados'!H:H,'Servicios Realizados'!G:G,A1029,'Servicios Realizados'!B:B,E$2)</f>
        <v>0</v>
      </c>
      <c r="F1029">
        <f>SUMIFS('Servicios Realizados'!H:H,'Servicios Realizados'!G:G,A1029,'Servicios Realizados'!B:B,F$2)</f>
        <v>0</v>
      </c>
      <c r="G1029">
        <f>SUMIFS('Servicios Realizados'!H:H,'Servicios Realizados'!G:G,A1029,'Servicios Realizados'!B:B,G$2)</f>
        <v>0</v>
      </c>
      <c r="H1029">
        <f>SUMIFS('Servicios Realizados'!H:H,'Servicios Realizados'!G:G,A1029,'Servicios Realizados'!B:B,H$2)</f>
        <v>0</v>
      </c>
      <c r="I1029">
        <f>SUMIFS('Servicios Realizados'!H:H,'Servicios Realizados'!G:G,A1029,'Servicios Realizados'!B:B,I$2)</f>
        <v>0</v>
      </c>
      <c r="J1029">
        <f>SUMIFS('Servicios Realizados'!H:H,'Servicios Realizados'!G:G,A1029,'Servicios Realizados'!B:B,J$2)</f>
        <v>0</v>
      </c>
    </row>
    <row r="1030" spans="1:10" ht="15" hidden="1" customHeight="1">
      <c r="A1030" s="6">
        <f t="shared" si="14"/>
        <v>43821</v>
      </c>
      <c r="B1030">
        <f>SUMIF('Servicios Realizados'!G$2:G$800,A1030,'Servicios Realizados'!H$2:H$800)</f>
        <v>0</v>
      </c>
      <c r="D1030">
        <f>SUMIFS('Servicios Realizados'!H:H,'Servicios Realizados'!G:G,A1030,'Servicios Realizados'!B:B,D$2)</f>
        <v>0</v>
      </c>
      <c r="E1030">
        <f>SUMIFS('Servicios Realizados'!H:H,'Servicios Realizados'!G:G,A1030,'Servicios Realizados'!B:B,E$2)</f>
        <v>0</v>
      </c>
      <c r="F1030">
        <f>SUMIFS('Servicios Realizados'!H:H,'Servicios Realizados'!G:G,A1030,'Servicios Realizados'!B:B,F$2)</f>
        <v>0</v>
      </c>
      <c r="G1030">
        <f>SUMIFS('Servicios Realizados'!H:H,'Servicios Realizados'!G:G,A1030,'Servicios Realizados'!B:B,G$2)</f>
        <v>0</v>
      </c>
      <c r="H1030">
        <f>SUMIFS('Servicios Realizados'!H:H,'Servicios Realizados'!G:G,A1030,'Servicios Realizados'!B:B,H$2)</f>
        <v>0</v>
      </c>
      <c r="I1030">
        <f>SUMIFS('Servicios Realizados'!H:H,'Servicios Realizados'!G:G,A1030,'Servicios Realizados'!B:B,I$2)</f>
        <v>0</v>
      </c>
      <c r="J1030">
        <f>SUMIFS('Servicios Realizados'!H:H,'Servicios Realizados'!G:G,A1030,'Servicios Realizados'!B:B,J$2)</f>
        <v>0</v>
      </c>
    </row>
    <row r="1031" spans="1:10" ht="15" hidden="1" customHeight="1">
      <c r="A1031" s="6">
        <f t="shared" si="14"/>
        <v>43822</v>
      </c>
      <c r="B1031">
        <f>SUMIF('Servicios Realizados'!G$2:G$800,A1031,'Servicios Realizados'!H$2:H$800)</f>
        <v>0</v>
      </c>
      <c r="D1031">
        <f>SUMIFS('Servicios Realizados'!H:H,'Servicios Realizados'!G:G,A1031,'Servicios Realizados'!B:B,D$2)</f>
        <v>0</v>
      </c>
      <c r="E1031">
        <f>SUMIFS('Servicios Realizados'!H:H,'Servicios Realizados'!G:G,A1031,'Servicios Realizados'!B:B,E$2)</f>
        <v>0</v>
      </c>
      <c r="F1031">
        <f>SUMIFS('Servicios Realizados'!H:H,'Servicios Realizados'!G:G,A1031,'Servicios Realizados'!B:B,F$2)</f>
        <v>0</v>
      </c>
      <c r="G1031">
        <f>SUMIFS('Servicios Realizados'!H:H,'Servicios Realizados'!G:G,A1031,'Servicios Realizados'!B:B,G$2)</f>
        <v>0</v>
      </c>
      <c r="H1031">
        <f>SUMIFS('Servicios Realizados'!H:H,'Servicios Realizados'!G:G,A1031,'Servicios Realizados'!B:B,H$2)</f>
        <v>0</v>
      </c>
      <c r="I1031">
        <f>SUMIFS('Servicios Realizados'!H:H,'Servicios Realizados'!G:G,A1031,'Servicios Realizados'!B:B,I$2)</f>
        <v>0</v>
      </c>
      <c r="J1031">
        <f>SUMIFS('Servicios Realizados'!H:H,'Servicios Realizados'!G:G,A1031,'Servicios Realizados'!B:B,J$2)</f>
        <v>0</v>
      </c>
    </row>
    <row r="1032" spans="1:10" ht="15" hidden="1" customHeight="1">
      <c r="A1032" s="6">
        <f t="shared" si="14"/>
        <v>43823</v>
      </c>
      <c r="B1032">
        <f>SUMIF('Servicios Realizados'!G$2:G$800,A1032,'Servicios Realizados'!H$2:H$800)</f>
        <v>0</v>
      </c>
      <c r="D1032">
        <f>SUMIFS('Servicios Realizados'!H:H,'Servicios Realizados'!G:G,A1032,'Servicios Realizados'!B:B,D$2)</f>
        <v>0</v>
      </c>
      <c r="E1032">
        <f>SUMIFS('Servicios Realizados'!H:H,'Servicios Realizados'!G:G,A1032,'Servicios Realizados'!B:B,E$2)</f>
        <v>0</v>
      </c>
      <c r="F1032">
        <f>SUMIFS('Servicios Realizados'!H:H,'Servicios Realizados'!G:G,A1032,'Servicios Realizados'!B:B,F$2)</f>
        <v>0</v>
      </c>
      <c r="G1032">
        <f>SUMIFS('Servicios Realizados'!H:H,'Servicios Realizados'!G:G,A1032,'Servicios Realizados'!B:B,G$2)</f>
        <v>0</v>
      </c>
      <c r="H1032">
        <f>SUMIFS('Servicios Realizados'!H:H,'Servicios Realizados'!G:G,A1032,'Servicios Realizados'!B:B,H$2)</f>
        <v>0</v>
      </c>
      <c r="I1032">
        <f>SUMIFS('Servicios Realizados'!H:H,'Servicios Realizados'!G:G,A1032,'Servicios Realizados'!B:B,I$2)</f>
        <v>0</v>
      </c>
      <c r="J1032">
        <f>SUMIFS('Servicios Realizados'!H:H,'Servicios Realizados'!G:G,A1032,'Servicios Realizados'!B:B,J$2)</f>
        <v>0</v>
      </c>
    </row>
    <row r="1033" spans="1:10" ht="15" hidden="1" customHeight="1">
      <c r="A1033" s="6">
        <f t="shared" si="14"/>
        <v>43824</v>
      </c>
      <c r="B1033">
        <f>SUMIF('Servicios Realizados'!G$2:G$800,A1033,'Servicios Realizados'!H$2:H$800)</f>
        <v>0</v>
      </c>
      <c r="D1033">
        <f>SUMIFS('Servicios Realizados'!H:H,'Servicios Realizados'!G:G,A1033,'Servicios Realizados'!B:B,D$2)</f>
        <v>0</v>
      </c>
      <c r="E1033">
        <f>SUMIFS('Servicios Realizados'!H:H,'Servicios Realizados'!G:G,A1033,'Servicios Realizados'!B:B,E$2)</f>
        <v>0</v>
      </c>
      <c r="F1033">
        <f>SUMIFS('Servicios Realizados'!H:H,'Servicios Realizados'!G:G,A1033,'Servicios Realizados'!B:B,F$2)</f>
        <v>0</v>
      </c>
      <c r="G1033">
        <f>SUMIFS('Servicios Realizados'!H:H,'Servicios Realizados'!G:G,A1033,'Servicios Realizados'!B:B,G$2)</f>
        <v>0</v>
      </c>
      <c r="H1033">
        <f>SUMIFS('Servicios Realizados'!H:H,'Servicios Realizados'!G:G,A1033,'Servicios Realizados'!B:B,H$2)</f>
        <v>0</v>
      </c>
      <c r="I1033">
        <f>SUMIFS('Servicios Realizados'!H:H,'Servicios Realizados'!G:G,A1033,'Servicios Realizados'!B:B,I$2)</f>
        <v>0</v>
      </c>
      <c r="J1033">
        <f>SUMIFS('Servicios Realizados'!H:H,'Servicios Realizados'!G:G,A1033,'Servicios Realizados'!B:B,J$2)</f>
        <v>0</v>
      </c>
    </row>
    <row r="1034" spans="1:10" ht="15" hidden="1" customHeight="1">
      <c r="A1034" s="6">
        <f t="shared" si="14"/>
        <v>43825</v>
      </c>
      <c r="B1034">
        <f>SUMIF('Servicios Realizados'!G$2:G$800,A1034,'Servicios Realizados'!H$2:H$800)</f>
        <v>0</v>
      </c>
      <c r="D1034">
        <f>SUMIFS('Servicios Realizados'!H:H,'Servicios Realizados'!G:G,A1034,'Servicios Realizados'!B:B,D$2)</f>
        <v>0</v>
      </c>
      <c r="E1034">
        <f>SUMIFS('Servicios Realizados'!H:H,'Servicios Realizados'!G:G,A1034,'Servicios Realizados'!B:B,E$2)</f>
        <v>0</v>
      </c>
      <c r="F1034">
        <f>SUMIFS('Servicios Realizados'!H:H,'Servicios Realizados'!G:G,A1034,'Servicios Realizados'!B:B,F$2)</f>
        <v>0</v>
      </c>
      <c r="G1034">
        <f>SUMIFS('Servicios Realizados'!H:H,'Servicios Realizados'!G:G,A1034,'Servicios Realizados'!B:B,G$2)</f>
        <v>0</v>
      </c>
      <c r="H1034">
        <f>SUMIFS('Servicios Realizados'!H:H,'Servicios Realizados'!G:G,A1034,'Servicios Realizados'!B:B,H$2)</f>
        <v>0</v>
      </c>
      <c r="I1034">
        <f>SUMIFS('Servicios Realizados'!H:H,'Servicios Realizados'!G:G,A1034,'Servicios Realizados'!B:B,I$2)</f>
        <v>0</v>
      </c>
      <c r="J1034">
        <f>SUMIFS('Servicios Realizados'!H:H,'Servicios Realizados'!G:G,A1034,'Servicios Realizados'!B:B,J$2)</f>
        <v>0</v>
      </c>
    </row>
    <row r="1035" spans="1:10" ht="15" hidden="1" customHeight="1">
      <c r="A1035" s="6">
        <f t="shared" si="14"/>
        <v>43826</v>
      </c>
      <c r="B1035">
        <f>SUMIF('Servicios Realizados'!G$2:G$800,A1035,'Servicios Realizados'!H$2:H$800)</f>
        <v>0</v>
      </c>
      <c r="D1035">
        <f>SUMIFS('Servicios Realizados'!H:H,'Servicios Realizados'!G:G,A1035,'Servicios Realizados'!B:B,D$2)</f>
        <v>0</v>
      </c>
      <c r="E1035">
        <f>SUMIFS('Servicios Realizados'!H:H,'Servicios Realizados'!G:G,A1035,'Servicios Realizados'!B:B,E$2)</f>
        <v>0</v>
      </c>
      <c r="F1035">
        <f>SUMIFS('Servicios Realizados'!H:H,'Servicios Realizados'!G:G,A1035,'Servicios Realizados'!B:B,F$2)</f>
        <v>0</v>
      </c>
      <c r="G1035">
        <f>SUMIFS('Servicios Realizados'!H:H,'Servicios Realizados'!G:G,A1035,'Servicios Realizados'!B:B,G$2)</f>
        <v>0</v>
      </c>
      <c r="H1035">
        <f>SUMIFS('Servicios Realizados'!H:H,'Servicios Realizados'!G:G,A1035,'Servicios Realizados'!B:B,H$2)</f>
        <v>0</v>
      </c>
      <c r="I1035">
        <f>SUMIFS('Servicios Realizados'!H:H,'Servicios Realizados'!G:G,A1035,'Servicios Realizados'!B:B,I$2)</f>
        <v>0</v>
      </c>
      <c r="J1035">
        <f>SUMIFS('Servicios Realizados'!H:H,'Servicios Realizados'!G:G,A1035,'Servicios Realizados'!B:B,J$2)</f>
        <v>0</v>
      </c>
    </row>
    <row r="1036" spans="1:10" ht="15" hidden="1" customHeight="1">
      <c r="A1036" s="6">
        <f t="shared" si="14"/>
        <v>43827</v>
      </c>
      <c r="B1036">
        <f>SUMIF('Servicios Realizados'!G$2:G$800,A1036,'Servicios Realizados'!H$2:H$800)</f>
        <v>0</v>
      </c>
      <c r="D1036">
        <f>SUMIFS('Servicios Realizados'!H:H,'Servicios Realizados'!G:G,A1036,'Servicios Realizados'!B:B,D$2)</f>
        <v>0</v>
      </c>
      <c r="E1036">
        <f>SUMIFS('Servicios Realizados'!H:H,'Servicios Realizados'!G:G,A1036,'Servicios Realizados'!B:B,E$2)</f>
        <v>0</v>
      </c>
      <c r="F1036">
        <f>SUMIFS('Servicios Realizados'!H:H,'Servicios Realizados'!G:G,A1036,'Servicios Realizados'!B:B,F$2)</f>
        <v>0</v>
      </c>
      <c r="G1036">
        <f>SUMIFS('Servicios Realizados'!H:H,'Servicios Realizados'!G:G,A1036,'Servicios Realizados'!B:B,G$2)</f>
        <v>0</v>
      </c>
      <c r="H1036">
        <f>SUMIFS('Servicios Realizados'!H:H,'Servicios Realizados'!G:G,A1036,'Servicios Realizados'!B:B,H$2)</f>
        <v>0</v>
      </c>
      <c r="I1036">
        <f>SUMIFS('Servicios Realizados'!H:H,'Servicios Realizados'!G:G,A1036,'Servicios Realizados'!B:B,I$2)</f>
        <v>0</v>
      </c>
      <c r="J1036">
        <f>SUMIFS('Servicios Realizados'!H:H,'Servicios Realizados'!G:G,A1036,'Servicios Realizados'!B:B,J$2)</f>
        <v>0</v>
      </c>
    </row>
    <row r="1037" spans="1:10" ht="15" hidden="1" customHeight="1">
      <c r="A1037" s="6">
        <f t="shared" si="14"/>
        <v>43828</v>
      </c>
      <c r="B1037">
        <f>SUMIF('Servicios Realizados'!G$2:G$800,A1037,'Servicios Realizados'!H$2:H$800)</f>
        <v>1</v>
      </c>
      <c r="D1037">
        <f>SUMIFS('Servicios Realizados'!H:H,'Servicios Realizados'!G:G,A1037,'Servicios Realizados'!B:B,D$2)</f>
        <v>0</v>
      </c>
      <c r="E1037">
        <f>SUMIFS('Servicios Realizados'!H:H,'Servicios Realizados'!G:G,A1037,'Servicios Realizados'!B:B,E$2)</f>
        <v>1</v>
      </c>
      <c r="F1037">
        <f>SUMIFS('Servicios Realizados'!H:H,'Servicios Realizados'!G:G,A1037,'Servicios Realizados'!B:B,F$2)</f>
        <v>0</v>
      </c>
      <c r="G1037">
        <f>SUMIFS('Servicios Realizados'!H:H,'Servicios Realizados'!G:G,A1037,'Servicios Realizados'!B:B,G$2)</f>
        <v>0</v>
      </c>
      <c r="H1037">
        <f>SUMIFS('Servicios Realizados'!H:H,'Servicios Realizados'!G:G,A1037,'Servicios Realizados'!B:B,H$2)</f>
        <v>0</v>
      </c>
      <c r="I1037">
        <f>SUMIFS('Servicios Realizados'!H:H,'Servicios Realizados'!G:G,A1037,'Servicios Realizados'!B:B,I$2)</f>
        <v>0</v>
      </c>
      <c r="J1037">
        <f>SUMIFS('Servicios Realizados'!H:H,'Servicios Realizados'!G:G,A1037,'Servicios Realizados'!B:B,J$2)</f>
        <v>0</v>
      </c>
    </row>
    <row r="1038" spans="1:10" ht="15" hidden="1" customHeight="1">
      <c r="A1038" s="6">
        <f t="shared" si="14"/>
        <v>43829</v>
      </c>
      <c r="B1038">
        <f>SUMIF('Servicios Realizados'!G$2:G$800,A1038,'Servicios Realizados'!H$2:H$800)</f>
        <v>0</v>
      </c>
      <c r="D1038">
        <f>SUMIFS('Servicios Realizados'!H:H,'Servicios Realizados'!G:G,A1038,'Servicios Realizados'!B:B,D$2)</f>
        <v>0</v>
      </c>
      <c r="E1038">
        <f>SUMIFS('Servicios Realizados'!H:H,'Servicios Realizados'!G:G,A1038,'Servicios Realizados'!B:B,E$2)</f>
        <v>0</v>
      </c>
      <c r="F1038">
        <f>SUMIFS('Servicios Realizados'!H:H,'Servicios Realizados'!G:G,A1038,'Servicios Realizados'!B:B,F$2)</f>
        <v>0</v>
      </c>
      <c r="G1038">
        <f>SUMIFS('Servicios Realizados'!H:H,'Servicios Realizados'!G:G,A1038,'Servicios Realizados'!B:B,G$2)</f>
        <v>0</v>
      </c>
      <c r="H1038">
        <f>SUMIFS('Servicios Realizados'!H:H,'Servicios Realizados'!G:G,A1038,'Servicios Realizados'!B:B,H$2)</f>
        <v>0</v>
      </c>
      <c r="I1038">
        <f>SUMIFS('Servicios Realizados'!H:H,'Servicios Realizados'!G:G,A1038,'Servicios Realizados'!B:B,I$2)</f>
        <v>0</v>
      </c>
      <c r="J1038">
        <f>SUMIFS('Servicios Realizados'!H:H,'Servicios Realizados'!G:G,A1038,'Servicios Realizados'!B:B,J$2)</f>
        <v>0</v>
      </c>
    </row>
    <row r="1039" spans="1:10" ht="15" hidden="1" customHeight="1">
      <c r="A1039" s="6">
        <f t="shared" si="14"/>
        <v>43830</v>
      </c>
      <c r="B1039">
        <f>SUMIF('Servicios Realizados'!G$2:G$800,A1039,'Servicios Realizados'!H$2:H$800)</f>
        <v>0</v>
      </c>
      <c r="D1039">
        <f>SUMIFS('Servicios Realizados'!H:H,'Servicios Realizados'!G:G,A1039,'Servicios Realizados'!B:B,D$2)</f>
        <v>0</v>
      </c>
      <c r="E1039">
        <f>SUMIFS('Servicios Realizados'!H:H,'Servicios Realizados'!G:G,A1039,'Servicios Realizados'!B:B,E$2)</f>
        <v>0</v>
      </c>
      <c r="F1039">
        <f>SUMIFS('Servicios Realizados'!H:H,'Servicios Realizados'!G:G,A1039,'Servicios Realizados'!B:B,F$2)</f>
        <v>0</v>
      </c>
      <c r="G1039">
        <f>SUMIFS('Servicios Realizados'!H:H,'Servicios Realizados'!G:G,A1039,'Servicios Realizados'!B:B,G$2)</f>
        <v>0</v>
      </c>
      <c r="H1039">
        <f>SUMIFS('Servicios Realizados'!H:H,'Servicios Realizados'!G:G,A1039,'Servicios Realizados'!B:B,H$2)</f>
        <v>0</v>
      </c>
      <c r="I1039">
        <f>SUMIFS('Servicios Realizados'!H:H,'Servicios Realizados'!G:G,A1039,'Servicios Realizados'!B:B,I$2)</f>
        <v>0</v>
      </c>
      <c r="J1039">
        <f>SUMIFS('Servicios Realizados'!H:H,'Servicios Realizados'!G:G,A1039,'Servicios Realizados'!B:B,J$2)</f>
        <v>0</v>
      </c>
    </row>
  </sheetData>
  <autoFilter ref="A3:B1039">
    <filterColumn colId="0">
      <filters>
        <dateGroupItem year="2019" month="3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Clientes</vt:lpstr>
      <vt:lpstr>Servicios</vt:lpstr>
      <vt:lpstr>Servicios Realizados</vt:lpstr>
      <vt:lpstr>Versión 20200417</vt:lpstr>
      <vt:lpstr>Buscar Por Telefono</vt:lpstr>
      <vt:lpstr>Buscar Por Nombre</vt:lpstr>
      <vt:lpstr>Busqueda Por ID Cliente</vt:lpstr>
      <vt:lpstr>Buscar Por Apellidos</vt:lpstr>
      <vt:lpstr>Ingreso Diario</vt:lpstr>
      <vt:lpstr>Resumen Mensual</vt:lpstr>
      <vt:lpstr>Resumen Anual</vt:lpstr>
      <vt:lpstr>Buscar Por IDCliente</vt:lpstr>
      <vt:lpstr>Buscar Por IDCliente 2</vt:lpstr>
      <vt:lpstr>Buscar Por IDCliente 3</vt:lpstr>
      <vt:lpstr>Balance 201901</vt:lpstr>
      <vt:lpstr>Balance 201902</vt:lpstr>
      <vt:lpstr>Balance 201903</vt:lpstr>
      <vt:lpstr>Balance 201904</vt:lpstr>
      <vt:lpstr>Ejemplos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SERGIO</cp:lastModifiedBy>
  <dcterms:modified xsi:type="dcterms:W3CDTF">2020-05-26T22:27:33Z</dcterms:modified>
</cp:coreProperties>
</file>