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420" yWindow="465" windowWidth="10380" windowHeight="7965"/>
  </bookViews>
  <sheets>
    <sheet name="SCR - Market Risk" sheetId="1" r:id="rId1"/>
    <sheet name="Values for Aggregation" sheetId="2" state="hidden" r:id="rId2"/>
    <sheet name="List" sheetId="3" state="hidden" r:id="rId3"/>
  </sheets>
  <externalReferences>
    <externalReference r:id="rId4"/>
  </externalReferences>
  <definedNames>
    <definedName name="baseUrl">"http://sf40:18080/cp58/specification.html"</definedName>
    <definedName name="market_methods" localSheetId="1">#REF!</definedName>
    <definedName name="market_methods">#REF!</definedName>
    <definedName name="methods_105">[1]lists!$A$1:$A$5</definedName>
    <definedName name="_xlnm.Print_Area" localSheetId="0">'SCR - Market Risk'!$A$1:$D$103</definedName>
    <definedName name="_xlnm.Print_Area" localSheetId="1">'Values for Aggregation'!$A$1:$D$103</definedName>
    <definedName name="true_false">List!$C$1</definedName>
  </definedNames>
  <calcPr calcId="145621"/>
</workbook>
</file>

<file path=xl/calcChain.xml><?xml version="1.0" encoding="utf-8"?>
<calcChain xmlns="http://schemas.openxmlformats.org/spreadsheetml/2006/main">
  <c r="C9" i="1" l="1"/>
  <c r="D9" i="1"/>
  <c r="C10" i="1"/>
  <c r="D10" i="1"/>
  <c r="C11" i="1"/>
  <c r="D11" i="1"/>
  <c r="C12" i="1"/>
  <c r="D12" i="1"/>
  <c r="D35" i="1"/>
  <c r="E35" i="1"/>
  <c r="C35" i="1" s="1"/>
  <c r="C36" i="1"/>
  <c r="D36" i="1"/>
  <c r="C37" i="1"/>
  <c r="D37" i="1"/>
  <c r="E37" i="1"/>
  <c r="C38" i="1"/>
  <c r="D38" i="1"/>
  <c r="C47" i="1"/>
  <c r="D47" i="1"/>
  <c r="C48" i="1"/>
  <c r="D48" i="1"/>
  <c r="C57" i="1"/>
  <c r="D57" i="1"/>
  <c r="C58" i="1"/>
  <c r="D58" i="1"/>
  <c r="C59" i="1"/>
  <c r="D59" i="1"/>
  <c r="C60" i="1"/>
  <c r="D60" i="1"/>
  <c r="C69" i="1"/>
  <c r="D69" i="1"/>
  <c r="C70" i="1"/>
  <c r="D70" i="1"/>
  <c r="C79" i="1"/>
  <c r="D79" i="1"/>
  <c r="C80" i="1"/>
  <c r="D80" i="1"/>
  <c r="C84" i="1"/>
  <c r="D84" i="1"/>
  <c r="C86" i="1"/>
  <c r="D86" i="1"/>
  <c r="C90" i="1"/>
  <c r="D90" i="1"/>
  <c r="C91" i="1"/>
  <c r="D91" i="1"/>
  <c r="C92" i="1"/>
  <c r="D92" i="1"/>
  <c r="C93" i="1"/>
  <c r="D93" i="1"/>
  <c r="C9" i="2"/>
  <c r="F9" i="2"/>
  <c r="D9" i="2" s="1"/>
  <c r="C10" i="2"/>
  <c r="F10" i="2"/>
  <c r="D10" i="2" s="1"/>
  <c r="C11" i="2"/>
  <c r="F11" i="2"/>
  <c r="D11" i="2" s="1"/>
  <c r="C12" i="2"/>
  <c r="D12" i="2"/>
  <c r="F12" i="2"/>
  <c r="C35" i="2"/>
  <c r="F35" i="2"/>
  <c r="D35" i="2" s="1"/>
  <c r="C36" i="2"/>
  <c r="F36" i="2"/>
  <c r="D36" i="2" s="1"/>
  <c r="C37" i="2"/>
  <c r="F37" i="2"/>
  <c r="D37" i="2" s="1"/>
  <c r="C38" i="2"/>
  <c r="D38" i="2"/>
  <c r="F38" i="2"/>
  <c r="C47" i="2"/>
  <c r="F47" i="2"/>
  <c r="D47" i="2" s="1"/>
  <c r="C48" i="2"/>
  <c r="F48" i="2"/>
  <c r="D48" i="2" s="1"/>
  <c r="F56" i="2"/>
  <c r="C57" i="2"/>
  <c r="F57" i="2"/>
  <c r="D57" i="2" s="1"/>
  <c r="C58" i="2"/>
  <c r="F58" i="2"/>
  <c r="D58" i="2" s="1"/>
  <c r="C59" i="2"/>
  <c r="D59" i="2"/>
  <c r="F59" i="2"/>
  <c r="C60" i="2"/>
  <c r="F60" i="2"/>
  <c r="D60" i="2" s="1"/>
  <c r="C69" i="2"/>
  <c r="F69" i="2"/>
  <c r="D69" i="2" s="1"/>
  <c r="C70" i="2"/>
  <c r="F70" i="2"/>
  <c r="D70" i="2" s="1"/>
  <c r="C79" i="2"/>
  <c r="D79" i="2"/>
  <c r="C80" i="2"/>
  <c r="D80" i="2"/>
  <c r="C84" i="2"/>
  <c r="D84" i="2"/>
  <c r="C86" i="2"/>
  <c r="D86" i="2"/>
  <c r="E90" i="2"/>
  <c r="C90" i="2" s="1"/>
  <c r="F90" i="2"/>
  <c r="D90" i="2" s="1"/>
  <c r="E91" i="2"/>
  <c r="C91" i="2" s="1"/>
  <c r="F91" i="2"/>
  <c r="D91" i="2" s="1"/>
  <c r="E92" i="2"/>
  <c r="C92" i="2" s="1"/>
  <c r="F92" i="2"/>
  <c r="D92" i="2" s="1"/>
  <c r="E93" i="2"/>
  <c r="C93" i="2" s="1"/>
  <c r="F93" i="2"/>
  <c r="D93" i="2" s="1"/>
  <c r="C1" i="3"/>
</calcChain>
</file>

<file path=xl/sharedStrings.xml><?xml version="1.0" encoding="utf-8"?>
<sst xmlns="http://schemas.openxmlformats.org/spreadsheetml/2006/main" count="292" uniqueCount="101">
  <si>
    <t>Interest Rate Risk</t>
  </si>
  <si>
    <t>Method of Calculation</t>
  </si>
  <si>
    <t>Standard model</t>
  </si>
  <si>
    <t>Filled Automatically</t>
  </si>
  <si>
    <t>Interest Rate Risk Applicable - Gross</t>
  </si>
  <si>
    <t>Not relevant cells</t>
  </si>
  <si>
    <t>Interest Rate Risk Applicable- Net</t>
  </si>
  <si>
    <t>Dropdown Filled in automatically</t>
  </si>
  <si>
    <t>Absolute Values</t>
  </si>
  <si>
    <t>Delta Values after Shock</t>
  </si>
  <si>
    <t>Assets</t>
  </si>
  <si>
    <t>Liabilities</t>
  </si>
  <si>
    <t>Cells filled in manually</t>
  </si>
  <si>
    <t xml:space="preserve">Initial value </t>
  </si>
  <si>
    <t>Value  after upward shock (gross)</t>
  </si>
  <si>
    <t>Value  after downward shock (gross)</t>
  </si>
  <si>
    <t>Value  after upward shock (net)</t>
  </si>
  <si>
    <t>Value  after downward shock (net)</t>
  </si>
  <si>
    <t>Equity Risk</t>
  </si>
  <si>
    <t>Equity Risk Applicable - Gross</t>
  </si>
  <si>
    <t>Equity Risk Applicable - Net</t>
  </si>
  <si>
    <t>Gross equity risk Type 1 Applicable</t>
  </si>
  <si>
    <t>Gross equity risk Type 2 Applicable</t>
  </si>
  <si>
    <t>Net equity risk Type 1 Applicable</t>
  </si>
  <si>
    <t>Net equity risk Type 2 Applicable</t>
  </si>
  <si>
    <t>Assets and liabilities refered in point (i) paragraph 1  Art 304</t>
  </si>
  <si>
    <t xml:space="preserve">Assets </t>
  </si>
  <si>
    <t xml:space="preserve">Liabilities </t>
  </si>
  <si>
    <t xml:space="preserve">Initial Value </t>
  </si>
  <si>
    <t>Value  after a shock, gross of TP mitigation</t>
  </si>
  <si>
    <t>Value  after a shock, net of TP mitigation</t>
  </si>
  <si>
    <r>
      <rPr>
        <sz val="11"/>
        <color indexed="8"/>
        <rFont val="Calibri"/>
      </rPr>
      <t xml:space="preserve">Assets </t>
    </r>
    <r>
      <rPr>
        <sz val="11"/>
        <rFont val="Calibri"/>
        <family val="2"/>
      </rPr>
      <t>and Liabilities not</t>
    </r>
    <r>
      <rPr>
        <sz val="11"/>
        <color indexed="8"/>
        <rFont val="Calibri"/>
      </rPr>
      <t xml:space="preserve"> refered in point (i) paragraph 1  Art 304</t>
    </r>
  </si>
  <si>
    <t>Initial Value Assets</t>
  </si>
  <si>
    <t>Intial Value Liabilities</t>
  </si>
  <si>
    <t>Participation in financial and credit institutions</t>
  </si>
  <si>
    <t>Strategic participations (type 1 category)</t>
  </si>
  <si>
    <t>Strategic participations (type 2 equity category)</t>
  </si>
  <si>
    <t>Type 1 equity bucket</t>
  </si>
  <si>
    <t>Type 2 equity bucket</t>
  </si>
  <si>
    <t>Liabilities not refered in point (i) paragraph 1  Art 304</t>
  </si>
  <si>
    <t>Initial Value</t>
  </si>
  <si>
    <t>Value  after a shock on type 1, gross of TP mitigation</t>
  </si>
  <si>
    <t>Value  after a shock on type 1, net of TP mitigation</t>
  </si>
  <si>
    <t>Value after a shock on type 2, gross of TP mitigation</t>
  </si>
  <si>
    <t>Value  after a shock on type 2, net of TP mitigation</t>
  </si>
  <si>
    <t>Property Risk</t>
  </si>
  <si>
    <t>Property Risk Applicable - Gross</t>
  </si>
  <si>
    <t>Property Risk Applicable - Net</t>
  </si>
  <si>
    <t>Value  after shock (gross)</t>
  </si>
  <si>
    <t>Value  after shock (net)</t>
  </si>
  <si>
    <t>Currency Risk</t>
  </si>
  <si>
    <t>Currency Risk Applicable- Gross</t>
  </si>
  <si>
    <t>Currency Risk Applicable - Net</t>
  </si>
  <si>
    <t>Counter-Cyclical Premium Risk</t>
  </si>
  <si>
    <t>Counter-Cyclical Premium Risk Applicable - Gross</t>
  </si>
  <si>
    <t>Counter-Cyclical Premium Risk Applicable - Net</t>
  </si>
  <si>
    <t>Spread risk (calculation for SCP and bonds are performed in Spread Helper tab</t>
  </si>
  <si>
    <t>Spread Risk Applicable - Gross</t>
  </si>
  <si>
    <t>Spread Risk Applicable - Net</t>
  </si>
  <si>
    <t>Spread risk for bonds</t>
  </si>
  <si>
    <t xml:space="preserve">Loss absorbing capacity </t>
  </si>
  <si>
    <r>
      <rPr>
        <sz val="11"/>
        <rFont val="Calibri"/>
        <family val="2"/>
      </rPr>
      <t>MKT</t>
    </r>
    <r>
      <rPr>
        <sz val="11"/>
        <rFont val="Calibri"/>
        <family val="2"/>
      </rPr>
      <t>sp</t>
    </r>
    <r>
      <rPr>
        <sz val="11"/>
        <rFont val="Calibri"/>
        <family val="2"/>
      </rPr>
      <t xml:space="preserve"> Bonds</t>
    </r>
  </si>
  <si>
    <t>Loss absorbing capacity UL
(Gross Delta Liabilities)</t>
  </si>
  <si>
    <t>Tradable securities or other financial instruments based on repackaged loans</t>
  </si>
  <si>
    <r>
      <rPr>
        <sz val="11"/>
        <rFont val="Calibri"/>
        <family val="2"/>
      </rPr>
      <t>MKT</t>
    </r>
    <r>
      <rPr>
        <sz val="11"/>
        <rFont val="Calibri"/>
        <family val="2"/>
      </rPr>
      <t>sp</t>
    </r>
    <r>
      <rPr>
        <sz val="11"/>
        <rFont val="Calibri"/>
        <family val="2"/>
      </rPr>
      <t xml:space="preserve"> Structured credit products</t>
    </r>
  </si>
  <si>
    <t>Value  after shock on underlying assets (gross)</t>
  </si>
  <si>
    <t>Value  after direct shock (gross)</t>
  </si>
  <si>
    <t>Value  after shock on underlying assets (net)</t>
  </si>
  <si>
    <t>Value  after direct shock (net)</t>
  </si>
  <si>
    <t>Spread risk for credit derivatives</t>
  </si>
  <si>
    <t>Value  after upward shock on credit derivatives (gross)</t>
  </si>
  <si>
    <t>Value  after downward shock on credit derivatives (gross)</t>
  </si>
  <si>
    <t>Value  after upward shock on credit derivatives (net)</t>
  </si>
  <si>
    <t>Value  after downward shock on credit derivatives (net)</t>
  </si>
  <si>
    <t>Market risk for related undertakings excluded from group supervision</t>
  </si>
  <si>
    <t>Net Market Risk</t>
  </si>
  <si>
    <t>Market risk for related undertakings excluded from group supervision (net)</t>
  </si>
  <si>
    <t>N</t>
  </si>
  <si>
    <t>SM only: Y, N</t>
  </si>
  <si>
    <t>Composite</t>
  </si>
  <si>
    <t>Segment: Non-Life, Life, Composite</t>
  </si>
  <si>
    <t>HUF</t>
  </si>
  <si>
    <t>Currency: EUR, Non-EUR</t>
  </si>
  <si>
    <t>Note: implementation is based on the fact that Group and Sub-Groups have EUR reporting currency.</t>
  </si>
  <si>
    <t>Gross equity risk Global Applicable</t>
  </si>
  <si>
    <t>Gross equity risk Other Applicable</t>
  </si>
  <si>
    <t>Net equity risk Global Applicable</t>
  </si>
  <si>
    <t>Net equity risk Other Applicable</t>
  </si>
  <si>
    <t>Strategic participations (global category)</t>
  </si>
  <si>
    <t>Strategic participations (other equity category)</t>
  </si>
  <si>
    <t>Global equity bucket</t>
  </si>
  <si>
    <t>Other equity bucket</t>
  </si>
  <si>
    <t>Value  after a shock on global, gross of TP mitigation</t>
  </si>
  <si>
    <t>Value  after a shock on global, net of TP mitigation</t>
  </si>
  <si>
    <t>Value after a shock on other, gross of TP mitigation</t>
  </si>
  <si>
    <t>Value  after a shock on other, net of TP mitigation</t>
  </si>
  <si>
    <t>Simplification</t>
  </si>
  <si>
    <t>Helper</t>
  </si>
  <si>
    <t>NA</t>
  </si>
  <si>
    <t>Not modeled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</si>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</sst>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</font>
    <font>
      <sz val="11"/>
      <name val="Calibri"/>
      <family val="2"/>
    </font>
    <font>
      <sz val="11"/>
      <color indexed="10"/>
      <name val="Calibri"/>
      <family val="2"/>
    </font>
    <font>
      <i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u/>
      <sz val="7.7"/>
      <color indexed="20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1"/>
    </font>
    <font>
      <sz val="11"/>
      <color indexed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6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21" fillId="22" borderId="0" applyNumberFormat="0" applyBorder="0" applyAlignment="0"/>
    <xf numFmtId="0" fontId="8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" fillId="23" borderId="6">
      <alignment horizontal="left"/>
    </xf>
    <xf numFmtId="0" fontId="15" fillId="7" borderId="1" applyNumberFormat="0" applyAlignment="0" applyProtection="0"/>
    <xf numFmtId="0" fontId="21" fillId="22" borderId="0" applyBorder="0" applyAlignment="0"/>
    <xf numFmtId="0" fontId="16" fillId="0" borderId="7" applyNumberFormat="0" applyFill="0" applyAlignment="0" applyProtection="0"/>
    <xf numFmtId="0" fontId="17" fillId="24" borderId="0" applyNumberFormat="0" applyBorder="0" applyAlignment="0" applyProtection="0"/>
    <xf numFmtId="0" fontId="21" fillId="25" borderId="8" applyNumberFormat="0" applyFont="0" applyAlignment="0" applyProtection="0"/>
    <xf numFmtId="0" fontId="18" fillId="20" borderId="9" applyNumberFormat="0" applyAlignment="0" applyProtection="0"/>
    <xf numFmtId="0" fontId="21" fillId="26" borderId="0" applyNumberFormat="0" applyFont="0" applyBorder="0" applyAlignment="0"/>
    <xf numFmtId="0" fontId="19" fillId="27" borderId="0" applyBorder="0"/>
    <xf numFmtId="0" fontId="21" fillId="27" borderId="0" applyNumberFormat="0" applyFont="0" applyBorder="0">
      <alignment horizontal="right"/>
    </xf>
    <xf numFmtId="0" fontId="21" fillId="27" borderId="0" applyNumberFormat="0" applyFont="0" applyBorder="0">
      <alignment horizontal="right"/>
    </xf>
    <xf numFmtId="0" fontId="21" fillId="27" borderId="0" applyNumberFormat="0" applyFont="0" applyBorder="0">
      <alignment horizontal="right"/>
    </xf>
    <xf numFmtId="0" fontId="21" fillId="27" borderId="0" applyNumberFormat="0" applyFont="0" applyBorder="0">
      <alignment horizontal="right"/>
    </xf>
    <xf numFmtId="0" fontId="21" fillId="27" borderId="0" applyBorder="0" applyAlignment="0"/>
    <xf numFmtId="0" fontId="20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22" borderId="11" xfId="39" applyNumberFormat="1" applyFont="1" applyFill="1" applyBorder="1" applyAlignment="1" applyProtection="1"/>
    <xf numFmtId="0" fontId="0" fillId="27" borderId="12" xfId="50" applyNumberFormat="1" applyFont="1" applyFill="1" applyBorder="1" applyAlignment="1" applyProtection="1">
      <alignment horizontal="left"/>
    </xf>
    <xf numFmtId="0" fontId="0" fillId="22" borderId="13" xfId="39" applyNumberFormat="1" applyFont="1" applyFill="1" applyBorder="1" applyAlignment="1" applyProtection="1"/>
    <xf numFmtId="0" fontId="0" fillId="27" borderId="12" xfId="5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left"/>
    </xf>
    <xf numFmtId="0" fontId="0" fillId="27" borderId="14" xfId="50" applyNumberFormat="1" applyFont="1" applyFill="1" applyBorder="1" applyAlignment="1" applyProtection="1">
      <alignment horizontal="left"/>
    </xf>
    <xf numFmtId="0" fontId="0" fillId="22" borderId="15" xfId="30" applyNumberFormat="1" applyFont="1" applyFill="1" applyBorder="1" applyAlignment="1" applyProtection="1">
      <alignment horizontal="left"/>
    </xf>
    <xf numFmtId="0" fontId="0" fillId="22" borderId="16" xfId="30" applyNumberFormat="1" applyFont="1" applyFill="1" applyBorder="1" applyAlignment="1" applyProtection="1">
      <alignment horizontal="left"/>
    </xf>
    <xf numFmtId="0" fontId="19" fillId="27" borderId="12" xfId="45" applyNumberFormat="1" applyFont="1" applyFill="1" applyBorder="1" applyAlignment="1" applyProtection="1"/>
    <xf numFmtId="0" fontId="19" fillId="27" borderId="17" xfId="45" applyNumberFormat="1" applyFont="1" applyFill="1" applyBorder="1" applyAlignment="1" applyProtection="1">
      <alignment horizontal="left"/>
    </xf>
    <xf numFmtId="0" fontId="19" fillId="27" borderId="14" xfId="45" applyNumberFormat="1" applyFont="1" applyFill="1" applyBorder="1" applyAlignment="1" applyProtection="1">
      <alignment horizontal="left"/>
    </xf>
    <xf numFmtId="0" fontId="0" fillId="22" borderId="18" xfId="39" applyNumberFormat="1" applyFont="1" applyFill="1" applyBorder="1" applyAlignment="1" applyProtection="1"/>
    <xf numFmtId="0" fontId="0" fillId="22" borderId="6" xfId="39" applyNumberFormat="1" applyFont="1" applyFill="1" applyBorder="1" applyAlignment="1" applyProtection="1"/>
    <xf numFmtId="0" fontId="0" fillId="0" borderId="0" xfId="39" applyNumberFormat="1" applyFont="1" applyFill="1" applyBorder="1" applyAlignment="1" applyProtection="1"/>
    <xf numFmtId="0" fontId="0" fillId="0" borderId="0" xfId="50" applyNumberFormat="1" applyFont="1" applyFill="1" applyBorder="1" applyAlignment="1" applyProtection="1">
      <alignment horizontal="center"/>
    </xf>
    <xf numFmtId="0" fontId="2" fillId="0" borderId="0" xfId="50" applyNumberFormat="1" applyFont="1" applyFill="1" applyBorder="1" applyAlignment="1" applyProtection="1">
      <alignment horizontal="left"/>
    </xf>
    <xf numFmtId="0" fontId="1" fillId="0" borderId="0" xfId="37" applyNumberFormat="1" applyFont="1" applyFill="1" applyBorder="1" applyAlignment="1" applyProtection="1">
      <alignment horizontal="left"/>
    </xf>
    <xf numFmtId="0" fontId="0" fillId="0" borderId="0" xfId="50" applyNumberFormat="1" applyFont="1" applyFill="1" applyBorder="1" applyAlignment="1" applyProtection="1">
      <alignment horizontal="left"/>
    </xf>
    <xf numFmtId="0" fontId="0" fillId="22" borderId="6" xfId="30" applyNumberFormat="1" applyFont="1" applyFill="1" applyBorder="1" applyAlignment="1" applyProtection="1">
      <alignment horizontal="left"/>
    </xf>
    <xf numFmtId="0" fontId="0" fillId="22" borderId="19" xfId="30" applyNumberFormat="1" applyFont="1" applyFill="1" applyBorder="1" applyAlignment="1" applyProtection="1">
      <alignment horizontal="left"/>
    </xf>
    <xf numFmtId="0" fontId="0" fillId="22" borderId="18" xfId="30" applyNumberFormat="1" applyFont="1" applyFill="1" applyBorder="1" applyAlignment="1" applyProtection="1">
      <alignment horizontal="left"/>
    </xf>
    <xf numFmtId="0" fontId="0" fillId="28" borderId="0" xfId="0" applyNumberFormat="1" applyFont="1" applyFill="1" applyBorder="1" applyAlignment="1" applyProtection="1"/>
    <xf numFmtId="0" fontId="0" fillId="29" borderId="0" xfId="0" applyNumberFormat="1" applyFont="1" applyFill="1" applyBorder="1" applyAlignment="1" applyProtection="1"/>
    <xf numFmtId="0" fontId="1" fillId="30" borderId="0" xfId="0" applyNumberFormat="1" applyFont="1" applyFill="1" applyBorder="1" applyAlignment="1" applyProtection="1"/>
    <xf numFmtId="0" fontId="0" fillId="31" borderId="0" xfId="0" applyNumberFormat="1" applyFont="1" applyFill="1" applyBorder="1" applyAlignment="1" applyProtection="1"/>
    <xf numFmtId="0" fontId="19" fillId="27" borderId="20" xfId="45" applyNumberFormat="1" applyFont="1" applyFill="1" applyBorder="1" applyAlignment="1" applyProtection="1">
      <alignment horizontal="left"/>
    </xf>
    <xf numFmtId="0" fontId="0" fillId="27" borderId="17" xfId="50" applyNumberFormat="1" applyFont="1" applyFill="1" applyBorder="1" applyAlignment="1" applyProtection="1">
      <alignment horizontal="center" vertical="top"/>
    </xf>
    <xf numFmtId="0" fontId="0" fillId="27" borderId="14" xfId="50" applyNumberFormat="1" applyFont="1" applyFill="1" applyBorder="1" applyAlignment="1" applyProtection="1">
      <alignment horizontal="center" vertical="top"/>
    </xf>
    <xf numFmtId="0" fontId="0" fillId="22" borderId="6" xfId="30" applyNumberFormat="1" applyFont="1" applyFill="1" applyBorder="1" applyAlignment="1" applyProtection="1">
      <alignment horizontal="center" vertical="top"/>
    </xf>
    <xf numFmtId="0" fontId="0" fillId="22" borderId="15" xfId="30" applyNumberFormat="1" applyFont="1" applyFill="1" applyBorder="1" applyAlignment="1" applyProtection="1">
      <alignment horizontal="center" vertical="top"/>
    </xf>
    <xf numFmtId="0" fontId="0" fillId="0" borderId="0" xfId="0" applyNumberFormat="1" applyFont="1" applyFill="1" applyBorder="1" applyAlignment="1" applyProtection="1">
      <alignment horizontal="center" vertical="top"/>
    </xf>
    <xf numFmtId="0" fontId="19" fillId="27" borderId="17" xfId="45" applyNumberFormat="1" applyFont="1" applyFill="1" applyBorder="1" applyAlignment="1" applyProtection="1">
      <alignment horizontal="center" vertical="top"/>
    </xf>
    <xf numFmtId="0" fontId="14" fillId="27" borderId="14" xfId="2" applyNumberFormat="1" applyFont="1" applyFill="1" applyBorder="1" applyAlignment="1" applyProtection="1">
      <alignment horizontal="center" vertical="top"/>
    </xf>
    <xf numFmtId="0" fontId="0" fillId="22" borderId="16" xfId="30" applyNumberFormat="1" applyFont="1" applyFill="1" applyBorder="1" applyAlignment="1" applyProtection="1">
      <alignment horizontal="center" vertical="top"/>
    </xf>
    <xf numFmtId="0" fontId="0" fillId="22" borderId="13" xfId="30" applyNumberFormat="1" applyFont="1" applyFill="1" applyBorder="1" applyAlignment="1" applyProtection="1">
      <alignment horizontal="left"/>
    </xf>
    <xf numFmtId="0" fontId="0" fillId="22" borderId="21" xfId="30" applyNumberFormat="1" applyFont="1" applyFill="1" applyBorder="1" applyAlignment="1" applyProtection="1">
      <alignment horizontal="left"/>
    </xf>
    <xf numFmtId="0" fontId="0" fillId="22" borderId="0" xfId="30" applyNumberFormat="1" applyFont="1" applyFill="1" applyBorder="1" applyAlignment="1" applyProtection="1">
      <alignment horizontal="left"/>
    </xf>
    <xf numFmtId="0" fontId="14" fillId="27" borderId="17" xfId="2" applyNumberFormat="1" applyFont="1" applyFill="1" applyBorder="1" applyAlignment="1" applyProtection="1">
      <alignment horizontal="right"/>
    </xf>
    <xf numFmtId="0" fontId="0" fillId="27" borderId="14" xfId="50" applyNumberFormat="1" applyFont="1" applyFill="1" applyBorder="1" applyAlignment="1" applyProtection="1">
      <alignment horizontal="center"/>
    </xf>
    <xf numFmtId="0" fontId="14" fillId="27" borderId="14" xfId="2" applyNumberFormat="1" applyFont="1" applyFill="1" applyBorder="1" applyAlignment="1" applyProtection="1">
      <alignment horizontal="right"/>
    </xf>
    <xf numFmtId="0" fontId="0" fillId="22" borderId="20" xfId="30" applyNumberFormat="1" applyFont="1" applyFill="1" applyBorder="1" applyAlignment="1" applyProtection="1">
      <alignment horizontal="left"/>
    </xf>
    <xf numFmtId="0" fontId="0" fillId="22" borderId="0" xfId="30" applyNumberFormat="1" applyFont="1" applyFill="1" applyBorder="1" applyAlignment="1" applyProtection="1">
      <alignment horizontal="center" vertical="top"/>
    </xf>
    <xf numFmtId="0" fontId="0" fillId="22" borderId="21" xfId="30" applyNumberFormat="1" applyFont="1" applyFill="1" applyBorder="1" applyAlignment="1" applyProtection="1">
      <alignment horizontal="center" vertical="top"/>
    </xf>
    <xf numFmtId="0" fontId="0" fillId="22" borderId="20" xfId="30" applyNumberFormat="1" applyFont="1" applyFill="1" applyBorder="1" applyAlignment="1" applyProtection="1">
      <alignment horizontal="center" vertical="top"/>
    </xf>
    <xf numFmtId="0" fontId="0" fillId="22" borderId="22" xfId="30" applyNumberFormat="1" applyFont="1" applyFill="1" applyBorder="1" applyAlignment="1" applyProtection="1">
      <alignment horizontal="center" vertical="top"/>
    </xf>
    <xf numFmtId="0" fontId="0" fillId="22" borderId="23" xfId="30" applyNumberFormat="1" applyFont="1" applyFill="1" applyBorder="1" applyAlignment="1" applyProtection="1">
      <alignment horizontal="center" vertical="top"/>
    </xf>
    <xf numFmtId="0" fontId="0" fillId="22" borderId="19" xfId="30" applyNumberFormat="1" applyFont="1" applyFill="1" applyBorder="1" applyAlignment="1" applyProtection="1">
      <alignment horizontal="center" vertical="top"/>
    </xf>
    <xf numFmtId="0" fontId="0" fillId="27" borderId="12" xfId="50" applyNumberFormat="1" applyFont="1" applyFill="1" applyBorder="1" applyAlignment="1" applyProtection="1">
      <alignment horizontal="center"/>
    </xf>
    <xf numFmtId="0" fontId="0" fillId="22" borderId="11" xfId="30" applyNumberFormat="1" applyFont="1" applyFill="1" applyBorder="1" applyAlignment="1" applyProtection="1">
      <alignment horizontal="left"/>
    </xf>
    <xf numFmtId="0" fontId="0" fillId="22" borderId="22" xfId="30" applyNumberFormat="1" applyFont="1" applyFill="1" applyBorder="1" applyAlignment="1" applyProtection="1">
      <alignment horizontal="left"/>
    </xf>
    <xf numFmtId="0" fontId="0" fillId="27" borderId="17" xfId="50" applyNumberFormat="1" applyFont="1" applyFill="1" applyBorder="1" applyAlignment="1" applyProtection="1">
      <alignment horizontal="left"/>
    </xf>
    <xf numFmtId="0" fontId="0" fillId="27" borderId="22" xfId="50" applyNumberFormat="1" applyFont="1" applyFill="1" applyBorder="1" applyAlignment="1" applyProtection="1">
      <alignment horizontal="center"/>
    </xf>
    <xf numFmtId="0" fontId="0" fillId="27" borderId="17" xfId="50" applyNumberFormat="1" applyFont="1" applyFill="1" applyBorder="1" applyAlignment="1" applyProtection="1">
      <alignment horizontal="center"/>
    </xf>
    <xf numFmtId="0" fontId="0" fillId="27" borderId="12" xfId="50" applyNumberFormat="1" applyFont="1" applyFill="1" applyBorder="1" applyAlignment="1" applyProtection="1">
      <alignment horizontal="center" vertical="top"/>
    </xf>
    <xf numFmtId="0" fontId="1" fillId="31" borderId="6" xfId="0" applyNumberFormat="1" applyFont="1" applyFill="1" applyBorder="1" applyAlignment="1" applyProtection="1"/>
    <xf numFmtId="0" fontId="1" fillId="27" borderId="12" xfId="50" applyNumberFormat="1" applyFont="1" applyFill="1" applyBorder="1" applyAlignment="1" applyProtection="1"/>
    <xf numFmtId="0" fontId="1" fillId="22" borderId="11" xfId="39" applyNumberFormat="1" applyFont="1" applyFill="1" applyBorder="1" applyAlignment="1" applyProtection="1"/>
    <xf numFmtId="0" fontId="1" fillId="27" borderId="12" xfId="50" applyNumberFormat="1" applyFont="1" applyFill="1" applyBorder="1" applyAlignment="1" applyProtection="1">
      <alignment wrapText="1"/>
    </xf>
    <xf numFmtId="0" fontId="1" fillId="28" borderId="15" xfId="0" applyNumberFormat="1" applyFont="1" applyFill="1" applyBorder="1" applyAlignment="1" applyProtection="1"/>
    <xf numFmtId="0" fontId="1" fillId="0" borderId="0" xfId="50" applyNumberFormat="1" applyFont="1" applyFill="1" applyBorder="1" applyAlignment="1" applyProtection="1"/>
    <xf numFmtId="0" fontId="1" fillId="0" borderId="0" xfId="50" applyNumberFormat="1" applyFont="1" applyFill="1" applyBorder="1" applyAlignment="1" applyProtection="1">
      <alignment horizontal="left"/>
    </xf>
    <xf numFmtId="0" fontId="1" fillId="0" borderId="0" xfId="39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27" borderId="17" xfId="50" applyNumberFormat="1" applyFont="1" applyFill="1" applyBorder="1" applyAlignment="1" applyProtection="1">
      <alignment horizontal="center"/>
    </xf>
    <xf numFmtId="0" fontId="1" fillId="27" borderId="14" xfId="50" applyNumberFormat="1" applyFont="1" applyFill="1" applyBorder="1" applyAlignment="1" applyProtection="1">
      <alignment horizontal="center"/>
    </xf>
    <xf numFmtId="0" fontId="0" fillId="22" borderId="18" xfId="30" applyNumberFormat="1" applyFont="1" applyFill="1" applyBorder="1" applyAlignment="1" applyProtection="1">
      <alignment horizontal="center" vertical="top"/>
    </xf>
    <xf numFmtId="0" fontId="0" fillId="22" borderId="11" xfId="30" applyNumberFormat="1" applyFont="1" applyFill="1" applyBorder="1" applyAlignment="1" applyProtection="1">
      <alignment horizontal="center" vertical="top"/>
    </xf>
    <xf numFmtId="0" fontId="0" fillId="22" borderId="13" xfId="30" applyNumberFormat="1" applyFont="1" applyFill="1" applyBorder="1" applyAlignment="1" applyProtection="1">
      <alignment horizontal="center" vertical="top"/>
    </xf>
    <xf numFmtId="0" fontId="1" fillId="27" borderId="24" xfId="50" applyNumberFormat="1" applyFont="1" applyFill="1" applyBorder="1" applyAlignment="1" applyProtection="1">
      <alignment horizontal="center" wrapText="1"/>
    </xf>
    <xf numFmtId="0" fontId="1" fillId="30" borderId="6" xfId="0" applyNumberFormat="1" applyFont="1" applyFill="1" applyBorder="1" applyAlignment="1" applyProtection="1"/>
    <xf numFmtId="0" fontId="1" fillId="30" borderId="18" xfId="0" applyNumberFormat="1" applyFont="1" applyFill="1" applyBorder="1" applyAlignment="1" applyProtection="1"/>
    <xf numFmtId="0" fontId="1" fillId="30" borderId="19" xfId="0" applyNumberFormat="1" applyFont="1" applyFill="1" applyBorder="1" applyAlignment="1" applyProtection="1"/>
    <xf numFmtId="0" fontId="0" fillId="0" borderId="24" xfId="0" applyNumberFormat="1" applyFont="1" applyFill="1" applyBorder="1" applyAlignment="1" applyProtection="1"/>
    <xf numFmtId="0" fontId="1" fillId="27" borderId="6" xfId="0" applyNumberFormat="1" applyFont="1" applyFill="1" applyBorder="1" applyAlignment="1" applyProtection="1"/>
    <xf numFmtId="0" fontId="1" fillId="27" borderId="19" xfId="0" applyNumberFormat="1" applyFont="1" applyFill="1" applyBorder="1" applyAlignment="1" applyProtection="1"/>
    <xf numFmtId="0" fontId="1" fillId="27" borderId="18" xfId="0" applyNumberFormat="1" applyFont="1" applyFill="1" applyBorder="1" applyAlignment="1" applyProtection="1"/>
    <xf numFmtId="2" fontId="1" fillId="27" borderId="24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4" fontId="1" fillId="30" borderId="18" xfId="0" applyNumberFormat="1" applyFont="1" applyFill="1" applyBorder="1" applyAlignment="1" applyProtection="1"/>
    <xf numFmtId="4" fontId="1" fillId="30" borderId="6" xfId="0" applyNumberFormat="1" applyFont="1" applyFill="1" applyBorder="1" applyAlignment="1" applyProtection="1"/>
    <xf numFmtId="4" fontId="1" fillId="30" borderId="19" xfId="0" applyNumberFormat="1" applyFont="1" applyFill="1" applyBorder="1" applyAlignment="1" applyProtection="1"/>
    <xf numFmtId="4" fontId="1" fillId="30" borderId="24" xfId="0" applyNumberFormat="1" applyFont="1" applyFill="1" applyBorder="1" applyAlignment="1" applyProtection="1"/>
    <xf numFmtId="4" fontId="1" fillId="27" borderId="18" xfId="0" applyNumberFormat="1" applyFont="1" applyFill="1" applyBorder="1" applyAlignment="1" applyProtection="1"/>
    <xf numFmtId="4" fontId="1" fillId="27" borderId="6" xfId="0" applyNumberFormat="1" applyFont="1" applyFill="1" applyBorder="1" applyAlignment="1" applyProtection="1"/>
    <xf numFmtId="4" fontId="1" fillId="27" borderId="19" xfId="0" applyNumberFormat="1" applyFont="1" applyFill="1" applyBorder="1" applyAlignment="1" applyProtection="1"/>
    <xf numFmtId="0" fontId="1" fillId="27" borderId="17" xfId="50" applyNumberFormat="1" applyFont="1" applyFill="1" applyBorder="1" applyAlignment="1" applyProtection="1">
      <alignment horizontal="center" wrapText="1"/>
    </xf>
    <xf numFmtId="0" fontId="0" fillId="27" borderId="12" xfId="50" applyNumberFormat="1" applyFont="1" applyFill="1" applyBorder="1" applyAlignment="1" applyProtection="1">
      <alignment horizontal="center"/>
    </xf>
    <xf numFmtId="0" fontId="0" fillId="27" borderId="14" xfId="50" applyNumberFormat="1" applyFont="1" applyFill="1" applyBorder="1" applyAlignment="1" applyProtection="1">
      <alignment horizontal="center"/>
    </xf>
  </cellXfs>
  <cellStyles count="54">
    <cellStyle name="_49" xfId="1"/>
    <cellStyle name="_55" xfId="2"/>
    <cellStyle name="20% - Accent1" xfId="3" builtinId="30" customBuiltin="1"/>
    <cellStyle name="20% - Accent2" xfId="4" builtinId="34" customBuiltin="1"/>
    <cellStyle name="20% - Accent3" xfId="5" builtinId="38" customBuiltin="1"/>
    <cellStyle name="20% - Accent4" xfId="6" builtinId="42" customBuiltin="1"/>
    <cellStyle name="20% - Accent5" xfId="7" builtinId="46" customBuiltin="1"/>
    <cellStyle name="20% - Accent6" xfId="8" builtinId="50" customBuiltin="1"/>
    <cellStyle name="40% - Accent1" xfId="9" builtinId="31" customBuiltin="1"/>
    <cellStyle name="40% - Accent2" xfId="10" builtinId="35" customBuiltin="1"/>
    <cellStyle name="40% - Accent3" xfId="11" builtinId="39" customBuiltin="1"/>
    <cellStyle name="40% - Accent4" xfId="12" builtinId="43" customBuiltin="1"/>
    <cellStyle name="40% - Accent5" xfId="13" builtinId="47" customBuiltin="1"/>
    <cellStyle name="40% - Accent6" xfId="14" builtinId="51" customBuiltin="1"/>
    <cellStyle name="60% - Accent1" xfId="15" builtinId="32" customBuiltin="1"/>
    <cellStyle name="60% - Accent2" xfId="16" builtinId="36" customBuiltin="1"/>
    <cellStyle name="60% - Accent3" xfId="17" builtinId="40" customBuiltin="1"/>
    <cellStyle name="60% - Accent4" xfId="18" builtinId="44" customBuiltin="1"/>
    <cellStyle name="60% - Accent5" xfId="19" builtinId="48" customBuiltin="1"/>
    <cellStyle name="60% - Accent6" xfId="20" builtinId="52" customBuiltin="1"/>
    <cellStyle name="Accent1" xfId="21" builtinId="29" customBuiltin="1"/>
    <cellStyle name="Accent2" xfId="22" builtinId="33" customBuiltin="1"/>
    <cellStyle name="Accent3" xfId="23" builtinId="37" customBuiltin="1"/>
    <cellStyle name="Accent4" xfId="24" builtinId="41" customBuiltin="1"/>
    <cellStyle name="Accent5" xfId="25" builtinId="45" customBuiltin="1"/>
    <cellStyle name="Accent6" xfId="26" builtinId="49" customBuiltin="1"/>
    <cellStyle name="Bad" xfId="27" builtinId="27" customBuiltin="1"/>
    <cellStyle name="Calculation" xfId="28" builtinId="22" customBuiltin="1"/>
    <cellStyle name="Check Cell" xfId="29" builtinId="23" customBuiltin="1"/>
    <cellStyle name="emptyField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Field" xfId="37"/>
    <cellStyle name="Input" xfId="38" builtinId="20" customBuiltin="1"/>
    <cellStyle name="inputLabel" xfId="39"/>
    <cellStyle name="Linked Cell" xfId="40" builtinId="24" customBuiltin="1"/>
    <cellStyle name="Neutral" xfId="41" builtinId="28" customBuiltin="1"/>
    <cellStyle name="Normal" xfId="0" builtinId="0"/>
    <cellStyle name="Note" xfId="42" builtinId="10" customBuiltin="1"/>
    <cellStyle name="Output" xfId="43" builtinId="21" customBuiltin="1"/>
    <cellStyle name="QIS5Header" xfId="44"/>
    <cellStyle name="tableHeader" xfId="45"/>
    <cellStyle name="tableHeaderLink" xfId="46"/>
    <cellStyle name="tableHeaderLink 2" xfId="47"/>
    <cellStyle name="tableHeaderLink 3" xfId="48"/>
    <cellStyle name="tableHeaderLink 4" xfId="49"/>
    <cellStyle name="tableSubHeader" xfId="50"/>
    <cellStyle name="Title" xfId="51" builtinId="15" customBuiltin="1"/>
    <cellStyle name="Total" xfId="52" builtinId="25" customBuiltin="1"/>
    <cellStyle name="Warning Text" xfId="5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Frame\02.%20Project%20Management\07-Deployment\Standard%20Formula\standard-formula-pack\QIS5\All%20Input\Concentr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put"/>
      <sheetName val="lists"/>
      <sheetName val="start"/>
      <sheetName val="end"/>
      <sheetName val="Internal Participations"/>
    </sheetNames>
    <sheetDataSet>
      <sheetData sheetId="0" refreshError="1"/>
      <sheetData sheetId="1" refreshError="1"/>
      <sheetData sheetId="2">
        <row r="1">
          <cell r="A1" t="str">
            <v>Standard model</v>
          </cell>
        </row>
        <row r="2">
          <cell r="A2" t="str">
            <v>Helper</v>
          </cell>
        </row>
        <row r="3">
          <cell r="A3" t="str">
            <v>NA</v>
          </cell>
        </row>
        <row r="4">
          <cell r="A4" t="str">
            <v>Not modeled</v>
          </cell>
        </row>
        <row r="5">
          <cell r="A5" t="str">
            <v>Other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100"/>
  <sheetViews>
    <sheetView showGridLines="0" tabSelected="1" topLeftCell="A81" zoomScale="70" workbookViewId="0">
      <selection activeCell="C68" sqref="C68"/>
    </sheetView>
  </sheetViews>
  <sheetFormatPr defaultRowHeight="15" x14ac:dyDescent="0.25"/>
  <cols>
    <col min="1" max="1" width="6" style="1" customWidth="1"/>
    <col min="2" max="2" width="70.7109375" style="1" customWidth="1"/>
    <col min="3" max="3" width="19.85546875" style="6" customWidth="1"/>
    <col min="4" max="4" width="23.42578125" style="6" customWidth="1"/>
    <col min="5" max="5" width="28.5703125" style="1" customWidth="1"/>
    <col min="6" max="6" width="32.28515625" style="1" customWidth="1"/>
    <col min="7" max="7" width="27.85546875" style="1" customWidth="1"/>
    <col min="8" max="8" width="20.140625" style="1" customWidth="1"/>
    <col min="9" max="9" width="9.85546875" style="1" customWidth="1"/>
    <col min="10" max="11" width="9.140625" style="1"/>
    <col min="12" max="12" width="16" style="1" customWidth="1"/>
    <col min="13" max="13" width="11" style="1" customWidth="1"/>
    <col min="14" max="16384" width="9.140625" style="1"/>
  </cols>
  <sheetData>
    <row r="1" spans="2:12" ht="15" customHeight="1" x14ac:dyDescent="0.25"/>
    <row r="2" spans="2:12" ht="15" customHeight="1" x14ac:dyDescent="0.25">
      <c r="B2" s="10" t="s">
        <v>0</v>
      </c>
      <c r="C2" s="11"/>
      <c r="D2" s="39"/>
      <c r="E2" s="39"/>
      <c r="F2" s="41"/>
    </row>
    <row r="3" spans="2:12" ht="15" customHeight="1" x14ac:dyDescent="0.25">
      <c r="B3" s="2" t="s">
        <v>1</v>
      </c>
      <c r="C3" s="56" t="s">
        <v>2</v>
      </c>
      <c r="D3" s="38"/>
      <c r="E3" s="42"/>
      <c r="F3" s="37"/>
      <c r="K3" s="25"/>
      <c r="L3" s="1" t="s">
        <v>3</v>
      </c>
    </row>
    <row r="4" spans="2:12" ht="15" customHeight="1" x14ac:dyDescent="0.25">
      <c r="B4" s="2" t="s">
        <v>4</v>
      </c>
      <c r="C4" s="56" t="b">
        <v>1</v>
      </c>
      <c r="D4" s="38"/>
      <c r="E4" s="38"/>
      <c r="F4" s="8"/>
      <c r="K4" s="23"/>
      <c r="L4" s="1" t="s">
        <v>5</v>
      </c>
    </row>
    <row r="5" spans="2:12" ht="15" customHeight="1" x14ac:dyDescent="0.25">
      <c r="B5" s="2" t="s">
        <v>6</v>
      </c>
      <c r="C5" s="56" t="b">
        <v>1</v>
      </c>
      <c r="D5" s="36"/>
      <c r="E5" s="38"/>
      <c r="F5" s="9"/>
      <c r="K5" s="26"/>
      <c r="L5" s="1" t="s">
        <v>7</v>
      </c>
    </row>
    <row r="6" spans="2:12" ht="15" customHeight="1" x14ac:dyDescent="0.25">
      <c r="B6" s="2"/>
      <c r="C6" s="88" t="s">
        <v>8</v>
      </c>
      <c r="D6" s="89"/>
      <c r="E6" s="88" t="s">
        <v>9</v>
      </c>
      <c r="F6" s="89"/>
      <c r="K6" s="26"/>
    </row>
    <row r="7" spans="2:12" ht="15" customHeight="1" x14ac:dyDescent="0.25">
      <c r="B7" s="3"/>
      <c r="C7" s="49" t="s">
        <v>10</v>
      </c>
      <c r="D7" s="40" t="s">
        <v>11</v>
      </c>
      <c r="E7" s="49" t="s">
        <v>10</v>
      </c>
      <c r="F7" s="40" t="s">
        <v>11</v>
      </c>
      <c r="K7" s="24"/>
      <c r="L7" s="1" t="s">
        <v>12</v>
      </c>
    </row>
    <row r="8" spans="2:12" ht="15" customHeight="1" x14ac:dyDescent="0.25">
      <c r="B8" s="2" t="s">
        <v>13</v>
      </c>
      <c r="C8" s="80">
        <v>452788137626.51001</v>
      </c>
      <c r="D8" s="80">
        <v>556274553499.09705</v>
      </c>
      <c r="E8" s="80">
        <v>0</v>
      </c>
      <c r="F8" s="80">
        <v>0</v>
      </c>
    </row>
    <row r="9" spans="2:12" ht="15" customHeight="1" x14ac:dyDescent="0.25">
      <c r="B9" s="2" t="s">
        <v>14</v>
      </c>
      <c r="C9" s="81">
        <f>C8+E9</f>
        <v>433455443981.11755</v>
      </c>
      <c r="D9" s="81">
        <f>$D$8+F9</f>
        <v>545671028147.34033</v>
      </c>
      <c r="E9" s="81">
        <v>-19332693645.392475</v>
      </c>
      <c r="F9" s="81">
        <v>-10603525351.756723</v>
      </c>
    </row>
    <row r="10" spans="2:12" ht="15" customHeight="1" x14ac:dyDescent="0.25">
      <c r="B10" s="2" t="s">
        <v>15</v>
      </c>
      <c r="C10" s="81">
        <f>C8+E10</f>
        <v>475781520981.54022</v>
      </c>
      <c r="D10" s="81">
        <f>$D$8+F10</f>
        <v>567570214173.53503</v>
      </c>
      <c r="E10" s="81">
        <v>22993383355.030201</v>
      </c>
      <c r="F10" s="81">
        <v>11295660674.438036</v>
      </c>
    </row>
    <row r="11" spans="2:12" ht="15" customHeight="1" x14ac:dyDescent="0.25">
      <c r="B11" s="2" t="s">
        <v>16</v>
      </c>
      <c r="C11" s="81">
        <f>C8+E11</f>
        <v>433455443981.11755</v>
      </c>
      <c r="D11" s="81">
        <f>$D$8+F11</f>
        <v>544742153502.69055</v>
      </c>
      <c r="E11" s="81">
        <v>-19332693645.392475</v>
      </c>
      <c r="F11" s="81">
        <v>-11532399996.406519</v>
      </c>
    </row>
    <row r="12" spans="2:12" ht="15" customHeight="1" x14ac:dyDescent="0.25">
      <c r="B12" s="4" t="s">
        <v>17</v>
      </c>
      <c r="C12" s="82">
        <f>C8+E12</f>
        <v>470781520981.54016</v>
      </c>
      <c r="D12" s="82">
        <f>$D$8+F12</f>
        <v>568484326132.61426</v>
      </c>
      <c r="E12" s="82">
        <v>17993383355.030163</v>
      </c>
      <c r="F12" s="82">
        <v>12209772633.517218</v>
      </c>
    </row>
    <row r="13" spans="2:12" ht="15" customHeight="1" x14ac:dyDescent="0.25">
      <c r="C13" s="1"/>
      <c r="D13" s="1"/>
    </row>
    <row r="14" spans="2:12" ht="15" customHeight="1" x14ac:dyDescent="0.25">
      <c r="B14" s="10" t="s">
        <v>18</v>
      </c>
      <c r="C14" s="27"/>
      <c r="D14" s="39"/>
      <c r="E14" s="39"/>
      <c r="F14" s="41"/>
    </row>
    <row r="15" spans="2:12" ht="15" customHeight="1" x14ac:dyDescent="0.25">
      <c r="B15" s="2" t="s">
        <v>1</v>
      </c>
      <c r="C15" s="56" t="s">
        <v>2</v>
      </c>
      <c r="D15" s="38"/>
      <c r="E15" s="42"/>
      <c r="F15" s="37"/>
    </row>
    <row r="16" spans="2:12" ht="15" customHeight="1" x14ac:dyDescent="0.25">
      <c r="B16" s="2" t="s">
        <v>19</v>
      </c>
      <c r="C16" s="56" t="b">
        <v>1</v>
      </c>
      <c r="D16" s="50"/>
      <c r="E16" s="38"/>
      <c r="F16" s="8"/>
    </row>
    <row r="17" spans="2:6" ht="15" customHeight="1" x14ac:dyDescent="0.25">
      <c r="B17" s="2" t="s">
        <v>20</v>
      </c>
      <c r="C17" s="56" t="b">
        <v>1</v>
      </c>
      <c r="D17" s="50"/>
      <c r="E17" s="38"/>
      <c r="F17" s="8"/>
    </row>
    <row r="18" spans="2:6" ht="15" customHeight="1" x14ac:dyDescent="0.25">
      <c r="B18" s="2" t="s">
        <v>21</v>
      </c>
      <c r="C18" s="56" t="b">
        <v>1</v>
      </c>
      <c r="D18" s="38"/>
      <c r="E18" s="38"/>
      <c r="F18" s="8"/>
    </row>
    <row r="19" spans="2:6" ht="15" customHeight="1" x14ac:dyDescent="0.25">
      <c r="B19" s="2" t="s">
        <v>22</v>
      </c>
      <c r="C19" s="56" t="b">
        <v>1</v>
      </c>
      <c r="D19" s="38"/>
      <c r="E19" s="38"/>
      <c r="F19" s="8"/>
    </row>
    <row r="20" spans="2:6" ht="15" customHeight="1" x14ac:dyDescent="0.25">
      <c r="B20" s="2" t="s">
        <v>23</v>
      </c>
      <c r="C20" s="56" t="b">
        <v>1</v>
      </c>
      <c r="D20" s="38"/>
      <c r="E20" s="38"/>
      <c r="F20" s="8"/>
    </row>
    <row r="21" spans="2:6" ht="15" customHeight="1" x14ac:dyDescent="0.25">
      <c r="B21" s="2" t="s">
        <v>24</v>
      </c>
      <c r="C21" s="56" t="b">
        <v>1</v>
      </c>
      <c r="D21" s="38"/>
      <c r="E21" s="51"/>
      <c r="F21" s="9"/>
    </row>
    <row r="22" spans="2:6" ht="15" customHeight="1" x14ac:dyDescent="0.25">
      <c r="B22" s="5" t="s">
        <v>25</v>
      </c>
      <c r="C22" s="53" t="s">
        <v>26</v>
      </c>
      <c r="D22" s="54" t="s">
        <v>27</v>
      </c>
      <c r="E22" s="52"/>
      <c r="F22" s="7"/>
    </row>
    <row r="23" spans="2:6" ht="15" customHeight="1" x14ac:dyDescent="0.25">
      <c r="B23" s="2" t="s">
        <v>28</v>
      </c>
      <c r="C23" s="22"/>
      <c r="D23" s="8"/>
      <c r="E23" s="42"/>
      <c r="F23" s="37"/>
    </row>
    <row r="24" spans="2:6" ht="15" customHeight="1" x14ac:dyDescent="0.25">
      <c r="B24" s="2" t="s">
        <v>29</v>
      </c>
      <c r="C24" s="20"/>
      <c r="D24" s="8"/>
      <c r="E24" s="38"/>
      <c r="F24" s="8"/>
    </row>
    <row r="25" spans="2:6" ht="15" customHeight="1" x14ac:dyDescent="0.25">
      <c r="B25" s="2" t="s">
        <v>30</v>
      </c>
      <c r="C25" s="21"/>
      <c r="D25" s="9"/>
      <c r="E25" s="51"/>
      <c r="F25" s="9"/>
    </row>
    <row r="26" spans="2:6" ht="15" customHeight="1" x14ac:dyDescent="0.25">
      <c r="B26" s="5" t="s">
        <v>31</v>
      </c>
      <c r="C26" s="28" t="s">
        <v>32</v>
      </c>
      <c r="D26" s="28" t="s">
        <v>33</v>
      </c>
      <c r="E26" s="28"/>
      <c r="F26" s="29"/>
    </row>
    <row r="27" spans="2:6" ht="15" customHeight="1" x14ac:dyDescent="0.25">
      <c r="B27" s="13" t="s">
        <v>34</v>
      </c>
      <c r="C27" s="31"/>
      <c r="D27" s="67"/>
      <c r="E27" s="38"/>
      <c r="F27" s="37"/>
    </row>
    <row r="28" spans="2:6" ht="15" customHeight="1" x14ac:dyDescent="0.25">
      <c r="B28" s="14" t="s">
        <v>35</v>
      </c>
      <c r="C28" s="31"/>
      <c r="D28" s="30"/>
      <c r="E28" s="38"/>
      <c r="F28" s="8"/>
    </row>
    <row r="29" spans="2:6" ht="15" customHeight="1" x14ac:dyDescent="0.25">
      <c r="B29" s="14" t="s">
        <v>36</v>
      </c>
      <c r="C29" s="31"/>
      <c r="D29" s="30"/>
      <c r="E29" s="38"/>
      <c r="F29" s="8"/>
    </row>
    <row r="30" spans="2:6" ht="15" customHeight="1" x14ac:dyDescent="0.25">
      <c r="B30" s="14" t="s">
        <v>37</v>
      </c>
      <c r="C30" s="31"/>
      <c r="D30" s="30"/>
      <c r="E30" s="38"/>
      <c r="F30" s="8"/>
    </row>
    <row r="31" spans="2:6" ht="15" customHeight="1" x14ac:dyDescent="0.25">
      <c r="B31" s="14" t="s">
        <v>38</v>
      </c>
      <c r="C31" s="31"/>
      <c r="D31" s="48"/>
      <c r="E31" s="51"/>
      <c r="F31" s="9"/>
    </row>
    <row r="32" spans="2:6" ht="15" customHeight="1" x14ac:dyDescent="0.25">
      <c r="B32" s="2"/>
      <c r="C32" s="88" t="s">
        <v>8</v>
      </c>
      <c r="D32" s="89"/>
      <c r="E32" s="88" t="s">
        <v>9</v>
      </c>
      <c r="F32" s="89"/>
    </row>
    <row r="33" spans="2:6" ht="15" customHeight="1" x14ac:dyDescent="0.25">
      <c r="B33" s="5" t="s">
        <v>39</v>
      </c>
      <c r="C33" s="28" t="s">
        <v>26</v>
      </c>
      <c r="D33" s="29" t="s">
        <v>11</v>
      </c>
      <c r="E33" s="55" t="s">
        <v>26</v>
      </c>
      <c r="F33" s="29" t="s">
        <v>11</v>
      </c>
    </row>
    <row r="34" spans="2:6" ht="15" customHeight="1" x14ac:dyDescent="0.25">
      <c r="B34" s="2" t="s">
        <v>40</v>
      </c>
      <c r="C34" s="80">
        <v>288788137626.51001</v>
      </c>
      <c r="D34" s="80">
        <v>197274553499.09662</v>
      </c>
      <c r="E34" s="80">
        <v>0</v>
      </c>
      <c r="F34" s="80">
        <v>0</v>
      </c>
    </row>
    <row r="35" spans="2:6" ht="15" customHeight="1" x14ac:dyDescent="0.25">
      <c r="B35" s="2" t="s">
        <v>41</v>
      </c>
      <c r="C35" s="81">
        <f>C34+E35</f>
        <v>286232274776.57996</v>
      </c>
      <c r="D35" s="81">
        <f>D34+F35</f>
        <v>197596235871.86691</v>
      </c>
      <c r="E35" s="81">
        <f>E36</f>
        <v>-2555862849.9300637</v>
      </c>
      <c r="F35" s="81">
        <v>321682372.77029896</v>
      </c>
    </row>
    <row r="36" spans="2:6" ht="15" customHeight="1" x14ac:dyDescent="0.25">
      <c r="B36" s="2" t="s">
        <v>42</v>
      </c>
      <c r="C36" s="81">
        <f>C34+E36</f>
        <v>286232274776.57996</v>
      </c>
      <c r="D36" s="81">
        <f>D34+F36</f>
        <v>196497470785.94885</v>
      </c>
      <c r="E36" s="81">
        <v>-2555862849.9300637</v>
      </c>
      <c r="F36" s="81">
        <v>-777082713.14776468</v>
      </c>
    </row>
    <row r="37" spans="2:6" ht="15" customHeight="1" x14ac:dyDescent="0.25">
      <c r="B37" s="2" t="s">
        <v>43</v>
      </c>
      <c r="C37" s="81">
        <f>C34+E37</f>
        <v>288552635786.51001</v>
      </c>
      <c r="D37" s="81">
        <f>D34+F37</f>
        <v>197274553499.09662</v>
      </c>
      <c r="E37" s="81">
        <f>E38</f>
        <v>-235501840</v>
      </c>
      <c r="F37" s="81">
        <v>0</v>
      </c>
    </row>
    <row r="38" spans="2:6" ht="15" customHeight="1" x14ac:dyDescent="0.25">
      <c r="B38" s="4" t="s">
        <v>44</v>
      </c>
      <c r="C38" s="82">
        <f>C34+E38</f>
        <v>288552635786.51001</v>
      </c>
      <c r="D38" s="82">
        <f>D34+F38</f>
        <v>197274553499.09662</v>
      </c>
      <c r="E38" s="82">
        <v>-235501840</v>
      </c>
      <c r="F38" s="82">
        <v>0</v>
      </c>
    </row>
    <row r="39" spans="2:6" ht="15" customHeight="1" x14ac:dyDescent="0.25">
      <c r="C39" s="32"/>
      <c r="D39" s="32"/>
    </row>
    <row r="40" spans="2:6" ht="15" customHeight="1" x14ac:dyDescent="0.25">
      <c r="B40" s="10" t="s">
        <v>45</v>
      </c>
      <c r="C40" s="33"/>
      <c r="D40" s="33"/>
      <c r="E40" s="33"/>
      <c r="F40" s="34"/>
    </row>
    <row r="41" spans="2:6" ht="15" customHeight="1" x14ac:dyDescent="0.25">
      <c r="B41" s="2" t="s">
        <v>1</v>
      </c>
      <c r="C41" s="56" t="s">
        <v>2</v>
      </c>
      <c r="D41" s="43"/>
      <c r="E41" s="45"/>
      <c r="F41" s="44"/>
    </row>
    <row r="42" spans="2:6" ht="15" customHeight="1" x14ac:dyDescent="0.25">
      <c r="B42" s="2" t="s">
        <v>46</v>
      </c>
      <c r="C42" s="56" t="b">
        <v>1</v>
      </c>
      <c r="D42" s="43"/>
      <c r="E42" s="43"/>
      <c r="F42" s="31"/>
    </row>
    <row r="43" spans="2:6" ht="15" customHeight="1" x14ac:dyDescent="0.25">
      <c r="B43" s="2" t="s">
        <v>47</v>
      </c>
      <c r="C43" s="56" t="b">
        <v>1</v>
      </c>
      <c r="D43" s="43"/>
      <c r="E43" s="46"/>
      <c r="F43" s="35"/>
    </row>
    <row r="44" spans="2:6" ht="15" customHeight="1" x14ac:dyDescent="0.25">
      <c r="B44" s="2"/>
      <c r="C44" s="88" t="s">
        <v>8</v>
      </c>
      <c r="D44" s="89"/>
      <c r="E44" s="88" t="s">
        <v>9</v>
      </c>
      <c r="F44" s="89"/>
    </row>
    <row r="45" spans="2:6" ht="15" customHeight="1" x14ac:dyDescent="0.25">
      <c r="B45" s="3"/>
      <c r="C45" s="55" t="s">
        <v>10</v>
      </c>
      <c r="D45" s="29" t="s">
        <v>11</v>
      </c>
      <c r="E45" s="49" t="s">
        <v>10</v>
      </c>
      <c r="F45" s="40" t="s">
        <v>11</v>
      </c>
    </row>
    <row r="46" spans="2:6" ht="15" customHeight="1" x14ac:dyDescent="0.25">
      <c r="B46" s="2" t="s">
        <v>28</v>
      </c>
      <c r="C46" s="80">
        <v>488788137626.51001</v>
      </c>
      <c r="D46" s="80">
        <v>197274553499.09662</v>
      </c>
      <c r="E46" s="80">
        <v>0</v>
      </c>
      <c r="F46" s="80">
        <v>0</v>
      </c>
    </row>
    <row r="47" spans="2:6" ht="15" customHeight="1" x14ac:dyDescent="0.25">
      <c r="B47" s="2" t="s">
        <v>48</v>
      </c>
      <c r="C47" s="81">
        <f>$C$46+E47</f>
        <v>484688058126.51001</v>
      </c>
      <c r="D47" s="81">
        <f>$D$46+F47</f>
        <v>197274553499.09662</v>
      </c>
      <c r="E47" s="81">
        <v>-4100079500</v>
      </c>
      <c r="F47" s="81">
        <v>0</v>
      </c>
    </row>
    <row r="48" spans="2:6" ht="15" customHeight="1" x14ac:dyDescent="0.25">
      <c r="B48" s="4" t="s">
        <v>49</v>
      </c>
      <c r="C48" s="82">
        <f>$C$46+E48</f>
        <v>484688058126.51001</v>
      </c>
      <c r="D48" s="82">
        <f>$D$46+F48</f>
        <v>197274553499.09662</v>
      </c>
      <c r="E48" s="82">
        <v>-4100079500</v>
      </c>
      <c r="F48" s="82">
        <v>0</v>
      </c>
    </row>
    <row r="49" spans="2:13" ht="15" customHeight="1" x14ac:dyDescent="0.25">
      <c r="C49" s="32"/>
      <c r="D49" s="32"/>
    </row>
    <row r="50" spans="2:13" ht="15" customHeight="1" x14ac:dyDescent="0.25">
      <c r="B50" s="10" t="s">
        <v>50</v>
      </c>
      <c r="C50" s="33"/>
      <c r="D50" s="33"/>
      <c r="E50" s="33"/>
      <c r="F50" s="34"/>
      <c r="G50" s="16"/>
      <c r="H50" s="16"/>
      <c r="I50" s="16"/>
      <c r="J50" s="16"/>
      <c r="K50" s="16"/>
      <c r="L50" s="17"/>
      <c r="M50" s="17"/>
    </row>
    <row r="51" spans="2:13" ht="15" customHeight="1" x14ac:dyDescent="0.25">
      <c r="B51" s="2" t="s">
        <v>1</v>
      </c>
      <c r="C51" s="56" t="s">
        <v>2</v>
      </c>
      <c r="D51" s="43"/>
      <c r="E51" s="45"/>
      <c r="F51" s="44"/>
      <c r="G51" s="15"/>
      <c r="H51" s="15"/>
      <c r="I51" s="15"/>
      <c r="J51" s="15"/>
      <c r="K51" s="15"/>
      <c r="L51" s="18"/>
      <c r="M51" s="18"/>
    </row>
    <row r="52" spans="2:13" ht="15" customHeight="1" x14ac:dyDescent="0.25">
      <c r="B52" s="2" t="s">
        <v>51</v>
      </c>
      <c r="C52" s="56" t="b">
        <v>1</v>
      </c>
      <c r="D52" s="43"/>
      <c r="E52" s="43"/>
      <c r="F52" s="31"/>
      <c r="G52" s="15"/>
      <c r="H52" s="15"/>
      <c r="I52" s="15"/>
      <c r="J52" s="15"/>
      <c r="K52" s="15"/>
      <c r="L52" s="18"/>
      <c r="M52" s="18"/>
    </row>
    <row r="53" spans="2:13" ht="15" customHeight="1" x14ac:dyDescent="0.25">
      <c r="B53" s="2" t="s">
        <v>52</v>
      </c>
      <c r="C53" s="56" t="b">
        <v>1</v>
      </c>
      <c r="D53" s="46"/>
      <c r="E53" s="46"/>
      <c r="F53" s="35"/>
      <c r="H53" s="15"/>
      <c r="I53" s="15"/>
      <c r="J53" s="15"/>
      <c r="K53" s="15"/>
      <c r="L53" s="18"/>
      <c r="M53" s="18"/>
    </row>
    <row r="54" spans="2:13" ht="15" customHeight="1" x14ac:dyDescent="0.25">
      <c r="B54" s="2"/>
      <c r="C54" s="88" t="s">
        <v>8</v>
      </c>
      <c r="D54" s="89"/>
      <c r="E54" s="88" t="s">
        <v>9</v>
      </c>
      <c r="F54" s="89"/>
      <c r="H54" s="15"/>
      <c r="I54" s="15"/>
      <c r="J54" s="15"/>
      <c r="K54" s="15"/>
      <c r="L54" s="18"/>
      <c r="M54" s="18"/>
    </row>
    <row r="55" spans="2:13" ht="15" customHeight="1" x14ac:dyDescent="0.25">
      <c r="B55" s="3"/>
      <c r="C55" s="55" t="s">
        <v>10</v>
      </c>
      <c r="D55" s="29" t="s">
        <v>11</v>
      </c>
      <c r="E55" s="55" t="s">
        <v>10</v>
      </c>
      <c r="F55" s="29" t="s">
        <v>11</v>
      </c>
      <c r="H55" s="17"/>
      <c r="I55" s="19"/>
      <c r="J55" s="15"/>
      <c r="K55" s="15"/>
      <c r="L55" s="18"/>
      <c r="M55" s="18"/>
    </row>
    <row r="56" spans="2:13" ht="15" customHeight="1" x14ac:dyDescent="0.25">
      <c r="B56" s="13" t="s">
        <v>28</v>
      </c>
      <c r="C56" s="80">
        <v>748788137626.51001</v>
      </c>
      <c r="D56" s="80">
        <v>197274553499.09662</v>
      </c>
      <c r="E56" s="80"/>
      <c r="F56" s="80"/>
      <c r="H56" s="18"/>
      <c r="I56" s="18"/>
      <c r="J56" s="18"/>
      <c r="K56" s="18"/>
      <c r="L56" s="18"/>
      <c r="M56" s="18"/>
    </row>
    <row r="57" spans="2:13" ht="15" customHeight="1" x14ac:dyDescent="0.25">
      <c r="B57" s="14" t="s">
        <v>14</v>
      </c>
      <c r="C57" s="81">
        <f>$C$56+E57</f>
        <v>741873683327.13623</v>
      </c>
      <c r="D57" s="81">
        <f>$D$56+F57</f>
        <v>193169845739.01447</v>
      </c>
      <c r="E57" s="81">
        <v>-6914454299.3737278</v>
      </c>
      <c r="F57" s="81">
        <v>-4104707760.0821543</v>
      </c>
      <c r="H57" s="18"/>
      <c r="I57" s="18"/>
      <c r="J57" s="18"/>
      <c r="K57" s="18"/>
      <c r="L57" s="18"/>
      <c r="M57" s="18"/>
    </row>
    <row r="58" spans="2:13" ht="15" customHeight="1" x14ac:dyDescent="0.25">
      <c r="B58" s="14" t="s">
        <v>15</v>
      </c>
      <c r="C58" s="81">
        <f>$C$56+E58</f>
        <v>741873683327.13623</v>
      </c>
      <c r="D58" s="81">
        <f>$D$56+F58</f>
        <v>193169845739.01447</v>
      </c>
      <c r="E58" s="81">
        <v>-6914454299.3737278</v>
      </c>
      <c r="F58" s="81">
        <v>-4104707760.0821543</v>
      </c>
      <c r="H58" s="18"/>
      <c r="I58" s="18"/>
      <c r="J58" s="18"/>
      <c r="K58" s="18"/>
      <c r="L58" s="18"/>
      <c r="M58" s="18"/>
    </row>
    <row r="59" spans="2:13" ht="15" customHeight="1" x14ac:dyDescent="0.25">
      <c r="B59" s="14" t="s">
        <v>16</v>
      </c>
      <c r="C59" s="81">
        <f>$C$56+E59</f>
        <v>741873683327.13623</v>
      </c>
      <c r="D59" s="81">
        <f>$D$56+F59</f>
        <v>193169845739.01447</v>
      </c>
      <c r="E59" s="81">
        <v>-6914454299.3737278</v>
      </c>
      <c r="F59" s="81">
        <v>-4104707760.0821543</v>
      </c>
      <c r="H59" s="18"/>
      <c r="I59" s="18"/>
      <c r="J59" s="18"/>
      <c r="K59" s="18"/>
      <c r="L59" s="18"/>
      <c r="M59" s="18"/>
    </row>
    <row r="60" spans="2:13" ht="15" customHeight="1" x14ac:dyDescent="0.25">
      <c r="B60" s="4" t="s">
        <v>17</v>
      </c>
      <c r="C60" s="82">
        <f>$C$56+E60</f>
        <v>741873683327.13623</v>
      </c>
      <c r="D60" s="82">
        <f>$D$56+F60</f>
        <v>193169845739.01447</v>
      </c>
      <c r="E60" s="82">
        <v>-6914454299.3737278</v>
      </c>
      <c r="F60" s="82">
        <v>-4104707760.0821543</v>
      </c>
      <c r="H60" s="18"/>
      <c r="I60" s="18"/>
      <c r="J60" s="18"/>
      <c r="K60" s="18"/>
      <c r="L60" s="18"/>
      <c r="M60" s="18"/>
    </row>
    <row r="61" spans="2:13" ht="15" customHeight="1" x14ac:dyDescent="0.25">
      <c r="C61" s="32"/>
      <c r="D61" s="32"/>
    </row>
    <row r="62" spans="2:13" ht="15" customHeight="1" x14ac:dyDescent="0.25">
      <c r="B62" s="10" t="s">
        <v>53</v>
      </c>
      <c r="C62" s="33"/>
      <c r="D62" s="33"/>
      <c r="E62" s="33"/>
      <c r="F62" s="34"/>
    </row>
    <row r="63" spans="2:13" ht="15" customHeight="1" x14ac:dyDescent="0.25">
      <c r="B63" s="2" t="s">
        <v>1</v>
      </c>
      <c r="C63" s="56" t="s">
        <v>2</v>
      </c>
      <c r="D63" s="47"/>
      <c r="E63" s="43"/>
      <c r="F63" s="44"/>
    </row>
    <row r="64" spans="2:13" ht="15" customHeight="1" x14ac:dyDescent="0.25">
      <c r="B64" s="2" t="s">
        <v>54</v>
      </c>
      <c r="C64" s="56" t="b">
        <v>1</v>
      </c>
      <c r="D64" s="43"/>
      <c r="E64" s="43"/>
      <c r="F64" s="31"/>
    </row>
    <row r="65" spans="2:7" ht="15" customHeight="1" x14ac:dyDescent="0.25">
      <c r="B65" s="2" t="s">
        <v>55</v>
      </c>
      <c r="C65" s="56" t="b">
        <v>1</v>
      </c>
      <c r="D65" s="43"/>
      <c r="E65" s="43"/>
      <c r="F65" s="31"/>
    </row>
    <row r="66" spans="2:7" ht="15" customHeight="1" x14ac:dyDescent="0.25">
      <c r="B66" s="2"/>
      <c r="C66" s="88" t="s">
        <v>8</v>
      </c>
      <c r="D66" s="89"/>
      <c r="E66" s="88" t="s">
        <v>9</v>
      </c>
      <c r="F66" s="89"/>
    </row>
    <row r="67" spans="2:7" ht="15" customHeight="1" x14ac:dyDescent="0.25">
      <c r="B67" s="3"/>
      <c r="C67" s="28" t="s">
        <v>10</v>
      </c>
      <c r="D67" s="29" t="s">
        <v>11</v>
      </c>
      <c r="E67" s="28" t="s">
        <v>10</v>
      </c>
      <c r="F67" s="29" t="s">
        <v>11</v>
      </c>
    </row>
    <row r="68" spans="2:7" ht="15" customHeight="1" x14ac:dyDescent="0.25">
      <c r="B68" s="2" t="s">
        <v>28</v>
      </c>
      <c r="C68" s="80">
        <v>123788137626.50999</v>
      </c>
      <c r="D68" s="80">
        <v>197274553499.09662</v>
      </c>
      <c r="E68" s="80">
        <v>0</v>
      </c>
      <c r="F68" s="80">
        <v>0</v>
      </c>
    </row>
    <row r="69" spans="2:7" ht="15" customHeight="1" x14ac:dyDescent="0.25">
      <c r="B69" s="2" t="s">
        <v>48</v>
      </c>
      <c r="C69" s="81">
        <f>$C$68+E69</f>
        <v>123788137626.50999</v>
      </c>
      <c r="D69" s="81">
        <f>$D$68+F69</f>
        <v>197274553499.09662</v>
      </c>
      <c r="E69" s="81">
        <v>0</v>
      </c>
      <c r="F69" s="81">
        <v>0</v>
      </c>
    </row>
    <row r="70" spans="2:7" ht="15" customHeight="1" x14ac:dyDescent="0.25">
      <c r="B70" s="4" t="s">
        <v>49</v>
      </c>
      <c r="C70" s="82">
        <f>$C$68+E70</f>
        <v>123788137626.50999</v>
      </c>
      <c r="D70" s="82">
        <f>$D$68+F70</f>
        <v>197274553499.09662</v>
      </c>
      <c r="E70" s="82">
        <v>0</v>
      </c>
      <c r="F70" s="82">
        <v>0</v>
      </c>
    </row>
    <row r="71" spans="2:7" ht="15" customHeight="1" x14ac:dyDescent="0.25">
      <c r="C71" s="32"/>
      <c r="D71" s="32"/>
    </row>
    <row r="72" spans="2:7" ht="15" customHeight="1" x14ac:dyDescent="0.25">
      <c r="B72" s="10" t="s">
        <v>56</v>
      </c>
      <c r="C72" s="33"/>
      <c r="D72" s="41"/>
    </row>
    <row r="73" spans="2:7" ht="15" customHeight="1" x14ac:dyDescent="0.25">
      <c r="B73" s="2" t="s">
        <v>1</v>
      </c>
      <c r="C73" s="56" t="s">
        <v>2</v>
      </c>
      <c r="D73" s="30"/>
    </row>
    <row r="74" spans="2:7" ht="15" customHeight="1" x14ac:dyDescent="0.25">
      <c r="B74" s="2" t="s">
        <v>57</v>
      </c>
      <c r="C74" s="56" t="b">
        <v>1</v>
      </c>
      <c r="D74" s="30"/>
    </row>
    <row r="75" spans="2:7" ht="15" customHeight="1" x14ac:dyDescent="0.25">
      <c r="B75" s="2" t="s">
        <v>58</v>
      </c>
      <c r="C75" s="56" t="b">
        <v>1</v>
      </c>
      <c r="D75" s="48"/>
    </row>
    <row r="76" spans="2:7" ht="15" customHeight="1" x14ac:dyDescent="0.25">
      <c r="B76" s="2"/>
      <c r="C76" s="88" t="s">
        <v>8</v>
      </c>
      <c r="D76" s="89"/>
    </row>
    <row r="77" spans="2:7" ht="30" x14ac:dyDescent="0.25">
      <c r="B77" s="57" t="s">
        <v>59</v>
      </c>
      <c r="C77" s="65" t="s">
        <v>26</v>
      </c>
      <c r="D77" s="66" t="s">
        <v>27</v>
      </c>
      <c r="E77" s="65" t="s">
        <v>60</v>
      </c>
      <c r="F77" s="70" t="s">
        <v>61</v>
      </c>
      <c r="G77" s="87" t="s">
        <v>62</v>
      </c>
    </row>
    <row r="78" spans="2:7" ht="15" customHeight="1" x14ac:dyDescent="0.25">
      <c r="B78" s="58" t="s">
        <v>28</v>
      </c>
      <c r="C78" s="81">
        <v>5444788137626.5098</v>
      </c>
      <c r="D78" s="81">
        <v>197274553499.09662</v>
      </c>
      <c r="E78" s="83">
        <v>0</v>
      </c>
      <c r="F78" s="83">
        <v>558437122.77389705</v>
      </c>
      <c r="G78" s="83">
        <v>0</v>
      </c>
    </row>
    <row r="79" spans="2:7" ht="15" customHeight="1" x14ac:dyDescent="0.25">
      <c r="B79" s="58" t="s">
        <v>48</v>
      </c>
      <c r="C79" s="81">
        <f>C78-F78</f>
        <v>5444229700503.7363</v>
      </c>
      <c r="D79" s="81">
        <f>D78-G78</f>
        <v>197274553499.09662</v>
      </c>
      <c r="E79" s="68"/>
      <c r="F79" s="31"/>
    </row>
    <row r="80" spans="2:7" ht="15" customHeight="1" x14ac:dyDescent="0.25">
      <c r="B80" s="58" t="s">
        <v>49</v>
      </c>
      <c r="C80" s="81">
        <f>C78-F78</f>
        <v>5444229700503.7363</v>
      </c>
      <c r="D80" s="81">
        <f>D78-E78</f>
        <v>197274553499.09662</v>
      </c>
      <c r="E80" s="69"/>
      <c r="F80" s="31"/>
    </row>
    <row r="81" spans="2:9" ht="30" x14ac:dyDescent="0.25">
      <c r="B81" s="59" t="s">
        <v>63</v>
      </c>
      <c r="C81" s="65" t="s">
        <v>26</v>
      </c>
      <c r="D81" s="66" t="s">
        <v>27</v>
      </c>
      <c r="E81" s="65" t="s">
        <v>60</v>
      </c>
      <c r="F81" s="70" t="s">
        <v>64</v>
      </c>
      <c r="G81" s="87" t="s">
        <v>62</v>
      </c>
    </row>
    <row r="82" spans="2:9" ht="15" customHeight="1" x14ac:dyDescent="0.25">
      <c r="B82" s="58" t="s">
        <v>28</v>
      </c>
      <c r="C82" s="81">
        <v>288788137626.51001</v>
      </c>
      <c r="D82" s="81">
        <v>197274553499.09662</v>
      </c>
      <c r="E82" s="83">
        <v>0</v>
      </c>
      <c r="F82" s="83">
        <v>0</v>
      </c>
      <c r="G82" s="83">
        <v>0</v>
      </c>
    </row>
    <row r="83" spans="2:9" ht="15" customHeight="1" x14ac:dyDescent="0.25">
      <c r="B83" s="58" t="s">
        <v>65</v>
      </c>
      <c r="C83" s="47"/>
      <c r="D83" s="47"/>
      <c r="E83" s="47"/>
      <c r="F83" s="44"/>
    </row>
    <row r="84" spans="2:9" ht="15" customHeight="1" x14ac:dyDescent="0.25">
      <c r="B84" s="58" t="s">
        <v>66</v>
      </c>
      <c r="C84" s="81">
        <f>C82-F82</f>
        <v>288788137626.51001</v>
      </c>
      <c r="D84" s="81">
        <f>D82-G82</f>
        <v>197274553499.09662</v>
      </c>
      <c r="E84" s="68"/>
      <c r="F84" s="31"/>
    </row>
    <row r="85" spans="2:9" ht="15" customHeight="1" x14ac:dyDescent="0.25">
      <c r="B85" s="58" t="s">
        <v>67</v>
      </c>
      <c r="C85" s="47"/>
      <c r="D85" s="47"/>
      <c r="E85" s="68"/>
      <c r="F85" s="31"/>
    </row>
    <row r="86" spans="2:9" ht="15" customHeight="1" x14ac:dyDescent="0.25">
      <c r="B86" s="58" t="s">
        <v>68</v>
      </c>
      <c r="C86" s="81">
        <f>C82-F82</f>
        <v>288788137626.51001</v>
      </c>
      <c r="D86" s="81">
        <f>D82-E82</f>
        <v>197274553499.09662</v>
      </c>
      <c r="E86" s="69"/>
      <c r="F86" s="35"/>
    </row>
    <row r="87" spans="2:9" ht="15" customHeight="1" x14ac:dyDescent="0.25">
      <c r="B87" s="2"/>
      <c r="C87" s="88" t="s">
        <v>8</v>
      </c>
      <c r="D87" s="89"/>
      <c r="E87" s="88" t="s">
        <v>9</v>
      </c>
      <c r="F87" s="89"/>
    </row>
    <row r="88" spans="2:9" ht="15" customHeight="1" x14ac:dyDescent="0.25">
      <c r="B88" s="5" t="s">
        <v>69</v>
      </c>
      <c r="C88" s="28" t="s">
        <v>26</v>
      </c>
      <c r="D88" s="29" t="s">
        <v>27</v>
      </c>
      <c r="E88" s="28" t="s">
        <v>10</v>
      </c>
      <c r="F88" s="29" t="s">
        <v>11</v>
      </c>
    </row>
    <row r="89" spans="2:9" ht="15" customHeight="1" x14ac:dyDescent="0.25">
      <c r="B89" s="2" t="s">
        <v>40</v>
      </c>
      <c r="C89" s="80">
        <v>445788137626.51001</v>
      </c>
      <c r="D89" s="80">
        <v>197274553499.09662</v>
      </c>
      <c r="E89" s="80">
        <v>0</v>
      </c>
      <c r="F89" s="80">
        <v>0</v>
      </c>
    </row>
    <row r="90" spans="2:9" ht="15" customHeight="1" x14ac:dyDescent="0.25">
      <c r="B90" s="2" t="s">
        <v>70</v>
      </c>
      <c r="C90" s="81">
        <f>$C$89+E90</f>
        <v>445788137626.51001</v>
      </c>
      <c r="D90" s="81">
        <f>$D$89+F90</f>
        <v>197274553499.09662</v>
      </c>
      <c r="E90" s="81"/>
      <c r="F90" s="81"/>
      <c r="G90" s="61"/>
      <c r="H90" s="62"/>
      <c r="I90" s="62"/>
    </row>
    <row r="91" spans="2:9" ht="15" customHeight="1" x14ac:dyDescent="0.25">
      <c r="B91" s="2" t="s">
        <v>71</v>
      </c>
      <c r="C91" s="81">
        <f>$C$89+E91</f>
        <v>445788137626.51001</v>
      </c>
      <c r="D91" s="81">
        <f>$D$89+F91</f>
        <v>197274553499.09662</v>
      </c>
      <c r="E91" s="81"/>
      <c r="F91" s="81"/>
      <c r="G91" s="63"/>
      <c r="H91" s="64"/>
      <c r="I91" s="64"/>
    </row>
    <row r="92" spans="2:9" ht="15" customHeight="1" x14ac:dyDescent="0.25">
      <c r="B92" s="2" t="s">
        <v>72</v>
      </c>
      <c r="C92" s="81">
        <f>$C$89+E92</f>
        <v>445788137626.51001</v>
      </c>
      <c r="D92" s="81">
        <f>$D$89+F92</f>
        <v>197274553499.09662</v>
      </c>
      <c r="E92" s="81"/>
      <c r="F92" s="81"/>
      <c r="G92" s="63"/>
      <c r="H92" s="64"/>
      <c r="I92" s="64"/>
    </row>
    <row r="93" spans="2:9" ht="15" customHeight="1" x14ac:dyDescent="0.25">
      <c r="B93" s="4" t="s">
        <v>73</v>
      </c>
      <c r="C93" s="82">
        <f>$C$89+E93</f>
        <v>445788137626.51001</v>
      </c>
      <c r="D93" s="82">
        <f>$D$89+F93</f>
        <v>197274553499.09662</v>
      </c>
      <c r="E93" s="82"/>
      <c r="F93" s="82"/>
      <c r="G93" s="63"/>
      <c r="H93" s="64"/>
      <c r="I93" s="64"/>
    </row>
    <row r="94" spans="2:9" ht="15" customHeight="1" x14ac:dyDescent="0.25">
      <c r="G94" s="63"/>
      <c r="H94" s="64"/>
      <c r="I94" s="64"/>
    </row>
    <row r="95" spans="2:9" ht="15" customHeight="1" x14ac:dyDescent="0.25">
      <c r="B95" s="10" t="s">
        <v>74</v>
      </c>
      <c r="C95" s="11" t="s">
        <v>75</v>
      </c>
      <c r="D95" s="12"/>
      <c r="G95" s="63"/>
      <c r="H95" s="64"/>
      <c r="I95" s="64"/>
    </row>
    <row r="96" spans="2:9" ht="15" customHeight="1" x14ac:dyDescent="0.25">
      <c r="B96" s="4" t="s">
        <v>76</v>
      </c>
      <c r="C96" s="9"/>
      <c r="D96" s="60"/>
    </row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mergeCells count="13">
    <mergeCell ref="E6:F6"/>
    <mergeCell ref="C6:D6"/>
    <mergeCell ref="E32:F32"/>
    <mergeCell ref="C32:D32"/>
    <mergeCell ref="E44:F44"/>
    <mergeCell ref="C44:D44"/>
    <mergeCell ref="E66:F66"/>
    <mergeCell ref="C66:D66"/>
    <mergeCell ref="C76:D76"/>
    <mergeCell ref="E54:F54"/>
    <mergeCell ref="C54:D54"/>
    <mergeCell ref="E87:F87"/>
    <mergeCell ref="C87:D87"/>
  </mergeCells>
  <pageMargins left="0.7" right="0.7" top="0.75" bottom="0.75" header="0.3" footer="0.3"/>
  <pageSetup scale="77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M100"/>
  <sheetViews>
    <sheetView showGridLines="0" topLeftCell="A28" zoomScale="60" workbookViewId="0">
      <selection activeCell="J17" sqref="J17"/>
    </sheetView>
  </sheetViews>
  <sheetFormatPr defaultRowHeight="15" x14ac:dyDescent="0.25"/>
  <cols>
    <col min="1" max="1" width="6" style="1" customWidth="1"/>
    <col min="2" max="2" width="70.7109375" style="1" customWidth="1"/>
    <col min="3" max="3" width="19.85546875" style="6" customWidth="1"/>
    <col min="4" max="4" width="23.42578125" style="6" customWidth="1"/>
    <col min="5" max="5" width="28.5703125" style="1" customWidth="1"/>
    <col min="6" max="6" width="32.28515625" style="1" customWidth="1"/>
    <col min="7" max="7" width="14.7109375" style="1" customWidth="1"/>
    <col min="8" max="8" width="13" style="1" customWidth="1"/>
    <col min="9" max="9" width="20.5703125" style="1" customWidth="1"/>
    <col min="10" max="10" width="32" style="1" customWidth="1"/>
    <col min="11" max="11" width="9.140625" style="1"/>
    <col min="12" max="12" width="16" style="1" customWidth="1"/>
    <col min="13" max="13" width="11" style="1" customWidth="1"/>
    <col min="14" max="16384" width="9.140625" style="1"/>
  </cols>
  <sheetData>
    <row r="1" spans="2:11" ht="15" customHeight="1" x14ac:dyDescent="0.25"/>
    <row r="2" spans="2:11" ht="15" customHeight="1" x14ac:dyDescent="0.25">
      <c r="B2" s="10" t="s">
        <v>0</v>
      </c>
      <c r="C2" s="11"/>
      <c r="D2" s="39"/>
      <c r="E2" s="39"/>
      <c r="F2" s="41"/>
      <c r="I2" s="74" t="s">
        <v>77</v>
      </c>
      <c r="J2" s="1" t="s">
        <v>78</v>
      </c>
    </row>
    <row r="3" spans="2:11" ht="15" customHeight="1" x14ac:dyDescent="0.25">
      <c r="B3" s="2" t="s">
        <v>1</v>
      </c>
      <c r="C3" s="56" t="s">
        <v>2</v>
      </c>
      <c r="D3" s="38"/>
      <c r="E3" s="42"/>
      <c r="F3" s="37"/>
      <c r="I3" s="74" t="s">
        <v>79</v>
      </c>
      <c r="J3" s="1" t="s">
        <v>80</v>
      </c>
    </row>
    <row r="4" spans="2:11" ht="15" customHeight="1" x14ac:dyDescent="0.25">
      <c r="B4" s="2" t="s">
        <v>4</v>
      </c>
      <c r="C4" s="56" t="b">
        <v>1</v>
      </c>
      <c r="D4" s="38"/>
      <c r="E4" s="38"/>
      <c r="F4" s="8"/>
      <c r="I4" s="74" t="s">
        <v>81</v>
      </c>
      <c r="J4" s="1" t="s">
        <v>82</v>
      </c>
      <c r="K4" s="79" t="s">
        <v>83</v>
      </c>
    </row>
    <row r="5" spans="2:11" ht="15" customHeight="1" x14ac:dyDescent="0.25">
      <c r="B5" s="2" t="s">
        <v>6</v>
      </c>
      <c r="C5" s="56" t="b">
        <v>1</v>
      </c>
      <c r="D5" s="36"/>
      <c r="E5" s="38"/>
      <c r="F5" s="9"/>
    </row>
    <row r="6" spans="2:11" ht="15" customHeight="1" x14ac:dyDescent="0.25">
      <c r="B6" s="2"/>
      <c r="C6" s="88" t="s">
        <v>8</v>
      </c>
      <c r="D6" s="89"/>
      <c r="E6" s="88" t="s">
        <v>9</v>
      </c>
      <c r="F6" s="89"/>
    </row>
    <row r="7" spans="2:11" ht="15" customHeight="1" x14ac:dyDescent="0.25">
      <c r="B7" s="3"/>
      <c r="C7" s="49" t="s">
        <v>10</v>
      </c>
      <c r="D7" s="40" t="s">
        <v>11</v>
      </c>
      <c r="E7" s="49" t="s">
        <v>10</v>
      </c>
      <c r="F7" s="40" t="s">
        <v>11</v>
      </c>
    </row>
    <row r="8" spans="2:11" ht="15" customHeight="1" x14ac:dyDescent="0.25">
      <c r="B8" s="2" t="s">
        <v>13</v>
      </c>
      <c r="C8" s="77"/>
      <c r="D8" s="77"/>
      <c r="E8" s="77">
        <v>0</v>
      </c>
      <c r="F8" s="72">
        <v>0</v>
      </c>
    </row>
    <row r="9" spans="2:11" ht="15" customHeight="1" x14ac:dyDescent="0.25">
      <c r="B9" s="2" t="s">
        <v>14</v>
      </c>
      <c r="C9" s="75">
        <f>C8+E9</f>
        <v>0</v>
      </c>
      <c r="D9" s="75">
        <f>$D$8+F9</f>
        <v>0</v>
      </c>
      <c r="E9" s="75">
        <v>0</v>
      </c>
      <c r="F9" s="71">
        <f>IF(AND(I2="Y",I3="Life"),'SCR - Market Risk'!F9,0)</f>
        <v>0</v>
      </c>
    </row>
    <row r="10" spans="2:11" ht="15" customHeight="1" x14ac:dyDescent="0.25">
      <c r="B10" s="2" t="s">
        <v>15</v>
      </c>
      <c r="C10" s="75">
        <f>C8+E10</f>
        <v>0</v>
      </c>
      <c r="D10" s="75">
        <f>$D$8+F10</f>
        <v>0</v>
      </c>
      <c r="E10" s="75">
        <v>0</v>
      </c>
      <c r="F10" s="71">
        <f>IF(AND(I2="Y",I3="Life"),'SCR - Market Risk'!F10,0)</f>
        <v>0</v>
      </c>
    </row>
    <row r="11" spans="2:11" ht="15" customHeight="1" x14ac:dyDescent="0.25">
      <c r="B11" s="2" t="s">
        <v>16</v>
      </c>
      <c r="C11" s="75">
        <f>C8+E11</f>
        <v>0</v>
      </c>
      <c r="D11" s="75">
        <f>$D$8+F11</f>
        <v>0</v>
      </c>
      <c r="E11" s="75">
        <v>0</v>
      </c>
      <c r="F11" s="71">
        <f>IF(AND(I2="Y",I3="Life"),'SCR - Market Risk'!F11,0)</f>
        <v>0</v>
      </c>
    </row>
    <row r="12" spans="2:11" ht="15" customHeight="1" x14ac:dyDescent="0.25">
      <c r="B12" s="4" t="s">
        <v>17</v>
      </c>
      <c r="C12" s="76">
        <f>C8+E12</f>
        <v>0</v>
      </c>
      <c r="D12" s="76">
        <f>$D$8+F12</f>
        <v>0</v>
      </c>
      <c r="E12" s="76">
        <v>0</v>
      </c>
      <c r="F12" s="73">
        <f>IF(AND(I2="Y",I3="Life"),'SCR - Market Risk'!F12,0)</f>
        <v>0</v>
      </c>
    </row>
    <row r="13" spans="2:11" ht="15" customHeight="1" x14ac:dyDescent="0.25">
      <c r="C13" s="1"/>
      <c r="D13" s="1"/>
    </row>
    <row r="14" spans="2:11" ht="15" customHeight="1" x14ac:dyDescent="0.25">
      <c r="B14" s="10" t="s">
        <v>18</v>
      </c>
      <c r="C14" s="27"/>
      <c r="D14" s="39"/>
      <c r="E14" s="39"/>
      <c r="F14" s="41"/>
    </row>
    <row r="15" spans="2:11" ht="15" customHeight="1" x14ac:dyDescent="0.25">
      <c r="B15" s="2" t="s">
        <v>1</v>
      </c>
      <c r="C15" s="56" t="s">
        <v>2</v>
      </c>
      <c r="D15" s="38"/>
      <c r="E15" s="42"/>
      <c r="F15" s="37"/>
    </row>
    <row r="16" spans="2:11" ht="15" customHeight="1" x14ac:dyDescent="0.25">
      <c r="B16" s="2" t="s">
        <v>19</v>
      </c>
      <c r="C16" s="56" t="b">
        <v>1</v>
      </c>
      <c r="D16" s="50"/>
      <c r="E16" s="38"/>
      <c r="F16" s="8"/>
    </row>
    <row r="17" spans="2:6" ht="15" customHeight="1" x14ac:dyDescent="0.25">
      <c r="B17" s="2" t="s">
        <v>20</v>
      </c>
      <c r="C17" s="56" t="b">
        <v>1</v>
      </c>
      <c r="D17" s="50"/>
      <c r="E17" s="38"/>
      <c r="F17" s="8"/>
    </row>
    <row r="18" spans="2:6" ht="15" customHeight="1" x14ac:dyDescent="0.25">
      <c r="B18" s="2" t="s">
        <v>84</v>
      </c>
      <c r="C18" s="56" t="b">
        <v>1</v>
      </c>
      <c r="D18" s="38"/>
      <c r="E18" s="38"/>
      <c r="F18" s="8"/>
    </row>
    <row r="19" spans="2:6" ht="15" customHeight="1" x14ac:dyDescent="0.25">
      <c r="B19" s="2" t="s">
        <v>85</v>
      </c>
      <c r="C19" s="56" t="b">
        <v>1</v>
      </c>
      <c r="D19" s="38"/>
      <c r="E19" s="38"/>
      <c r="F19" s="8"/>
    </row>
    <row r="20" spans="2:6" ht="15" customHeight="1" x14ac:dyDescent="0.25">
      <c r="B20" s="2" t="s">
        <v>86</v>
      </c>
      <c r="C20" s="56" t="b">
        <v>1</v>
      </c>
      <c r="D20" s="38"/>
      <c r="E20" s="38"/>
      <c r="F20" s="8"/>
    </row>
    <row r="21" spans="2:6" ht="15" customHeight="1" x14ac:dyDescent="0.25">
      <c r="B21" s="2" t="s">
        <v>87</v>
      </c>
      <c r="C21" s="56" t="b">
        <v>1</v>
      </c>
      <c r="D21" s="38"/>
      <c r="E21" s="51"/>
      <c r="F21" s="9"/>
    </row>
    <row r="22" spans="2:6" ht="15" customHeight="1" x14ac:dyDescent="0.25">
      <c r="B22" s="5" t="s">
        <v>25</v>
      </c>
      <c r="C22" s="53" t="s">
        <v>26</v>
      </c>
      <c r="D22" s="54" t="s">
        <v>27</v>
      </c>
      <c r="E22" s="52"/>
      <c r="F22" s="7"/>
    </row>
    <row r="23" spans="2:6" ht="15" customHeight="1" x14ac:dyDescent="0.25">
      <c r="B23" s="2" t="s">
        <v>28</v>
      </c>
      <c r="C23" s="22"/>
      <c r="D23" s="8"/>
      <c r="E23" s="42"/>
      <c r="F23" s="37"/>
    </row>
    <row r="24" spans="2:6" ht="15" customHeight="1" x14ac:dyDescent="0.25">
      <c r="B24" s="2" t="s">
        <v>29</v>
      </c>
      <c r="C24" s="20"/>
      <c r="D24" s="8"/>
      <c r="E24" s="38"/>
      <c r="F24" s="8"/>
    </row>
    <row r="25" spans="2:6" ht="15" customHeight="1" x14ac:dyDescent="0.25">
      <c r="B25" s="2" t="s">
        <v>30</v>
      </c>
      <c r="C25" s="21"/>
      <c r="D25" s="9"/>
      <c r="E25" s="51"/>
      <c r="F25" s="9"/>
    </row>
    <row r="26" spans="2:6" ht="15" customHeight="1" x14ac:dyDescent="0.25">
      <c r="B26" s="5" t="s">
        <v>31</v>
      </c>
      <c r="C26" s="28" t="s">
        <v>32</v>
      </c>
      <c r="D26" s="28" t="s">
        <v>33</v>
      </c>
      <c r="E26" s="28"/>
      <c r="F26" s="29"/>
    </row>
    <row r="27" spans="2:6" ht="15" customHeight="1" x14ac:dyDescent="0.25">
      <c r="B27" s="13" t="s">
        <v>34</v>
      </c>
      <c r="C27" s="31"/>
      <c r="D27" s="67"/>
      <c r="E27" s="38"/>
      <c r="F27" s="37"/>
    </row>
    <row r="28" spans="2:6" ht="15" customHeight="1" x14ac:dyDescent="0.25">
      <c r="B28" s="14" t="s">
        <v>88</v>
      </c>
      <c r="C28" s="31"/>
      <c r="D28" s="30"/>
      <c r="E28" s="38"/>
      <c r="F28" s="8"/>
    </row>
    <row r="29" spans="2:6" ht="15" customHeight="1" x14ac:dyDescent="0.25">
      <c r="B29" s="14" t="s">
        <v>89</v>
      </c>
      <c r="C29" s="31"/>
      <c r="D29" s="30"/>
      <c r="E29" s="38"/>
      <c r="F29" s="8"/>
    </row>
    <row r="30" spans="2:6" ht="15" customHeight="1" x14ac:dyDescent="0.25">
      <c r="B30" s="14" t="s">
        <v>90</v>
      </c>
      <c r="C30" s="31"/>
      <c r="D30" s="30"/>
      <c r="E30" s="38"/>
      <c r="F30" s="8"/>
    </row>
    <row r="31" spans="2:6" ht="15" customHeight="1" x14ac:dyDescent="0.25">
      <c r="B31" s="14" t="s">
        <v>91</v>
      </c>
      <c r="C31" s="31"/>
      <c r="D31" s="48"/>
      <c r="E31" s="51"/>
      <c r="F31" s="9"/>
    </row>
    <row r="32" spans="2:6" ht="15" customHeight="1" x14ac:dyDescent="0.25">
      <c r="B32" s="2"/>
      <c r="C32" s="88" t="s">
        <v>8</v>
      </c>
      <c r="D32" s="89"/>
      <c r="E32" s="88" t="s">
        <v>9</v>
      </c>
      <c r="F32" s="89"/>
    </row>
    <row r="33" spans="2:6" ht="15" customHeight="1" x14ac:dyDescent="0.25">
      <c r="B33" s="5" t="s">
        <v>39</v>
      </c>
      <c r="C33" s="28" t="s">
        <v>26</v>
      </c>
      <c r="D33" s="29" t="s">
        <v>11</v>
      </c>
      <c r="E33" s="55" t="s">
        <v>26</v>
      </c>
      <c r="F33" s="29" t="s">
        <v>11</v>
      </c>
    </row>
    <row r="34" spans="2:6" ht="15" customHeight="1" x14ac:dyDescent="0.25">
      <c r="B34" s="2" t="s">
        <v>40</v>
      </c>
      <c r="C34" s="77"/>
      <c r="D34" s="77"/>
      <c r="E34" s="77">
        <v>0</v>
      </c>
      <c r="F34" s="72">
        <v>0</v>
      </c>
    </row>
    <row r="35" spans="2:6" ht="15" customHeight="1" x14ac:dyDescent="0.25">
      <c r="B35" s="2" t="s">
        <v>92</v>
      </c>
      <c r="C35" s="75">
        <f>C34+E35</f>
        <v>0</v>
      </c>
      <c r="D35" s="75">
        <f>D34+F35</f>
        <v>0</v>
      </c>
      <c r="E35" s="75">
        <v>0</v>
      </c>
      <c r="F35" s="71">
        <f>IF(AND(I2="Y",I3="Life"),'SCR - Market Risk'!F35,0)</f>
        <v>0</v>
      </c>
    </row>
    <row r="36" spans="2:6" ht="15" customHeight="1" x14ac:dyDescent="0.25">
      <c r="B36" s="2" t="s">
        <v>93</v>
      </c>
      <c r="C36" s="75">
        <f>C34+E36</f>
        <v>0</v>
      </c>
      <c r="D36" s="75">
        <f>D34+F36</f>
        <v>0</v>
      </c>
      <c r="E36" s="75">
        <v>0</v>
      </c>
      <c r="F36" s="71">
        <f>IF(AND(I2="Y",I3="Life"),'SCR - Market Risk'!F36,0)</f>
        <v>0</v>
      </c>
    </row>
    <row r="37" spans="2:6" ht="15" customHeight="1" x14ac:dyDescent="0.25">
      <c r="B37" s="2" t="s">
        <v>94</v>
      </c>
      <c r="C37" s="75">
        <f>C34+E37</f>
        <v>0</v>
      </c>
      <c r="D37" s="75">
        <f>D34+F37</f>
        <v>0</v>
      </c>
      <c r="E37" s="75">
        <v>0</v>
      </c>
      <c r="F37" s="71">
        <f>IF(AND(I2="Y",I3="Life"),'SCR - Market Risk'!F37,0)</f>
        <v>0</v>
      </c>
    </row>
    <row r="38" spans="2:6" ht="15" customHeight="1" x14ac:dyDescent="0.25">
      <c r="B38" s="4" t="s">
        <v>95</v>
      </c>
      <c r="C38" s="76">
        <f>C34+E38</f>
        <v>0</v>
      </c>
      <c r="D38" s="76">
        <f>D34+F38</f>
        <v>0</v>
      </c>
      <c r="E38" s="76">
        <v>0</v>
      </c>
      <c r="F38" s="73">
        <f>IF(AND(I2="Y",I3="Life"),'SCR - Market Risk'!F38,0)</f>
        <v>0</v>
      </c>
    </row>
    <row r="39" spans="2:6" ht="15" customHeight="1" x14ac:dyDescent="0.25">
      <c r="C39" s="32"/>
      <c r="D39" s="32"/>
    </row>
    <row r="40" spans="2:6" ht="15" customHeight="1" x14ac:dyDescent="0.25">
      <c r="B40" s="10" t="s">
        <v>45</v>
      </c>
      <c r="C40" s="33"/>
      <c r="D40" s="33"/>
      <c r="E40" s="33"/>
      <c r="F40" s="34"/>
    </row>
    <row r="41" spans="2:6" ht="15" customHeight="1" x14ac:dyDescent="0.25">
      <c r="B41" s="2" t="s">
        <v>1</v>
      </c>
      <c r="C41" s="56" t="s">
        <v>2</v>
      </c>
      <c r="D41" s="43"/>
      <c r="E41" s="45"/>
      <c r="F41" s="44"/>
    </row>
    <row r="42" spans="2:6" ht="15" customHeight="1" x14ac:dyDescent="0.25">
      <c r="B42" s="2" t="s">
        <v>46</v>
      </c>
      <c r="C42" s="56" t="b">
        <v>1</v>
      </c>
      <c r="D42" s="43"/>
      <c r="E42" s="43"/>
      <c r="F42" s="31"/>
    </row>
    <row r="43" spans="2:6" ht="15" customHeight="1" x14ac:dyDescent="0.25">
      <c r="B43" s="2" t="s">
        <v>47</v>
      </c>
      <c r="C43" s="56" t="b">
        <v>1</v>
      </c>
      <c r="D43" s="43"/>
      <c r="E43" s="46"/>
      <c r="F43" s="35"/>
    </row>
    <row r="44" spans="2:6" ht="15" customHeight="1" x14ac:dyDescent="0.25">
      <c r="B44" s="2"/>
      <c r="C44" s="88" t="s">
        <v>8</v>
      </c>
      <c r="D44" s="89"/>
      <c r="E44" s="88" t="s">
        <v>9</v>
      </c>
      <c r="F44" s="89"/>
    </row>
    <row r="45" spans="2:6" ht="15" customHeight="1" x14ac:dyDescent="0.25">
      <c r="B45" s="3"/>
      <c r="C45" s="55" t="s">
        <v>10</v>
      </c>
      <c r="D45" s="29" t="s">
        <v>11</v>
      </c>
      <c r="E45" s="49" t="s">
        <v>10</v>
      </c>
      <c r="F45" s="40" t="s">
        <v>11</v>
      </c>
    </row>
    <row r="46" spans="2:6" ht="15" customHeight="1" x14ac:dyDescent="0.25">
      <c r="B46" s="2" t="s">
        <v>28</v>
      </c>
      <c r="C46" s="77"/>
      <c r="D46" s="77"/>
      <c r="E46" s="77">
        <v>0</v>
      </c>
      <c r="F46" s="72">
        <v>0</v>
      </c>
    </row>
    <row r="47" spans="2:6" ht="15" customHeight="1" x14ac:dyDescent="0.25">
      <c r="B47" s="2" t="s">
        <v>48</v>
      </c>
      <c r="C47" s="75">
        <f>$C$46+E47</f>
        <v>0</v>
      </c>
      <c r="D47" s="75">
        <f>$D$46+F47</f>
        <v>0</v>
      </c>
      <c r="E47" s="75">
        <v>0</v>
      </c>
      <c r="F47" s="71">
        <f>IF(AND(I2="Y",I3="Life"),'SCR - Market Risk'!F47,0)</f>
        <v>0</v>
      </c>
    </row>
    <row r="48" spans="2:6" ht="15" customHeight="1" x14ac:dyDescent="0.25">
      <c r="B48" s="4" t="s">
        <v>49</v>
      </c>
      <c r="C48" s="76">
        <f>$C$46+E48</f>
        <v>0</v>
      </c>
      <c r="D48" s="76">
        <f>$D$46+F48</f>
        <v>0</v>
      </c>
      <c r="E48" s="76">
        <v>0</v>
      </c>
      <c r="F48" s="73">
        <f>IF(AND(I2="Y",I3="Life"),'SCR - Market Risk'!F48,0)</f>
        <v>0</v>
      </c>
    </row>
    <row r="49" spans="2:13" ht="15" customHeight="1" x14ac:dyDescent="0.25">
      <c r="C49" s="32"/>
      <c r="D49" s="32"/>
    </row>
    <row r="50" spans="2:13" ht="15" customHeight="1" x14ac:dyDescent="0.25">
      <c r="B50" s="10" t="s">
        <v>50</v>
      </c>
      <c r="C50" s="33"/>
      <c r="D50" s="33"/>
      <c r="E50" s="33"/>
      <c r="F50" s="34"/>
      <c r="G50" s="16"/>
      <c r="H50" s="16"/>
      <c r="I50" s="16"/>
      <c r="J50" s="16"/>
      <c r="K50" s="16"/>
      <c r="L50" s="17"/>
      <c r="M50" s="17"/>
    </row>
    <row r="51" spans="2:13" ht="15" customHeight="1" x14ac:dyDescent="0.25">
      <c r="B51" s="2" t="s">
        <v>1</v>
      </c>
      <c r="C51" s="56" t="s">
        <v>2</v>
      </c>
      <c r="D51" s="43"/>
      <c r="E51" s="45"/>
      <c r="F51" s="44"/>
      <c r="G51" s="15"/>
      <c r="H51" s="15"/>
      <c r="I51" s="15"/>
      <c r="J51" s="15"/>
      <c r="K51" s="15"/>
      <c r="L51" s="18"/>
      <c r="M51" s="18"/>
    </row>
    <row r="52" spans="2:13" ht="15" customHeight="1" x14ac:dyDescent="0.25">
      <c r="B52" s="2" t="s">
        <v>51</v>
      </c>
      <c r="C52" s="56" t="b">
        <v>1</v>
      </c>
      <c r="D52" s="43"/>
      <c r="E52" s="43"/>
      <c r="F52" s="31"/>
      <c r="G52" s="15"/>
      <c r="H52" s="15"/>
      <c r="I52" s="15"/>
      <c r="J52" s="15"/>
      <c r="K52" s="15"/>
      <c r="L52" s="18"/>
      <c r="M52" s="18"/>
    </row>
    <row r="53" spans="2:13" ht="15" customHeight="1" x14ac:dyDescent="0.25">
      <c r="B53" s="2" t="s">
        <v>52</v>
      </c>
      <c r="C53" s="56" t="b">
        <v>1</v>
      </c>
      <c r="D53" s="46"/>
      <c r="E53" s="46"/>
      <c r="F53" s="35"/>
      <c r="H53" s="15"/>
      <c r="I53" s="15"/>
      <c r="J53" s="15"/>
      <c r="K53" s="15"/>
      <c r="L53" s="18"/>
      <c r="M53" s="18"/>
    </row>
    <row r="54" spans="2:13" ht="15" customHeight="1" x14ac:dyDescent="0.25">
      <c r="B54" s="2"/>
      <c r="C54" s="88" t="s">
        <v>8</v>
      </c>
      <c r="D54" s="89"/>
      <c r="E54" s="88" t="s">
        <v>9</v>
      </c>
      <c r="F54" s="89"/>
      <c r="H54" s="15"/>
      <c r="I54" s="15"/>
      <c r="J54" s="15"/>
      <c r="K54" s="15"/>
      <c r="L54" s="18"/>
      <c r="M54" s="18"/>
    </row>
    <row r="55" spans="2:13" ht="15" customHeight="1" x14ac:dyDescent="0.25">
      <c r="B55" s="3"/>
      <c r="C55" s="55" t="s">
        <v>10</v>
      </c>
      <c r="D55" s="29" t="s">
        <v>11</v>
      </c>
      <c r="E55" s="55" t="s">
        <v>10</v>
      </c>
      <c r="F55" s="29" t="s">
        <v>11</v>
      </c>
      <c r="H55" s="17"/>
      <c r="I55" s="19"/>
      <c r="J55" s="15"/>
      <c r="K55" s="15"/>
      <c r="L55" s="18"/>
      <c r="M55" s="18"/>
    </row>
    <row r="56" spans="2:13" ht="15" customHeight="1" x14ac:dyDescent="0.25">
      <c r="B56" s="13" t="s">
        <v>28</v>
      </c>
      <c r="C56" s="77"/>
      <c r="D56" s="77"/>
      <c r="E56" s="77">
        <v>0</v>
      </c>
      <c r="F56" s="72">
        <f>'SCR - Market Risk'!D56</f>
        <v>197274553499.09662</v>
      </c>
      <c r="H56" s="18"/>
      <c r="I56" s="18"/>
      <c r="J56" s="18"/>
      <c r="K56" s="18"/>
      <c r="L56" s="18"/>
      <c r="M56" s="18"/>
    </row>
    <row r="57" spans="2:13" ht="15" customHeight="1" x14ac:dyDescent="0.25">
      <c r="B57" s="14" t="s">
        <v>14</v>
      </c>
      <c r="C57" s="75">
        <f>$C$56+E57</f>
        <v>0</v>
      </c>
      <c r="D57" s="75">
        <f>$D$56+F57</f>
        <v>0</v>
      </c>
      <c r="E57" s="75">
        <v>0</v>
      </c>
      <c r="F57" s="71">
        <f>IF(AND(I2="Y",I3="Life"),IF(I4&lt;&gt;"EUR",(F56*(1+0.25)),('SCR - Market Risk'!F57)),0)</f>
        <v>0</v>
      </c>
      <c r="H57" s="18"/>
      <c r="I57" s="18"/>
      <c r="J57" s="18"/>
      <c r="K57" s="18"/>
      <c r="L57" s="18"/>
      <c r="M57" s="18"/>
    </row>
    <row r="58" spans="2:13" ht="15" customHeight="1" x14ac:dyDescent="0.25">
      <c r="B58" s="14" t="s">
        <v>15</v>
      </c>
      <c r="C58" s="75">
        <f>$C$56+E58</f>
        <v>0</v>
      </c>
      <c r="D58" s="75">
        <f>$D$56+F58</f>
        <v>0</v>
      </c>
      <c r="E58" s="75">
        <v>0</v>
      </c>
      <c r="F58" s="71">
        <f>IF(AND(I2="Y",I3="Life"),IF(I4&lt;&gt;"EUR",(F56*(1-0.25)),('SCR - Market Risk'!F58)),0)</f>
        <v>0</v>
      </c>
      <c r="H58" s="18"/>
      <c r="I58" s="18"/>
      <c r="J58" s="18"/>
      <c r="K58" s="18"/>
      <c r="L58" s="18"/>
      <c r="M58" s="18"/>
    </row>
    <row r="59" spans="2:13" ht="15" customHeight="1" x14ac:dyDescent="0.25">
      <c r="B59" s="14" t="s">
        <v>16</v>
      </c>
      <c r="C59" s="75">
        <f>$C$56+E59</f>
        <v>0</v>
      </c>
      <c r="D59" s="75">
        <f>$D$56+F59</f>
        <v>0</v>
      </c>
      <c r="E59" s="75">
        <v>0</v>
      </c>
      <c r="F59" s="71">
        <f>IF(AND(I2="Y",I3="Life"),IF(I4&lt;&gt;"EUR",(F56*(1+0.25)),('SCR - Market Risk'!F59)),0)</f>
        <v>0</v>
      </c>
      <c r="H59" s="18"/>
      <c r="I59" s="18"/>
      <c r="J59" s="18"/>
      <c r="K59" s="18"/>
      <c r="L59" s="18"/>
      <c r="M59" s="18"/>
    </row>
    <row r="60" spans="2:13" ht="15" customHeight="1" x14ac:dyDescent="0.25">
      <c r="B60" s="4" t="s">
        <v>17</v>
      </c>
      <c r="C60" s="76">
        <f>$C$56+E60</f>
        <v>0</v>
      </c>
      <c r="D60" s="76">
        <f>$D$56+F60</f>
        <v>0</v>
      </c>
      <c r="E60" s="76">
        <v>0</v>
      </c>
      <c r="F60" s="73">
        <f>IF(AND(I2="Y",I3="Life"),IF(I4&lt;&gt;"EUR",(F56*(1-0.25)),('SCR - Market Risk'!F60)),0)</f>
        <v>0</v>
      </c>
      <c r="H60" s="18"/>
      <c r="I60" s="18"/>
      <c r="J60" s="18"/>
      <c r="K60" s="18"/>
      <c r="L60" s="18"/>
      <c r="M60" s="18"/>
    </row>
    <row r="61" spans="2:13" ht="15" customHeight="1" x14ac:dyDescent="0.25">
      <c r="C61" s="32"/>
      <c r="D61" s="32"/>
    </row>
    <row r="62" spans="2:13" ht="15" customHeight="1" x14ac:dyDescent="0.25">
      <c r="B62" s="10" t="s">
        <v>53</v>
      </c>
      <c r="C62" s="33"/>
      <c r="D62" s="33"/>
      <c r="E62" s="33"/>
      <c r="F62" s="34"/>
    </row>
    <row r="63" spans="2:13" ht="15" customHeight="1" x14ac:dyDescent="0.25">
      <c r="B63" s="2" t="s">
        <v>1</v>
      </c>
      <c r="C63" s="56" t="s">
        <v>2</v>
      </c>
      <c r="D63" s="47"/>
      <c r="E63" s="43"/>
      <c r="F63" s="44"/>
    </row>
    <row r="64" spans="2:13" ht="15" customHeight="1" x14ac:dyDescent="0.25">
      <c r="B64" s="2" t="s">
        <v>54</v>
      </c>
      <c r="C64" s="56" t="b">
        <v>1</v>
      </c>
      <c r="D64" s="43"/>
      <c r="E64" s="43"/>
      <c r="F64" s="31"/>
    </row>
    <row r="65" spans="2:6" ht="15" customHeight="1" x14ac:dyDescent="0.25">
      <c r="B65" s="2" t="s">
        <v>55</v>
      </c>
      <c r="C65" s="56" t="b">
        <v>1</v>
      </c>
      <c r="D65" s="43"/>
      <c r="E65" s="43"/>
      <c r="F65" s="31"/>
    </row>
    <row r="66" spans="2:6" ht="15" customHeight="1" x14ac:dyDescent="0.25">
      <c r="B66" s="2"/>
      <c r="C66" s="88" t="s">
        <v>8</v>
      </c>
      <c r="D66" s="89"/>
      <c r="E66" s="88" t="s">
        <v>9</v>
      </c>
      <c r="F66" s="89"/>
    </row>
    <row r="67" spans="2:6" ht="15" customHeight="1" x14ac:dyDescent="0.25">
      <c r="B67" s="3"/>
      <c r="C67" s="28" t="s">
        <v>10</v>
      </c>
      <c r="D67" s="29" t="s">
        <v>11</v>
      </c>
      <c r="E67" s="28" t="s">
        <v>10</v>
      </c>
      <c r="F67" s="29" t="s">
        <v>11</v>
      </c>
    </row>
    <row r="68" spans="2:6" ht="15" customHeight="1" x14ac:dyDescent="0.25">
      <c r="B68" s="2" t="s">
        <v>28</v>
      </c>
      <c r="C68" s="77"/>
      <c r="D68" s="77"/>
      <c r="E68" s="77">
        <v>0</v>
      </c>
      <c r="F68" s="72">
        <v>0</v>
      </c>
    </row>
    <row r="69" spans="2:6" ht="15" customHeight="1" x14ac:dyDescent="0.25">
      <c r="B69" s="2" t="s">
        <v>48</v>
      </c>
      <c r="C69" s="75">
        <f>$C$68+E69</f>
        <v>0</v>
      </c>
      <c r="D69" s="75">
        <f>$D$68+F69</f>
        <v>0</v>
      </c>
      <c r="E69" s="75">
        <v>0</v>
      </c>
      <c r="F69" s="71">
        <f>IF(AND(I2="Y",I3="Life"),'SCR - Market Risk'!F69,0)</f>
        <v>0</v>
      </c>
    </row>
    <row r="70" spans="2:6" ht="15" customHeight="1" x14ac:dyDescent="0.25">
      <c r="B70" s="4" t="s">
        <v>49</v>
      </c>
      <c r="C70" s="76">
        <f>$C$68+E70</f>
        <v>0</v>
      </c>
      <c r="D70" s="76">
        <f>$D$68+F70</f>
        <v>0</v>
      </c>
      <c r="E70" s="76">
        <v>0</v>
      </c>
      <c r="F70" s="73">
        <f>IF(AND(I2="Y",I3="Life"),'SCR - Market Risk'!F70,0)</f>
        <v>0</v>
      </c>
    </row>
    <row r="71" spans="2:6" ht="15" customHeight="1" x14ac:dyDescent="0.25">
      <c r="C71" s="32"/>
      <c r="D71" s="32"/>
    </row>
    <row r="72" spans="2:6" ht="15" customHeight="1" x14ac:dyDescent="0.25">
      <c r="B72" s="10" t="s">
        <v>56</v>
      </c>
      <c r="C72" s="33"/>
      <c r="D72" s="41"/>
    </row>
    <row r="73" spans="2:6" ht="15" customHeight="1" x14ac:dyDescent="0.25">
      <c r="B73" s="2" t="s">
        <v>1</v>
      </c>
      <c r="C73" s="56" t="s">
        <v>2</v>
      </c>
      <c r="D73" s="30"/>
    </row>
    <row r="74" spans="2:6" ht="15" customHeight="1" x14ac:dyDescent="0.25">
      <c r="B74" s="2" t="s">
        <v>57</v>
      </c>
      <c r="C74" s="56" t="b">
        <v>1</v>
      </c>
      <c r="D74" s="30"/>
    </row>
    <row r="75" spans="2:6" ht="15" customHeight="1" x14ac:dyDescent="0.25">
      <c r="B75" s="2" t="s">
        <v>58</v>
      </c>
      <c r="C75" s="56" t="b">
        <v>1</v>
      </c>
      <c r="D75" s="48"/>
    </row>
    <row r="76" spans="2:6" ht="15" customHeight="1" x14ac:dyDescent="0.25">
      <c r="B76" s="2"/>
      <c r="C76" s="88" t="s">
        <v>8</v>
      </c>
      <c r="D76" s="89"/>
    </row>
    <row r="77" spans="2:6" ht="15" customHeight="1" x14ac:dyDescent="0.25">
      <c r="B77" s="57" t="s">
        <v>59</v>
      </c>
      <c r="C77" s="65" t="s">
        <v>26</v>
      </c>
      <c r="D77" s="66" t="s">
        <v>27</v>
      </c>
      <c r="E77" s="65" t="s">
        <v>60</v>
      </c>
      <c r="F77" s="70" t="s">
        <v>61</v>
      </c>
    </row>
    <row r="78" spans="2:6" ht="15" customHeight="1" x14ac:dyDescent="0.25">
      <c r="B78" s="58" t="s">
        <v>28</v>
      </c>
      <c r="C78" s="75"/>
      <c r="D78" s="75"/>
      <c r="E78" s="78"/>
      <c r="F78" s="78"/>
    </row>
    <row r="79" spans="2:6" ht="15" customHeight="1" x14ac:dyDescent="0.25">
      <c r="B79" s="58" t="s">
        <v>48</v>
      </c>
      <c r="C79" s="75">
        <f>C78-F78</f>
        <v>0</v>
      </c>
      <c r="D79" s="75">
        <f>D78</f>
        <v>0</v>
      </c>
      <c r="E79" s="68"/>
      <c r="F79" s="31"/>
    </row>
    <row r="80" spans="2:6" ht="15" customHeight="1" x14ac:dyDescent="0.25">
      <c r="B80" s="58" t="s">
        <v>49</v>
      </c>
      <c r="C80" s="75">
        <f>C78-F78</f>
        <v>0</v>
      </c>
      <c r="D80" s="75">
        <f>D78-E78</f>
        <v>0</v>
      </c>
      <c r="E80" s="69"/>
      <c r="F80" s="31"/>
    </row>
    <row r="81" spans="2:9" ht="15" customHeight="1" x14ac:dyDescent="0.25">
      <c r="B81" s="59" t="s">
        <v>63</v>
      </c>
      <c r="C81" s="65" t="s">
        <v>26</v>
      </c>
      <c r="D81" s="66" t="s">
        <v>27</v>
      </c>
      <c r="E81" s="65" t="s">
        <v>60</v>
      </c>
      <c r="F81" s="70" t="s">
        <v>64</v>
      </c>
    </row>
    <row r="82" spans="2:9" ht="15" customHeight="1" x14ac:dyDescent="0.25">
      <c r="B82" s="58" t="s">
        <v>28</v>
      </c>
      <c r="C82" s="75"/>
      <c r="D82" s="75"/>
      <c r="E82" s="78"/>
      <c r="F82" s="78"/>
    </row>
    <row r="83" spans="2:9" ht="15" customHeight="1" x14ac:dyDescent="0.25">
      <c r="B83" s="58" t="s">
        <v>65</v>
      </c>
      <c r="C83" s="47"/>
      <c r="D83" s="47"/>
      <c r="E83" s="47"/>
      <c r="F83" s="44"/>
    </row>
    <row r="84" spans="2:9" ht="15" customHeight="1" x14ac:dyDescent="0.25">
      <c r="B84" s="58" t="s">
        <v>66</v>
      </c>
      <c r="C84" s="75">
        <f>C82-F82</f>
        <v>0</v>
      </c>
      <c r="D84" s="75">
        <f>D82</f>
        <v>0</v>
      </c>
      <c r="E84" s="68"/>
      <c r="F84" s="31"/>
    </row>
    <row r="85" spans="2:9" ht="15" customHeight="1" x14ac:dyDescent="0.25">
      <c r="B85" s="58" t="s">
        <v>67</v>
      </c>
      <c r="C85" s="47"/>
      <c r="D85" s="47"/>
      <c r="E85" s="68"/>
      <c r="F85" s="31"/>
    </row>
    <row r="86" spans="2:9" ht="15" customHeight="1" x14ac:dyDescent="0.25">
      <c r="B86" s="58" t="s">
        <v>68</v>
      </c>
      <c r="C86" s="75">
        <f>C82-F82</f>
        <v>0</v>
      </c>
      <c r="D86" s="75">
        <f>D82-E82</f>
        <v>0</v>
      </c>
      <c r="E86" s="69"/>
      <c r="F86" s="35"/>
    </row>
    <row r="87" spans="2:9" ht="15" customHeight="1" x14ac:dyDescent="0.25">
      <c r="B87" s="2"/>
      <c r="C87" s="88" t="s">
        <v>8</v>
      </c>
      <c r="D87" s="89"/>
      <c r="E87" s="88" t="s">
        <v>9</v>
      </c>
      <c r="F87" s="89"/>
    </row>
    <row r="88" spans="2:9" ht="15" customHeight="1" x14ac:dyDescent="0.25">
      <c r="B88" s="5" t="s">
        <v>69</v>
      </c>
      <c r="C88" s="28" t="s">
        <v>26</v>
      </c>
      <c r="D88" s="29" t="s">
        <v>27</v>
      </c>
      <c r="E88" s="28" t="s">
        <v>10</v>
      </c>
      <c r="F88" s="29" t="s">
        <v>11</v>
      </c>
    </row>
    <row r="89" spans="2:9" ht="15" customHeight="1" x14ac:dyDescent="0.25">
      <c r="B89" s="2" t="s">
        <v>40</v>
      </c>
      <c r="C89" s="84"/>
      <c r="D89" s="84"/>
      <c r="E89" s="80">
        <v>0</v>
      </c>
      <c r="F89" s="80">
        <v>0</v>
      </c>
    </row>
    <row r="90" spans="2:9" ht="15" customHeight="1" x14ac:dyDescent="0.25">
      <c r="B90" s="2" t="s">
        <v>70</v>
      </c>
      <c r="C90" s="85">
        <f>$C$89+E90</f>
        <v>0</v>
      </c>
      <c r="D90" s="85">
        <f>$D$89+F90</f>
        <v>0</v>
      </c>
      <c r="E90" s="81">
        <f>'SCR - Market Risk'!E90</f>
        <v>0</v>
      </c>
      <c r="F90" s="81">
        <f>'SCR - Market Risk'!F90</f>
        <v>0</v>
      </c>
      <c r="G90" s="61"/>
      <c r="H90" s="62"/>
      <c r="I90" s="62"/>
    </row>
    <row r="91" spans="2:9" ht="15" customHeight="1" x14ac:dyDescent="0.25">
      <c r="B91" s="2" t="s">
        <v>71</v>
      </c>
      <c r="C91" s="85">
        <f>$C$89+E91</f>
        <v>0</v>
      </c>
      <c r="D91" s="85">
        <f>$D$89+F91</f>
        <v>0</v>
      </c>
      <c r="E91" s="81">
        <f>'SCR - Market Risk'!E91</f>
        <v>0</v>
      </c>
      <c r="F91" s="81">
        <f>'SCR - Market Risk'!F91</f>
        <v>0</v>
      </c>
      <c r="G91" s="63"/>
      <c r="H91" s="64"/>
      <c r="I91" s="64"/>
    </row>
    <row r="92" spans="2:9" ht="15" customHeight="1" x14ac:dyDescent="0.25">
      <c r="B92" s="2" t="s">
        <v>72</v>
      </c>
      <c r="C92" s="85">
        <f>$C$89+E92</f>
        <v>0</v>
      </c>
      <c r="D92" s="85">
        <f>$D$89+F92</f>
        <v>0</v>
      </c>
      <c r="E92" s="81">
        <f>'SCR - Market Risk'!E92</f>
        <v>0</v>
      </c>
      <c r="F92" s="81">
        <f>'SCR - Market Risk'!F92</f>
        <v>0</v>
      </c>
      <c r="G92" s="63"/>
      <c r="H92" s="64"/>
      <c r="I92" s="64"/>
    </row>
    <row r="93" spans="2:9" ht="15" customHeight="1" x14ac:dyDescent="0.25">
      <c r="B93" s="4" t="s">
        <v>73</v>
      </c>
      <c r="C93" s="86">
        <f>$C$89+E93</f>
        <v>0</v>
      </c>
      <c r="D93" s="86">
        <f>$D$89+F93</f>
        <v>0</v>
      </c>
      <c r="E93" s="82">
        <f>'SCR - Market Risk'!E93</f>
        <v>0</v>
      </c>
      <c r="F93" s="82">
        <f>'SCR - Market Risk'!F93</f>
        <v>0</v>
      </c>
      <c r="G93" s="63"/>
      <c r="H93" s="64"/>
      <c r="I93" s="64"/>
    </row>
    <row r="94" spans="2:9" ht="15" customHeight="1" x14ac:dyDescent="0.25">
      <c r="G94" s="63"/>
      <c r="H94" s="64"/>
      <c r="I94" s="64"/>
    </row>
    <row r="95" spans="2:9" ht="15" customHeight="1" x14ac:dyDescent="0.25">
      <c r="B95" s="10" t="s">
        <v>74</v>
      </c>
      <c r="C95" s="11" t="s">
        <v>75</v>
      </c>
      <c r="D95" s="12"/>
      <c r="G95" s="63"/>
      <c r="H95" s="64"/>
      <c r="I95" s="64"/>
    </row>
    <row r="96" spans="2:9" ht="15" customHeight="1" x14ac:dyDescent="0.25">
      <c r="B96" s="4" t="s">
        <v>76</v>
      </c>
      <c r="C96" s="9"/>
      <c r="D96" s="60"/>
    </row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mergeCells count="13">
    <mergeCell ref="E44:F44"/>
    <mergeCell ref="C44:D44"/>
    <mergeCell ref="E32:F32"/>
    <mergeCell ref="C32:D32"/>
    <mergeCell ref="E6:F6"/>
    <mergeCell ref="C6:D6"/>
    <mergeCell ref="E87:F87"/>
    <mergeCell ref="C87:D87"/>
    <mergeCell ref="C76:D76"/>
    <mergeCell ref="E66:F66"/>
    <mergeCell ref="C66:D66"/>
    <mergeCell ref="E54:F54"/>
    <mergeCell ref="C54:D54"/>
  </mergeCells>
  <pageMargins left="0.7" right="0.7" top="0.75" bottom="0.75" header="0.3" footer="0.3"/>
  <pageSetup scale="77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6"/>
  <sheetViews>
    <sheetView workbookViewId="0">
      <selection activeCell="C1" sqref="C1"/>
    </sheetView>
  </sheetViews>
  <sheetFormatPr defaultColWidth="9.140625" defaultRowHeight="15" x14ac:dyDescent="0.25"/>
  <sheetData>
    <row r="1" spans="1:3" x14ac:dyDescent="0.25">
      <c r="A1" s="1" t="s">
        <v>2</v>
      </c>
      <c r="B1" s="1" t="s">
        <v>2</v>
      </c>
      <c r="C1" s="1" t="b">
        <f>(1=1)</f>
        <v>1</v>
      </c>
    </row>
    <row r="2" spans="1:3" x14ac:dyDescent="0.25">
      <c r="A2" s="1" t="s">
        <v>96</v>
      </c>
      <c r="B2" s="1" t="s">
        <v>97</v>
      </c>
      <c r="C2" s="1"/>
    </row>
    <row r="3" spans="1:3" x14ac:dyDescent="0.25">
      <c r="A3" s="1" t="s">
        <v>97</v>
      </c>
      <c r="B3" s="1" t="s">
        <v>98</v>
      </c>
    </row>
    <row r="4" spans="1:3" x14ac:dyDescent="0.25">
      <c r="A4" s="1" t="s">
        <v>98</v>
      </c>
      <c r="B4" s="1" t="s">
        <v>99</v>
      </c>
    </row>
    <row r="5" spans="1:3" x14ac:dyDescent="0.25">
      <c r="A5" s="1" t="s">
        <v>99</v>
      </c>
      <c r="B5" s="1" t="s">
        <v>100</v>
      </c>
    </row>
    <row r="6" spans="1:3" x14ac:dyDescent="0.25">
      <c r="A6" s="1" t="s">
        <v>100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SCR - Market Risk</vt:lpstr>
      <vt:lpstr>Values for Aggregation</vt:lpstr>
      <vt:lpstr>List</vt:lpstr>
      <vt:lpstr>'SCR - Market Risk'!Print_Area</vt:lpstr>
      <vt:lpstr>'Values for Aggregation'!Print_Area</vt:lpstr>
      <vt:lpstr>true_false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Sabu, Balu (AMOS SE, externer Mitarbeiter)</dc:creator>
  <cp:lastModifiedBy>dfrsf3y</cp:lastModifiedBy>
  <dcterms:created xsi:type="dcterms:W3CDTF">2014-09-05T06:31:26Z</dcterms:created>
  <dcterms:modified xsi:type="dcterms:W3CDTF">2014-09-05T06:32:12Z</dcterms:modified>
</cp:coreProperties>
</file>