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ur-my.sharepoint.com/personal/536717jg_eur_nl/Documents/Documents/UPT Master/Seminar Supply Chain/"/>
    </mc:Choice>
  </mc:AlternateContent>
  <xr:revisionPtr revIDLastSave="246" documentId="8_{068DDA13-92D6-4DB6-AB4E-4AE5D5F5F154}" xr6:coauthVersionLast="47" xr6:coauthVersionMax="47" xr10:uidLastSave="{8E66B468-8E65-4AFA-B37B-8992EF1CFAE1}"/>
  <bookViews>
    <workbookView xWindow="-108" yWindow="-108" windowWidth="23256" windowHeight="13176" firstSheet="7" activeTab="10" xr2:uid="{25747492-73CC-4E69-8337-7252013373E0}"/>
  </bookViews>
  <sheets>
    <sheet name="Order" sheetId="1" r:id="rId1"/>
    <sheet name="PortEDCBoth" sheetId="3" r:id="rId2"/>
    <sheet name="PortDCBoth" sheetId="2" r:id="rId3"/>
    <sheet name="EDCDemandBoth" sheetId="4" r:id="rId4"/>
    <sheet name="DCArbitraryBoth" sheetId="5" r:id="rId5"/>
    <sheet name="Demand" sheetId="6" r:id="rId6"/>
    <sheet name="WarehouseCostsEDCperContainer" sheetId="7" r:id="rId7"/>
    <sheet name="EDCcap" sheetId="8" r:id="rId8"/>
    <sheet name="Sheet3" sheetId="9" r:id="rId9"/>
    <sheet name="WarehouseEmissionsCost" sheetId="15" r:id="rId10"/>
    <sheet name="WarehouseCostsLDCperContainer" sheetId="10" r:id="rId11"/>
    <sheet name="WarehouseVolumesPerDemandRegion" sheetId="11" r:id="rId12"/>
    <sheet name="WarehouseCostsEDC" sheetId="12" r:id="rId13"/>
    <sheet name="variableEDC" sheetId="13" r:id="rId14"/>
    <sheet name="fixedEDC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5" l="1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F14" i="15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1" i="12"/>
  <c r="B3" i="9"/>
  <c r="K1" i="9"/>
  <c r="K3" i="9" s="1"/>
  <c r="J1" i="9"/>
  <c r="J3" i="9" s="1"/>
  <c r="I1" i="9"/>
  <c r="I3" i="9" s="1"/>
  <c r="H1" i="9"/>
  <c r="H3" i="9" s="1"/>
  <c r="G1" i="9"/>
  <c r="G3" i="9" s="1"/>
  <c r="F1" i="9"/>
  <c r="F3" i="9" s="1"/>
  <c r="E1" i="9"/>
  <c r="E3" i="9" s="1"/>
  <c r="D1" i="9"/>
  <c r="D3" i="9" s="1"/>
  <c r="C1" i="9"/>
  <c r="C3" i="9" s="1"/>
  <c r="B1" i="9"/>
  <c r="A1" i="9"/>
  <c r="A3" i="9" s="1"/>
</calcChain>
</file>

<file path=xl/sharedStrings.xml><?xml version="1.0" encoding="utf-8"?>
<sst xmlns="http://schemas.openxmlformats.org/spreadsheetml/2006/main" count="69" uniqueCount="49">
  <si>
    <t>Rotterdam</t>
  </si>
  <si>
    <t>Trieste</t>
  </si>
  <si>
    <t>Barcelona</t>
  </si>
  <si>
    <t>Constanza</t>
  </si>
  <si>
    <t>Gdansk</t>
  </si>
  <si>
    <t>Hamburg</t>
  </si>
  <si>
    <t>Marseille</t>
  </si>
  <si>
    <t>Le Havre</t>
  </si>
  <si>
    <t>Southampton</t>
  </si>
  <si>
    <t>Koper</t>
  </si>
  <si>
    <t>Haydarpasa</t>
  </si>
  <si>
    <t>Piraeus</t>
  </si>
  <si>
    <t>Venlo</t>
  </si>
  <si>
    <t>Paris</t>
  </si>
  <si>
    <t>Frankfurt a main</t>
  </si>
  <si>
    <t>Berlin</t>
  </si>
  <si>
    <t>Prague</t>
  </si>
  <si>
    <t>Krakow</t>
  </si>
  <si>
    <t>Athens</t>
  </si>
  <si>
    <t>Milan</t>
  </si>
  <si>
    <t>Budapest</t>
  </si>
  <si>
    <t>Zaragoza</t>
  </si>
  <si>
    <t>Bucharest</t>
  </si>
  <si>
    <t>EDC -&gt;</t>
  </si>
  <si>
    <t>LDC -&gt;</t>
  </si>
  <si>
    <t>Ankara</t>
  </si>
  <si>
    <t>Belgrade</t>
  </si>
  <si>
    <t>Birmingham</t>
  </si>
  <si>
    <t>Copenhagen</t>
  </si>
  <si>
    <t>Dublin</t>
  </si>
  <si>
    <t>Edinburgh</t>
  </si>
  <si>
    <t>Eindhoven</t>
  </si>
  <si>
    <t>Frankfurt</t>
  </si>
  <si>
    <t>Helsinki</t>
  </si>
  <si>
    <t>Lisbon</t>
  </si>
  <si>
    <t>Ljubljana</t>
  </si>
  <si>
    <t>Madrid</t>
  </si>
  <si>
    <t>Munich</t>
  </si>
  <si>
    <t>Riga</t>
  </si>
  <si>
    <t>Rome</t>
  </si>
  <si>
    <t>Sofia</t>
  </si>
  <si>
    <t>Stockholm</t>
  </si>
  <si>
    <t>Tirana</t>
  </si>
  <si>
    <t>Toulouse</t>
  </si>
  <si>
    <t>Vienna</t>
  </si>
  <si>
    <t>Warsaw</t>
  </si>
  <si>
    <t>emissions</t>
  </si>
  <si>
    <t>emCosts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</si>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</sst>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AF6-1E43-44E4-9206-D239BBEA254E}">
  <dimension ref="A1:AD28"/>
  <sheetViews>
    <sheetView workbookViewId="0">
      <selection activeCell="B1" sqref="B1:L1"/>
    </sheetView>
  </sheetViews>
  <sheetFormatPr defaultRowHeight="14.4" x14ac:dyDescent="0.3"/>
  <cols>
    <col min="1" max="1" width="8.88671875" customWidth="1"/>
  </cols>
  <sheetData>
    <row r="1" spans="1:30" x14ac:dyDescent="0.3">
      <c r="A1" s="1" t="s">
        <v>23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30" x14ac:dyDescent="0.3">
      <c r="A2" t="s">
        <v>0</v>
      </c>
    </row>
    <row r="3" spans="1:30" x14ac:dyDescent="0.3">
      <c r="A3" t="s">
        <v>1</v>
      </c>
    </row>
    <row r="4" spans="1:30" x14ac:dyDescent="0.3">
      <c r="A4" t="s">
        <v>2</v>
      </c>
    </row>
    <row r="5" spans="1:30" x14ac:dyDescent="0.3">
      <c r="A5" t="s">
        <v>3</v>
      </c>
    </row>
    <row r="6" spans="1:30" x14ac:dyDescent="0.3">
      <c r="A6" t="s">
        <v>4</v>
      </c>
    </row>
    <row r="7" spans="1:30" x14ac:dyDescent="0.3">
      <c r="A7" t="s">
        <v>5</v>
      </c>
    </row>
    <row r="8" spans="1:30" x14ac:dyDescent="0.3">
      <c r="A8" t="s">
        <v>6</v>
      </c>
    </row>
    <row r="9" spans="1:30" x14ac:dyDescent="0.3">
      <c r="A9" t="s">
        <v>7</v>
      </c>
    </row>
    <row r="10" spans="1:30" x14ac:dyDescent="0.3">
      <c r="A10" t="s">
        <v>8</v>
      </c>
    </row>
    <row r="11" spans="1:30" x14ac:dyDescent="0.3">
      <c r="A11" t="s">
        <v>9</v>
      </c>
    </row>
    <row r="12" spans="1:30" x14ac:dyDescent="0.3">
      <c r="A12" t="s">
        <v>10</v>
      </c>
    </row>
    <row r="13" spans="1:30" x14ac:dyDescent="0.3">
      <c r="A13" t="s">
        <v>11</v>
      </c>
    </row>
    <row r="16" spans="1:30" x14ac:dyDescent="0.3">
      <c r="A16" s="1" t="s">
        <v>24</v>
      </c>
      <c r="B16" t="s">
        <v>18</v>
      </c>
      <c r="C16" t="s">
        <v>25</v>
      </c>
      <c r="D16" t="s">
        <v>26</v>
      </c>
      <c r="E16" t="s">
        <v>15</v>
      </c>
      <c r="F16" t="s">
        <v>27</v>
      </c>
      <c r="G16" t="s">
        <v>22</v>
      </c>
      <c r="H16" t="s">
        <v>20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5</v>
      </c>
      <c r="O16" t="s">
        <v>33</v>
      </c>
      <c r="P16" t="s">
        <v>34</v>
      </c>
      <c r="Q16" t="s">
        <v>35</v>
      </c>
      <c r="R16" t="s">
        <v>36</v>
      </c>
      <c r="S16" t="s">
        <v>19</v>
      </c>
      <c r="T16" t="s">
        <v>37</v>
      </c>
      <c r="U16" t="s">
        <v>13</v>
      </c>
      <c r="V16" t="s">
        <v>16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  <c r="AB16" t="s">
        <v>43</v>
      </c>
      <c r="AC16" t="s">
        <v>44</v>
      </c>
      <c r="AD16" t="s">
        <v>45</v>
      </c>
    </row>
    <row r="17" spans="1:1" x14ac:dyDescent="0.3">
      <c r="A17" t="s">
        <v>0</v>
      </c>
    </row>
    <row r="18" spans="1:1" x14ac:dyDescent="0.3">
      <c r="A18" t="s">
        <v>1</v>
      </c>
    </row>
    <row r="19" spans="1:1" x14ac:dyDescent="0.3">
      <c r="A19" t="s">
        <v>2</v>
      </c>
    </row>
    <row r="20" spans="1:1" x14ac:dyDescent="0.3">
      <c r="A20" t="s">
        <v>3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E1E9-AE4A-4BCE-AACA-C2C894DEC296}">
  <dimension ref="A1:AH26"/>
  <sheetViews>
    <sheetView workbookViewId="0">
      <selection activeCell="H20" sqref="H20"/>
    </sheetView>
  </sheetViews>
  <sheetFormatPr defaultRowHeight="14.4" x14ac:dyDescent="0.3"/>
  <sheetData>
    <row r="1" spans="1:34" x14ac:dyDescent="0.3">
      <c r="A1">
        <v>9081.7999999999993</v>
      </c>
      <c r="B1">
        <v>105688.2</v>
      </c>
      <c r="C1">
        <v>5788.4</v>
      </c>
      <c r="D1">
        <v>23552.799999999999</v>
      </c>
      <c r="E1">
        <v>102095.4</v>
      </c>
      <c r="F1">
        <v>18662.599999999999</v>
      </c>
      <c r="G1">
        <v>6586.8</v>
      </c>
      <c r="H1">
        <v>10279.4</v>
      </c>
      <c r="I1">
        <v>20459</v>
      </c>
      <c r="J1">
        <v>9381.2000000000007</v>
      </c>
      <c r="K1">
        <v>58283.199999999997</v>
      </c>
      <c r="L1">
        <v>48902</v>
      </c>
      <c r="M1">
        <v>23053.8</v>
      </c>
      <c r="N1">
        <v>9980</v>
      </c>
      <c r="O1">
        <v>13273.4</v>
      </c>
      <c r="P1">
        <v>12774.4</v>
      </c>
      <c r="Q1">
        <v>55788.2</v>
      </c>
      <c r="R1">
        <v>42215.4</v>
      </c>
      <c r="S1">
        <v>43313.2</v>
      </c>
      <c r="T1">
        <v>66466.8</v>
      </c>
      <c r="U1">
        <v>30738.400000000001</v>
      </c>
      <c r="V1">
        <v>8682.6</v>
      </c>
      <c r="W1">
        <v>37824.199999999997</v>
      </c>
      <c r="X1">
        <v>6287.4</v>
      </c>
      <c r="Y1">
        <v>27744.400000000001</v>
      </c>
      <c r="Z1">
        <v>2994</v>
      </c>
      <c r="AA1">
        <v>35029.800000000003</v>
      </c>
      <c r="AB1">
        <v>14071.8</v>
      </c>
      <c r="AC1">
        <v>57085.599999999999</v>
      </c>
    </row>
    <row r="13" spans="1:34" x14ac:dyDescent="0.3">
      <c r="E13" t="s">
        <v>46</v>
      </c>
      <c r="F13">
        <v>91000</v>
      </c>
      <c r="G13">
        <v>1059000</v>
      </c>
      <c r="H13">
        <v>58000</v>
      </c>
      <c r="I13">
        <v>236000</v>
      </c>
      <c r="J13">
        <v>1023000</v>
      </c>
      <c r="K13">
        <v>187000</v>
      </c>
      <c r="L13">
        <v>66000</v>
      </c>
      <c r="M13">
        <v>103000</v>
      </c>
      <c r="N13">
        <v>205000</v>
      </c>
      <c r="O13">
        <v>94000</v>
      </c>
      <c r="P13">
        <v>584000</v>
      </c>
      <c r="Q13">
        <v>490000</v>
      </c>
      <c r="R13">
        <v>231000</v>
      </c>
      <c r="S13">
        <v>100000</v>
      </c>
      <c r="T13">
        <v>133000</v>
      </c>
      <c r="U13">
        <v>128000</v>
      </c>
      <c r="V13">
        <v>559000</v>
      </c>
      <c r="W13">
        <v>423000</v>
      </c>
      <c r="X13">
        <v>434000</v>
      </c>
      <c r="Y13">
        <v>666000</v>
      </c>
      <c r="Z13">
        <v>308000</v>
      </c>
      <c r="AA13">
        <v>87000</v>
      </c>
      <c r="AB13">
        <v>379000</v>
      </c>
      <c r="AC13">
        <v>63000</v>
      </c>
      <c r="AD13">
        <v>278000</v>
      </c>
      <c r="AE13">
        <v>30000</v>
      </c>
      <c r="AF13">
        <v>351000</v>
      </c>
      <c r="AG13">
        <v>141000</v>
      </c>
      <c r="AH13">
        <v>572000</v>
      </c>
    </row>
    <row r="14" spans="1:34" x14ac:dyDescent="0.3">
      <c r="E14" t="s">
        <v>47</v>
      </c>
      <c r="F14">
        <f>F13*(99.8/1000)</f>
        <v>9081.7999999999993</v>
      </c>
      <c r="G14">
        <f t="shared" ref="G14:AH14" si="0">G13*(99.8/1000)</f>
        <v>105688.2</v>
      </c>
      <c r="H14">
        <f t="shared" si="0"/>
        <v>5788.4</v>
      </c>
      <c r="I14">
        <f t="shared" si="0"/>
        <v>23552.799999999999</v>
      </c>
      <c r="J14">
        <f t="shared" si="0"/>
        <v>102095.4</v>
      </c>
      <c r="K14">
        <f t="shared" si="0"/>
        <v>18662.599999999999</v>
      </c>
      <c r="L14">
        <f t="shared" si="0"/>
        <v>6586.8</v>
      </c>
      <c r="M14">
        <f t="shared" si="0"/>
        <v>10279.4</v>
      </c>
      <c r="N14">
        <f t="shared" si="0"/>
        <v>20459</v>
      </c>
      <c r="O14">
        <f t="shared" si="0"/>
        <v>9381.2000000000007</v>
      </c>
      <c r="P14">
        <f t="shared" si="0"/>
        <v>58283.199999999997</v>
      </c>
      <c r="Q14">
        <f t="shared" si="0"/>
        <v>48902</v>
      </c>
      <c r="R14">
        <f t="shared" si="0"/>
        <v>23053.8</v>
      </c>
      <c r="S14">
        <f t="shared" si="0"/>
        <v>9980</v>
      </c>
      <c r="T14">
        <f t="shared" si="0"/>
        <v>13273.4</v>
      </c>
      <c r="U14">
        <f t="shared" si="0"/>
        <v>12774.4</v>
      </c>
      <c r="V14">
        <f t="shared" si="0"/>
        <v>55788.2</v>
      </c>
      <c r="W14">
        <f t="shared" si="0"/>
        <v>42215.4</v>
      </c>
      <c r="X14">
        <f t="shared" si="0"/>
        <v>43313.2</v>
      </c>
      <c r="Y14">
        <f t="shared" si="0"/>
        <v>66466.8</v>
      </c>
      <c r="Z14">
        <f t="shared" si="0"/>
        <v>30738.400000000001</v>
      </c>
      <c r="AA14">
        <f t="shared" si="0"/>
        <v>8682.6</v>
      </c>
      <c r="AB14">
        <f t="shared" si="0"/>
        <v>37824.199999999997</v>
      </c>
      <c r="AC14">
        <f t="shared" si="0"/>
        <v>6287.4</v>
      </c>
      <c r="AD14">
        <f t="shared" si="0"/>
        <v>27744.400000000001</v>
      </c>
      <c r="AE14">
        <f t="shared" si="0"/>
        <v>2994</v>
      </c>
      <c r="AF14">
        <f t="shared" si="0"/>
        <v>35029.800000000003</v>
      </c>
      <c r="AG14">
        <f t="shared" si="0"/>
        <v>14071.8</v>
      </c>
      <c r="AH14">
        <f t="shared" si="0"/>
        <v>57085.599999999999</v>
      </c>
    </row>
    <row r="25" spans="1:29" x14ac:dyDescent="0.3">
      <c r="A25" t="s">
        <v>48</v>
      </c>
    </row>
    <row r="26" spans="1:29" x14ac:dyDescent="0.3">
      <c r="A26">
        <v>8999.8300823720001</v>
      </c>
      <c r="B26">
        <v>105785.6318458</v>
      </c>
      <c r="C26">
        <v>5784.2151125479995</v>
      </c>
      <c r="D26">
        <v>23571.670932500001</v>
      </c>
      <c r="E26">
        <v>102070.3592818</v>
      </c>
      <c r="F26">
        <v>18714.578564539999</v>
      </c>
      <c r="G26">
        <v>6613.2483932080004</v>
      </c>
      <c r="H26">
        <v>10310.231223979999</v>
      </c>
      <c r="I26">
        <v>20438.74964188</v>
      </c>
      <c r="J26">
        <v>9389.1801746660003</v>
      </c>
      <c r="K26">
        <v>58408.489359119994</v>
      </c>
      <c r="L26">
        <v>48880.868048599994</v>
      </c>
      <c r="M26">
        <v>23018.891806299998</v>
      </c>
      <c r="N26">
        <v>9987.5941313000003</v>
      </c>
      <c r="O26">
        <v>13244.349317799999</v>
      </c>
      <c r="P26">
        <v>12757.25864142</v>
      </c>
      <c r="Q26">
        <v>55701.657332199997</v>
      </c>
      <c r="R26">
        <v>42188.78255158</v>
      </c>
      <c r="S26">
        <v>43421.199498139998</v>
      </c>
      <c r="T26">
        <v>66513.414853459995</v>
      </c>
      <c r="U26">
        <v>30759.541572119997</v>
      </c>
      <c r="V26">
        <v>8612.5206705379987</v>
      </c>
      <c r="W26">
        <v>37801.158724899993</v>
      </c>
      <c r="X26">
        <v>6282.1345150739999</v>
      </c>
      <c r="Y26">
        <v>27679.0876365</v>
      </c>
      <c r="Z26">
        <v>3002.8717738939999</v>
      </c>
      <c r="AA26">
        <v>35026.83358472</v>
      </c>
      <c r="AB26">
        <v>14069.840087680001</v>
      </c>
      <c r="AC26">
        <v>57121.440275799992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BB2B-7653-470C-832D-4469C2FC1830}">
  <dimension ref="A1:AC1"/>
  <sheetViews>
    <sheetView tabSelected="1" workbookViewId="0">
      <selection activeCell="L16" sqref="L16"/>
    </sheetView>
  </sheetViews>
  <sheetFormatPr defaultRowHeight="14.4" x14ac:dyDescent="0.3"/>
  <sheetData>
    <row r="1" spans="1:29" x14ac:dyDescent="0.3">
      <c r="A1">
        <v>906216</v>
      </c>
      <c r="B1">
        <v>5268570</v>
      </c>
      <c r="C1">
        <v>574620</v>
      </c>
      <c r="D1">
        <v>2326296</v>
      </c>
      <c r="E1">
        <v>15250122</v>
      </c>
      <c r="F1">
        <v>952698</v>
      </c>
      <c r="G1">
        <v>650016</v>
      </c>
      <c r="H1">
        <v>1529514</v>
      </c>
      <c r="I1">
        <v>3067812</v>
      </c>
      <c r="J1">
        <v>1395558</v>
      </c>
      <c r="K1">
        <v>5812080</v>
      </c>
      <c r="L1">
        <v>4850232</v>
      </c>
      <c r="M1">
        <v>3430152</v>
      </c>
      <c r="N1">
        <v>1983720</v>
      </c>
      <c r="O1">
        <v>1325652</v>
      </c>
      <c r="P1">
        <v>635010</v>
      </c>
      <c r="Q1">
        <v>5551488</v>
      </c>
      <c r="R1">
        <v>4191432</v>
      </c>
      <c r="S1">
        <v>6452946</v>
      </c>
      <c r="T1">
        <v>6607032</v>
      </c>
      <c r="U1">
        <v>3101484</v>
      </c>
      <c r="V1">
        <v>708576</v>
      </c>
      <c r="W1">
        <v>3739788</v>
      </c>
      <c r="X1">
        <v>311466</v>
      </c>
      <c r="Y1">
        <v>2753052</v>
      </c>
      <c r="Z1">
        <v>303780</v>
      </c>
      <c r="AA1">
        <v>3468948</v>
      </c>
      <c r="AB1">
        <v>1758996</v>
      </c>
      <c r="AC1">
        <v>2831010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0E15-8422-493A-8C40-D01142D2456F}">
  <dimension ref="A1:AC1"/>
  <sheetViews>
    <sheetView workbookViewId="0">
      <selection activeCell="F19" sqref="F19"/>
    </sheetView>
  </sheetViews>
  <sheetFormatPr defaultRowHeight="14.4" x14ac:dyDescent="0.3"/>
  <sheetData>
    <row r="1" spans="1:29" x14ac:dyDescent="0.3">
      <c r="A1">
        <v>54753.283629999998</v>
      </c>
      <c r="B1">
        <v>643580.00639999995</v>
      </c>
      <c r="C1">
        <v>35190.083339999997</v>
      </c>
      <c r="D1">
        <v>143405.639</v>
      </c>
      <c r="E1">
        <v>620976.98270000005</v>
      </c>
      <c r="F1">
        <v>113855.9972</v>
      </c>
      <c r="G1">
        <v>40233.766819999997</v>
      </c>
      <c r="H1">
        <v>62725.519189999999</v>
      </c>
      <c r="I1">
        <v>124345.5316</v>
      </c>
      <c r="J1">
        <v>57122.016799999998</v>
      </c>
      <c r="K1">
        <v>355346.32929999998</v>
      </c>
      <c r="L1">
        <v>297382.0625</v>
      </c>
      <c r="M1">
        <v>140042.6342</v>
      </c>
      <c r="N1">
        <v>60762.655449999998</v>
      </c>
      <c r="O1">
        <v>80576.145100000009</v>
      </c>
      <c r="P1">
        <v>77612.776490000004</v>
      </c>
      <c r="Q1">
        <v>338878.46939999994</v>
      </c>
      <c r="R1">
        <v>256668.66549999997</v>
      </c>
      <c r="S1">
        <v>264166.45980000001</v>
      </c>
      <c r="T1">
        <v>404655.18070000003</v>
      </c>
      <c r="U1">
        <v>187135.3002</v>
      </c>
      <c r="V1">
        <v>52396.965579999996</v>
      </c>
      <c r="W1">
        <v>229975.1825</v>
      </c>
      <c r="X1">
        <v>38219.331899999997</v>
      </c>
      <c r="Y1">
        <v>168394.39440000002</v>
      </c>
      <c r="Z1">
        <v>18268.910459999999</v>
      </c>
      <c r="AA1">
        <v>213096.70699999999</v>
      </c>
      <c r="AB1">
        <v>85598.276610000001</v>
      </c>
      <c r="AC1">
        <v>347516.16330000001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B8E-3AFC-4747-8969-B5EC34C6B937}">
  <dimension ref="A1:AC1"/>
  <sheetViews>
    <sheetView workbookViewId="0"/>
  </sheetViews>
  <sheetFormatPr defaultRowHeight="14.4" x14ac:dyDescent="0.3"/>
  <sheetData>
    <row r="1" spans="1:29" x14ac:dyDescent="0.3">
      <c r="A1">
        <f>0.0308*WarehouseVolumesPerDemandRegion!A1</f>
        <v>1686.401135804</v>
      </c>
      <c r="B1">
        <f>0.0308*WarehouseVolumesPerDemandRegion!B1</f>
        <v>19822.264197119999</v>
      </c>
      <c r="C1">
        <f>0.0308*WarehouseVolumesPerDemandRegion!C1</f>
        <v>1083.8545668719999</v>
      </c>
      <c r="D1">
        <f>0.0308*WarehouseVolumesPerDemandRegion!D1</f>
        <v>4416.8936812000002</v>
      </c>
      <c r="E1">
        <f>0.0308*WarehouseVolumesPerDemandRegion!E1</f>
        <v>19126.091067160003</v>
      </c>
      <c r="F1">
        <f>0.0308*WarehouseVolumesPerDemandRegion!F1</f>
        <v>3506.7647137600002</v>
      </c>
      <c r="G1">
        <f>0.0308*WarehouseVolumesPerDemandRegion!G1</f>
        <v>1239.2000180559999</v>
      </c>
      <c r="H1">
        <f>0.0308*WarehouseVolumesPerDemandRegion!H1</f>
        <v>1931.945991052</v>
      </c>
      <c r="I1">
        <f>0.0308*WarehouseVolumesPerDemandRegion!I1</f>
        <v>3829.8423732800002</v>
      </c>
      <c r="J1">
        <f>0.0308*WarehouseVolumesPerDemandRegion!J1</f>
        <v>1759.3581174399999</v>
      </c>
      <c r="K1">
        <f>0.0308*WarehouseVolumesPerDemandRegion!K1</f>
        <v>10944.666942440001</v>
      </c>
      <c r="L1">
        <f>0.0308*WarehouseVolumesPerDemandRegion!L1</f>
        <v>9159.3675249999997</v>
      </c>
      <c r="M1">
        <f>0.0308*WarehouseVolumesPerDemandRegion!M1</f>
        <v>4313.3131333600004</v>
      </c>
      <c r="N1">
        <f>0.0308*WarehouseVolumesPerDemandRegion!N1</f>
        <v>1871.48978786</v>
      </c>
      <c r="O1">
        <f>0.0308*WarehouseVolumesPerDemandRegion!O1</f>
        <v>2481.7452690800005</v>
      </c>
      <c r="P1">
        <f>0.0308*WarehouseVolumesPerDemandRegion!P1</f>
        <v>2390.4735158920003</v>
      </c>
      <c r="Q1">
        <f>0.0308*WarehouseVolumesPerDemandRegion!Q1</f>
        <v>10437.456857519999</v>
      </c>
      <c r="R1">
        <f>0.0308*WarehouseVolumesPerDemandRegion!R1</f>
        <v>7905.3948973999995</v>
      </c>
      <c r="S1">
        <f>0.0308*WarehouseVolumesPerDemandRegion!S1</f>
        <v>8136.3269618400009</v>
      </c>
      <c r="T1">
        <f>0.0308*WarehouseVolumesPerDemandRegion!T1</f>
        <v>12463.379565560001</v>
      </c>
      <c r="U1">
        <f>0.0308*WarehouseVolumesPerDemandRegion!U1</f>
        <v>5763.7672461600005</v>
      </c>
      <c r="V1">
        <f>0.0308*WarehouseVolumesPerDemandRegion!V1</f>
        <v>1613.8265398639999</v>
      </c>
      <c r="W1">
        <f>0.0308*WarehouseVolumesPerDemandRegion!W1</f>
        <v>7083.2356209999998</v>
      </c>
      <c r="X1">
        <f>0.0308*WarehouseVolumesPerDemandRegion!X1</f>
        <v>1177.15542252</v>
      </c>
      <c r="Y1">
        <f>0.0308*WarehouseVolumesPerDemandRegion!Y1</f>
        <v>5186.5473475200006</v>
      </c>
      <c r="Z1">
        <f>0.0308*WarehouseVolumesPerDemandRegion!Z1</f>
        <v>562.68244216799997</v>
      </c>
      <c r="AA1">
        <f>0.0308*WarehouseVolumesPerDemandRegion!AA1</f>
        <v>6563.3785755999997</v>
      </c>
      <c r="AB1">
        <f>0.0308*WarehouseVolumesPerDemandRegion!AB1</f>
        <v>2636.4269195880001</v>
      </c>
      <c r="AC1">
        <f>0.0308*WarehouseVolumesPerDemandRegion!AC1</f>
        <v>10703.49782964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7274-1C07-4092-BB3A-D80C5E546073}">
  <dimension ref="A1:AC11"/>
  <sheetViews>
    <sheetView topLeftCell="Z1" workbookViewId="0">
      <selection activeCell="I17" sqref="I17"/>
    </sheetView>
  </sheetViews>
  <sheetFormatPr defaultRowHeight="14.4" x14ac:dyDescent="0.3"/>
  <sheetData>
    <row r="1" spans="1:29" x14ac:dyDescent="0.3">
      <c r="A1">
        <v>969039.82065569446</v>
      </c>
      <c r="B1">
        <v>11390269.452949096</v>
      </c>
      <c r="C1">
        <v>622804.51121598855</v>
      </c>
      <c r="D1">
        <v>2538035.4470911445</v>
      </c>
      <c r="E1">
        <v>10990234.44901148</v>
      </c>
      <c r="F1">
        <v>2015057.1398207715</v>
      </c>
      <c r="G1">
        <v>712069.11437533866</v>
      </c>
      <c r="H1">
        <v>1110134.8053783004</v>
      </c>
      <c r="I1">
        <v>2200704.0245341538</v>
      </c>
      <c r="J1">
        <v>1010962.3614433727</v>
      </c>
      <c r="K1">
        <v>6289024.5184648735</v>
      </c>
      <c r="L1">
        <v>5263155.7672154997</v>
      </c>
      <c r="M1">
        <v>2478515.9926913236</v>
      </c>
      <c r="N1">
        <v>1075395.4619001132</v>
      </c>
      <c r="O1">
        <v>1426060.4665187499</v>
      </c>
      <c r="P1">
        <v>1373613.8917018613</v>
      </c>
      <c r="Q1">
        <v>5997571.4594681412</v>
      </c>
      <c r="R1">
        <v>4542598.0159439873</v>
      </c>
      <c r="S1">
        <v>4675296.1988125015</v>
      </c>
      <c r="T1">
        <v>7161707.165962087</v>
      </c>
      <c r="U1">
        <v>3311975.93498846</v>
      </c>
      <c r="V1">
        <v>927337.00633665174</v>
      </c>
      <c r="W1">
        <v>4070168.8525390201</v>
      </c>
      <c r="X1">
        <v>676417.04888844246</v>
      </c>
      <c r="Y1">
        <v>2980293.8368319431</v>
      </c>
      <c r="Z1">
        <v>323328.58491857618</v>
      </c>
      <c r="AA1">
        <v>3771448.5971112722</v>
      </c>
      <c r="AB1">
        <v>1514943.6365336566</v>
      </c>
      <c r="AC1">
        <v>6150443.9228677368</v>
      </c>
    </row>
    <row r="2" spans="1:29" x14ac:dyDescent="0.3">
      <c r="A2">
        <v>783872.9759444152</v>
      </c>
      <c r="B2">
        <v>9213784.8441053182</v>
      </c>
      <c r="C2">
        <v>503797.27977344301</v>
      </c>
      <c r="D2">
        <v>2053060.520895384</v>
      </c>
      <c r="E2">
        <v>8890189.6498373132</v>
      </c>
      <c r="F2">
        <v>1630014.3742499235</v>
      </c>
      <c r="G2">
        <v>576004.95239278988</v>
      </c>
      <c r="H2">
        <v>898007.13556079066</v>
      </c>
      <c r="I2">
        <v>1780187.3319480098</v>
      </c>
      <c r="J2">
        <v>817784.8401484607</v>
      </c>
      <c r="K2">
        <v>5087300.0881849611</v>
      </c>
      <c r="L2">
        <v>4257457.2129704999</v>
      </c>
      <c r="M2">
        <v>2004914.2106483954</v>
      </c>
      <c r="N2">
        <v>869905.8831930852</v>
      </c>
      <c r="O2">
        <v>1153564.8359737659</v>
      </c>
      <c r="P2">
        <v>1111139.8996569195</v>
      </c>
      <c r="Q2">
        <v>4851538.6965124458</v>
      </c>
      <c r="R2">
        <v>3674585.6562094674</v>
      </c>
      <c r="S2">
        <v>3781927.4984024693</v>
      </c>
      <c r="T2">
        <v>5793228.0896635996</v>
      </c>
      <c r="U2">
        <v>2679114.2913600914</v>
      </c>
      <c r="V2">
        <v>750138.85225958447</v>
      </c>
      <c r="W2">
        <v>3292429.5813532202</v>
      </c>
      <c r="X2">
        <v>547165.38349574641</v>
      </c>
      <c r="Y2">
        <v>2410810.9380742465</v>
      </c>
      <c r="Z2">
        <v>261546.05276852974</v>
      </c>
      <c r="AA2">
        <v>3050789.629510392</v>
      </c>
      <c r="AB2">
        <v>1225463.9607628942</v>
      </c>
      <c r="AC2">
        <v>4975199.8611732656</v>
      </c>
    </row>
    <row r="3" spans="1:29" x14ac:dyDescent="0.3">
      <c r="A3">
        <v>1002987.0755194291</v>
      </c>
      <c r="B3">
        <v>11789291.631237119</v>
      </c>
      <c r="C3">
        <v>644622.50364712195</v>
      </c>
      <c r="D3">
        <v>2626947.5168937002</v>
      </c>
      <c r="E3">
        <v>11375242.662193412</v>
      </c>
      <c r="F3">
        <v>2085648.3135087602</v>
      </c>
      <c r="G3">
        <v>737014.21073880582</v>
      </c>
      <c r="H3">
        <v>1149024.8781781772</v>
      </c>
      <c r="I3">
        <v>2277798.7515082802</v>
      </c>
      <c r="J3">
        <v>1046378.2403474399</v>
      </c>
      <c r="K3">
        <v>6509340.66401619</v>
      </c>
      <c r="L3">
        <v>5447533.8354937499</v>
      </c>
      <c r="M3">
        <v>2565342.9860658604</v>
      </c>
      <c r="N3">
        <v>1113068.551329735</v>
      </c>
      <c r="O3">
        <v>1476017.9987853302</v>
      </c>
      <c r="P3">
        <v>1421734.1235767673</v>
      </c>
      <c r="Q3">
        <v>6207677.4660100192</v>
      </c>
      <c r="R3">
        <v>4701733.6152286502</v>
      </c>
      <c r="S3">
        <v>4839080.4605543409</v>
      </c>
      <c r="T3">
        <v>7412594.9966168106</v>
      </c>
      <c r="U3">
        <v>3428000.5696536601</v>
      </c>
      <c r="V3">
        <v>959823.33458411391</v>
      </c>
      <c r="W3">
        <v>4212754.3855897496</v>
      </c>
      <c r="X3">
        <v>700113.18754377007</v>
      </c>
      <c r="Y3">
        <v>3084699.03493752</v>
      </c>
      <c r="Z3">
        <v>334655.38247941795</v>
      </c>
      <c r="AA3">
        <v>3903569.4078380996</v>
      </c>
      <c r="AB3">
        <v>1568014.9104249631</v>
      </c>
      <c r="AC3">
        <v>6365905.33417839</v>
      </c>
    </row>
    <row r="4" spans="1:29" x14ac:dyDescent="0.3">
      <c r="A4">
        <v>962867.59249865182</v>
      </c>
      <c r="B4">
        <v>11317719.965987634</v>
      </c>
      <c r="C4">
        <v>618837.603501237</v>
      </c>
      <c r="D4">
        <v>2521869.6162179522</v>
      </c>
      <c r="E4">
        <v>10920232.955705674</v>
      </c>
      <c r="F4">
        <v>2002222.3809684098</v>
      </c>
      <c r="G4">
        <v>707533.6423092538</v>
      </c>
      <c r="H4">
        <v>1103063.8830510499</v>
      </c>
      <c r="I4">
        <v>2186686.8014479489</v>
      </c>
      <c r="J4">
        <v>1004523.1107335424</v>
      </c>
      <c r="K4">
        <v>6248967.0374555429</v>
      </c>
      <c r="L4">
        <v>5229632.4820739999</v>
      </c>
      <c r="M4">
        <v>2462729.266623226</v>
      </c>
      <c r="N4">
        <v>1068545.8092765457</v>
      </c>
      <c r="O4">
        <v>1416977.2788339171</v>
      </c>
      <c r="P4">
        <v>1364864.7586336965</v>
      </c>
      <c r="Q4">
        <v>5959370.3673696192</v>
      </c>
      <c r="R4">
        <v>4513664.2706195032</v>
      </c>
      <c r="S4">
        <v>4645517.2421321673</v>
      </c>
      <c r="T4">
        <v>7116091.1967521384</v>
      </c>
      <c r="U4">
        <v>3290880.546867514</v>
      </c>
      <c r="V4">
        <v>921430.40120074933</v>
      </c>
      <c r="W4">
        <v>4044244.21016616</v>
      </c>
      <c r="X4">
        <v>672108.66004201921</v>
      </c>
      <c r="Y4">
        <v>2961311.0735400193</v>
      </c>
      <c r="Z4">
        <v>321269.16718024126</v>
      </c>
      <c r="AA4">
        <v>3747426.6315245763</v>
      </c>
      <c r="AB4">
        <v>1505294.3140079645</v>
      </c>
      <c r="AC4">
        <v>6111269.1208112556</v>
      </c>
    </row>
    <row r="5" spans="1:29" x14ac:dyDescent="0.3">
      <c r="A5">
        <v>728322.92253103165</v>
      </c>
      <c r="B5">
        <v>8560839.4614521861</v>
      </c>
      <c r="C5">
        <v>468095.11034067936</v>
      </c>
      <c r="D5">
        <v>1907568.0430366562</v>
      </c>
      <c r="E5">
        <v>8260176.2100850632</v>
      </c>
      <c r="F5">
        <v>1514501.5445786689</v>
      </c>
      <c r="G5">
        <v>535185.70379802538</v>
      </c>
      <c r="H5">
        <v>834368.83461553778</v>
      </c>
      <c r="I5">
        <v>1654032.3241721666</v>
      </c>
      <c r="J5">
        <v>759831.58375998714</v>
      </c>
      <c r="K5">
        <v>4726782.7591009876</v>
      </c>
      <c r="L5">
        <v>3955747.6466970001</v>
      </c>
      <c r="M5">
        <v>1862833.6760355171</v>
      </c>
      <c r="N5">
        <v>808259.00958097691</v>
      </c>
      <c r="O5">
        <v>1071816.1468102708</v>
      </c>
      <c r="P5">
        <v>1032397.7020434372</v>
      </c>
      <c r="Q5">
        <v>4507728.8676257376</v>
      </c>
      <c r="R5">
        <v>3414181.9482891122</v>
      </c>
      <c r="S5">
        <v>3513916.8882794604</v>
      </c>
      <c r="T5">
        <v>5382684.3667740533</v>
      </c>
      <c r="U5">
        <v>2489255.7982715815</v>
      </c>
      <c r="V5">
        <v>696979.40603646438</v>
      </c>
      <c r="W5">
        <v>3059107.7999974806</v>
      </c>
      <c r="X5">
        <v>508389.88387793762</v>
      </c>
      <c r="Y5">
        <v>2239966.0684469384</v>
      </c>
      <c r="Z5">
        <v>243011.29312351585</v>
      </c>
      <c r="AA5">
        <v>2834591.9392301282</v>
      </c>
      <c r="AB5">
        <v>1138620.0580316656</v>
      </c>
      <c r="AC5">
        <v>4622626.6426649233</v>
      </c>
    </row>
    <row r="6" spans="1:29" x14ac:dyDescent="0.3">
      <c r="A6">
        <v>527725.50742714573</v>
      </c>
      <c r="B6">
        <v>6202981.1352047604</v>
      </c>
      <c r="C6">
        <v>339170.60961125488</v>
      </c>
      <c r="D6">
        <v>1382178.5396579159</v>
      </c>
      <c r="E6">
        <v>5985127.677646379</v>
      </c>
      <c r="F6">
        <v>1097371.8818769169</v>
      </c>
      <c r="G6">
        <v>387782.86165026401</v>
      </c>
      <c r="H6">
        <v>604563.85897990235</v>
      </c>
      <c r="I6">
        <v>1198472.5738705103</v>
      </c>
      <c r="J6">
        <v>550555.93569049914</v>
      </c>
      <c r="K6">
        <v>3424914.6262977491</v>
      </c>
      <c r="L6">
        <v>2866240.8795982497</v>
      </c>
      <c r="M6">
        <v>1349765.0788223448</v>
      </c>
      <c r="N6">
        <v>585645.29931502976</v>
      </c>
      <c r="O6">
        <v>776612.54705320462</v>
      </c>
      <c r="P6">
        <v>748050.87732808362</v>
      </c>
      <c r="Q6">
        <v>3266193.3744237334</v>
      </c>
      <c r="R6">
        <v>2473835.2252433817</v>
      </c>
      <c r="S6">
        <v>2546100.7961685914</v>
      </c>
      <c r="T6">
        <v>3900165.3674506913</v>
      </c>
      <c r="U6">
        <v>1803655.6843408491</v>
      </c>
      <c r="V6">
        <v>505014.73911964148</v>
      </c>
      <c r="W6">
        <v>2216556.9228795301</v>
      </c>
      <c r="X6">
        <v>368367.24636918359</v>
      </c>
      <c r="Y6">
        <v>1623026.2614594337</v>
      </c>
      <c r="Z6">
        <v>176080.21662763224</v>
      </c>
      <c r="AA6">
        <v>2053878.0576625078</v>
      </c>
      <c r="AB6">
        <v>825017.07594667282</v>
      </c>
      <c r="AC6">
        <v>3349445.5758292456</v>
      </c>
    </row>
    <row r="7" spans="1:29" x14ac:dyDescent="0.3">
      <c r="A7">
        <v>617222.81570426398</v>
      </c>
      <c r="B7">
        <v>7254948.6961459201</v>
      </c>
      <c r="C7">
        <v>396690.77147515194</v>
      </c>
      <c r="D7">
        <v>1616583.0873192002</v>
      </c>
      <c r="E7">
        <v>7000149.3305805614</v>
      </c>
      <c r="F7">
        <v>1283475.8852361601</v>
      </c>
      <c r="G7">
        <v>453547.20660849597</v>
      </c>
      <c r="H7">
        <v>707092.23272503202</v>
      </c>
      <c r="I7">
        <v>1401722.3086204801</v>
      </c>
      <c r="J7">
        <v>643925.07098303991</v>
      </c>
      <c r="K7">
        <v>4005748.10093304</v>
      </c>
      <c r="L7">
        <v>3352328.5141499997</v>
      </c>
      <c r="M7">
        <v>1578672.6068097602</v>
      </c>
      <c r="N7">
        <v>684965.26235675998</v>
      </c>
      <c r="O7">
        <v>908318.7684832802</v>
      </c>
      <c r="P7">
        <v>874913.30681647209</v>
      </c>
      <c r="Q7">
        <v>3820109.2098523197</v>
      </c>
      <c r="R7">
        <v>2893374.5324483998</v>
      </c>
      <c r="S7">
        <v>2977895.6680334401</v>
      </c>
      <c r="T7">
        <v>4561596.9209949598</v>
      </c>
      <c r="U7">
        <v>2109538.8120945604</v>
      </c>
      <c r="V7">
        <v>590660.51359022397</v>
      </c>
      <c r="W7">
        <v>2592464.237286</v>
      </c>
      <c r="X7">
        <v>430838.88464231999</v>
      </c>
      <c r="Y7">
        <v>1898276.3291923201</v>
      </c>
      <c r="Z7">
        <v>205941.773833488</v>
      </c>
      <c r="AA7">
        <v>2402196.5586695997</v>
      </c>
      <c r="AB7">
        <v>964932.25256920804</v>
      </c>
      <c r="AC7">
        <v>3917480.2056482402</v>
      </c>
    </row>
    <row r="8" spans="1:29" x14ac:dyDescent="0.3">
      <c r="A8">
        <v>722150.69437398878</v>
      </c>
      <c r="B8">
        <v>8488289.9744907245</v>
      </c>
      <c r="C8">
        <v>464128.20262592775</v>
      </c>
      <c r="D8">
        <v>1891402.2121634642</v>
      </c>
      <c r="E8">
        <v>8190174.7167792562</v>
      </c>
      <c r="F8">
        <v>1501666.7857263072</v>
      </c>
      <c r="G8">
        <v>530650.23173194018</v>
      </c>
      <c r="H8">
        <v>827297.91228828731</v>
      </c>
      <c r="I8">
        <v>1640015.1010859616</v>
      </c>
      <c r="J8">
        <v>753392.33305015671</v>
      </c>
      <c r="K8">
        <v>4686725.278091657</v>
      </c>
      <c r="L8">
        <v>3922224.3615554995</v>
      </c>
      <c r="M8">
        <v>1847046.9499674193</v>
      </c>
      <c r="N8">
        <v>801409.35695740918</v>
      </c>
      <c r="O8">
        <v>1062732.9591254378</v>
      </c>
      <c r="P8">
        <v>1023648.5689752722</v>
      </c>
      <c r="Q8">
        <v>4469527.7755272137</v>
      </c>
      <c r="R8">
        <v>3385248.2029646276</v>
      </c>
      <c r="S8">
        <v>3484137.9315991248</v>
      </c>
      <c r="T8">
        <v>5337068.3975641038</v>
      </c>
      <c r="U8">
        <v>2468160.4101506351</v>
      </c>
      <c r="V8">
        <v>691072.80090056197</v>
      </c>
      <c r="W8">
        <v>3033183.1576246195</v>
      </c>
      <c r="X8">
        <v>504081.49503151438</v>
      </c>
      <c r="Y8">
        <v>2220983.3051550142</v>
      </c>
      <c r="Z8">
        <v>240951.87538518093</v>
      </c>
      <c r="AA8">
        <v>2810569.9736434319</v>
      </c>
      <c r="AB8">
        <v>1128970.7355059735</v>
      </c>
      <c r="AC8">
        <v>4583451.8406084403</v>
      </c>
    </row>
    <row r="9" spans="1:29" x14ac:dyDescent="0.3">
      <c r="A9">
        <v>484519.91032784723</v>
      </c>
      <c r="B9">
        <v>5695134.7264745478</v>
      </c>
      <c r="C9">
        <v>311402.25560799427</v>
      </c>
      <c r="D9">
        <v>1269017.7235455723</v>
      </c>
      <c r="E9">
        <v>5495117.2245057402</v>
      </c>
      <c r="F9">
        <v>1007528.5699103858</v>
      </c>
      <c r="G9">
        <v>356034.55718766933</v>
      </c>
      <c r="H9">
        <v>555067.40268915019</v>
      </c>
      <c r="I9">
        <v>1100352.0122670769</v>
      </c>
      <c r="J9">
        <v>505481.18072168634</v>
      </c>
      <c r="K9">
        <v>3144512.2592324368</v>
      </c>
      <c r="L9">
        <v>2631577.8836077498</v>
      </c>
      <c r="M9">
        <v>1239257.9963456618</v>
      </c>
      <c r="N9">
        <v>537697.73095005658</v>
      </c>
      <c r="O9">
        <v>713030.23325937497</v>
      </c>
      <c r="P9">
        <v>686806.94585093064</v>
      </c>
      <c r="Q9">
        <v>2998785.7297340706</v>
      </c>
      <c r="R9">
        <v>2271299.0079719936</v>
      </c>
      <c r="S9">
        <v>2337648.0994062508</v>
      </c>
      <c r="T9">
        <v>3580853.5829810435</v>
      </c>
      <c r="U9">
        <v>1655987.96749423</v>
      </c>
      <c r="V9">
        <v>463668.50316832587</v>
      </c>
      <c r="W9">
        <v>2035084.4262695101</v>
      </c>
      <c r="X9">
        <v>338208.52444422123</v>
      </c>
      <c r="Y9">
        <v>1490146.9184159716</v>
      </c>
      <c r="Z9">
        <v>161664.29245928809</v>
      </c>
      <c r="AA9">
        <v>1885724.2985556361</v>
      </c>
      <c r="AB9">
        <v>757471.81826682831</v>
      </c>
      <c r="AC9">
        <v>3075221.9614338684</v>
      </c>
    </row>
    <row r="10" spans="1:29" x14ac:dyDescent="0.3">
      <c r="A10">
        <v>728322.92253103142</v>
      </c>
      <c r="B10">
        <v>8560839.4614521842</v>
      </c>
      <c r="C10">
        <v>468095.11034067924</v>
      </c>
      <c r="D10">
        <v>1907568.043036656</v>
      </c>
      <c r="E10">
        <v>8260176.2100850623</v>
      </c>
      <c r="F10">
        <v>1514501.5445786689</v>
      </c>
      <c r="G10">
        <v>535185.70379802515</v>
      </c>
      <c r="H10">
        <v>834368.83461553766</v>
      </c>
      <c r="I10">
        <v>1654032.3241721662</v>
      </c>
      <c r="J10">
        <v>759831.58375998714</v>
      </c>
      <c r="K10">
        <v>4726782.7591009876</v>
      </c>
      <c r="L10">
        <v>3955747.6466969997</v>
      </c>
      <c r="M10">
        <v>1862833.6760355169</v>
      </c>
      <c r="N10">
        <v>808259.00958097668</v>
      </c>
      <c r="O10">
        <v>1071816.1468102706</v>
      </c>
      <c r="P10">
        <v>1032397.702043437</v>
      </c>
      <c r="Q10">
        <v>4507728.8676257376</v>
      </c>
      <c r="R10">
        <v>3414181.9482891117</v>
      </c>
      <c r="S10">
        <v>3513916.8882794594</v>
      </c>
      <c r="T10">
        <v>5382684.3667740533</v>
      </c>
      <c r="U10">
        <v>2489255.7982715811</v>
      </c>
      <c r="V10">
        <v>696979.40603646415</v>
      </c>
      <c r="W10">
        <v>3059107.7999974801</v>
      </c>
      <c r="X10">
        <v>508389.88387793757</v>
      </c>
      <c r="Y10">
        <v>2239966.0684469379</v>
      </c>
      <c r="Z10">
        <v>243011.29312351582</v>
      </c>
      <c r="AA10">
        <v>2834591.9392301277</v>
      </c>
      <c r="AB10">
        <v>1138620.0580316654</v>
      </c>
      <c r="AC10">
        <v>4622626.6426649233</v>
      </c>
    </row>
    <row r="11" spans="1:29" x14ac:dyDescent="0.3">
      <c r="A11">
        <v>416625.40060037823</v>
      </c>
      <c r="B11">
        <v>4897090.3698984962</v>
      </c>
      <c r="C11">
        <v>267766.27074572758</v>
      </c>
      <c r="D11">
        <v>1091193.5839404601</v>
      </c>
      <c r="E11">
        <v>4725100.798141879</v>
      </c>
      <c r="F11">
        <v>866346.22253440821</v>
      </c>
      <c r="G11">
        <v>306144.36446073477</v>
      </c>
      <c r="H11">
        <v>477287.25708939665</v>
      </c>
      <c r="I11">
        <v>946162.55831882416</v>
      </c>
      <c r="J11">
        <v>434649.42291355197</v>
      </c>
      <c r="K11">
        <v>2703879.968129802</v>
      </c>
      <c r="L11">
        <v>2262821.7470512502</v>
      </c>
      <c r="M11">
        <v>1065604.0095965881</v>
      </c>
      <c r="N11">
        <v>462351.552090813</v>
      </c>
      <c r="O11">
        <v>613115.16872621409</v>
      </c>
      <c r="P11">
        <v>590566.48210111866</v>
      </c>
      <c r="Q11">
        <v>2578573.716650316</v>
      </c>
      <c r="R11">
        <v>1953027.80940267</v>
      </c>
      <c r="S11">
        <v>2010079.5759225723</v>
      </c>
      <c r="T11">
        <v>3079077.9216715987</v>
      </c>
      <c r="U11">
        <v>1423938.6981638283</v>
      </c>
      <c r="V11">
        <v>398695.84667340119</v>
      </c>
      <c r="W11">
        <v>1749913.36016805</v>
      </c>
      <c r="X11">
        <v>290816.24713356601</v>
      </c>
      <c r="Y11">
        <v>1281336.5222048161</v>
      </c>
      <c r="Z11">
        <v>139010.69733760442</v>
      </c>
      <c r="AA11">
        <v>1621482.67710198</v>
      </c>
      <c r="AB11">
        <v>651329.27048421546</v>
      </c>
      <c r="AC11">
        <v>2644299.1388125625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3C3-DF7A-4518-AB28-2F0DDC6F0986}">
  <dimension ref="A1:K1"/>
  <sheetViews>
    <sheetView workbookViewId="0">
      <selection activeCell="D8" sqref="D8"/>
    </sheetView>
  </sheetViews>
  <sheetFormatPr defaultRowHeight="14.4" x14ac:dyDescent="0.3"/>
  <sheetData>
    <row r="1" spans="1:11" x14ac:dyDescent="0.3">
      <c r="A1">
        <v>356839.02</v>
      </c>
      <c r="B1">
        <v>288653.21999999997</v>
      </c>
      <c r="C1">
        <v>369339.75</v>
      </c>
      <c r="D1">
        <v>354566.16</v>
      </c>
      <c r="E1">
        <v>268197.48000000004</v>
      </c>
      <c r="F1">
        <v>194329.53000000003</v>
      </c>
      <c r="G1">
        <v>227286</v>
      </c>
      <c r="H1">
        <v>265924.62</v>
      </c>
      <c r="I1">
        <v>178419.51</v>
      </c>
      <c r="J1">
        <v>268197.48</v>
      </c>
      <c r="K1">
        <v>153418.05000000002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E142-9C84-480B-B3EC-F3CD83CE34A0}">
  <dimension ref="A1:K12"/>
  <sheetViews>
    <sheetView workbookViewId="0">
      <selection activeCell="J22" sqref="J22"/>
    </sheetView>
  </sheetViews>
  <sheetFormatPr defaultRowHeight="14.4" x14ac:dyDescent="0.3"/>
  <sheetData>
    <row r="1" spans="1:11" x14ac:dyDescent="0.3">
      <c r="A1">
        <v>3858.97</v>
      </c>
      <c r="B1">
        <v>4722.7299999999996</v>
      </c>
      <c r="C1">
        <v>4049.65</v>
      </c>
      <c r="D1">
        <v>5394.5</v>
      </c>
      <c r="E1">
        <v>4310.66</v>
      </c>
      <c r="F1">
        <v>6955.01</v>
      </c>
      <c r="G1">
        <v>10345.75</v>
      </c>
      <c r="H1">
        <v>4357.3</v>
      </c>
      <c r="I1">
        <v>7270.54</v>
      </c>
      <c r="J1">
        <v>7614.82</v>
      </c>
      <c r="K1">
        <v>9094.39</v>
      </c>
    </row>
    <row r="2" spans="1:11" x14ac:dyDescent="0.3">
      <c r="A2">
        <v>7434.94</v>
      </c>
      <c r="B2">
        <v>7665.62</v>
      </c>
      <c r="C2">
        <v>6645.27</v>
      </c>
      <c r="D2">
        <v>7094.45</v>
      </c>
      <c r="E2">
        <v>6328.35</v>
      </c>
      <c r="F2">
        <v>6812.35</v>
      </c>
      <c r="G2">
        <v>8263.43</v>
      </c>
      <c r="H2">
        <v>4689.72</v>
      </c>
      <c r="I2">
        <v>4896.22</v>
      </c>
      <c r="J2">
        <v>8528.01</v>
      </c>
      <c r="K2">
        <v>7644</v>
      </c>
    </row>
    <row r="3" spans="1:11" x14ac:dyDescent="0.3">
      <c r="A3">
        <v>8442.4699999999993</v>
      </c>
      <c r="B3">
        <v>7256.6</v>
      </c>
      <c r="C3">
        <v>7967.91</v>
      </c>
      <c r="D3">
        <v>9256.57</v>
      </c>
      <c r="E3">
        <v>8925.81</v>
      </c>
      <c r="F3">
        <v>10484.69</v>
      </c>
      <c r="G3">
        <v>11807.65</v>
      </c>
      <c r="H3">
        <v>7430.6</v>
      </c>
      <c r="I3">
        <v>9364.5300000000007</v>
      </c>
      <c r="J3">
        <v>5154.51</v>
      </c>
      <c r="K3">
        <v>11189.61</v>
      </c>
    </row>
    <row r="4" spans="1:11" x14ac:dyDescent="0.3">
      <c r="A4">
        <v>10970.06</v>
      </c>
      <c r="B4">
        <v>11111.97</v>
      </c>
      <c r="C4">
        <v>9891.91</v>
      </c>
      <c r="D4">
        <v>9567.64</v>
      </c>
      <c r="E4">
        <v>8707.58</v>
      </c>
      <c r="F4">
        <v>9374.65</v>
      </c>
      <c r="G4">
        <v>8527.1200000000008</v>
      </c>
      <c r="H4">
        <v>10106.92</v>
      </c>
      <c r="I4">
        <v>5793.06</v>
      </c>
      <c r="J4">
        <v>13266.81</v>
      </c>
      <c r="K4">
        <v>5345.47</v>
      </c>
    </row>
    <row r="5" spans="1:11" x14ac:dyDescent="0.3">
      <c r="A5">
        <v>6362.79</v>
      </c>
      <c r="B5">
        <v>7361.19</v>
      </c>
      <c r="C5">
        <v>6506.45</v>
      </c>
      <c r="D5">
        <v>4992.1899999999996</v>
      </c>
      <c r="E5">
        <v>5683.68</v>
      </c>
      <c r="F5">
        <v>5024.99</v>
      </c>
      <c r="G5">
        <v>9484.81</v>
      </c>
      <c r="H5">
        <v>7648.77</v>
      </c>
      <c r="I5">
        <v>6200.42</v>
      </c>
      <c r="J5">
        <v>9869</v>
      </c>
      <c r="K5">
        <v>8025.58</v>
      </c>
    </row>
    <row r="6" spans="1:11" x14ac:dyDescent="0.3">
      <c r="A6">
        <v>4780.47</v>
      </c>
      <c r="B6">
        <v>6506.42</v>
      </c>
      <c r="C6">
        <v>4098.4399999999996</v>
      </c>
      <c r="D6">
        <v>4213.22</v>
      </c>
      <c r="E6">
        <v>4180.2</v>
      </c>
      <c r="F6">
        <v>5926.98</v>
      </c>
      <c r="G6">
        <v>9853.5</v>
      </c>
      <c r="H6">
        <v>6728.22</v>
      </c>
      <c r="I6">
        <v>4504.1000000000004</v>
      </c>
      <c r="J6">
        <v>8668.1</v>
      </c>
      <c r="K6">
        <v>8409.11</v>
      </c>
    </row>
    <row r="7" spans="1:11" x14ac:dyDescent="0.3">
      <c r="A7">
        <v>7525.34</v>
      </c>
      <c r="B7">
        <v>5351.28</v>
      </c>
      <c r="C7">
        <v>7153.09</v>
      </c>
      <c r="D7">
        <v>8441.69</v>
      </c>
      <c r="E7">
        <v>8111.49</v>
      </c>
      <c r="F7">
        <v>9475.43</v>
      </c>
      <c r="G7">
        <v>10716.2</v>
      </c>
      <c r="H7">
        <v>6154.45</v>
      </c>
      <c r="I7">
        <v>8272.0499999999993</v>
      </c>
      <c r="J7">
        <v>6722.91</v>
      </c>
      <c r="K7">
        <v>10096.959999999999</v>
      </c>
    </row>
    <row r="8" spans="1:11" x14ac:dyDescent="0.3">
      <c r="A8">
        <v>5017.7700000000004</v>
      </c>
      <c r="B8">
        <v>3974.4</v>
      </c>
      <c r="C8">
        <v>5556.49</v>
      </c>
      <c r="D8">
        <v>6456.56</v>
      </c>
      <c r="E8">
        <v>6729.23</v>
      </c>
      <c r="F8">
        <v>8088.49</v>
      </c>
      <c r="G8">
        <v>10917.86</v>
      </c>
      <c r="H8">
        <v>6525.65</v>
      </c>
      <c r="I8">
        <v>7931.03</v>
      </c>
      <c r="J8">
        <v>6518.31</v>
      </c>
      <c r="K8">
        <v>9756.16</v>
      </c>
    </row>
    <row r="9" spans="1:11" x14ac:dyDescent="0.3">
      <c r="A9">
        <v>5640.53</v>
      </c>
      <c r="B9">
        <v>5878.1</v>
      </c>
      <c r="C9">
        <v>6280.73</v>
      </c>
      <c r="D9">
        <v>7048.43</v>
      </c>
      <c r="E9">
        <v>7487.6</v>
      </c>
      <c r="F9">
        <v>8278.5</v>
      </c>
      <c r="G9">
        <v>11806.35</v>
      </c>
      <c r="H9">
        <v>7664.06</v>
      </c>
      <c r="I9">
        <v>8725.18</v>
      </c>
      <c r="J9">
        <v>8030.99</v>
      </c>
      <c r="K9">
        <v>10550.32</v>
      </c>
    </row>
    <row r="10" spans="1:11" x14ac:dyDescent="0.3">
      <c r="A10">
        <v>7430</v>
      </c>
      <c r="B10">
        <v>6575.3</v>
      </c>
      <c r="C10">
        <v>6634.73</v>
      </c>
      <c r="D10">
        <v>7083.92</v>
      </c>
      <c r="E10">
        <v>6316.13</v>
      </c>
      <c r="F10">
        <v>6807.41</v>
      </c>
      <c r="G10">
        <v>8251.69</v>
      </c>
      <c r="H10">
        <v>5454.52</v>
      </c>
      <c r="I10">
        <v>4780.59</v>
      </c>
      <c r="J10">
        <v>8550.4599999999991</v>
      </c>
      <c r="K10">
        <v>7633.48</v>
      </c>
    </row>
    <row r="11" spans="1:11" x14ac:dyDescent="0.3">
      <c r="A11">
        <v>12400.93</v>
      </c>
      <c r="B11">
        <v>8755.4500000000007</v>
      </c>
      <c r="C11">
        <v>11713.94</v>
      </c>
      <c r="D11">
        <v>11568.69</v>
      </c>
      <c r="E11">
        <v>10708.78</v>
      </c>
      <c r="F11">
        <v>10990.58</v>
      </c>
      <c r="G11">
        <v>8978.6</v>
      </c>
      <c r="H11">
        <v>10911.06</v>
      </c>
      <c r="I11">
        <v>9467.23</v>
      </c>
      <c r="J11">
        <v>13656.47</v>
      </c>
      <c r="K11">
        <v>7957.65</v>
      </c>
    </row>
    <row r="12" spans="1:11" x14ac:dyDescent="0.3">
      <c r="A12">
        <v>11918.05</v>
      </c>
      <c r="B12">
        <v>10589.66</v>
      </c>
      <c r="C12">
        <v>10767.38</v>
      </c>
      <c r="D12">
        <v>10625.26</v>
      </c>
      <c r="E12">
        <v>9761.56</v>
      </c>
      <c r="F12">
        <v>11563.92</v>
      </c>
      <c r="G12">
        <v>5336.79</v>
      </c>
      <c r="H12">
        <v>11580.69</v>
      </c>
      <c r="I12">
        <v>8520.42</v>
      </c>
      <c r="J12">
        <v>13543.81</v>
      </c>
      <c r="K12">
        <v>8221.94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A2BD-1A1D-430F-BCEF-B5FBFF75128C}">
  <dimension ref="A1:AC12"/>
  <sheetViews>
    <sheetView workbookViewId="0">
      <selection activeCell="I17" sqref="I17"/>
    </sheetView>
  </sheetViews>
  <sheetFormatPr defaultRowHeight="14.4" x14ac:dyDescent="0.3"/>
  <cols>
    <col min="1" max="2" width="9.6640625" bestFit="1" customWidth="1"/>
  </cols>
  <sheetData>
    <row r="1" spans="1:29" x14ac:dyDescent="0.3">
      <c r="A1">
        <v>10347.9</v>
      </c>
      <c r="B1">
        <v>10874.85</v>
      </c>
      <c r="C1">
        <v>7864.02</v>
      </c>
      <c r="D1">
        <v>5397.4</v>
      </c>
      <c r="E1">
        <v>4118.22</v>
      </c>
      <c r="F1">
        <v>9097.7099999999991</v>
      </c>
      <c r="G1">
        <v>7281.9</v>
      </c>
      <c r="H1">
        <v>5609.99</v>
      </c>
      <c r="I1">
        <v>6531.81</v>
      </c>
      <c r="J1">
        <v>6367.15</v>
      </c>
      <c r="K1">
        <v>3875.55</v>
      </c>
      <c r="L1">
        <v>4030.28</v>
      </c>
      <c r="M1">
        <v>3979.35</v>
      </c>
      <c r="N1">
        <v>8848.99</v>
      </c>
      <c r="O1">
        <v>8582.39</v>
      </c>
      <c r="P1">
        <v>6849.74</v>
      </c>
      <c r="Q1">
        <v>7574.44</v>
      </c>
      <c r="R1">
        <v>4366.3999999999996</v>
      </c>
      <c r="S1">
        <v>5774.74</v>
      </c>
      <c r="T1">
        <v>4723.6099999999997</v>
      </c>
      <c r="U1">
        <v>4319.76</v>
      </c>
      <c r="V1">
        <v>8069.94</v>
      </c>
      <c r="W1">
        <v>7699</v>
      </c>
      <c r="X1">
        <v>8801.2199999999993</v>
      </c>
      <c r="Y1">
        <v>7537.77</v>
      </c>
      <c r="Z1">
        <v>9223.4</v>
      </c>
      <c r="AA1">
        <v>6288.2</v>
      </c>
      <c r="AB1">
        <v>6644.14</v>
      </c>
      <c r="AC1">
        <v>4399.79</v>
      </c>
    </row>
    <row r="2" spans="1:29" x14ac:dyDescent="0.3">
      <c r="A2">
        <v>8262.0300000000007</v>
      </c>
      <c r="B2">
        <v>8787.99</v>
      </c>
      <c r="C2">
        <v>5778.92</v>
      </c>
      <c r="D2">
        <v>7100.83</v>
      </c>
      <c r="E2">
        <v>8904.82</v>
      </c>
      <c r="F2">
        <v>7649.19</v>
      </c>
      <c r="G2">
        <v>4900.4399999999996</v>
      </c>
      <c r="H2">
        <v>8615.51</v>
      </c>
      <c r="I2">
        <v>10103.98</v>
      </c>
      <c r="J2">
        <v>9935.34</v>
      </c>
      <c r="K2">
        <v>7444.89</v>
      </c>
      <c r="L2">
        <v>6648.76</v>
      </c>
      <c r="M2">
        <v>7608.16</v>
      </c>
      <c r="N2">
        <v>9601.44</v>
      </c>
      <c r="O2">
        <v>10026.629999999999</v>
      </c>
      <c r="P2">
        <v>4548.2299999999996</v>
      </c>
      <c r="Q2">
        <v>5430.37</v>
      </c>
      <c r="R2">
        <v>4693.9399999999996</v>
      </c>
      <c r="S2">
        <v>5693.8</v>
      </c>
      <c r="T2">
        <v>7669.65</v>
      </c>
      <c r="U2">
        <v>6326.31</v>
      </c>
      <c r="V2">
        <v>8562.19</v>
      </c>
      <c r="W2">
        <v>5938.74</v>
      </c>
      <c r="X2">
        <v>6715.84</v>
      </c>
      <c r="Y2">
        <v>10119.219999999999</v>
      </c>
      <c r="Z2">
        <v>7140.28</v>
      </c>
      <c r="AA2">
        <v>7308.23</v>
      </c>
      <c r="AB2">
        <v>4728.78</v>
      </c>
      <c r="AC2">
        <v>5040.6899999999996</v>
      </c>
    </row>
    <row r="3" spans="1:29" x14ac:dyDescent="0.3">
      <c r="A3">
        <v>11806.63</v>
      </c>
      <c r="B3">
        <v>12333.46</v>
      </c>
      <c r="C3">
        <v>9323.0300000000007</v>
      </c>
      <c r="D3">
        <v>9262.23</v>
      </c>
      <c r="E3">
        <v>8818.4</v>
      </c>
      <c r="F3">
        <v>11194.36</v>
      </c>
      <c r="G3">
        <v>9378.84</v>
      </c>
      <c r="H3">
        <v>10187.129999999999</v>
      </c>
      <c r="I3">
        <v>9973.68</v>
      </c>
      <c r="J3">
        <v>9804.3799999999992</v>
      </c>
      <c r="K3">
        <v>8169.91</v>
      </c>
      <c r="L3">
        <v>7971.02</v>
      </c>
      <c r="M3">
        <v>9181.51</v>
      </c>
      <c r="N3">
        <v>12815.97</v>
      </c>
      <c r="O3">
        <v>7484.16</v>
      </c>
      <c r="P3">
        <v>5675.29</v>
      </c>
      <c r="Q3">
        <v>5274.82</v>
      </c>
      <c r="R3">
        <v>7134.97</v>
      </c>
      <c r="S3">
        <v>8544.94</v>
      </c>
      <c r="T3">
        <v>7260.1</v>
      </c>
      <c r="U3">
        <v>8923.94</v>
      </c>
      <c r="V3">
        <v>11951.32</v>
      </c>
      <c r="W3">
        <v>8008.73</v>
      </c>
      <c r="X3">
        <v>10259.93</v>
      </c>
      <c r="Y3">
        <v>11689.25</v>
      </c>
      <c r="Z3">
        <v>10682.76</v>
      </c>
      <c r="AA3">
        <v>5758.7</v>
      </c>
      <c r="AB3">
        <v>9617.94</v>
      </c>
      <c r="AC3">
        <v>10448.17</v>
      </c>
    </row>
    <row r="4" spans="1:29" x14ac:dyDescent="0.3">
      <c r="A4">
        <v>8525.56</v>
      </c>
      <c r="B4">
        <v>7611.74</v>
      </c>
      <c r="C4">
        <v>7210.28</v>
      </c>
      <c r="D4">
        <v>9574.24</v>
      </c>
      <c r="E4">
        <v>12195.02</v>
      </c>
      <c r="F4">
        <v>5350.53</v>
      </c>
      <c r="G4">
        <v>5798.12</v>
      </c>
      <c r="H4">
        <v>10848.23</v>
      </c>
      <c r="I4">
        <v>13350.73</v>
      </c>
      <c r="J4">
        <v>13182.34</v>
      </c>
      <c r="K4">
        <v>10707.26</v>
      </c>
      <c r="L4">
        <v>9895.5499999999993</v>
      </c>
      <c r="M4">
        <v>6315.26</v>
      </c>
      <c r="N4">
        <v>10658.63</v>
      </c>
      <c r="O4">
        <v>14419.98</v>
      </c>
      <c r="P4">
        <v>8604.2000000000007</v>
      </c>
      <c r="Q4">
        <v>13095.72</v>
      </c>
      <c r="R4">
        <v>9714.5300000000007</v>
      </c>
      <c r="S4">
        <v>9141.68</v>
      </c>
      <c r="T4">
        <v>11116.14</v>
      </c>
      <c r="U4">
        <v>8705.42</v>
      </c>
      <c r="V4">
        <v>9611.57</v>
      </c>
      <c r="W4">
        <v>10329.049999999999</v>
      </c>
      <c r="X4">
        <v>5779.29</v>
      </c>
      <c r="Y4">
        <v>12349.11</v>
      </c>
      <c r="Z4">
        <v>7617.67</v>
      </c>
      <c r="AA4">
        <v>11698.56</v>
      </c>
      <c r="AB4">
        <v>5796.03</v>
      </c>
      <c r="AC4">
        <v>9426.2199999999993</v>
      </c>
    </row>
    <row r="5" spans="1:29" x14ac:dyDescent="0.3">
      <c r="A5">
        <v>9483.83</v>
      </c>
      <c r="B5">
        <v>9995.58</v>
      </c>
      <c r="C5">
        <v>7029.7</v>
      </c>
      <c r="D5">
        <v>4998.13</v>
      </c>
      <c r="E5">
        <v>8023.72</v>
      </c>
      <c r="F5">
        <v>8030.5</v>
      </c>
      <c r="G5">
        <v>6215.45</v>
      </c>
      <c r="H5">
        <v>6257.07</v>
      </c>
      <c r="I5">
        <v>9117.2999999999993</v>
      </c>
      <c r="J5">
        <v>9010.18</v>
      </c>
      <c r="K5">
        <v>6458.29</v>
      </c>
      <c r="L5">
        <v>6509.74</v>
      </c>
      <c r="M5">
        <v>4154.41</v>
      </c>
      <c r="N5">
        <v>6211.35</v>
      </c>
      <c r="O5">
        <v>11224.13</v>
      </c>
      <c r="P5">
        <v>4418.51</v>
      </c>
      <c r="Q5">
        <v>10215.799999999999</v>
      </c>
      <c r="R5">
        <v>7676.24</v>
      </c>
      <c r="S5">
        <v>6340.75</v>
      </c>
      <c r="T5">
        <v>7364.97</v>
      </c>
      <c r="U5">
        <v>5681.7</v>
      </c>
      <c r="V5">
        <v>5171.7299999999996</v>
      </c>
      <c r="W5">
        <v>8324.2199999999993</v>
      </c>
      <c r="X5">
        <v>7923.54</v>
      </c>
      <c r="Y5">
        <v>7270.5</v>
      </c>
      <c r="Z5">
        <v>8347.19</v>
      </c>
      <c r="AA5">
        <v>8951.81</v>
      </c>
      <c r="AB5">
        <v>4264.88</v>
      </c>
      <c r="AC5">
        <v>4589.24</v>
      </c>
    </row>
    <row r="6" spans="1:29" x14ac:dyDescent="0.3">
      <c r="A6">
        <v>9852.74</v>
      </c>
      <c r="B6">
        <v>10379.65</v>
      </c>
      <c r="C6">
        <v>7412.77</v>
      </c>
      <c r="D6">
        <v>4244.8500000000004</v>
      </c>
      <c r="E6">
        <v>6418.29</v>
      </c>
      <c r="F6">
        <v>8413.7000000000007</v>
      </c>
      <c r="G6">
        <v>4535.7299999999996</v>
      </c>
      <c r="H6">
        <v>4092.53</v>
      </c>
      <c r="I6">
        <v>7573.46</v>
      </c>
      <c r="J6">
        <v>7404.05</v>
      </c>
      <c r="K6">
        <v>4817.0600000000004</v>
      </c>
      <c r="L6">
        <v>4130.07</v>
      </c>
      <c r="M6">
        <v>3781.65</v>
      </c>
      <c r="N6">
        <v>7759.94</v>
      </c>
      <c r="O6">
        <v>9617.31</v>
      </c>
      <c r="P6">
        <v>6725.61</v>
      </c>
      <c r="Q6">
        <v>8608.4699999999993</v>
      </c>
      <c r="R6">
        <v>6701.07</v>
      </c>
      <c r="S6">
        <v>4436.68</v>
      </c>
      <c r="T6">
        <v>5758.52</v>
      </c>
      <c r="U6">
        <v>4211.83</v>
      </c>
      <c r="V6">
        <v>7216.12</v>
      </c>
      <c r="W6">
        <v>4682.1000000000004</v>
      </c>
      <c r="X6">
        <v>4788.87</v>
      </c>
      <c r="Y6">
        <v>4398.72</v>
      </c>
      <c r="Z6">
        <v>8728.5300000000007</v>
      </c>
      <c r="AA6">
        <v>7299.84</v>
      </c>
      <c r="AB6">
        <v>4353.54</v>
      </c>
      <c r="AC6">
        <v>4488.38</v>
      </c>
    </row>
    <row r="7" spans="1:29" x14ac:dyDescent="0.3">
      <c r="A7">
        <v>10715.04</v>
      </c>
      <c r="B7">
        <v>11243.61</v>
      </c>
      <c r="C7">
        <v>8235.07</v>
      </c>
      <c r="D7">
        <v>8447.9699999999993</v>
      </c>
      <c r="E7">
        <v>5563.51</v>
      </c>
      <c r="F7">
        <v>10102.120000000001</v>
      </c>
      <c r="G7">
        <v>8287.7099999999991</v>
      </c>
      <c r="H7">
        <v>9374.44</v>
      </c>
      <c r="I7">
        <v>9409.5400000000009</v>
      </c>
      <c r="J7">
        <v>9240.68</v>
      </c>
      <c r="K7">
        <v>7355.29</v>
      </c>
      <c r="L7">
        <v>7156.48</v>
      </c>
      <c r="M7">
        <v>8365.94</v>
      </c>
      <c r="N7">
        <v>12001.18</v>
      </c>
      <c r="O7">
        <v>8435.57</v>
      </c>
      <c r="P7">
        <v>5424.16</v>
      </c>
      <c r="Q7">
        <v>5460.95</v>
      </c>
      <c r="R7">
        <v>6042.61</v>
      </c>
      <c r="S7">
        <v>7742.65</v>
      </c>
      <c r="T7">
        <v>5342.39</v>
      </c>
      <c r="U7">
        <v>8109.49</v>
      </c>
      <c r="V7">
        <v>11137.83</v>
      </c>
      <c r="W7">
        <v>6916.47</v>
      </c>
      <c r="X7">
        <v>9168.81</v>
      </c>
      <c r="Y7">
        <v>10883.27</v>
      </c>
      <c r="Z7">
        <v>9592.7800000000007</v>
      </c>
      <c r="AA7">
        <v>5717.37</v>
      </c>
      <c r="AB7">
        <v>8035.89</v>
      </c>
      <c r="AC7">
        <v>9633.64</v>
      </c>
    </row>
    <row r="8" spans="1:29" x14ac:dyDescent="0.3">
      <c r="A8">
        <v>10916.94</v>
      </c>
      <c r="B8">
        <v>11448.63</v>
      </c>
      <c r="C8">
        <v>8433.5400000000009</v>
      </c>
      <c r="D8">
        <v>6462.27</v>
      </c>
      <c r="E8">
        <v>5326.72</v>
      </c>
      <c r="F8">
        <v>9760.9599999999991</v>
      </c>
      <c r="G8">
        <v>7945.48</v>
      </c>
      <c r="H8">
        <v>7086.47</v>
      </c>
      <c r="I8">
        <v>6478.17</v>
      </c>
      <c r="J8">
        <v>6308.81</v>
      </c>
      <c r="K8">
        <v>4979.59</v>
      </c>
      <c r="L8">
        <v>5559.63</v>
      </c>
      <c r="M8">
        <v>4428.82</v>
      </c>
      <c r="N8">
        <v>10191.06</v>
      </c>
      <c r="O8">
        <v>4708.38</v>
      </c>
      <c r="P8">
        <v>7300.86</v>
      </c>
      <c r="Q8">
        <v>4481.6400000000003</v>
      </c>
      <c r="R8">
        <v>6578.92</v>
      </c>
      <c r="S8">
        <v>6227.6</v>
      </c>
      <c r="T8">
        <v>3977.65</v>
      </c>
      <c r="U8">
        <v>6727.34</v>
      </c>
      <c r="V8">
        <v>9151.33</v>
      </c>
      <c r="W8">
        <v>7828.22</v>
      </c>
      <c r="X8">
        <v>9370.4</v>
      </c>
      <c r="Y8">
        <v>8588.18</v>
      </c>
      <c r="Z8">
        <v>9793.42</v>
      </c>
      <c r="AA8">
        <v>5665.39</v>
      </c>
      <c r="AB8">
        <v>7307.56</v>
      </c>
      <c r="AC8">
        <v>7648.19</v>
      </c>
    </row>
    <row r="9" spans="1:29" x14ac:dyDescent="0.3">
      <c r="A9">
        <v>11805.54</v>
      </c>
      <c r="B9">
        <v>12332.25</v>
      </c>
      <c r="C9">
        <v>9321.99</v>
      </c>
      <c r="D9">
        <v>7054.22</v>
      </c>
      <c r="E9">
        <v>4546.4399999999996</v>
      </c>
      <c r="F9">
        <v>10555.12</v>
      </c>
      <c r="G9">
        <v>8739.77</v>
      </c>
      <c r="H9">
        <v>7685.67</v>
      </c>
      <c r="I9">
        <v>5702.9</v>
      </c>
      <c r="J9">
        <v>5533.6</v>
      </c>
      <c r="K9">
        <v>5552.09</v>
      </c>
      <c r="L9">
        <v>6283.85</v>
      </c>
      <c r="M9">
        <v>6651.97</v>
      </c>
      <c r="N9">
        <v>10782.64</v>
      </c>
      <c r="O9">
        <v>9397.01</v>
      </c>
      <c r="P9">
        <v>8253.85</v>
      </c>
      <c r="Q9">
        <v>8388.91</v>
      </c>
      <c r="R9">
        <v>7716.23</v>
      </c>
      <c r="S9">
        <v>7171.69</v>
      </c>
      <c r="T9">
        <v>5533.36</v>
      </c>
      <c r="U9">
        <v>7485.69</v>
      </c>
      <c r="V9">
        <v>9742.9500000000007</v>
      </c>
      <c r="W9">
        <v>8989.2999999999993</v>
      </c>
      <c r="X9">
        <v>10259.11</v>
      </c>
      <c r="Y9">
        <v>9187.3799999999992</v>
      </c>
      <c r="Z9">
        <v>10681.92</v>
      </c>
      <c r="AA9">
        <v>7074.96</v>
      </c>
      <c r="AB9">
        <v>8101.69</v>
      </c>
      <c r="AC9">
        <v>8240.06</v>
      </c>
    </row>
    <row r="10" spans="1:29" x14ac:dyDescent="0.3">
      <c r="A10">
        <v>8250.18</v>
      </c>
      <c r="B10">
        <v>8777.61</v>
      </c>
      <c r="C10">
        <v>5769.78</v>
      </c>
      <c r="D10">
        <v>7090.79</v>
      </c>
      <c r="E10">
        <v>8937.98</v>
      </c>
      <c r="F10">
        <v>7639.08</v>
      </c>
      <c r="G10">
        <v>4791.13</v>
      </c>
      <c r="H10">
        <v>8605.81</v>
      </c>
      <c r="I10">
        <v>10093.86</v>
      </c>
      <c r="J10">
        <v>9925.64</v>
      </c>
      <c r="K10">
        <v>7434.55</v>
      </c>
      <c r="L10">
        <v>6638.49</v>
      </c>
      <c r="M10">
        <v>7598.05</v>
      </c>
      <c r="N10">
        <v>9591.82</v>
      </c>
      <c r="O10">
        <v>10030</v>
      </c>
      <c r="P10">
        <v>4522.3</v>
      </c>
      <c r="Q10">
        <v>5411.08</v>
      </c>
      <c r="R10">
        <v>4438.66</v>
      </c>
      <c r="S10">
        <v>5681.37</v>
      </c>
      <c r="T10">
        <v>7679.55</v>
      </c>
      <c r="U10">
        <v>6313.93</v>
      </c>
      <c r="V10">
        <v>8552.75</v>
      </c>
      <c r="W10">
        <v>5942.03</v>
      </c>
      <c r="X10">
        <v>6706.61</v>
      </c>
      <c r="Y10">
        <v>10106.39</v>
      </c>
      <c r="Z10">
        <v>7132.23</v>
      </c>
      <c r="AA10">
        <v>8043.52</v>
      </c>
      <c r="AB10">
        <v>4703.7299999999996</v>
      </c>
      <c r="AC10">
        <v>5015.46</v>
      </c>
    </row>
    <row r="11" spans="1:29" x14ac:dyDescent="0.3">
      <c r="A11">
        <v>8976.89</v>
      </c>
      <c r="B11">
        <v>6703.71</v>
      </c>
      <c r="C11">
        <v>8701.08</v>
      </c>
      <c r="D11">
        <v>11575.45</v>
      </c>
      <c r="E11">
        <v>14024.38</v>
      </c>
      <c r="F11">
        <v>7962.97</v>
      </c>
      <c r="G11">
        <v>9484</v>
      </c>
      <c r="H11">
        <v>12849.55</v>
      </c>
      <c r="I11">
        <v>15180.21</v>
      </c>
      <c r="J11">
        <v>15011.91</v>
      </c>
      <c r="K11">
        <v>12529.31</v>
      </c>
      <c r="L11">
        <v>11717.64</v>
      </c>
      <c r="M11">
        <v>7710.99</v>
      </c>
      <c r="N11">
        <v>13971.25</v>
      </c>
      <c r="O11">
        <v>15604.52</v>
      </c>
      <c r="P11">
        <v>9814.9699999999993</v>
      </c>
      <c r="Q11">
        <v>14283.36</v>
      </c>
      <c r="R11">
        <v>10901.97</v>
      </c>
      <c r="S11">
        <v>10882.06</v>
      </c>
      <c r="T11">
        <v>12857.32</v>
      </c>
      <c r="U11">
        <v>10706.55</v>
      </c>
      <c r="V11">
        <v>12932.15</v>
      </c>
      <c r="W11">
        <v>11516.51</v>
      </c>
      <c r="X11">
        <v>6786.84</v>
      </c>
      <c r="Y11">
        <v>14350.26</v>
      </c>
      <c r="Z11">
        <v>8906.61</v>
      </c>
      <c r="AA11">
        <v>12886.19</v>
      </c>
      <c r="AB11">
        <v>7256.42</v>
      </c>
      <c r="AC11">
        <v>11427.25</v>
      </c>
    </row>
    <row r="12" spans="1:29" x14ac:dyDescent="0.3">
      <c r="A12">
        <v>5335.04</v>
      </c>
      <c r="B12">
        <v>8565.89</v>
      </c>
      <c r="C12">
        <v>8484.4</v>
      </c>
      <c r="D12">
        <v>10631.26</v>
      </c>
      <c r="E12">
        <v>13077.19</v>
      </c>
      <c r="F12">
        <v>8226.7000000000007</v>
      </c>
      <c r="G12">
        <v>8535.23</v>
      </c>
      <c r="H12">
        <v>11901.78</v>
      </c>
      <c r="I12">
        <v>14232.7</v>
      </c>
      <c r="J12">
        <v>14063.69</v>
      </c>
      <c r="K12">
        <v>11582.44</v>
      </c>
      <c r="L12">
        <v>10770.66</v>
      </c>
      <c r="M12">
        <v>6598.57</v>
      </c>
      <c r="N12">
        <v>13023.46</v>
      </c>
      <c r="O12">
        <v>14657.05</v>
      </c>
      <c r="P12">
        <v>8867.4</v>
      </c>
      <c r="Q12">
        <v>13336.24</v>
      </c>
      <c r="R12">
        <v>9954.98</v>
      </c>
      <c r="S12">
        <v>9935.07</v>
      </c>
      <c r="T12">
        <v>11910.46</v>
      </c>
      <c r="U12">
        <v>9759.58</v>
      </c>
      <c r="V12">
        <v>11984.01</v>
      </c>
      <c r="W12">
        <v>10569.41</v>
      </c>
      <c r="X12">
        <v>5919.01</v>
      </c>
      <c r="Y12">
        <v>13403.22</v>
      </c>
      <c r="Z12">
        <v>6856.42</v>
      </c>
      <c r="AA12">
        <v>11938.93</v>
      </c>
      <c r="AB12">
        <v>6144</v>
      </c>
      <c r="AC12">
        <v>10480.36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6A4-8A55-493A-A03B-B80EB25DF263}">
  <dimension ref="A1:AC11"/>
  <sheetViews>
    <sheetView workbookViewId="0">
      <selection activeCell="H16" sqref="H16"/>
    </sheetView>
  </sheetViews>
  <sheetFormatPr defaultRowHeight="14.4" x14ac:dyDescent="0.3"/>
  <sheetData>
    <row r="1" spans="1:29" x14ac:dyDescent="0.3">
      <c r="A1" s="2">
        <v>7335.54</v>
      </c>
      <c r="B1" s="2">
        <v>7471.45</v>
      </c>
      <c r="C1" s="2">
        <v>4528.67</v>
      </c>
      <c r="D1" s="2">
        <v>1618.69</v>
      </c>
      <c r="E1" s="2">
        <v>2026.45</v>
      </c>
      <c r="F1" s="2">
        <v>5729.2</v>
      </c>
      <c r="G1" s="2">
        <v>3612.85</v>
      </c>
      <c r="H1" s="2">
        <v>2470.0700000000002</v>
      </c>
      <c r="I1" s="2">
        <v>3313.47</v>
      </c>
      <c r="J1" s="2">
        <v>3210.77</v>
      </c>
      <c r="K1">
        <v>122.61</v>
      </c>
      <c r="L1" s="3">
        <v>168.71</v>
      </c>
      <c r="M1" s="2">
        <v>1235.92</v>
      </c>
      <c r="N1" s="2">
        <v>5844.75</v>
      </c>
      <c r="O1" s="2">
        <v>5997.94</v>
      </c>
      <c r="P1" s="2">
        <v>3072.67</v>
      </c>
      <c r="Q1" s="2">
        <v>4744.66</v>
      </c>
      <c r="R1">
        <v>589.72</v>
      </c>
      <c r="S1" s="2">
        <v>1823.67</v>
      </c>
      <c r="T1">
        <v>349.37</v>
      </c>
      <c r="U1" s="2">
        <v>2080.6799999999998</v>
      </c>
      <c r="V1" s="2">
        <v>4855.66</v>
      </c>
      <c r="W1" s="2">
        <v>4289.42</v>
      </c>
      <c r="X1" s="2">
        <v>5475.81</v>
      </c>
      <c r="Y1" s="2">
        <v>4293.5</v>
      </c>
      <c r="Z1" s="2">
        <v>5577.1</v>
      </c>
      <c r="AA1" s="2">
        <v>3096.21</v>
      </c>
      <c r="AB1" s="2">
        <v>2814.72</v>
      </c>
      <c r="AC1" s="2">
        <v>3086.76</v>
      </c>
    </row>
    <row r="2" spans="1:29" x14ac:dyDescent="0.3">
      <c r="A2" s="2">
        <v>7915.48</v>
      </c>
      <c r="B2" s="2">
        <v>7950.55</v>
      </c>
      <c r="C2" s="2">
        <v>5079.13</v>
      </c>
      <c r="D2" s="2">
        <v>2872.51</v>
      </c>
      <c r="E2">
        <v>308.39999999999998</v>
      </c>
      <c r="F2" s="2">
        <v>6370.08</v>
      </c>
      <c r="G2" s="2">
        <v>4270.55</v>
      </c>
      <c r="H2" s="2">
        <v>4113.66</v>
      </c>
      <c r="I2" s="2">
        <v>3181.29</v>
      </c>
      <c r="J2" s="2">
        <v>3078.59</v>
      </c>
      <c r="K2" s="2">
        <v>1193.5999999999999</v>
      </c>
      <c r="L2" s="2">
        <v>1584.25</v>
      </c>
      <c r="M2" s="2">
        <v>2423.71</v>
      </c>
      <c r="N2" s="2">
        <v>6673.59</v>
      </c>
      <c r="O2">
        <v>1006.35</v>
      </c>
      <c r="P2" s="2">
        <v>3543.01</v>
      </c>
      <c r="Q2">
        <v>758.77</v>
      </c>
      <c r="R2" s="2">
        <v>2711.71</v>
      </c>
      <c r="S2" s="2">
        <v>2326.73</v>
      </c>
      <c r="T2">
        <v>536.5</v>
      </c>
      <c r="U2" s="2">
        <v>2897.12</v>
      </c>
      <c r="V2" s="2">
        <v>6109.48</v>
      </c>
      <c r="W2" s="2">
        <v>4261.49</v>
      </c>
      <c r="X2" s="2">
        <v>6116.69</v>
      </c>
      <c r="Y2" s="2">
        <v>5941.63</v>
      </c>
      <c r="Z2" s="2">
        <v>6056.2</v>
      </c>
      <c r="AA2" s="2">
        <v>1838.77</v>
      </c>
      <c r="AB2" s="2">
        <v>3472.51</v>
      </c>
      <c r="AC2">
        <v>927.82</v>
      </c>
    </row>
    <row r="3" spans="1:29" x14ac:dyDescent="0.3">
      <c r="A3" s="2">
        <v>6553.97</v>
      </c>
      <c r="B3" s="2">
        <v>6713.61</v>
      </c>
      <c r="C3" s="2">
        <v>3637.47</v>
      </c>
      <c r="D3" s="2">
        <v>1503.71</v>
      </c>
      <c r="E3" s="2">
        <v>2727.38</v>
      </c>
      <c r="F3" s="2">
        <v>4928.41</v>
      </c>
      <c r="G3" s="2">
        <v>2828.87</v>
      </c>
      <c r="H3" s="2">
        <v>2546.7600000000002</v>
      </c>
      <c r="I3" s="2">
        <v>4014.41</v>
      </c>
      <c r="J3" s="2">
        <v>3911.71</v>
      </c>
      <c r="K3">
        <v>247.28</v>
      </c>
      <c r="L3" s="3">
        <v>370.57</v>
      </c>
      <c r="M3" s="2">
        <v>1362.12</v>
      </c>
      <c r="N3" s="2">
        <v>6001.83</v>
      </c>
      <c r="O3" s="2">
        <v>6297.33</v>
      </c>
      <c r="P3" s="2">
        <v>2301.0300000000002</v>
      </c>
      <c r="Q3" s="2">
        <v>5044.0600000000004</v>
      </c>
      <c r="R3">
        <v>630.07000000000005</v>
      </c>
      <c r="S3" s="2">
        <v>1085.51</v>
      </c>
      <c r="T3" s="2">
        <v>1583.56</v>
      </c>
      <c r="U3" s="2">
        <v>1456.44</v>
      </c>
      <c r="V3" s="2">
        <v>4740.68</v>
      </c>
      <c r="W3" s="2">
        <v>3619.94</v>
      </c>
      <c r="X3" s="2">
        <v>4675.0200000000004</v>
      </c>
      <c r="Y3" s="2">
        <v>4370.1899999999996</v>
      </c>
      <c r="Z3" s="2">
        <v>4819.2700000000004</v>
      </c>
      <c r="AA3" s="2">
        <v>3172.95</v>
      </c>
      <c r="AB3" s="2">
        <v>2030.74</v>
      </c>
      <c r="AC3" s="2">
        <v>2971.78</v>
      </c>
    </row>
    <row r="4" spans="1:29" x14ac:dyDescent="0.3">
      <c r="A4" s="2">
        <v>1326.7</v>
      </c>
      <c r="B4" s="2">
        <v>6556.7</v>
      </c>
      <c r="C4" s="2">
        <v>3400.81</v>
      </c>
      <c r="D4">
        <v>384.4</v>
      </c>
      <c r="E4" s="2">
        <v>3627.72</v>
      </c>
      <c r="F4">
        <v>994.01</v>
      </c>
      <c r="G4">
        <v>592.62</v>
      </c>
      <c r="H4" s="2">
        <v>1401.47</v>
      </c>
      <c r="I4" s="2">
        <v>4917.2700000000004</v>
      </c>
      <c r="J4" s="2">
        <v>4814.55</v>
      </c>
      <c r="K4" s="2">
        <v>1754.16</v>
      </c>
      <c r="L4" s="2">
        <v>1502.44</v>
      </c>
      <c r="M4">
        <v>164.99</v>
      </c>
      <c r="N4" s="2">
        <v>4592.3100000000004</v>
      </c>
      <c r="O4" s="2">
        <v>7615.69</v>
      </c>
      <c r="P4" s="2">
        <v>2827.15</v>
      </c>
      <c r="Q4" s="2">
        <v>6361.86</v>
      </c>
      <c r="R4" s="2">
        <v>3051.22</v>
      </c>
      <c r="S4" s="2">
        <v>1611.48</v>
      </c>
      <c r="T4" s="2">
        <v>2901.39</v>
      </c>
      <c r="U4">
        <v>300.07</v>
      </c>
      <c r="V4" s="2">
        <v>3331.17</v>
      </c>
      <c r="W4" s="2">
        <v>4224.47</v>
      </c>
      <c r="X4">
        <v>955.26</v>
      </c>
      <c r="Y4" s="2">
        <v>3222.56</v>
      </c>
      <c r="Z4" s="2">
        <v>4662.3500000000004</v>
      </c>
      <c r="AA4" s="2">
        <v>4713.4399999999996</v>
      </c>
      <c r="AB4">
        <v>651.02</v>
      </c>
      <c r="AC4">
        <v>302.05</v>
      </c>
    </row>
    <row r="5" spans="1:29" x14ac:dyDescent="0.3">
      <c r="A5" s="2">
        <v>1140.07</v>
      </c>
      <c r="B5" s="2">
        <v>5630.08</v>
      </c>
      <c r="C5" s="2">
        <v>2430.4</v>
      </c>
      <c r="D5">
        <v>248.84</v>
      </c>
      <c r="E5" s="2">
        <v>4080.98</v>
      </c>
      <c r="F5">
        <v>807.37</v>
      </c>
      <c r="G5">
        <v>294.07</v>
      </c>
      <c r="H5" s="2">
        <v>2370.3000000000002</v>
      </c>
      <c r="I5" s="2">
        <v>5370.54</v>
      </c>
      <c r="J5" s="2">
        <v>5267.84</v>
      </c>
      <c r="K5" s="2">
        <v>2233.16</v>
      </c>
      <c r="L5" s="2">
        <v>1439.97</v>
      </c>
      <c r="M5">
        <v>439.83</v>
      </c>
      <c r="N5" s="2">
        <v>4692.72</v>
      </c>
      <c r="O5" s="2">
        <v>7348.79</v>
      </c>
      <c r="P5" s="2">
        <v>2036.72</v>
      </c>
      <c r="Q5" s="2">
        <v>6095.51</v>
      </c>
      <c r="R5" s="2">
        <v>2623.65</v>
      </c>
      <c r="S5" s="2">
        <v>1088.55</v>
      </c>
      <c r="T5" s="2">
        <v>2883.6</v>
      </c>
      <c r="U5">
        <v>412.06</v>
      </c>
      <c r="V5" s="2">
        <v>3431.58</v>
      </c>
      <c r="W5" s="2">
        <v>3651.76</v>
      </c>
      <c r="X5">
        <v>768.62</v>
      </c>
      <c r="Y5" s="2">
        <v>4193.7299999999996</v>
      </c>
      <c r="Z5" s="2">
        <v>3734.94</v>
      </c>
      <c r="AA5" s="2">
        <v>4269.6899999999996</v>
      </c>
      <c r="AB5">
        <v>242.24</v>
      </c>
      <c r="AC5">
        <v>436.96</v>
      </c>
    </row>
    <row r="6" spans="1:29" x14ac:dyDescent="0.3">
      <c r="A6" s="2">
        <v>5699.95</v>
      </c>
      <c r="B6" s="2">
        <v>5934.93</v>
      </c>
      <c r="C6" s="2">
        <v>2761.65</v>
      </c>
      <c r="D6" s="2">
        <v>1594.64</v>
      </c>
      <c r="E6" s="2">
        <v>5069.74</v>
      </c>
      <c r="F6" s="2">
        <v>3956.78</v>
      </c>
      <c r="G6">
        <v>644.29999999999995</v>
      </c>
      <c r="H6" s="2">
        <v>3005.76</v>
      </c>
      <c r="I6" s="2">
        <v>6359.29</v>
      </c>
      <c r="J6" s="2">
        <v>6256.6</v>
      </c>
      <c r="K6" s="2">
        <v>3214.31</v>
      </c>
      <c r="L6" s="2">
        <v>2639.36</v>
      </c>
      <c r="M6" s="2">
        <v>2381.5500000000002</v>
      </c>
      <c r="N6" s="2">
        <v>3833.62</v>
      </c>
      <c r="O6" s="2">
        <v>8918.65</v>
      </c>
      <c r="P6">
        <v>772.76</v>
      </c>
      <c r="Q6" s="2">
        <v>7507.82</v>
      </c>
      <c r="R6" s="2">
        <v>3704.85</v>
      </c>
      <c r="S6" s="2">
        <v>2500.86</v>
      </c>
      <c r="T6" s="2">
        <v>4204.87</v>
      </c>
      <c r="U6" s="2">
        <v>1455.98</v>
      </c>
      <c r="V6" s="2">
        <v>2572.48</v>
      </c>
      <c r="W6" s="2">
        <v>4391.01</v>
      </c>
      <c r="X6" s="2">
        <v>3821</v>
      </c>
      <c r="Y6" s="2">
        <v>4829.1899999999996</v>
      </c>
      <c r="Z6" s="2">
        <v>4040.59</v>
      </c>
      <c r="AA6" s="2">
        <v>5674.13</v>
      </c>
      <c r="AB6" s="2">
        <v>1273.33</v>
      </c>
      <c r="AC6">
        <v>231.49</v>
      </c>
    </row>
    <row r="7" spans="1:29" x14ac:dyDescent="0.3">
      <c r="A7">
        <v>503.32</v>
      </c>
      <c r="B7" s="2">
        <v>3676.6</v>
      </c>
      <c r="C7" s="2">
        <v>2902.99</v>
      </c>
      <c r="D7" s="2">
        <v>1324.89</v>
      </c>
      <c r="E7" s="2">
        <v>9255.32</v>
      </c>
      <c r="F7">
        <v>711.12</v>
      </c>
      <c r="G7">
        <v>862.65</v>
      </c>
      <c r="H7" s="2">
        <v>7765.54</v>
      </c>
      <c r="I7" s="2">
        <v>10543.32</v>
      </c>
      <c r="J7" s="2">
        <v>10436.61</v>
      </c>
      <c r="K7" s="2">
        <v>7468.11</v>
      </c>
      <c r="L7" s="2">
        <v>6538.7</v>
      </c>
      <c r="M7" s="2">
        <v>1478.15</v>
      </c>
      <c r="N7" s="2">
        <v>9366.2999999999993</v>
      </c>
      <c r="O7" s="2">
        <v>11479.11</v>
      </c>
      <c r="P7" s="2">
        <v>4365.43</v>
      </c>
      <c r="Q7" s="2">
        <v>9603.73</v>
      </c>
      <c r="R7" s="2">
        <v>5701.71</v>
      </c>
      <c r="S7" s="2">
        <v>5572.67</v>
      </c>
      <c r="T7" s="2">
        <v>7898.61</v>
      </c>
      <c r="U7" s="2">
        <v>1137.76</v>
      </c>
      <c r="V7" s="2">
        <v>8105.16</v>
      </c>
      <c r="W7" s="2">
        <v>3204.72</v>
      </c>
      <c r="X7">
        <v>736.12</v>
      </c>
      <c r="Y7" s="2">
        <v>9581.69</v>
      </c>
      <c r="Z7" s="2">
        <v>1764.72</v>
      </c>
      <c r="AA7" s="2">
        <v>8111.75</v>
      </c>
      <c r="AB7">
        <v>988.13</v>
      </c>
      <c r="AC7" s="2">
        <v>6336.28</v>
      </c>
    </row>
    <row r="8" spans="1:29" x14ac:dyDescent="0.3">
      <c r="A8" s="2">
        <v>5716.23</v>
      </c>
      <c r="B8" s="2">
        <v>5827.18</v>
      </c>
      <c r="C8" s="2">
        <v>2799.74</v>
      </c>
      <c r="D8" s="2">
        <v>3049.84</v>
      </c>
      <c r="E8" s="2">
        <v>4349.09</v>
      </c>
      <c r="F8" s="2">
        <v>4352.25</v>
      </c>
      <c r="G8">
        <v>633.16</v>
      </c>
      <c r="H8" s="2">
        <v>4446.8500000000004</v>
      </c>
      <c r="I8" s="2">
        <v>5638.57</v>
      </c>
      <c r="J8" s="2">
        <v>5535.87</v>
      </c>
      <c r="K8">
        <v>617.16999999999996</v>
      </c>
      <c r="L8">
        <v>630.26</v>
      </c>
      <c r="M8">
        <v>673.58</v>
      </c>
      <c r="N8" s="2">
        <v>7371.72</v>
      </c>
      <c r="O8" s="2">
        <v>5820.13</v>
      </c>
      <c r="P8">
        <v>358</v>
      </c>
      <c r="Q8">
        <v>912.6</v>
      </c>
      <c r="R8">
        <v>204.88</v>
      </c>
      <c r="S8" s="2">
        <v>1555.87</v>
      </c>
      <c r="T8" s="2">
        <v>2705.48</v>
      </c>
      <c r="U8" s="2">
        <v>2634.9</v>
      </c>
      <c r="V8" s="2">
        <v>6107.28</v>
      </c>
      <c r="W8" s="2">
        <v>1550</v>
      </c>
      <c r="X8" s="2">
        <v>3837.29</v>
      </c>
      <c r="Y8" s="2">
        <v>6267.95</v>
      </c>
      <c r="Z8" s="2">
        <v>3932.83</v>
      </c>
      <c r="AA8" s="2">
        <v>2452.79</v>
      </c>
      <c r="AB8" s="2">
        <v>2440.2399999999998</v>
      </c>
      <c r="AC8" s="2">
        <v>4341.6899999999996</v>
      </c>
    </row>
    <row r="9" spans="1:29" x14ac:dyDescent="0.3">
      <c r="A9">
        <v>865.54</v>
      </c>
      <c r="B9" s="2">
        <v>4281.54</v>
      </c>
      <c r="C9">
        <v>1002.25</v>
      </c>
      <c r="D9">
        <v>593</v>
      </c>
      <c r="E9" s="2">
        <v>5539.38</v>
      </c>
      <c r="F9">
        <v>776.37</v>
      </c>
      <c r="G9">
        <v>674.78</v>
      </c>
      <c r="H9" s="2">
        <v>3909.22</v>
      </c>
      <c r="I9" s="2">
        <v>6828.86</v>
      </c>
      <c r="J9" s="2">
        <v>6726.16</v>
      </c>
      <c r="K9" s="2">
        <v>3731.69</v>
      </c>
      <c r="L9" s="2">
        <v>2826.78</v>
      </c>
      <c r="M9">
        <v>722.6</v>
      </c>
      <c r="N9" s="2">
        <v>5519.01</v>
      </c>
      <c r="O9" s="2">
        <v>8504.7999999999993</v>
      </c>
      <c r="P9">
        <v>355.47</v>
      </c>
      <c r="Q9" s="2">
        <v>1422.4</v>
      </c>
      <c r="R9">
        <v>630.82000000000005</v>
      </c>
      <c r="S9" s="2">
        <v>1824.16</v>
      </c>
      <c r="T9" s="2">
        <v>4271.3</v>
      </c>
      <c r="U9">
        <v>293.98</v>
      </c>
      <c r="V9" s="2">
        <v>4257.87</v>
      </c>
      <c r="W9" s="2">
        <v>3413.57</v>
      </c>
      <c r="X9">
        <v>716.39</v>
      </c>
      <c r="Y9" s="2">
        <v>5730.32</v>
      </c>
      <c r="Z9" s="2">
        <v>2387.19</v>
      </c>
      <c r="AA9" s="2">
        <v>5137.4399999999996</v>
      </c>
      <c r="AB9">
        <v>161.93</v>
      </c>
      <c r="AC9">
        <v>602.91999999999996</v>
      </c>
    </row>
    <row r="10" spans="1:29" x14ac:dyDescent="0.3">
      <c r="A10" s="2">
        <v>9104.01</v>
      </c>
      <c r="B10" s="2">
        <v>8834.0300000000007</v>
      </c>
      <c r="C10" s="2">
        <v>6187.54</v>
      </c>
      <c r="D10" s="2">
        <v>5773.1</v>
      </c>
      <c r="E10" s="2">
        <v>4906.1400000000003</v>
      </c>
      <c r="F10" s="2">
        <v>7740.02</v>
      </c>
      <c r="G10" s="2">
        <v>1257.8699999999999</v>
      </c>
      <c r="H10" s="2">
        <v>7123.49</v>
      </c>
      <c r="I10" s="2">
        <v>6194.11</v>
      </c>
      <c r="J10" s="2">
        <v>6091.41</v>
      </c>
      <c r="K10" s="2">
        <v>4203.47</v>
      </c>
      <c r="L10" s="2">
        <v>4300.8</v>
      </c>
      <c r="M10" s="2">
        <v>5499.61</v>
      </c>
      <c r="N10" s="2">
        <v>10095.14</v>
      </c>
      <c r="O10">
        <v>610.04999999999995</v>
      </c>
      <c r="P10">
        <v>999.74</v>
      </c>
      <c r="Q10">
        <v>234.94</v>
      </c>
      <c r="R10">
        <v>750.08</v>
      </c>
      <c r="S10" s="2">
        <v>4866.87</v>
      </c>
      <c r="T10">
        <v>706.61</v>
      </c>
      <c r="U10" s="2">
        <v>5409.26</v>
      </c>
      <c r="V10" s="2">
        <v>8834.02</v>
      </c>
      <c r="W10" s="2">
        <v>4486.13</v>
      </c>
      <c r="X10" s="2">
        <v>7225.07</v>
      </c>
      <c r="Y10" s="2">
        <v>8965.01</v>
      </c>
      <c r="Z10" s="2">
        <v>6939.68</v>
      </c>
      <c r="AA10" s="2">
        <v>1051.46</v>
      </c>
      <c r="AB10" s="2">
        <v>6200.16</v>
      </c>
      <c r="AC10" s="2">
        <v>7065.09</v>
      </c>
    </row>
    <row r="11" spans="1:29" x14ac:dyDescent="0.3">
      <c r="A11">
        <v>711.34</v>
      </c>
      <c r="B11" s="2">
        <v>2560.73</v>
      </c>
      <c r="C11" s="2">
        <v>2050.36</v>
      </c>
      <c r="D11">
        <v>1026</v>
      </c>
      <c r="E11" s="2">
        <v>7783.56</v>
      </c>
      <c r="F11">
        <v>536.5</v>
      </c>
      <c r="G11">
        <v>587.16</v>
      </c>
      <c r="H11" s="2">
        <v>6161.87</v>
      </c>
      <c r="I11" s="2">
        <v>9070.48</v>
      </c>
      <c r="J11" s="2">
        <v>8967.7800000000007</v>
      </c>
      <c r="K11" s="2">
        <v>5984.2</v>
      </c>
      <c r="L11" s="2">
        <v>5079.33</v>
      </c>
      <c r="M11" s="2">
        <v>5537.66</v>
      </c>
      <c r="N11" s="2">
        <v>6477.02</v>
      </c>
      <c r="O11" s="2">
        <v>10626.48</v>
      </c>
      <c r="P11" s="2">
        <v>3512.8</v>
      </c>
      <c r="Q11" s="2">
        <v>9034.1200000000008</v>
      </c>
      <c r="R11" s="2">
        <v>4849.1099999999997</v>
      </c>
      <c r="S11" s="2">
        <v>4321.87</v>
      </c>
      <c r="T11" s="2">
        <v>6523.85</v>
      </c>
      <c r="U11">
        <v>838.87</v>
      </c>
      <c r="V11" s="2">
        <v>5070.6400000000003</v>
      </c>
      <c r="W11" s="2">
        <v>5222.8500000000004</v>
      </c>
      <c r="X11">
        <v>320.91000000000003</v>
      </c>
      <c r="Y11" s="2">
        <v>7868</v>
      </c>
      <c r="Z11" s="2">
        <v>2117.8000000000002</v>
      </c>
      <c r="AA11" s="2">
        <v>7259.15</v>
      </c>
      <c r="AB11">
        <v>689.24</v>
      </c>
      <c r="AC11" s="2">
        <v>4741.66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506F-B219-4E52-AC5C-4B540F8B0D9D}">
  <dimension ref="A1:AC20"/>
  <sheetViews>
    <sheetView workbookViewId="0">
      <selection activeCell="L20" sqref="L20"/>
    </sheetView>
  </sheetViews>
  <sheetFormatPr defaultRowHeight="14.4" x14ac:dyDescent="0.3"/>
  <sheetData>
    <row r="1" spans="1:29" x14ac:dyDescent="0.3">
      <c r="A1">
        <v>503.32</v>
      </c>
      <c r="B1">
        <v>1225.0999999999999</v>
      </c>
      <c r="C1">
        <v>384.4</v>
      </c>
      <c r="D1">
        <v>412.06</v>
      </c>
      <c r="E1">
        <v>536.5</v>
      </c>
      <c r="F1">
        <v>674.78</v>
      </c>
      <c r="G1">
        <v>423.12</v>
      </c>
      <c r="H1">
        <v>398.84</v>
      </c>
      <c r="I1">
        <v>400.99</v>
      </c>
      <c r="J1">
        <v>387.17</v>
      </c>
      <c r="K1">
        <v>370.57</v>
      </c>
      <c r="L1">
        <v>412.06</v>
      </c>
      <c r="M1">
        <v>185.64</v>
      </c>
      <c r="N1">
        <v>804.75</v>
      </c>
      <c r="O1">
        <v>420.35</v>
      </c>
      <c r="P1">
        <v>495.02</v>
      </c>
      <c r="Q1">
        <v>355.8</v>
      </c>
      <c r="R1">
        <v>192.49</v>
      </c>
      <c r="S1">
        <v>412.06</v>
      </c>
      <c r="T1">
        <v>246.13</v>
      </c>
      <c r="U1">
        <v>495.02</v>
      </c>
      <c r="V1">
        <v>577.98</v>
      </c>
      <c r="W1">
        <v>536.5</v>
      </c>
      <c r="X1">
        <v>459.07</v>
      </c>
      <c r="Y1">
        <v>348.94</v>
      </c>
      <c r="Z1">
        <v>362.28</v>
      </c>
      <c r="AA1">
        <v>246.13</v>
      </c>
      <c r="AB1">
        <v>208.48</v>
      </c>
      <c r="AC1">
        <v>774.33</v>
      </c>
    </row>
    <row r="20" spans="15:15" x14ac:dyDescent="0.3">
      <c r="O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4399-5DC0-4E16-B88D-1C5179D731D3}">
  <dimension ref="A1:AC1"/>
  <sheetViews>
    <sheetView workbookViewId="0">
      <selection activeCell="E12" sqref="E12"/>
    </sheetView>
  </sheetViews>
  <sheetFormatPr defaultRowHeight="14.4" x14ac:dyDescent="0.3"/>
  <sheetData>
    <row r="1" spans="1:29" x14ac:dyDescent="0.3">
      <c r="A1">
        <v>1238</v>
      </c>
      <c r="B1">
        <v>14395</v>
      </c>
      <c r="C1">
        <v>785</v>
      </c>
      <c r="D1">
        <v>3178</v>
      </c>
      <c r="E1">
        <v>13889</v>
      </c>
      <c r="F1">
        <v>2603</v>
      </c>
      <c r="G1">
        <v>888</v>
      </c>
      <c r="H1">
        <v>1393</v>
      </c>
      <c r="I1">
        <v>2794</v>
      </c>
      <c r="J1">
        <v>1271</v>
      </c>
      <c r="K1">
        <v>7940</v>
      </c>
      <c r="L1">
        <v>6626</v>
      </c>
      <c r="M1">
        <v>3124</v>
      </c>
      <c r="N1">
        <v>1355</v>
      </c>
      <c r="O1">
        <v>1811</v>
      </c>
      <c r="P1">
        <v>1735</v>
      </c>
      <c r="Q1">
        <v>7584</v>
      </c>
      <c r="R1">
        <v>5726</v>
      </c>
      <c r="S1">
        <v>5877</v>
      </c>
      <c r="T1">
        <v>9026</v>
      </c>
      <c r="U1">
        <v>4237</v>
      </c>
      <c r="V1">
        <v>968</v>
      </c>
      <c r="W1">
        <v>5109</v>
      </c>
      <c r="X1">
        <v>851</v>
      </c>
      <c r="Y1">
        <v>3761</v>
      </c>
      <c r="Z1">
        <v>415</v>
      </c>
      <c r="AA1">
        <v>4739</v>
      </c>
      <c r="AB1">
        <v>1602</v>
      </c>
      <c r="AC1">
        <v>7735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68B8-907D-4A29-8171-BBED487CF617}">
  <dimension ref="A1:K1"/>
  <sheetViews>
    <sheetView topLeftCell="E1" workbookViewId="0">
      <selection activeCell="R26" sqref="R26"/>
    </sheetView>
  </sheetViews>
  <sheetFormatPr defaultRowHeight="14.4" x14ac:dyDescent="0.3"/>
  <cols>
    <col min="2" max="2" width="11" bestFit="1" customWidth="1"/>
  </cols>
  <sheetData>
    <row r="1" spans="1:11" x14ac:dyDescent="0.3">
      <c r="A1">
        <v>38.740529801324506</v>
      </c>
      <c r="B1">
        <v>401.89846773114476</v>
      </c>
      <c r="C1">
        <v>29.540090378309205</v>
      </c>
      <c r="D1">
        <v>476.79150517055649</v>
      </c>
      <c r="E1">
        <v>1557.8913465612463</v>
      </c>
      <c r="F1">
        <v>22.329027921406414</v>
      </c>
      <c r="G1">
        <v>137.49909255898368</v>
      </c>
      <c r="H1">
        <v>431.45559673650206</v>
      </c>
      <c r="I1">
        <v>130.03713733173652</v>
      </c>
      <c r="J1">
        <v>28.546831293241084</v>
      </c>
      <c r="K1">
        <v>8.5953302706033963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044F-C99C-44BA-82AD-AA5D3EFB6FF6}">
  <dimension ref="A1:K1"/>
  <sheetViews>
    <sheetView workbookViewId="0">
      <selection activeCell="K10" sqref="K10"/>
    </sheetView>
  </sheetViews>
  <sheetFormatPr defaultRowHeight="14.4" x14ac:dyDescent="0.3"/>
  <sheetData>
    <row r="1" spans="1:11" x14ac:dyDescent="0.3">
      <c r="A1">
        <v>9211</v>
      </c>
      <c r="B1">
        <v>25709</v>
      </c>
      <c r="C1">
        <v>12503</v>
      </c>
      <c r="D1">
        <v>12811</v>
      </c>
      <c r="E1">
        <v>4237</v>
      </c>
      <c r="F1">
        <v>8703</v>
      </c>
      <c r="G1">
        <v>1653</v>
      </c>
      <c r="H1">
        <v>10835</v>
      </c>
      <c r="I1">
        <v>5010</v>
      </c>
      <c r="J1">
        <v>9395</v>
      </c>
      <c r="K1">
        <v>17849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43B-DB9E-4829-9C46-DA9ED600F69C}">
  <dimension ref="A1:K3"/>
  <sheetViews>
    <sheetView workbookViewId="0">
      <selection activeCell="K21" sqref="K21"/>
    </sheetView>
  </sheetViews>
  <sheetFormatPr defaultRowHeight="14.4" x14ac:dyDescent="0.3"/>
  <sheetData>
    <row r="1" spans="1:11" x14ac:dyDescent="0.3">
      <c r="A1">
        <f>974.97*366</f>
        <v>356839.02</v>
      </c>
      <c r="B1">
        <f>28230.62215*366</f>
        <v>10332407.706900001</v>
      </c>
      <c r="C1">
        <f>1009.125*366</f>
        <v>369339.75</v>
      </c>
      <c r="D1">
        <f>16689.00539*366</f>
        <v>6108175.9727399992</v>
      </c>
      <c r="E1">
        <f>18034.93343*366</f>
        <v>6600785.6353800008</v>
      </c>
      <c r="F1">
        <f>530.955*366</f>
        <v>194329.53000000003</v>
      </c>
      <c r="G1">
        <f>621*366</f>
        <v>227286</v>
      </c>
      <c r="H1">
        <f>12772.73604*366</f>
        <v>4674821.3906399999</v>
      </c>
      <c r="I1">
        <f>1780.016552*366</f>
        <v>651486.05803199997</v>
      </c>
      <c r="J1">
        <f>732.78*366</f>
        <v>268197.48</v>
      </c>
      <c r="K1">
        <f>419.175*366</f>
        <v>153418.05000000002</v>
      </c>
    </row>
    <row r="3" spans="1:11" x14ac:dyDescent="0.3">
      <c r="A3">
        <f>A1/EDCcap!A1</f>
        <v>38.740529801324506</v>
      </c>
      <c r="B3">
        <f>B1/EDCcap!B1</f>
        <v>401.89846773114476</v>
      </c>
      <c r="C3">
        <f>C1/EDCcap!C1</f>
        <v>29.540090378309205</v>
      </c>
      <c r="D3">
        <f>D1/EDCcap!D1</f>
        <v>476.79150517055649</v>
      </c>
      <c r="E3">
        <f>E1/EDCcap!E1</f>
        <v>1557.8913465612463</v>
      </c>
      <c r="F3">
        <f>F1/EDCcap!F1</f>
        <v>22.329027921406414</v>
      </c>
      <c r="G3">
        <f>G1/EDCcap!G1</f>
        <v>137.49909255898368</v>
      </c>
      <c r="H3">
        <f>H1/EDCcap!H1</f>
        <v>431.45559673650206</v>
      </c>
      <c r="I3">
        <f>I1/EDCcap!I1</f>
        <v>130.03713733173652</v>
      </c>
      <c r="J3">
        <f>J1/EDCcap!J1</f>
        <v>28.546831293241084</v>
      </c>
      <c r="K3">
        <f>K1/EDCcap!K1</f>
        <v>8.5953302706033963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Order</vt:lpstr>
      <vt:lpstr>PortEDCBoth</vt:lpstr>
      <vt:lpstr>PortDCBoth</vt:lpstr>
      <vt:lpstr>EDCDemandBoth</vt:lpstr>
      <vt:lpstr>DCArbitraryBoth</vt:lpstr>
      <vt:lpstr>Demand</vt:lpstr>
      <vt:lpstr>WarehouseCostsEDCperContainer</vt:lpstr>
      <vt:lpstr>EDCcap</vt:lpstr>
      <vt:lpstr>Sheet3</vt:lpstr>
      <vt:lpstr>WarehouseEmissionsCost</vt:lpstr>
      <vt:lpstr>WarehouseCostsLDCperContainer</vt:lpstr>
      <vt:lpstr>WarehouseVolumesPerDemandRegion</vt:lpstr>
      <vt:lpstr>WarehouseCostsEDC</vt:lpstr>
      <vt:lpstr>variableEDC</vt:lpstr>
      <vt:lpstr>fixedEDC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Mumbi Gachara</dc:creator>
  <cp:lastModifiedBy>Mumbi Gachara</cp:lastModifiedBy>
  <dcterms:created xsi:type="dcterms:W3CDTF">2024-04-15T19:07:26Z</dcterms:created>
  <dcterms:modified xsi:type="dcterms:W3CDTF">2024-04-24T14:26:19Z</dcterms:modified>
</cp:coreProperties>
</file>