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Code\99se\Hollysys\8. 资源组长工作框架\2. 资源管理\2. 梯队建设\新建文件夹\"/>
    </mc:Choice>
  </mc:AlternateContent>
  <bookViews>
    <workbookView xWindow="0" yWindow="0" windowWidth="15600" windowHeight="7770" tabRatio="808" firstSheet="43" activeTab="51"/>
  </bookViews>
  <sheets>
    <sheet name="常永林" sheetId="55" r:id="rId1"/>
    <sheet name="韩启文" sheetId="56" r:id="rId2"/>
    <sheet name="吴楠" sheetId="57" r:id="rId3"/>
    <sheet name="贾理" sheetId="58" r:id="rId4"/>
    <sheet name="赵程" sheetId="59" r:id="rId5"/>
    <sheet name="肖博" sheetId="60" r:id="rId6"/>
    <sheet name="肖倩" sheetId="61" r:id="rId7"/>
    <sheet name="张琦" sheetId="62" r:id="rId8"/>
    <sheet name="王洲强" sheetId="63" r:id="rId9"/>
    <sheet name="康信刚" sheetId="64" r:id="rId10"/>
    <sheet name="魏文强" sheetId="65" r:id="rId11"/>
    <sheet name="王小雨" sheetId="66" r:id="rId12"/>
    <sheet name="索荣荣" sheetId="67" r:id="rId13"/>
    <sheet name="陈重阳" sheetId="68" r:id="rId14"/>
    <sheet name="胡路政" sheetId="69" r:id="rId15"/>
    <sheet name="绩效评价与潜能分析-吴建波" sheetId="48" r:id="rId16"/>
    <sheet name="绩效评价与潜能分析-支如意" sheetId="49" r:id="rId17"/>
    <sheet name="绩效评价与潜能分析-吴林林" sheetId="50" r:id="rId18"/>
    <sheet name="绩效评价与潜能分析- 李毅" sheetId="51" r:id="rId19"/>
    <sheet name="绩效评价与潜能分析-王琦" sheetId="52" r:id="rId20"/>
    <sheet name="绩效评价与潜能分析-穆璀" sheetId="53" r:id="rId21"/>
    <sheet name="绩效评价与潜能分析-王哲" sheetId="54" r:id="rId22"/>
    <sheet name="倪策" sheetId="43" r:id="rId23"/>
    <sheet name="马晓伟" sheetId="44" r:id="rId24"/>
    <sheet name="崔洋洋" sheetId="45" r:id="rId25"/>
    <sheet name="李玉凤" sheetId="46" r:id="rId26"/>
    <sheet name="梅起银" sheetId="47" r:id="rId27"/>
    <sheet name="李晨亮" sheetId="26" r:id="rId28"/>
    <sheet name="黄树雨" sheetId="27" r:id="rId29"/>
    <sheet name="李鹏" sheetId="28" r:id="rId30"/>
    <sheet name="李盼侬" sheetId="29" r:id="rId31"/>
    <sheet name="沈艺" sheetId="30" r:id="rId32"/>
    <sheet name="张文博" sheetId="31" r:id="rId33"/>
    <sheet name="巨康怡" sheetId="32" r:id="rId34"/>
    <sheet name="刘军涛" sheetId="33" r:id="rId35"/>
    <sheet name="何少鹏" sheetId="34" r:id="rId36"/>
    <sheet name="陈波" sheetId="35" r:id="rId37"/>
    <sheet name="黄涛" sheetId="36" r:id="rId38"/>
    <sheet name="简幼峰" sheetId="37" r:id="rId39"/>
    <sheet name="李小明" sheetId="38" r:id="rId40"/>
    <sheet name="纪仲" sheetId="39" r:id="rId41"/>
    <sheet name="李薇" sheetId="40" r:id="rId42"/>
    <sheet name="贺小路" sheetId="41" r:id="rId43"/>
    <sheet name="宋强" sheetId="42" r:id="rId44"/>
    <sheet name="王斌" sheetId="25" r:id="rId45"/>
    <sheet name="冯勤" sheetId="24" r:id="rId46"/>
    <sheet name="关博熠" sheetId="23" r:id="rId47"/>
    <sheet name="孙丰妹" sheetId="22" r:id="rId48"/>
    <sheet name="刘景瑞" sheetId="21" r:id="rId49"/>
    <sheet name="宋维" sheetId="20" r:id="rId50"/>
    <sheet name="汪玲" sheetId="19" r:id="rId51"/>
    <sheet name="李宽欣" sheetId="18" r:id="rId52"/>
    <sheet name="曹立言" sheetId="17" r:id="rId53"/>
    <sheet name="徐兴平" sheetId="16" r:id="rId54"/>
    <sheet name="刘超" sheetId="15" r:id="rId55"/>
    <sheet name="裴震" sheetId="14" r:id="rId56"/>
    <sheet name="刘远胜" sheetId="13" r:id="rId57"/>
    <sheet name="罗航航" sheetId="8" r:id="rId58"/>
    <sheet name="陈薇朋" sheetId="12" r:id="rId59"/>
    <sheet name="王月虎" sheetId="11" r:id="rId60"/>
    <sheet name="杜柯昊" sheetId="10" r:id="rId61"/>
    <sheet name="刘徐" sheetId="9" r:id="rId62"/>
    <sheet name="张兴" sheetId="7" r:id="rId63"/>
    <sheet name="赵露" sheetId="6" r:id="rId64"/>
    <sheet name="评价汇总" sheetId="4" r:id="rId65"/>
    <sheet name="九宫格模板" sheetId="5" r:id="rId66"/>
  </sheets>
  <externalReferences>
    <externalReference r:id="rId67"/>
  </externalReferences>
  <definedNames>
    <definedName name="_xlnm._FilterDatabase" localSheetId="65" hidden="1">九宫格模板!$B$2:$C$82</definedName>
  </definedNames>
  <calcPr calcId="162913"/>
</workbook>
</file>

<file path=xl/calcChain.xml><?xml version="1.0" encoding="utf-8"?>
<calcChain xmlns="http://schemas.openxmlformats.org/spreadsheetml/2006/main">
  <c r="D27" i="69" l="1"/>
  <c r="I15" i="69"/>
  <c r="B16" i="69" s="1"/>
  <c r="D27" i="68"/>
  <c r="I15" i="68"/>
  <c r="B16" i="68" s="1"/>
  <c r="D27" i="67"/>
  <c r="B16" i="67"/>
  <c r="I15" i="67"/>
  <c r="D27" i="66"/>
  <c r="B16" i="66"/>
  <c r="I15" i="66"/>
  <c r="D27" i="65"/>
  <c r="I15" i="65"/>
  <c r="B16" i="65" s="1"/>
  <c r="D27" i="64"/>
  <c r="B16" i="64"/>
  <c r="I15" i="64"/>
  <c r="D27" i="63"/>
  <c r="B16" i="63"/>
  <c r="I15" i="63"/>
  <c r="D27" i="62"/>
  <c r="I15" i="62"/>
  <c r="B16" i="62" s="1"/>
  <c r="D27" i="61"/>
  <c r="I15" i="61"/>
  <c r="B16" i="61" s="1"/>
  <c r="D27" i="60"/>
  <c r="I15" i="60"/>
  <c r="B16" i="60" s="1"/>
  <c r="D27" i="59"/>
  <c r="B16" i="59"/>
  <c r="I15" i="59"/>
  <c r="D27" i="58"/>
  <c r="B16" i="58"/>
  <c r="I15" i="58"/>
  <c r="D27" i="57"/>
  <c r="I15" i="57"/>
  <c r="B16" i="57" s="1"/>
  <c r="D27" i="56"/>
  <c r="B16" i="56"/>
  <c r="I15" i="56"/>
  <c r="D27" i="55"/>
  <c r="B16" i="55"/>
  <c r="I15" i="55"/>
  <c r="D27" i="54" l="1"/>
  <c r="I15" i="54"/>
  <c r="B16" i="54" s="1"/>
  <c r="D27" i="53"/>
  <c r="B16" i="53"/>
  <c r="I15" i="53"/>
  <c r="D27" i="52"/>
  <c r="I15" i="52"/>
  <c r="B16" i="52" s="1"/>
  <c r="D27" i="51"/>
  <c r="I15" i="51"/>
  <c r="B16" i="51" s="1"/>
  <c r="D27" i="50"/>
  <c r="B16" i="50"/>
  <c r="I15" i="50"/>
  <c r="D27" i="49"/>
  <c r="I15" i="49"/>
  <c r="B16" i="49" s="1"/>
  <c r="D27" i="48"/>
  <c r="I15" i="48"/>
  <c r="B16" i="48" s="1"/>
  <c r="D27" i="47" l="1"/>
  <c r="I15" i="47"/>
  <c r="B16" i="47" s="1"/>
  <c r="D27" i="46"/>
  <c r="I15" i="46"/>
  <c r="B16" i="46" s="1"/>
  <c r="D27" i="45"/>
  <c r="I15" i="45"/>
  <c r="B16" i="45" s="1"/>
  <c r="D27" i="44"/>
  <c r="I15" i="44"/>
  <c r="B16" i="44" s="1"/>
  <c r="D27" i="43"/>
  <c r="B16" i="43"/>
  <c r="I15" i="43"/>
  <c r="D27" i="42" l="1"/>
  <c r="I15" i="42"/>
  <c r="B16" i="42" s="1"/>
  <c r="D27" i="41"/>
  <c r="I15" i="41"/>
  <c r="B16" i="41" s="1"/>
  <c r="D27" i="40"/>
  <c r="I15" i="40"/>
  <c r="B16" i="40" s="1"/>
  <c r="D27" i="39"/>
  <c r="I15" i="39"/>
  <c r="B16" i="39" s="1"/>
  <c r="D27" i="38"/>
  <c r="B16" i="38"/>
  <c r="I15" i="38"/>
  <c r="D27" i="37"/>
  <c r="I15" i="37"/>
  <c r="B16" i="37" s="1"/>
  <c r="D27" i="36"/>
  <c r="I15" i="36"/>
  <c r="B16" i="36" s="1"/>
  <c r="D27" i="35"/>
  <c r="I15" i="35"/>
  <c r="B16" i="35" s="1"/>
  <c r="D27" i="34"/>
  <c r="I15" i="34"/>
  <c r="B16" i="34" s="1"/>
  <c r="D27" i="33"/>
  <c r="I15" i="33"/>
  <c r="B16" i="33" s="1"/>
  <c r="D27" i="32"/>
  <c r="I15" i="32"/>
  <c r="B16" i="32" s="1"/>
  <c r="D27" i="31"/>
  <c r="I15" i="31"/>
  <c r="B16" i="31" s="1"/>
  <c r="D27" i="30"/>
  <c r="B16" i="30"/>
  <c r="I15" i="30"/>
  <c r="D27" i="29"/>
  <c r="I15" i="29"/>
  <c r="B16" i="29" s="1"/>
  <c r="D27" i="28"/>
  <c r="I15" i="28"/>
  <c r="B16" i="28" s="1"/>
  <c r="D27" i="27"/>
  <c r="B16" i="27"/>
  <c r="I15" i="27"/>
  <c r="D27" i="26"/>
  <c r="I15" i="26"/>
  <c r="B16" i="26" s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3" i="5"/>
  <c r="B3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3" i="5"/>
  <c r="I15" i="10" l="1"/>
  <c r="A4" i="5"/>
  <c r="I15" i="25" l="1"/>
  <c r="I15" i="24"/>
  <c r="B16" i="24" s="1"/>
  <c r="I15" i="23"/>
  <c r="I15" i="22"/>
  <c r="B16" i="7"/>
  <c r="B16" i="9"/>
  <c r="B16" i="10"/>
  <c r="B16" i="11"/>
  <c r="B16" i="12"/>
  <c r="B16" i="8"/>
  <c r="B16" i="13"/>
  <c r="B16" i="14"/>
  <c r="B16" i="15"/>
  <c r="B16" i="22"/>
  <c r="B16" i="23" l="1"/>
  <c r="B16" i="25" l="1"/>
  <c r="D27" i="25" l="1"/>
  <c r="D27" i="24"/>
  <c r="D27" i="23"/>
  <c r="D27" i="22"/>
  <c r="D27" i="21"/>
  <c r="I15" i="21"/>
  <c r="B16" i="21" s="1"/>
  <c r="D27" i="20"/>
  <c r="I15" i="20"/>
  <c r="B16" i="20" s="1"/>
  <c r="D27" i="19"/>
  <c r="I15" i="19"/>
  <c r="B16" i="19" s="1"/>
  <c r="D27" i="18"/>
  <c r="I15" i="18"/>
  <c r="B16" i="18" s="1"/>
  <c r="D27" i="17"/>
  <c r="I15" i="17"/>
  <c r="B16" i="17" s="1"/>
  <c r="D27" i="16"/>
  <c r="I15" i="16"/>
  <c r="B16" i="16" s="1"/>
  <c r="D27" i="15"/>
  <c r="I15" i="15"/>
  <c r="D27" i="14"/>
  <c r="I15" i="14"/>
  <c r="D27" i="13"/>
  <c r="I15" i="13"/>
  <c r="D27" i="12"/>
  <c r="I15" i="12"/>
  <c r="D27" i="11"/>
  <c r="I15" i="11"/>
  <c r="D27" i="10"/>
  <c r="D27" i="9"/>
  <c r="I15" i="9"/>
  <c r="D27" i="8"/>
  <c r="I15" i="8"/>
  <c r="D27" i="7"/>
  <c r="I15" i="7"/>
  <c r="D27" i="6"/>
  <c r="I15" i="6"/>
  <c r="B16" i="6" s="1"/>
  <c r="C82" i="5" l="1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E6" i="5"/>
  <c r="D70" i="5"/>
  <c r="D31" i="5"/>
  <c r="D30" i="5"/>
  <c r="E26" i="5"/>
  <c r="D71" i="5"/>
  <c r="E62" i="5"/>
  <c r="E77" i="5"/>
  <c r="D32" i="5"/>
  <c r="D72" i="5"/>
  <c r="E54" i="5"/>
  <c r="E42" i="5"/>
  <c r="D74" i="5"/>
  <c r="E20" i="5"/>
  <c r="D63" i="5"/>
  <c r="E15" i="5"/>
  <c r="D44" i="5"/>
  <c r="E31" i="5"/>
  <c r="D64" i="5"/>
  <c r="D19" i="5"/>
  <c r="D53" i="5"/>
  <c r="D17" i="5"/>
  <c r="E28" i="5"/>
  <c r="D12" i="5"/>
  <c r="E55" i="5"/>
  <c r="E9" i="5"/>
  <c r="E24" i="5"/>
  <c r="D55" i="5"/>
  <c r="D15" i="5"/>
  <c r="E65" i="5"/>
  <c r="D28" i="5"/>
  <c r="E60" i="5"/>
  <c r="E40" i="5"/>
  <c r="D60" i="5"/>
  <c r="D58" i="5"/>
  <c r="E25" i="5"/>
  <c r="E73" i="5"/>
  <c r="D69" i="5"/>
  <c r="D80" i="5"/>
  <c r="E61" i="5"/>
  <c r="E82" i="5"/>
  <c r="D10" i="5"/>
  <c r="D41" i="5"/>
  <c r="D56" i="5"/>
  <c r="E10" i="5"/>
  <c r="D76" i="5"/>
  <c r="E72" i="5"/>
  <c r="E22" i="5"/>
  <c r="E68" i="5"/>
  <c r="E64" i="5"/>
  <c r="E46" i="5"/>
  <c r="E45" i="5"/>
  <c r="D47" i="5"/>
  <c r="D59" i="5"/>
  <c r="E34" i="5"/>
  <c r="E56" i="5"/>
  <c r="E5" i="5"/>
  <c r="E66" i="5"/>
  <c r="E39" i="5"/>
  <c r="E70" i="5"/>
  <c r="D78" i="5"/>
  <c r="D48" i="5"/>
  <c r="E53" i="5"/>
  <c r="E49" i="5"/>
  <c r="D3" i="5"/>
  <c r="E3" i="5"/>
  <c r="D82" i="5"/>
  <c r="E19" i="5"/>
  <c r="D9" i="5"/>
  <c r="E33" i="5"/>
  <c r="D40" i="5"/>
  <c r="D67" i="5"/>
  <c r="D7" i="5"/>
  <c r="E8" i="5"/>
  <c r="D42" i="5"/>
  <c r="E75" i="5"/>
  <c r="E32" i="5"/>
  <c r="E27" i="5"/>
  <c r="D5" i="5"/>
  <c r="D33" i="5"/>
  <c r="E11" i="5"/>
  <c r="D14" i="5"/>
  <c r="D36" i="5"/>
  <c r="E67" i="5"/>
  <c r="D35" i="5"/>
  <c r="D16" i="5"/>
  <c r="E50" i="5"/>
  <c r="D73" i="5"/>
  <c r="D45" i="5"/>
  <c r="E4" i="5"/>
  <c r="D68" i="5"/>
  <c r="D50" i="5"/>
  <c r="D34" i="5"/>
  <c r="E13" i="5"/>
  <c r="E48" i="5"/>
  <c r="E78" i="5"/>
  <c r="D18" i="5"/>
  <c r="D49" i="5"/>
  <c r="E41" i="5"/>
  <c r="D20" i="5"/>
  <c r="D38" i="5"/>
  <c r="E16" i="5"/>
  <c r="E21" i="5"/>
  <c r="E44" i="5"/>
  <c r="E74" i="5"/>
  <c r="E43" i="5"/>
  <c r="D75" i="5"/>
  <c r="E57" i="5"/>
  <c r="E52" i="5"/>
  <c r="D61" i="5"/>
  <c r="D22" i="5"/>
  <c r="D77" i="5"/>
  <c r="D51" i="5"/>
  <c r="E37" i="5"/>
  <c r="E79" i="5"/>
  <c r="D6" i="5"/>
  <c r="D27" i="5"/>
  <c r="E12" i="5"/>
  <c r="E30" i="5"/>
  <c r="D13" i="5"/>
  <c r="D8" i="5"/>
  <c r="E7" i="5"/>
  <c r="D4" i="5"/>
  <c r="D79" i="5"/>
  <c r="E18" i="5"/>
  <c r="D62" i="5"/>
  <c r="E63" i="5"/>
  <c r="E47" i="5"/>
  <c r="D29" i="5"/>
  <c r="D66" i="5"/>
  <c r="E29" i="5"/>
  <c r="E36" i="5"/>
  <c r="D46" i="5"/>
  <c r="E35" i="5"/>
  <c r="D37" i="5"/>
  <c r="D26" i="5"/>
  <c r="E23" i="5"/>
  <c r="D25" i="5"/>
  <c r="E76" i="5"/>
  <c r="D52" i="5"/>
  <c r="D21" i="5"/>
  <c r="E69" i="5"/>
  <c r="E59" i="5"/>
  <c r="D24" i="5"/>
  <c r="E71" i="5"/>
  <c r="D65" i="5"/>
  <c r="E38" i="5"/>
  <c r="E58" i="5"/>
  <c r="D57" i="5"/>
  <c r="D11" i="5"/>
  <c r="E80" i="5"/>
  <c r="D43" i="5"/>
  <c r="E51" i="5"/>
  <c r="E14" i="5"/>
  <c r="D39" i="5"/>
  <c r="E17" i="5"/>
  <c r="E81" i="5"/>
  <c r="D23" i="5"/>
  <c r="D81" i="5"/>
  <c r="D54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<sst xmlns="http://schemas.openxmlformats.org/spreadsheetml/2006/main" count="4271" uniqueCount="721">
  <si>
    <t>绩效</t>
  </si>
  <si>
    <t>潜力</t>
  </si>
  <si>
    <t>（一）《人岗匹配评价表》</t>
  </si>
  <si>
    <t>姓名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</si>
  <si>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</si>
  <si>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</si>
  <si>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</si>
  <si>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</si>
  <si>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</si>
  <si>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</si>
  <si>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</si>
  <si>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</si>
  <si>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</si>
  <si>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</si>
  <si>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</si>
  <si>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</si>
  <si>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</si>
  <si>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</si>
  <si>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</si>
  <si>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</si>
  <si>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</si>
  <si>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</si>
  <si>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</si>
  <si>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</si>
  <si>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</si>
  <si>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</si>
  <si>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</si>
  <si>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</si>
  <si>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</si>
  <si>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</si>
  <si>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</si>
  <si>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</si>
  <si>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</si>
  <si>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</si>
  <si>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</si>
  <si>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</si>
  <si>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</si>
  <si>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</si>
  <si>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</si>
  <si>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</si>
  <si>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</si>
  <si>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</si>
  <si>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</si>
  <si>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</si>
  <si>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</si>
  <si>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</si>
  <si>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</si>
  <si>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</si>
  <si>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</si>
  <si>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</si>
  <si>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</si>
  <si>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</si>
  <si>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</si>
  <si>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</si>
  <si>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</si>
  <si>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</si>
  <si>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</si>
  <si>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</si>
  <si>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</si>
  <si>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</si>
  <si>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</si>
  <si>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</si>
  <si>
    <t>王斌</t>
    <phoneticPr fontId="8" type="noConversion"/>
  </si>
  <si>
    <t>冯勤</t>
    <phoneticPr fontId="8" type="noConversion"/>
  </si>
  <si>
    <t>冯勤</t>
    <phoneticPr fontId="8" type="noConversion"/>
  </si>
  <si>
    <t>关博熠</t>
    <phoneticPr fontId="8" type="noConversion"/>
  </si>
  <si>
    <t>关博熠</t>
    <phoneticPr fontId="8" type="noConversion"/>
  </si>
  <si>
    <t>孙丰妹</t>
    <phoneticPr fontId="8" type="noConversion"/>
  </si>
  <si>
    <t>孙丰妹</t>
    <phoneticPr fontId="8" type="noConversion"/>
  </si>
  <si>
    <t>刘景瑞</t>
    <phoneticPr fontId="8" type="noConversion"/>
  </si>
  <si>
    <t>刘景瑞</t>
    <phoneticPr fontId="8" type="noConversion"/>
  </si>
  <si>
    <t>宋维</t>
    <phoneticPr fontId="8" type="noConversion"/>
  </si>
  <si>
    <t>宋维</t>
    <phoneticPr fontId="8" type="noConversion"/>
  </si>
  <si>
    <t>汪玲</t>
    <phoneticPr fontId="8" type="noConversion"/>
  </si>
  <si>
    <t>汪玲</t>
    <phoneticPr fontId="8" type="noConversion"/>
  </si>
  <si>
    <t>李宽欣</t>
    <phoneticPr fontId="8" type="noConversion"/>
  </si>
  <si>
    <t>李宽欣</t>
    <phoneticPr fontId="8" type="noConversion"/>
  </si>
  <si>
    <t>曹立言</t>
    <phoneticPr fontId="8" type="noConversion"/>
  </si>
  <si>
    <t>曹立言</t>
    <phoneticPr fontId="8" type="noConversion"/>
  </si>
  <si>
    <t>徐兴平</t>
    <phoneticPr fontId="8" type="noConversion"/>
  </si>
  <si>
    <t>徐兴平</t>
    <phoneticPr fontId="8" type="noConversion"/>
  </si>
  <si>
    <t>刘超</t>
    <phoneticPr fontId="8" type="noConversion"/>
  </si>
  <si>
    <t>裴震</t>
    <phoneticPr fontId="8" type="noConversion"/>
  </si>
  <si>
    <t>刘远胜</t>
    <phoneticPr fontId="8" type="noConversion"/>
  </si>
  <si>
    <t>刘远胜</t>
    <phoneticPr fontId="8" type="noConversion"/>
  </si>
  <si>
    <t>陈薇朋</t>
    <phoneticPr fontId="8" type="noConversion"/>
  </si>
  <si>
    <t>陈薇朋</t>
    <phoneticPr fontId="8" type="noConversion"/>
  </si>
  <si>
    <t>王月虎</t>
    <phoneticPr fontId="8" type="noConversion"/>
  </si>
  <si>
    <t>杜柯昊</t>
    <phoneticPr fontId="8" type="noConversion"/>
  </si>
  <si>
    <t>杜柯昊</t>
    <phoneticPr fontId="8" type="noConversion"/>
  </si>
  <si>
    <t>刘徐</t>
    <phoneticPr fontId="8" type="noConversion"/>
  </si>
  <si>
    <t>罗航航</t>
    <phoneticPr fontId="8" type="noConversion"/>
  </si>
  <si>
    <t>张兴</t>
    <phoneticPr fontId="8" type="noConversion"/>
  </si>
  <si>
    <t>张兴</t>
    <phoneticPr fontId="8" type="noConversion"/>
  </si>
  <si>
    <t>赵露</t>
    <phoneticPr fontId="8" type="noConversion"/>
  </si>
  <si>
    <t>助理软件工程师</t>
  </si>
  <si>
    <t>资深软件工程师</t>
  </si>
  <si>
    <t>实习软件工程师</t>
  </si>
  <si>
    <t>软件工程师</t>
  </si>
  <si>
    <t>√</t>
  </si>
  <si>
    <t>√</t>
    <phoneticPr fontId="8" type="noConversion"/>
  </si>
  <si>
    <t>高级软件工程师</t>
  </si>
  <si>
    <t>概要设计编写</t>
    <phoneticPr fontId="12" type="noConversion"/>
  </si>
  <si>
    <t>参与完成1次以上软件模块概要设计编写：0-10分；</t>
    <phoneticPr fontId="12" type="noConversion"/>
  </si>
  <si>
    <t>参与完成1个新模块实现或1个固有模块维护工作：0-10分；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</si>
  <si>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</si>
  <si>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</si>
  <si>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</si>
  <si>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满足以下经验之一：0-10分；
1) 负责4万行以上高级编程语言代码的设计；
2) 独立解决5项以上现场疑难问题；</t>
    <phoneticPr fontId="12" type="noConversion"/>
  </si>
  <si>
    <t>黄涛</t>
    <phoneticPr fontId="8" type="noConversion"/>
  </si>
  <si>
    <t>软件工程师</t>
    <phoneticPr fontId="8" type="noConversion"/>
  </si>
  <si>
    <t>分析思维 - 25分</t>
    <phoneticPr fontId="8" type="noConversion"/>
  </si>
  <si>
    <t>分析思维 - 25分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</si>
  <si>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</si>
  <si>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</si>
  <si>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</si>
  <si>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</si>
  <si>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</si>
  <si>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</si>
  <si>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</si>
  <si>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</si>
  <si>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参与完成1次以上软件模块概要设计编写：0-10分；</t>
    <phoneticPr fontId="12" type="noConversion"/>
  </si>
  <si>
    <t>模块维护工作</t>
    <phoneticPr fontId="12" type="noConversion"/>
  </si>
  <si>
    <t>参与完成1个新模块实现或1个固有模块维护工作：0-10分；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</si>
  <si>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</si>
  <si>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</si>
  <si>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上年度绩效评分（Xa）*20/120</t>
    <phoneticPr fontId="8" type="noConversion"/>
  </si>
  <si>
    <t>李XX</t>
  </si>
  <si>
    <t>高级软件工程师</t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</si>
  <si>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</si>
  <si>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</si>
  <si>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</si>
  <si>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</si>
  <si>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</si>
  <si>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</si>
  <si>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</si>
  <si>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</si>
  <si>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</si>
  <si>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</si>
  <si>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</si>
  <si>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</si>
  <si>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</si>
  <si>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学习能力 - 25分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</si>
  <si>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</si>
  <si>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</si>
  <si>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参与完成1个新模块实现或1个固有模块维护工作：0-10分；</t>
    <phoneticPr fontId="12" type="noConversion"/>
  </si>
  <si>
    <t>编码和疑难问题解决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</si>
  <si>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</si>
  <si>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</si>
  <si>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</si>
  <si>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</si>
  <si>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</si>
  <si>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</si>
  <si>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</si>
  <si>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李鹏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</si>
  <si>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</si>
  <si>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</si>
  <si>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</si>
  <si>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</si>
  <si>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</si>
  <si>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</si>
  <si>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</si>
  <si>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宋强</t>
    <phoneticPr fontId="8" type="noConversion"/>
  </si>
  <si>
    <t>宋强</t>
    <phoneticPr fontId="8" type="noConversion"/>
  </si>
  <si>
    <t>高级软件工程师</t>
    <phoneticPr fontId="8" type="noConversion"/>
  </si>
  <si>
    <t>分析思维 - 25分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</si>
  <si>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</si>
  <si>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</si>
  <si>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</si>
  <si>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</si>
  <si>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</si>
  <si>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高级软件工程师</t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</si>
  <si>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</si>
  <si>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</si>
  <si>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</si>
  <si>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</si>
  <si>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</si>
  <si>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</si>
  <si>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</si>
  <si>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沈艺</t>
    <phoneticPr fontId="8" type="noConversion"/>
  </si>
  <si>
    <t>软件工程师</t>
    <phoneticPr fontId="8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</si>
  <si>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</si>
  <si>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</si>
  <si>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</si>
  <si>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</si>
  <si>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高级软件工程师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</si>
  <si>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</si>
  <si>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</si>
  <si>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</si>
  <si>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</si>
  <si>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</si>
  <si>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</si>
  <si>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</si>
  <si>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</si>
  <si>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</si>
  <si>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</si>
  <si>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</si>
  <si>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</si>
  <si>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</si>
  <si>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巨康怡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</si>
  <si>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</si>
  <si>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刘军涛</t>
    <phoneticPr fontId="8" type="noConversion"/>
  </si>
  <si>
    <t>学习能力 - 25分</t>
    <phoneticPr fontId="8" type="noConversion"/>
  </si>
  <si>
    <t>需求规格编写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</si>
  <si>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</si>
  <si>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</si>
  <si>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何少鹏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</si>
  <si>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</si>
  <si>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</si>
  <si>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</si>
  <si>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需求规格编写</t>
    <phoneticPr fontId="12" type="noConversion"/>
  </si>
  <si>
    <t>能力
（含关键素质（40%）、关键经验（20%）)
 60%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</si>
  <si>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</si>
  <si>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陈波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</si>
  <si>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</si>
  <si>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</si>
  <si>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</si>
  <si>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</si>
  <si>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</si>
  <si>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</si>
  <si>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黄涛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</si>
  <si>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</si>
  <si>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</si>
  <si>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</si>
  <si>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</si>
  <si>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</si>
  <si>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模块维护工作</t>
    <phoneticPr fontId="12" type="noConversion"/>
  </si>
  <si>
    <t>分数</t>
    <phoneticPr fontId="8" type="noConversion"/>
  </si>
  <si>
    <t>简幼峰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</si>
  <si>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</si>
  <si>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</si>
  <si>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李小明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</si>
  <si>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</si>
  <si>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</si>
  <si>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独立完成2次以上软件概要设计编写：0-10分；</t>
    <phoneticPr fontId="12" type="noConversion"/>
  </si>
  <si>
    <t>编码和疑难问题解决</t>
    <phoneticPr fontId="12" type="noConversion"/>
  </si>
  <si>
    <t>纪仲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</si>
  <si>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</si>
  <si>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</si>
  <si>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</si>
  <si>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</si>
  <si>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</si>
  <si>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</si>
  <si>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</si>
  <si>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</si>
  <si>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</si>
  <si>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李薇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</si>
  <si>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</si>
  <si>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</si>
  <si>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</si>
  <si>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模块维护工作</t>
    <phoneticPr fontId="12" type="noConversion"/>
  </si>
  <si>
    <t>上年度绩效评分（Xa）*20/120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</si>
  <si>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</si>
  <si>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</si>
  <si>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宋强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</si>
  <si>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</si>
  <si>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</si>
  <si>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上年度绩效评分（Xa）*20/120</t>
    <phoneticPr fontId="8" type="noConversion"/>
  </si>
  <si>
    <t>高级软件工程师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</si>
  <si>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</si>
  <si>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</si>
  <si>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</si>
  <si>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</si>
  <si>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高级软件工程师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</si>
  <si>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</si>
  <si>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</si>
  <si>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</si>
  <si>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</si>
  <si>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模块维护工作</t>
    <phoneticPr fontId="12" type="noConversion"/>
  </si>
  <si>
    <t>编码和疑难问题解决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</si>
  <si>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</si>
  <si>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</si>
  <si>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</si>
  <si>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倪策</t>
    <phoneticPr fontId="8" type="noConversion"/>
  </si>
  <si>
    <t>倪策</t>
    <phoneticPr fontId="8" type="noConversion"/>
  </si>
  <si>
    <t>评价周期</t>
    <phoneticPr fontId="8" type="noConversion"/>
  </si>
  <si>
    <t>2020.4~2021.3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</si>
  <si>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</si>
  <si>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</si>
  <si>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</si>
  <si>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</si>
  <si>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</si>
  <si>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</si>
  <si>
    <t>独立完成2次以上软件概要设计编写：0-10分；</t>
    <phoneticPr fontId="12" type="noConversion"/>
  </si>
  <si>
    <t>模块维护工作</t>
  </si>
  <si>
    <t>主导完成1个新模块实现或1个固有模块升级维护工作：0-10分；</t>
    <phoneticPr fontId="12" type="noConversion"/>
  </si>
  <si>
    <t>编码和疑难问题解决</t>
  </si>
  <si>
    <t xml:space="preserve">满足以下经验之一：0-10分；
1) 负责4万行以上高级编程语言代码的设计；
2) 独立解决5项以上现场疑难问题；
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</si>
  <si>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</si>
  <si>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 xml:space="preserve">思维敏捷：
◇快速把握问题的核心：0-10分；6
◇快速联想到事物间的关联关系，考虑问题周密：0-10分；5
◇有快速的应变能力：0-10分；5
◇即使在复杂情况下也能做出快速决策：0-10分。6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</si>
  <si>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</si>
  <si>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进取心
15%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</si>
  <si>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</si>
  <si>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马晓伟</t>
    <phoneticPr fontId="8" type="noConversion"/>
  </si>
  <si>
    <t>软件工程师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</si>
  <si>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</si>
  <si>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</si>
  <si>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</si>
  <si>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</si>
  <si>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</si>
  <si>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</si>
  <si>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</si>
  <si>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</si>
  <si>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</si>
  <si>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</si>
  <si>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</si>
  <si>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</si>
  <si>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</si>
  <si>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</si>
  <si>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</si>
  <si>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</si>
  <si>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</si>
  <si>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◇快速把握问题的核心：0-10分；6
◇快速联想到事物间的关联关系，考虑问题周密：0-10分；5
◇有快速的应变能力：0-10分；5.5
◇即使在复杂情况下也能做出快速决策：0-10分。6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</si>
  <si>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</si>
  <si>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</si>
  <si>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</si>
  <si>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</si>
  <si>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</si>
  <si>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</si>
  <si>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</si>
  <si>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崔洋洋</t>
    <phoneticPr fontId="8" type="noConversion"/>
  </si>
  <si>
    <t>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</si>
  <si>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</si>
  <si>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</si>
  <si>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学习能力 - 25分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</si>
  <si>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</si>
  <si>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</si>
  <si>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</si>
  <si>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独立完成2次以上软件概要设计编写：0-10分；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</si>
  <si>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</si>
  <si>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</si>
  <si>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</si>
  <si>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崔洋洋</t>
    <phoneticPr fontId="8" type="noConversion"/>
  </si>
  <si>
    <t>软件工程师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</si>
  <si>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</si>
  <si>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◇快速把握问题的核心：0-10分；5
◇快速联想到事物间的关联关系，考虑问题周密：0-10分；4.5
◇有快速的应变能力：0-10分；5
◇即使在复杂情况下也能做出快速决策：0-10分。5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</si>
  <si>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</si>
  <si>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</si>
  <si>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</si>
  <si>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</si>
  <si>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</si>
  <si>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</si>
  <si>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姓名</t>
    <phoneticPr fontId="8" type="noConversion"/>
  </si>
  <si>
    <t>李玉凤</t>
    <phoneticPr fontId="8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</si>
  <si>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</si>
  <si>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 xml:space="preserve">思维敏捷：
◇快速把握问题的核心：0-10分；-4
◇快速联想到事物间的关联关系，考虑问题周密：0-10分；5
◇有快速的应变能力：0-10分；4
◇即使在复杂情况下也能做出快速决策：0-10分。4
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</si>
  <si>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</si>
  <si>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梅起银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</si>
  <si>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</si>
  <si>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</si>
  <si>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</si>
  <si>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</si>
  <si>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</si>
  <si>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能力
（含关键素质（40%）、关键经验（20%）)
 60%</t>
    <phoneticPr fontId="8" type="noConversion"/>
  </si>
  <si>
    <t xml:space="preserve">思维敏捷：
◇快速把握问题的核心：0-10分；6
◇快速联想到事物间的关联关系，考虑问题周密：0-10分；5
◇有快速的应变能力：0-10分；6.5
◇即使在复杂情况下也能做出快速决策：0-10分。6.5
</t>
    <phoneticPr fontId="8" type="noConversion"/>
  </si>
  <si>
    <t>投入度
25%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</si>
  <si>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</si>
  <si>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</si>
  <si>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吴建波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</si>
  <si>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</si>
  <si>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需求规格编写</t>
    <phoneticPr fontId="12" type="noConversion"/>
  </si>
  <si>
    <t xml:space="preserve">思维敏捷：
◇快速把握问题的核心：0-10分；6
◇快速联想到事物间的关联关系，考虑问题周密：0-10分；5
◇有快速的应变能力：0-10分；7
◇即使在复杂情况下也能做出快速决策：0-10分。6.5
</t>
    <phoneticPr fontId="8" type="noConversion"/>
  </si>
  <si>
    <t>支如意</t>
    <phoneticPr fontId="8" type="noConversion"/>
  </si>
  <si>
    <t>分析思维 - 25分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</si>
  <si>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</si>
  <si>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</si>
  <si>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</si>
  <si>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</si>
  <si>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</si>
  <si>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</si>
  <si>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模块维护工作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</si>
  <si>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</si>
  <si>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</si>
  <si>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分数</t>
    <phoneticPr fontId="8" type="noConversion"/>
  </si>
  <si>
    <t xml:space="preserve">思维敏捷：
◇快速把握问题的核心：0-10分；7
◇快速联想到事物间的关联关系，考虑问题周密：0-10分；7
◇有快速的应变能力：0-10分；6.5
◇即使在复杂情况下也能做出快速决策：0-10分。6.5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</si>
  <si>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</si>
  <si>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</si>
  <si>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</si>
  <si>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</si>
  <si>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</si>
  <si>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</si>
  <si>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吴林林</t>
    <phoneticPr fontId="8" type="noConversion"/>
  </si>
  <si>
    <t>软件工程师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</si>
  <si>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</si>
  <si>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</si>
  <si>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</si>
  <si>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</si>
  <si>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</si>
  <si>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</si>
  <si>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</si>
  <si>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</si>
  <si>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</si>
  <si>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</si>
  <si>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</si>
  <si>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</si>
  <si>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</si>
  <si>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编码和疑难问题解决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</si>
  <si>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</si>
  <si>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</si>
  <si>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</si>
  <si>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高级软件工程师</t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</si>
  <si>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</si>
  <si>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</si>
  <si>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◇快速把握问题的核心：0-10分；6
◇快速联想到事物间的关联关系，考虑问题周密：0-10分；6
◇有快速的应变能力：0-10分；6
◇即使在复杂情况下也能做出快速决策：0-10分。4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</si>
  <si>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</si>
  <si>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</si>
  <si>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</si>
  <si>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</si>
  <si>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</si>
  <si>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</si>
  <si>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</si>
  <si>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李毅</t>
    <phoneticPr fontId="8" type="noConversion"/>
  </si>
  <si>
    <t>助理软件工程师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</si>
  <si>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</si>
  <si>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</si>
  <si>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</si>
  <si>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√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</si>
  <si>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</si>
  <si>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</si>
  <si>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</si>
  <si>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</si>
  <si>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参与完成1次以上软件模块概要设计编写：0-10分；</t>
    <phoneticPr fontId="12" type="noConversion"/>
  </si>
  <si>
    <t>模块维护工作</t>
    <phoneticPr fontId="12" type="noConversion"/>
  </si>
  <si>
    <t>参与完成1个新模块实现或1个固有模块维护工作：0-10分；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</si>
  <si>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</si>
  <si>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</si>
  <si>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</si>
  <si>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</si>
  <si>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</si>
  <si>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高级软件工程师</t>
    <phoneticPr fontId="8" type="noConversion"/>
  </si>
  <si>
    <t>分数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</si>
  <si>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</si>
  <si>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</si>
  <si>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</si>
  <si>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</si>
  <si>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</si>
  <si>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</si>
  <si>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</si>
  <si>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</si>
  <si>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王琦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</si>
  <si>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</si>
  <si>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</si>
  <si>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</si>
  <si>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需求规格编写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</si>
  <si>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</si>
  <si>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</si>
  <si>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</si>
  <si>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</si>
  <si>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高级软件工程师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</si>
  <si>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</si>
  <si>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</si>
  <si>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</si>
  <si>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穆璀</t>
    <phoneticPr fontId="8" type="noConversion"/>
  </si>
  <si>
    <t>助理软件工程师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</si>
  <si>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</si>
  <si>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</si>
  <si>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</si>
  <si>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</si>
  <si>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</si>
  <si>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</si>
  <si>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</si>
  <si>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</si>
  <si>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</si>
  <si>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模块维护工作</t>
    <phoneticPr fontId="12" type="noConversion"/>
  </si>
  <si>
    <t>参与完成1个新模块实现或1个固有模块维护工作：0-10分；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</si>
  <si>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</si>
  <si>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</si>
  <si>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</si>
  <si>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</si>
  <si>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</si>
  <si>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</si>
  <si>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</si>
  <si>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</si>
  <si>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</si>
  <si>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</si>
  <si>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</si>
  <si>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王哲</t>
    <phoneticPr fontId="8" type="noConversion"/>
  </si>
  <si>
    <t>实习软件工程师</t>
    <phoneticPr fontId="8" type="noConversion"/>
  </si>
  <si>
    <t>高级软件工程师</t>
    <phoneticPr fontId="8" type="noConversion"/>
  </si>
  <si>
    <t xml:space="preserve">思维敏捷：
◇快速把握问题的核心：0-10分；5
◇快速联想到事物间的关联关系，考虑问题周密：0-10分；5
◇有快速的应变能力：0-10分；3
◇即使在复杂情况下也能做出快速决策：0-10分。3
</t>
    <phoneticPr fontId="8" type="noConversion"/>
  </si>
  <si>
    <t>常永林</t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</si>
  <si>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</si>
  <si>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常永林</t>
    <phoneticPr fontId="8" type="noConversion"/>
  </si>
  <si>
    <t>高级软件工程师</t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</si>
  <si>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</si>
  <si>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</si>
  <si>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</si>
  <si>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</si>
  <si>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</si>
  <si>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</si>
  <si>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</si>
  <si>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</si>
  <si>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</si>
  <si>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</si>
  <si>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韩启文</t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</si>
  <si>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</si>
  <si>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</si>
  <si>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独立完成2次以上软件概要设计编写：0-10分；</t>
    <phoneticPr fontId="12" type="noConversion"/>
  </si>
  <si>
    <t>模块维护工作</t>
    <phoneticPr fontId="12" type="noConversion"/>
  </si>
  <si>
    <t>韩启文</t>
    <phoneticPr fontId="8" type="noConversion"/>
  </si>
  <si>
    <t>分数</t>
    <phoneticPr fontId="8" type="noConversion"/>
  </si>
  <si>
    <t>进取心
15%</t>
    <phoneticPr fontId="8" type="noConversion"/>
  </si>
  <si>
    <t>吴楠</t>
  </si>
  <si>
    <t>吴楠</t>
    <phoneticPr fontId="8" type="noConversion"/>
  </si>
  <si>
    <t>有主动思考的意识，快速联想到自己接触过的模块</t>
    <phoneticPr fontId="8" type="noConversion"/>
  </si>
  <si>
    <t>贾理</t>
  </si>
  <si>
    <t>软件工程师</t>
    <phoneticPr fontId="8" type="noConversion"/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</si>
  <si>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</si>
  <si>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</si>
  <si>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</si>
  <si>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</si>
  <si>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</si>
  <si>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</si>
  <si>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</si>
  <si>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</si>
  <si>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</si>
  <si>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</si>
  <si>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</si>
  <si>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</si>
  <si>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模块维护工作</t>
    <phoneticPr fontId="12" type="noConversion"/>
  </si>
  <si>
    <t>主导完成1个新模块实现或1个固有模块升级维护工作：0-10分；</t>
    <phoneticPr fontId="12" type="noConversion"/>
  </si>
  <si>
    <t>编码和疑难问题解决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</si>
  <si>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</si>
  <si>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</si>
  <si>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</si>
  <si>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</si>
  <si>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</si>
  <si>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</si>
  <si>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</si>
  <si>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</si>
  <si>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</si>
  <si>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</si>
  <si>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</si>
  <si>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</si>
  <si>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</si>
  <si>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赵程</t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</si>
  <si>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</si>
  <si>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</si>
  <si>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</si>
  <si>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</si>
  <si>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</si>
  <si>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学习能力 - 25分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</si>
  <si>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</si>
  <si>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</si>
  <si>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</si>
  <si>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</si>
  <si>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</si>
  <si>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模块维护工作</t>
    <phoneticPr fontId="12" type="noConversion"/>
  </si>
  <si>
    <t>主导完成1个新模块实现或1个固有模块升级维护工作：0-10分；</t>
    <phoneticPr fontId="12" type="noConversion"/>
  </si>
  <si>
    <t>编码和疑难问题解决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</si>
  <si>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</si>
  <si>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</si>
  <si>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t>软件工程师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</si>
  <si>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</si>
  <si>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</si>
  <si>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</si>
  <si>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</si>
  <si>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</si>
  <si>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</si>
  <si>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</si>
  <si>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</si>
  <si>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肖博</t>
  </si>
  <si>
    <t>分析思维 - 25分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</si>
  <si>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</si>
  <si>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</si>
  <si>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</si>
  <si>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</si>
  <si>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</si>
  <si>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</si>
  <si>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</si>
  <si>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编码和疑难问题解决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</si>
  <si>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</si>
  <si>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</si>
  <si>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分数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</si>
  <si>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</si>
  <si>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</si>
  <si>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投入度
25%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</si>
  <si>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</si>
  <si>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肖倩</t>
    <phoneticPr fontId="8" type="noConversion"/>
  </si>
  <si>
    <t>助理软件工程师</t>
    <phoneticPr fontId="8" type="noConversion"/>
  </si>
  <si>
    <t>在理解需求上理解比较到位、思路清晰，但是需要反复沟通</t>
    <phoneticPr fontId="8" type="noConversion"/>
  </si>
  <si>
    <t>能识别难点，但是做计划时不够重视难点风险点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</si>
  <si>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</si>
  <si>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概要规格编写</t>
    <phoneticPr fontId="12" type="noConversion"/>
  </si>
  <si>
    <t>参与完成1次以上软件模块概要设计编写：0-10分；</t>
    <phoneticPr fontId="12" type="noConversion"/>
  </si>
  <si>
    <t>模块维护工作</t>
    <phoneticPr fontId="12" type="noConversion"/>
  </si>
  <si>
    <t>参与完成1个新模块实现或1个固有模块维护工作：0-10分；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</si>
  <si>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</si>
  <si>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肖倩</t>
  </si>
  <si>
    <t>助理软件工程师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</si>
  <si>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</si>
  <si>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</si>
  <si>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</si>
  <si>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进取心
15%</t>
    <phoneticPr fontId="8" type="noConversion"/>
  </si>
  <si>
    <t>张琦</t>
  </si>
  <si>
    <t>软件工程师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</si>
  <si>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</si>
  <si>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</si>
  <si>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</si>
  <si>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</si>
  <si>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</si>
  <si>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</si>
  <si>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</si>
  <si>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</si>
  <si>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t>分数</t>
    <phoneticPr fontId="8" type="noConversion"/>
  </si>
  <si>
    <t>进取心
15%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</si>
  <si>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</si>
  <si>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王洲强</t>
  </si>
  <si>
    <t>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</si>
  <si>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</si>
  <si>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</si>
  <si>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学习能力 - 25分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</si>
  <si>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</si>
  <si>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</si>
  <si>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</si>
  <si>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</si>
  <si>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</si>
  <si>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</si>
  <si>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分数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</si>
  <si>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</si>
  <si>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投入度
25%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</si>
  <si>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</si>
  <si>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</si>
  <si>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康信刚</t>
  </si>
  <si>
    <t>思维比较敏捷，问题想的比较到位</t>
    <phoneticPr fontId="8" type="noConversion"/>
  </si>
  <si>
    <t>分析问题时过于信任同事，设计时偶尔不会从用户角度思考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</si>
  <si>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</si>
  <si>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</si>
  <si>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康信刚</t>
    <phoneticPr fontId="8" type="noConversion"/>
  </si>
  <si>
    <t>分数</t>
    <phoneticPr fontId="8" type="noConversion"/>
  </si>
  <si>
    <t>能力
（含关键素质（40%）、关键经验（20%）)
 60%</t>
    <phoneticPr fontId="8" type="noConversion"/>
  </si>
  <si>
    <t>有问题时会主动进行沟通提出建议</t>
    <phoneticPr fontId="8" type="noConversion"/>
  </si>
  <si>
    <t>进取心
15%</t>
    <phoneticPr fontId="8" type="noConversion"/>
  </si>
  <si>
    <t>魏文强</t>
  </si>
  <si>
    <t>学习能力 - 25分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</si>
  <si>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</si>
  <si>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</si>
  <si>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概要设计编写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</si>
  <si>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</si>
  <si>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</si>
  <si>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>编码和疑难问题解决</t>
    <phoneticPr fontId="12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</si>
  <si>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</si>
  <si>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</si>
  <si>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</si>
  <si>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</si>
  <si>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王小雨</t>
  </si>
  <si>
    <t>软件工程师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</si>
  <si>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</si>
  <si>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</si>
  <si>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</si>
  <si>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主导完成1个新模块实现或1个固有模块升级维护工作：0-10分；</t>
    <phoneticPr fontId="12" type="noConversion"/>
  </si>
  <si>
    <t>索荣荣</t>
  </si>
  <si>
    <t>思维敏捷，扩展性强，思路清晰</t>
    <phoneticPr fontId="8" type="noConversion"/>
  </si>
  <si>
    <t>分数</t>
    <phoneticPr fontId="8" type="noConversion"/>
  </si>
  <si>
    <t>投入度
25%</t>
    <phoneticPr fontId="8" type="noConversion"/>
  </si>
  <si>
    <t>陈重阳</t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</si>
  <si>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</si>
  <si>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思路清晰，能抓住重点</t>
    <phoneticPr fontId="8" type="noConversion"/>
  </si>
  <si>
    <t>学习能力 - 25分</t>
    <phoneticPr fontId="8" type="noConversion"/>
  </si>
  <si>
    <t>技术调研比较快，但是缺乏深度和横向扩展</t>
    <phoneticPr fontId="8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</si>
  <si>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</si>
  <si>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想的较多，想的比较周全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</si>
  <si>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</si>
  <si>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胡路政</t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</si>
  <si>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</si>
  <si>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思考模式不够开放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</si>
  <si>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</si>
  <si>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</si>
  <si>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编码和疑难问题解决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</si>
  <si>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</si>
  <si>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上年度绩效评分（Xa）*20/120</t>
    <phoneticPr fontId="8" type="noConversion"/>
  </si>
  <si>
    <t>胡路政</t>
    <phoneticPr fontId="8" type="noConversion"/>
  </si>
  <si>
    <t>软件工程师</t>
    <phoneticPr fontId="8" type="noConversion"/>
  </si>
  <si>
    <t>之前有些消极，但最近半年有很大改观，但仍很少提出建议</t>
    <phoneticPr fontId="8" type="noConversion"/>
  </si>
  <si>
    <t>进取心
15%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</si>
  <si>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</si>
  <si>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</si>
  <si>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t>吴建波</t>
  </si>
  <si>
    <t>支如意</t>
  </si>
  <si>
    <t>吴林林</t>
  </si>
  <si>
    <t>李毅</t>
  </si>
  <si>
    <t>王琦</t>
  </si>
  <si>
    <t>穆璀</t>
  </si>
  <si>
    <t>王哲</t>
  </si>
  <si>
    <t>倪策</t>
  </si>
  <si>
    <t>马晓伟</t>
  </si>
  <si>
    <t>崔洋洋</t>
  </si>
  <si>
    <t>李玉凤</t>
  </si>
  <si>
    <t>梅起银</t>
  </si>
  <si>
    <t>黄涛</t>
  </si>
  <si>
    <t>李鹏</t>
  </si>
  <si>
    <t>宋强</t>
  </si>
  <si>
    <t>沈艺</t>
  </si>
  <si>
    <t>巨康怡</t>
  </si>
  <si>
    <t>刘军涛</t>
  </si>
  <si>
    <t>何少鹏</t>
  </si>
  <si>
    <t>陈波</t>
  </si>
  <si>
    <t>简幼峰</t>
  </si>
  <si>
    <t>李小明</t>
  </si>
  <si>
    <t>纪仲</t>
  </si>
  <si>
    <t>李薇</t>
  </si>
  <si>
    <t>王斌</t>
  </si>
  <si>
    <t>冯勤</t>
  </si>
  <si>
    <t>关博熠</t>
  </si>
  <si>
    <t>孙丰妹</t>
  </si>
  <si>
    <t>刘景瑞</t>
  </si>
  <si>
    <t>宋维</t>
  </si>
  <si>
    <t>汪玲</t>
  </si>
  <si>
    <t>李宽欣</t>
  </si>
  <si>
    <t>曹立言</t>
  </si>
  <si>
    <t>徐兴平</t>
  </si>
  <si>
    <t>刘超</t>
  </si>
  <si>
    <t>裴震</t>
  </si>
  <si>
    <t>刘远胜</t>
  </si>
  <si>
    <t>罗航航</t>
  </si>
  <si>
    <t>陈薇朋</t>
  </si>
  <si>
    <t>王月虎</t>
  </si>
  <si>
    <t>杜柯昊</t>
  </si>
  <si>
    <t>刘徐</t>
  </si>
  <si>
    <t>张兴</t>
  </si>
  <si>
    <t>赵露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</si>
</sst>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20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5" fillId="7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13" fillId="2" borderId="0" xfId="1" applyFill="1">
      <alignment vertical="center"/>
    </xf>
    <xf numFmtId="0" fontId="1" fillId="5" borderId="2" xfId="1" applyFont="1" applyFill="1" applyBorder="1" applyAlignment="1">
      <alignment horizontal="justify" vertical="top" wrapText="1"/>
    </xf>
    <xf numFmtId="0" fontId="1" fillId="5" borderId="3" xfId="1" applyFont="1" applyFill="1" applyBorder="1" applyAlignment="1">
      <alignment horizontal="justify" vertical="top" wrapText="1"/>
    </xf>
    <xf numFmtId="0" fontId="4" fillId="0" borderId="0" xfId="1" applyFont="1" applyAlignment="1">
      <alignment vertical="top" wrapText="1"/>
    </xf>
    <xf numFmtId="0" fontId="1" fillId="0" borderId="5" xfId="1" applyFont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 wrapText="1"/>
    </xf>
    <xf numFmtId="0" fontId="3" fillId="0" borderId="5" xfId="1" applyFont="1" applyBorder="1" applyAlignment="1">
      <alignment horizontal="justify" vertical="top" wrapText="1"/>
    </xf>
    <xf numFmtId="0" fontId="4" fillId="0" borderId="2" xfId="1" applyFont="1" applyBorder="1" applyAlignment="1">
      <alignment vertical="center" wrapText="1"/>
    </xf>
    <xf numFmtId="9" fontId="4" fillId="0" borderId="0" xfId="1" applyNumberFormat="1" applyFont="1" applyAlignment="1">
      <alignment vertical="top" wrapText="1"/>
    </xf>
    <xf numFmtId="0" fontId="1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right" vertical="center" wrapText="1"/>
    </xf>
    <xf numFmtId="0" fontId="5" fillId="5" borderId="2" xfId="1" applyFont="1" applyFill="1" applyBorder="1" applyAlignment="1">
      <alignment horizontal="justify" vertical="top" wrapText="1"/>
    </xf>
    <xf numFmtId="0" fontId="5" fillId="5" borderId="3" xfId="1" applyFont="1" applyFill="1" applyBorder="1" applyAlignment="1">
      <alignment horizontal="justify" vertical="top" wrapText="1"/>
    </xf>
    <xf numFmtId="0" fontId="5" fillId="5" borderId="4" xfId="1" applyFont="1" applyFill="1" applyBorder="1" applyAlignment="1">
      <alignment horizontal="justify" vertical="top" wrapText="1"/>
    </xf>
    <xf numFmtId="0" fontId="5" fillId="0" borderId="0" xfId="1" applyFont="1" applyFill="1" applyBorder="1" applyAlignment="1">
      <alignment horizontal="justify" vertical="top" wrapText="1"/>
    </xf>
    <xf numFmtId="0" fontId="4" fillId="0" borderId="0" xfId="1" applyFont="1" applyBorder="1" applyAlignment="1">
      <alignment vertical="top" wrapText="1"/>
    </xf>
    <xf numFmtId="0" fontId="13" fillId="0" borderId="0" xfId="1" applyBorder="1" applyAlignment="1">
      <alignment vertical="center"/>
    </xf>
    <xf numFmtId="0" fontId="7" fillId="0" borderId="0" xfId="1" applyFont="1" applyBorder="1" applyAlignment="1">
      <alignment vertical="top" wrapText="1"/>
    </xf>
    <xf numFmtId="0" fontId="4" fillId="0" borderId="0" xfId="1" applyFont="1" applyBorder="1" applyAlignment="1">
      <alignment vertical="center" wrapText="1"/>
    </xf>
    <xf numFmtId="0" fontId="5" fillId="5" borderId="2" xfId="1" applyFont="1" applyFill="1" applyBorder="1" applyAlignment="1">
      <alignment horizontal="justify" vertical="center" wrapText="1"/>
    </xf>
    <xf numFmtId="0" fontId="4" fillId="0" borderId="0" xfId="1" applyFont="1" applyAlignment="1">
      <alignment vertical="center" wrapText="1"/>
    </xf>
    <xf numFmtId="0" fontId="13" fillId="2" borderId="0" xfId="1" applyFill="1" applyAlignment="1">
      <alignment horizontal="center" vertical="center"/>
    </xf>
    <xf numFmtId="0" fontId="1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6" fillId="2" borderId="0" xfId="1" applyFont="1" applyFill="1">
      <alignment vertical="center"/>
    </xf>
    <xf numFmtId="0" fontId="16" fillId="0" borderId="0" xfId="1" applyFont="1">
      <alignment vertical="center"/>
    </xf>
    <xf numFmtId="0" fontId="16" fillId="0" borderId="0" xfId="1" applyFont="1" applyAlignment="1">
      <alignment vertical="center" wrapText="1"/>
    </xf>
    <xf numFmtId="9" fontId="7" fillId="0" borderId="0" xfId="1" applyNumberFormat="1" applyFont="1" applyAlignment="1">
      <alignment vertical="top" wrapText="1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 wrapText="1"/>
    </xf>
    <xf numFmtId="0" fontId="16" fillId="0" borderId="0" xfId="1" applyFont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right" vertical="center" wrapText="1"/>
    </xf>
    <xf numFmtId="0" fontId="5" fillId="0" borderId="4" xfId="1" applyFont="1" applyFill="1" applyBorder="1" applyAlignment="1">
      <alignment horizontal="right" vertical="center" wrapText="1"/>
    </xf>
    <xf numFmtId="0" fontId="5" fillId="0" borderId="3" xfId="1" applyFont="1" applyFill="1" applyBorder="1" applyAlignment="1">
      <alignment horizontal="right" vertical="center" wrapText="1"/>
    </xf>
    <xf numFmtId="0" fontId="6" fillId="0" borderId="0" xfId="1" applyFont="1" applyAlignment="1">
      <alignment horizontal="left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justify" vertical="top" wrapText="1"/>
    </xf>
    <xf numFmtId="0" fontId="3" fillId="0" borderId="7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right" vertical="center" wrapText="1"/>
    </xf>
    <xf numFmtId="0" fontId="3" fillId="0" borderId="17" xfId="1" applyFont="1" applyFill="1" applyBorder="1" applyAlignment="1">
      <alignment horizontal="left"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top" wrapText="1"/>
    </xf>
    <xf numFmtId="0" fontId="5" fillId="0" borderId="13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1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14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12" xfId="1" applyFont="1" applyBorder="1" applyAlignment="1">
      <alignment vertical="top" wrapText="1"/>
    </xf>
    <xf numFmtId="0" fontId="6" fillId="0" borderId="7" xfId="1" applyFont="1" applyBorder="1" applyAlignment="1">
      <alignment vertical="top" wrapText="1"/>
    </xf>
    <xf numFmtId="0" fontId="3" fillId="0" borderId="5" xfId="1" applyFont="1" applyBorder="1" applyAlignment="1">
      <alignment horizontal="justify" vertical="top" wrapText="1"/>
    </xf>
    <xf numFmtId="0" fontId="1" fillId="0" borderId="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justify" vertical="top" wrapText="1"/>
    </xf>
    <xf numFmtId="0" fontId="1" fillId="5" borderId="4" xfId="1" applyFont="1" applyFill="1" applyBorder="1" applyAlignment="1">
      <alignment horizontal="justify" vertical="top" wrapText="1"/>
    </xf>
    <xf numFmtId="0" fontId="1" fillId="5" borderId="3" xfId="1" applyFont="1" applyFill="1" applyBorder="1" applyAlignment="1">
      <alignment horizontal="justify" vertical="top" wrapText="1"/>
    </xf>
    <xf numFmtId="0" fontId="1" fillId="0" borderId="5" xfId="1" applyFont="1" applyBorder="1" applyAlignment="1">
      <alignment horizontal="center" vertical="top" wrapText="1"/>
    </xf>
    <xf numFmtId="0" fontId="1" fillId="0" borderId="0" xfId="1" applyFont="1" applyAlignment="1">
      <alignment horizontal="left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justify" vertical="top" wrapText="1"/>
    </xf>
    <xf numFmtId="0" fontId="6" fillId="0" borderId="3" xfId="1" applyFont="1" applyBorder="1" applyAlignment="1">
      <alignment horizontal="justify" vertical="top" wrapText="1"/>
    </xf>
    <xf numFmtId="0" fontId="1" fillId="0" borderId="15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justify" vertical="top" wrapText="1"/>
    </xf>
    <xf numFmtId="0" fontId="5" fillId="0" borderId="3" xfId="1" applyFont="1" applyBorder="1" applyAlignment="1">
      <alignment horizontal="justify" vertical="top" wrapText="1"/>
    </xf>
    <xf numFmtId="0" fontId="6" fillId="0" borderId="14" xfId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center" vertical="top" wrapText="1"/>
    </xf>
    <xf numFmtId="0" fontId="3" fillId="0" borderId="9" xfId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left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3" fillId="0" borderId="3" xfId="1" applyBorder="1" applyAlignment="1">
      <alignment horizontal="justify" vertical="top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九宫格模板!$E$3:$E$82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36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4635;&#32467;&#35745;&#21010;&#21450;&#25253;&#21578;\2019\&#20154;&#21147;&#30424;&#28857;\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绩效评价与潜能分析-模板"/>
      <sheetName val="评价汇总"/>
      <sheetName val="九宫格模板"/>
      <sheetName val="常永林"/>
      <sheetName val="韩启文"/>
      <sheetName val="吴楠"/>
      <sheetName val="贾理"/>
      <sheetName val="赵程"/>
      <sheetName val="肖博"/>
      <sheetName val="肖倩"/>
      <sheetName val="张琦"/>
      <sheetName val="王洲强"/>
      <sheetName val="康信刚"/>
      <sheetName val="魏文强"/>
      <sheetName val="王小雨"/>
      <sheetName val="索荣荣"/>
      <sheetName val="陈重阳"/>
      <sheetName val="胡路政"/>
    </sheetNames>
    <sheetDataSet>
      <sheetData sheetId="0" refreshError="1"/>
      <sheetData sheetId="1">
        <row r="3">
          <cell r="A3" t="str">
            <v>魏文强</v>
          </cell>
        </row>
        <row r="23">
          <cell r="F23">
            <v>0</v>
          </cell>
          <cell r="J23">
            <v>0</v>
          </cell>
        </row>
        <row r="24">
          <cell r="F24">
            <v>0</v>
          </cell>
          <cell r="J24">
            <v>0</v>
          </cell>
        </row>
        <row r="25">
          <cell r="F25">
            <v>0</v>
          </cell>
          <cell r="J25">
            <v>0</v>
          </cell>
        </row>
        <row r="26">
          <cell r="F26">
            <v>0</v>
          </cell>
          <cell r="J26">
            <v>0</v>
          </cell>
        </row>
        <row r="27">
          <cell r="F27">
            <v>0</v>
          </cell>
          <cell r="J27">
            <v>0</v>
          </cell>
        </row>
        <row r="28">
          <cell r="F28">
            <v>0</v>
          </cell>
          <cell r="J28">
            <v>0</v>
          </cell>
        </row>
        <row r="29">
          <cell r="F29">
            <v>0</v>
          </cell>
          <cell r="J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4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4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4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4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4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4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5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5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5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5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5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P28"/>
  <sheetViews>
    <sheetView topLeftCell="D19" zoomScale="130" zoomScaleNormal="130" workbookViewId="0">
      <selection activeCell="G26" sqref="G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480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481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482</v>
      </c>
      <c r="C19" s="56" t="s">
        <v>4</v>
      </c>
      <c r="D19" s="55" t="s">
        <v>483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484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485</v>
      </c>
      <c r="C21" s="95"/>
      <c r="D21" s="115" t="s">
        <v>486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6</v>
      </c>
      <c r="H22" s="59">
        <v>6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487</v>
      </c>
      <c r="E23" s="93"/>
      <c r="F23" s="63">
        <v>17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488</v>
      </c>
      <c r="C24" s="95"/>
      <c r="D24" s="98" t="s">
        <v>489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490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491</v>
      </c>
      <c r="C26" s="97"/>
      <c r="D26" s="98" t="s">
        <v>492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50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493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6" width="6" style="25" customWidth="1"/>
    <col min="7" max="7" width="7.875" style="25" customWidth="1"/>
    <col min="8" max="8" width="5.875" style="25" customWidth="1"/>
    <col min="9" max="9" width="7.125" style="25" customWidth="1"/>
    <col min="10" max="10" width="19.25" style="76" customWidth="1"/>
    <col min="11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  <c r="J1" s="75"/>
    </row>
    <row r="2" spans="1:16" ht="14.25" thickBot="1" x14ac:dyDescent="0.2">
      <c r="A2" s="45" t="s">
        <v>3</v>
      </c>
      <c r="B2" s="46" t="s">
        <v>623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4</v>
      </c>
      <c r="J4" s="80" t="s">
        <v>624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J5" s="81"/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359</v>
      </c>
      <c r="E7" s="119"/>
      <c r="F7" s="50"/>
      <c r="G7" s="50" t="s">
        <v>99</v>
      </c>
      <c r="H7" s="50"/>
      <c r="I7" s="51">
        <v>3</v>
      </c>
      <c r="J7" s="82" t="s">
        <v>625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351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626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156</v>
      </c>
      <c r="E12" s="130"/>
      <c r="F12" s="50"/>
      <c r="G12" s="50" t="s">
        <v>99</v>
      </c>
      <c r="H12" s="50"/>
      <c r="I12" s="51">
        <v>8</v>
      </c>
      <c r="J12" s="78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157</v>
      </c>
      <c r="E13" s="130"/>
      <c r="F13" s="50"/>
      <c r="G13" s="50" t="s">
        <v>99</v>
      </c>
      <c r="H13" s="50"/>
      <c r="I13" s="51">
        <v>8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627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59.125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  <c r="J18" s="75"/>
    </row>
    <row r="19" spans="1:16" ht="14.25" thickBot="1" x14ac:dyDescent="0.2">
      <c r="A19" s="55" t="s">
        <v>3</v>
      </c>
      <c r="B19" s="56" t="s">
        <v>628</v>
      </c>
      <c r="C19" s="56" t="s">
        <v>4</v>
      </c>
      <c r="D19" s="55" t="s">
        <v>110</v>
      </c>
      <c r="E19" s="57" t="s">
        <v>5</v>
      </c>
      <c r="F19" s="56"/>
      <c r="G19" s="58"/>
      <c r="H19" s="59"/>
      <c r="I19" s="59"/>
      <c r="J19" s="79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629</v>
      </c>
      <c r="G20" s="58"/>
      <c r="H20" s="59"/>
      <c r="I20" s="59"/>
      <c r="J20" s="79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630</v>
      </c>
      <c r="C21" s="95"/>
      <c r="D21" s="115" t="s">
        <v>131</v>
      </c>
      <c r="E21" s="116"/>
      <c r="F21" s="90">
        <v>27</v>
      </c>
      <c r="G21" s="58"/>
      <c r="H21" s="59"/>
      <c r="I21" s="59"/>
      <c r="J21" s="79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8</v>
      </c>
      <c r="H22" s="59">
        <v>6</v>
      </c>
      <c r="I22" s="59">
        <v>6</v>
      </c>
      <c r="J22" s="59">
        <v>7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260</v>
      </c>
      <c r="E23" s="93"/>
      <c r="F23" s="63">
        <v>16</v>
      </c>
      <c r="G23" s="58"/>
      <c r="H23" s="59"/>
      <c r="I23" s="59"/>
      <c r="J23" s="79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3.5</v>
      </c>
      <c r="G24" s="58" t="s">
        <v>631</v>
      </c>
      <c r="H24" s="59"/>
      <c r="I24" s="59"/>
      <c r="J24" s="79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79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632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79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52.5</v>
      </c>
      <c r="E27" s="87"/>
      <c r="F27" s="88"/>
      <c r="G27" s="58"/>
      <c r="H27" s="59"/>
      <c r="I27" s="59"/>
      <c r="J27" s="79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357</v>
      </c>
      <c r="B28" s="89"/>
      <c r="C28" s="89"/>
      <c r="D28" s="89"/>
      <c r="E28" s="89"/>
      <c r="F28" s="89"/>
      <c r="G28" s="59"/>
      <c r="H28" s="59"/>
      <c r="I28" s="59"/>
      <c r="J28" s="79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633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634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635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636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637</v>
      </c>
      <c r="C12" s="135"/>
      <c r="D12" s="129" t="s">
        <v>638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639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640</v>
      </c>
      <c r="C14" s="135"/>
      <c r="D14" s="129" t="s">
        <v>158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641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642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643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49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644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645</v>
      </c>
      <c r="C2" s="46" t="s">
        <v>4</v>
      </c>
      <c r="D2" s="46" t="s">
        <v>646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536</v>
      </c>
      <c r="C4" s="126"/>
      <c r="D4" s="119" t="s">
        <v>187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647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648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649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544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497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498</v>
      </c>
      <c r="C13" s="135"/>
      <c r="D13" s="129" t="s">
        <v>650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158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46" t="s">
        <v>645</v>
      </c>
      <c r="C19" s="46" t="s">
        <v>4</v>
      </c>
      <c r="D19" s="46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501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49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651</v>
      </c>
      <c r="C2" s="46" t="s">
        <v>4</v>
      </c>
      <c r="D2" s="46" t="s">
        <v>128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4</v>
      </c>
      <c r="J4" s="77" t="s">
        <v>652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37</v>
      </c>
      <c r="C12" s="121"/>
      <c r="D12" s="100" t="s">
        <v>38</v>
      </c>
      <c r="E12" s="10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43.75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653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7</v>
      </c>
      <c r="H22" s="59">
        <v>7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18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654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136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6" width="6" style="25" customWidth="1"/>
    <col min="7" max="7" width="10.375" style="25" customWidth="1"/>
    <col min="8" max="8" width="5.875" style="25" customWidth="1"/>
    <col min="9" max="9" width="7.125" style="25" customWidth="1"/>
    <col min="10" max="10" width="15" style="25" customWidth="1"/>
    <col min="11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655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656</v>
      </c>
      <c r="E4" s="119"/>
      <c r="F4" s="50"/>
      <c r="G4" s="50" t="s">
        <v>99</v>
      </c>
      <c r="H4" s="50"/>
      <c r="I4" s="51">
        <v>4</v>
      </c>
      <c r="J4" s="77" t="s">
        <v>657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215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658</v>
      </c>
      <c r="C8" s="126"/>
      <c r="D8" s="119" t="s">
        <v>366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</v>
      </c>
      <c r="J10" s="77" t="s">
        <v>659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234</v>
      </c>
      <c r="E12" s="130"/>
      <c r="F12" s="50"/>
      <c r="G12" s="50" t="s">
        <v>99</v>
      </c>
      <c r="H12" s="50"/>
      <c r="I12" s="51">
        <v>8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157</v>
      </c>
      <c r="E13" s="130"/>
      <c r="F13" s="50"/>
      <c r="G13" s="50" t="s">
        <v>99</v>
      </c>
      <c r="H13" s="50"/>
      <c r="I13" s="51">
        <v>8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660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59.125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183</v>
      </c>
      <c r="C21" s="95"/>
      <c r="D21" s="115" t="s">
        <v>131</v>
      </c>
      <c r="E21" s="116"/>
      <c r="F21" s="90">
        <v>27</v>
      </c>
      <c r="G21" s="136" t="s">
        <v>661</v>
      </c>
      <c r="H21" s="137"/>
      <c r="I21" s="137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7</v>
      </c>
      <c r="H22" s="59">
        <v>7</v>
      </c>
      <c r="I22" s="59">
        <v>7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3.5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52.5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662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1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F21:F22"/>
    <mergeCell ref="G21:I21"/>
    <mergeCell ref="D23:E23"/>
    <mergeCell ref="B24:C25"/>
    <mergeCell ref="D24:E24"/>
    <mergeCell ref="D25:E25"/>
    <mergeCell ref="B21:C23"/>
    <mergeCell ref="D21:E22"/>
    <mergeCell ref="B26:C26"/>
    <mergeCell ref="D26:E26"/>
    <mergeCell ref="A27:C27"/>
    <mergeCell ref="D27:F27"/>
    <mergeCell ref="A28:F28"/>
    <mergeCell ref="A20:A26"/>
    <mergeCell ref="B20:C20"/>
    <mergeCell ref="D20:E20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6" width="6" style="25" customWidth="1"/>
    <col min="7" max="7" width="10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663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664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</v>
      </c>
      <c r="J7" s="77" t="s">
        <v>665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666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626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667</v>
      </c>
      <c r="E10" s="119"/>
      <c r="F10" s="50"/>
      <c r="G10" s="50" t="s">
        <v>99</v>
      </c>
      <c r="H10" s="50"/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156</v>
      </c>
      <c r="E12" s="130"/>
      <c r="F12" s="50"/>
      <c r="G12" s="50" t="s">
        <v>99</v>
      </c>
      <c r="H12" s="50"/>
      <c r="I12" s="51">
        <v>8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157</v>
      </c>
      <c r="E13" s="130"/>
      <c r="F13" s="50"/>
      <c r="G13" s="50" t="s">
        <v>99</v>
      </c>
      <c r="H13" s="50"/>
      <c r="I13" s="51">
        <v>8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668</v>
      </c>
      <c r="C14" s="135"/>
      <c r="D14" s="129" t="s">
        <v>669</v>
      </c>
      <c r="E14" s="130"/>
      <c r="F14" s="50"/>
      <c r="G14" s="50"/>
      <c r="H14" s="50"/>
      <c r="I14" s="51"/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670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55.6875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671</v>
      </c>
      <c r="C19" s="56" t="s">
        <v>4</v>
      </c>
      <c r="D19" s="55" t="s">
        <v>672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7</v>
      </c>
      <c r="H22" s="59">
        <v>5</v>
      </c>
      <c r="I22" s="59">
        <v>6</v>
      </c>
      <c r="J22" s="60">
        <v>7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 t="s">
        <v>673</v>
      </c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674</v>
      </c>
      <c r="C26" s="97"/>
      <c r="D26" s="98" t="s">
        <v>675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50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676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P28"/>
  <sheetViews>
    <sheetView topLeftCell="A19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358</v>
      </c>
      <c r="C2" s="46" t="s">
        <v>4</v>
      </c>
      <c r="D2" s="46" t="s">
        <v>43</v>
      </c>
      <c r="E2" s="46" t="s">
        <v>275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359</v>
      </c>
      <c r="E7" s="119"/>
      <c r="F7" s="50"/>
      <c r="G7" s="50" t="s">
        <v>99</v>
      </c>
      <c r="H7" s="50"/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4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4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360</v>
      </c>
      <c r="C12" s="121"/>
      <c r="D12" s="100" t="s">
        <v>38</v>
      </c>
      <c r="E12" s="100"/>
      <c r="F12" s="50"/>
      <c r="G12" s="50" t="s">
        <v>99</v>
      </c>
      <c r="H12" s="50"/>
      <c r="I12" s="51">
        <v>7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114.4</v>
      </c>
      <c r="G15" s="104"/>
      <c r="H15" s="105"/>
      <c r="I15" s="54">
        <f>F15*20/120</f>
        <v>19.066666666666666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82.316666666666663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361</v>
      </c>
      <c r="E21" s="116"/>
      <c r="F21" s="90">
        <v>24.5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18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74.5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P28"/>
  <sheetViews>
    <sheetView topLeftCell="A10" zoomScale="145" zoomScaleNormal="145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362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363</v>
      </c>
      <c r="C4" s="126"/>
      <c r="D4" s="119" t="s">
        <v>44</v>
      </c>
      <c r="E4" s="119"/>
      <c r="F4" s="50"/>
      <c r="G4" s="50"/>
      <c r="H4" s="50" t="s">
        <v>99</v>
      </c>
      <c r="I4" s="51">
        <v>4.5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364</v>
      </c>
      <c r="E7" s="119"/>
      <c r="F7" s="50" t="s">
        <v>99</v>
      </c>
      <c r="G7" s="50"/>
      <c r="H7" s="50"/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365</v>
      </c>
      <c r="C8" s="126"/>
      <c r="D8" s="119" t="s">
        <v>116</v>
      </c>
      <c r="E8" s="119"/>
      <c r="F8" s="50"/>
      <c r="G8" s="50" t="s">
        <v>99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4.5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367</v>
      </c>
      <c r="E11" s="119"/>
      <c r="F11" s="50"/>
      <c r="G11" s="50" t="s">
        <v>99</v>
      </c>
      <c r="H11" s="50"/>
      <c r="I11" s="51">
        <v>4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34" t="s">
        <v>368</v>
      </c>
      <c r="C12" s="135"/>
      <c r="D12" s="129" t="s">
        <v>369</v>
      </c>
      <c r="E12" s="13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34" t="s">
        <v>370</v>
      </c>
      <c r="C13" s="135"/>
      <c r="D13" s="129" t="s">
        <v>371</v>
      </c>
      <c r="E13" s="13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34" t="s">
        <v>124</v>
      </c>
      <c r="C14" s="135"/>
      <c r="D14" s="129" t="s">
        <v>372</v>
      </c>
      <c r="E14" s="13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95.7</v>
      </c>
      <c r="G15" s="104"/>
      <c r="H15" s="105"/>
      <c r="I15" s="54">
        <f>F15*20/120</f>
        <v>15.95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82.2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373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374</v>
      </c>
      <c r="E21" s="116"/>
      <c r="F21" s="90">
        <v>27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375</v>
      </c>
      <c r="E23" s="93"/>
      <c r="F23" s="63">
        <v>19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376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377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378</v>
      </c>
      <c r="C26" s="97"/>
      <c r="D26" s="98" t="s">
        <v>379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78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380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P28"/>
  <sheetViews>
    <sheetView topLeftCell="A7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381</v>
      </c>
      <c r="C2" s="46" t="s">
        <v>4</v>
      </c>
      <c r="D2" s="46" t="s">
        <v>382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383</v>
      </c>
      <c r="C4" s="126"/>
      <c r="D4" s="119" t="s">
        <v>384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385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386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387</v>
      </c>
      <c r="E7" s="119"/>
      <c r="F7" s="50"/>
      <c r="G7" s="50" t="s">
        <v>99</v>
      </c>
      <c r="H7" s="50"/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388</v>
      </c>
      <c r="C8" s="126"/>
      <c r="D8" s="119" t="s">
        <v>389</v>
      </c>
      <c r="E8" s="119"/>
      <c r="F8" s="50"/>
      <c r="G8" s="50" t="s">
        <v>99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390</v>
      </c>
      <c r="E9" s="119"/>
      <c r="F9" s="50"/>
      <c r="G9" s="50" t="s">
        <v>99</v>
      </c>
      <c r="H9" s="50"/>
      <c r="I9" s="51">
        <v>4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391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392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34" t="s">
        <v>393</v>
      </c>
      <c r="C12" s="135"/>
      <c r="D12" s="129" t="s">
        <v>394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34" t="s">
        <v>122</v>
      </c>
      <c r="C13" s="135"/>
      <c r="D13" s="129" t="s">
        <v>395</v>
      </c>
      <c r="E13" s="13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34" t="s">
        <v>396</v>
      </c>
      <c r="C14" s="135"/>
      <c r="D14" s="129" t="s">
        <v>397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398</v>
      </c>
      <c r="C15" s="101"/>
      <c r="D15" s="101"/>
      <c r="E15" s="102"/>
      <c r="F15" s="103">
        <v>82</v>
      </c>
      <c r="G15" s="104"/>
      <c r="H15" s="105"/>
      <c r="I15" s="54">
        <f>F15*20/120</f>
        <v>13.666666666666666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56.791666666666664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399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400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401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402</v>
      </c>
      <c r="C21" s="95"/>
      <c r="D21" s="115" t="s">
        <v>403</v>
      </c>
      <c r="E21" s="116"/>
      <c r="F21" s="90">
        <v>22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404</v>
      </c>
      <c r="E23" s="93"/>
      <c r="F23" s="63">
        <v>9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405</v>
      </c>
      <c r="C24" s="95"/>
      <c r="D24" s="98" t="s">
        <v>406</v>
      </c>
      <c r="E24" s="99"/>
      <c r="F24" s="63">
        <v>3.5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407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408</v>
      </c>
      <c r="C26" s="97"/>
      <c r="D26" s="98" t="s">
        <v>409</v>
      </c>
      <c r="E26" s="99"/>
      <c r="F26" s="63">
        <v>10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56.5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410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P28"/>
  <sheetViews>
    <sheetView topLeftCell="A4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411</v>
      </c>
      <c r="C2" s="46" t="s">
        <v>4</v>
      </c>
      <c r="D2" s="46" t="s">
        <v>412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413</v>
      </c>
      <c r="E5" s="119"/>
      <c r="F5" s="50" t="s">
        <v>99</v>
      </c>
      <c r="G5" s="50"/>
      <c r="H5" s="50"/>
      <c r="I5" s="51">
        <v>2.5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414</v>
      </c>
      <c r="E7" s="119"/>
      <c r="F7" s="50" t="s">
        <v>99</v>
      </c>
      <c r="G7" s="50"/>
      <c r="H7" s="50"/>
      <c r="I7" s="51">
        <v>2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415</v>
      </c>
      <c r="C8" s="126"/>
      <c r="D8" s="119" t="s">
        <v>116</v>
      </c>
      <c r="E8" s="119"/>
      <c r="F8" s="50"/>
      <c r="G8" s="50" t="s">
        <v>416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417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418</v>
      </c>
      <c r="E10" s="119"/>
      <c r="F10" s="50" t="s">
        <v>99</v>
      </c>
      <c r="G10" s="50"/>
      <c r="H10" s="50"/>
      <c r="I10" s="51">
        <v>2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419</v>
      </c>
      <c r="E11" s="119"/>
      <c r="F11" s="50"/>
      <c r="G11" s="50" t="s">
        <v>99</v>
      </c>
      <c r="H11" s="50"/>
      <c r="I11" s="51">
        <v>3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420</v>
      </c>
      <c r="C12" s="121"/>
      <c r="D12" s="129" t="s">
        <v>421</v>
      </c>
      <c r="E12" s="130"/>
      <c r="F12" s="50"/>
      <c r="G12" s="50"/>
      <c r="H12" s="50" t="s">
        <v>99</v>
      </c>
      <c r="I12" s="51">
        <v>8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422</v>
      </c>
      <c r="C13" s="121"/>
      <c r="D13" s="129" t="s">
        <v>423</v>
      </c>
      <c r="E13" s="13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424</v>
      </c>
      <c r="C14" s="121"/>
      <c r="D14" s="129" t="s">
        <v>426</v>
      </c>
      <c r="E14" s="13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427</v>
      </c>
      <c r="C15" s="101"/>
      <c r="D15" s="101"/>
      <c r="E15" s="102"/>
      <c r="F15" s="103">
        <v>80.599999999999994</v>
      </c>
      <c r="G15" s="104"/>
      <c r="H15" s="105"/>
      <c r="I15" s="54">
        <f>F15*20/120</f>
        <v>13.433333333333334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58.308333333333337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428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429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430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431</v>
      </c>
      <c r="E21" s="116"/>
      <c r="F21" s="90">
        <v>20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432</v>
      </c>
      <c r="E23" s="93"/>
      <c r="F23" s="63">
        <v>8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433</v>
      </c>
      <c r="C24" s="95"/>
      <c r="D24" s="98" t="s">
        <v>434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435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436</v>
      </c>
      <c r="C26" s="97"/>
      <c r="D26" s="98" t="s">
        <v>437</v>
      </c>
      <c r="E26" s="99"/>
      <c r="F26" s="63">
        <v>9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438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494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202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495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496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497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498</v>
      </c>
      <c r="C13" s="135"/>
      <c r="D13" s="129" t="s">
        <v>157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158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36.875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499</v>
      </c>
      <c r="C19" s="56" t="s">
        <v>4</v>
      </c>
      <c r="D19" s="55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500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2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501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48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P28"/>
  <sheetViews>
    <sheetView topLeftCell="A4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439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440</v>
      </c>
      <c r="E4" s="119"/>
      <c r="F4" s="50"/>
      <c r="G4" s="50" t="s">
        <v>99</v>
      </c>
      <c r="H4" s="50"/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364</v>
      </c>
      <c r="E7" s="119"/>
      <c r="F7" s="50" t="s">
        <v>99</v>
      </c>
      <c r="G7" s="50"/>
      <c r="H7" s="50"/>
      <c r="I7" s="51">
        <v>2.5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 t="s">
        <v>99</v>
      </c>
      <c r="G8" s="50"/>
      <c r="H8" s="50"/>
      <c r="I8" s="51">
        <v>2.5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441</v>
      </c>
      <c r="E9" s="119"/>
      <c r="F9" s="50"/>
      <c r="G9" s="50" t="s">
        <v>99</v>
      </c>
      <c r="H9" s="50"/>
      <c r="I9" s="51">
        <v>4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442</v>
      </c>
      <c r="E10" s="119"/>
      <c r="F10" s="50"/>
      <c r="G10" s="50" t="s">
        <v>99</v>
      </c>
      <c r="H10" s="50"/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443</v>
      </c>
      <c r="C12" s="121"/>
      <c r="D12" s="100" t="s">
        <v>38</v>
      </c>
      <c r="E12" s="10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370</v>
      </c>
      <c r="C13" s="121"/>
      <c r="D13" s="100" t="s">
        <v>40</v>
      </c>
      <c r="E13" s="100"/>
      <c r="F13" s="50"/>
      <c r="G13" s="50"/>
      <c r="H13" s="50"/>
      <c r="I13" s="51">
        <v>8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444</v>
      </c>
      <c r="C14" s="121"/>
      <c r="D14" s="100" t="s">
        <v>445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446</v>
      </c>
      <c r="C15" s="101"/>
      <c r="D15" s="101"/>
      <c r="E15" s="102"/>
      <c r="F15" s="103">
        <v>81.5</v>
      </c>
      <c r="G15" s="104"/>
      <c r="H15" s="105"/>
      <c r="I15" s="54">
        <f>F15*20/120</f>
        <v>13.583333333333334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54.083333333333336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447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448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373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22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8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449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450</v>
      </c>
      <c r="E26" s="99"/>
      <c r="F26" s="63">
        <v>10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451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P28"/>
  <sheetViews>
    <sheetView topLeftCell="A4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452</v>
      </c>
      <c r="C2" s="46" t="s">
        <v>4</v>
      </c>
      <c r="D2" s="46" t="s">
        <v>453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454</v>
      </c>
      <c r="C4" s="126"/>
      <c r="D4" s="119" t="s">
        <v>455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456</v>
      </c>
      <c r="E5" s="119"/>
      <c r="F5" s="50"/>
      <c r="G5" s="50" t="s">
        <v>99</v>
      </c>
      <c r="H5" s="50"/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457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 t="s">
        <v>99</v>
      </c>
      <c r="G7" s="50"/>
      <c r="H7" s="50"/>
      <c r="I7" s="51">
        <v>2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458</v>
      </c>
      <c r="C8" s="126"/>
      <c r="D8" s="119" t="s">
        <v>459</v>
      </c>
      <c r="E8" s="119"/>
      <c r="F8" s="50"/>
      <c r="G8" s="50" t="s">
        <v>99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460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461</v>
      </c>
      <c r="E10" s="119"/>
      <c r="F10" s="50" t="s">
        <v>99</v>
      </c>
      <c r="G10" s="50"/>
      <c r="H10" s="50"/>
      <c r="I10" s="51">
        <v>2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462</v>
      </c>
      <c r="E11" s="119"/>
      <c r="F11" s="50"/>
      <c r="G11" s="50" t="s">
        <v>99</v>
      </c>
      <c r="H11" s="50"/>
      <c r="I11" s="51">
        <v>3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29" t="s">
        <v>121</v>
      </c>
      <c r="E12" s="13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463</v>
      </c>
      <c r="C13" s="121"/>
      <c r="D13" s="129" t="s">
        <v>464</v>
      </c>
      <c r="E13" s="13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465</v>
      </c>
      <c r="C14" s="121"/>
      <c r="D14" s="129" t="s">
        <v>466</v>
      </c>
      <c r="E14" s="130"/>
      <c r="F14" s="50"/>
      <c r="G14" s="50"/>
      <c r="H14" s="50" t="s">
        <v>99</v>
      </c>
      <c r="I14" s="51">
        <v>8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467</v>
      </c>
      <c r="C15" s="101"/>
      <c r="D15" s="101"/>
      <c r="E15" s="102"/>
      <c r="F15" s="103">
        <v>85.7</v>
      </c>
      <c r="G15" s="104"/>
      <c r="H15" s="105"/>
      <c r="I15" s="54">
        <f>F15*20/120</f>
        <v>14.283333333333333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70.408333333333331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468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429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469</v>
      </c>
      <c r="C21" s="95"/>
      <c r="D21" s="115" t="s">
        <v>470</v>
      </c>
      <c r="E21" s="116"/>
      <c r="F21" s="90">
        <v>21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471</v>
      </c>
      <c r="E23" s="93"/>
      <c r="F23" s="63">
        <v>8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472</v>
      </c>
      <c r="C24" s="95"/>
      <c r="D24" s="98" t="s">
        <v>473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14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474</v>
      </c>
      <c r="C26" s="97"/>
      <c r="D26" s="98" t="s">
        <v>475</v>
      </c>
      <c r="E26" s="99"/>
      <c r="F26" s="63">
        <v>10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56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P28"/>
  <sheetViews>
    <sheetView topLeftCell="A4" zoomScale="130" zoomScaleNormal="130" workbookViewId="0">
      <selection activeCell="F26" sqref="F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476</v>
      </c>
      <c r="C2" s="46" t="s">
        <v>4</v>
      </c>
      <c r="D2" s="46" t="s">
        <v>477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 t="s">
        <v>99</v>
      </c>
      <c r="G4" s="50"/>
      <c r="H4" s="50"/>
      <c r="I4" s="51">
        <v>2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 t="s">
        <v>99</v>
      </c>
      <c r="G5" s="50"/>
      <c r="H5" s="50"/>
      <c r="I5" s="51">
        <v>2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 t="s">
        <v>99</v>
      </c>
      <c r="G6" s="50"/>
      <c r="H6" s="50"/>
      <c r="I6" s="51">
        <v>2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 t="s">
        <v>99</v>
      </c>
      <c r="G7" s="50"/>
      <c r="H7" s="50"/>
      <c r="I7" s="51">
        <v>1.5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 t="s">
        <v>99</v>
      </c>
      <c r="G8" s="50"/>
      <c r="H8" s="50"/>
      <c r="I8" s="51">
        <v>2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 t="s">
        <v>99</v>
      </c>
      <c r="G9" s="50"/>
      <c r="H9" s="50"/>
      <c r="I9" s="51">
        <v>2.5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 t="s">
        <v>99</v>
      </c>
      <c r="G10" s="50"/>
      <c r="H10" s="50"/>
      <c r="I10" s="51">
        <v>2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 t="s">
        <v>99</v>
      </c>
      <c r="G11" s="50"/>
      <c r="H11" s="50"/>
      <c r="I11" s="51">
        <v>2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20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478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479</v>
      </c>
      <c r="E21" s="116"/>
      <c r="F21" s="90">
        <v>16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8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8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8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J28"/>
  <sheetViews>
    <sheetView topLeftCell="A4" zoomScale="115" zoomScaleNormal="115" workbookViewId="0">
      <selection activeCell="D12" sqref="D12:H14"/>
    </sheetView>
  </sheetViews>
  <sheetFormatPr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9" customWidth="1"/>
    <col min="8" max="8" width="5.875" style="29" customWidth="1"/>
    <col min="9" max="9" width="7.125" style="29" customWidth="1"/>
    <col min="10" max="16384" width="9" style="25"/>
  </cols>
  <sheetData>
    <row r="1" spans="1:10" ht="14.25" thickBot="1" x14ac:dyDescent="0.2">
      <c r="A1" s="44" t="s">
        <v>2</v>
      </c>
      <c r="B1" s="44"/>
      <c r="C1" s="44"/>
      <c r="D1" s="44"/>
      <c r="E1" s="44"/>
      <c r="F1" s="65"/>
      <c r="G1" s="65"/>
      <c r="H1" s="65"/>
      <c r="I1" s="65"/>
      <c r="J1" s="44"/>
    </row>
    <row r="2" spans="1:10" ht="14.25" thickBot="1" x14ac:dyDescent="0.2">
      <c r="A2" s="45" t="s">
        <v>3</v>
      </c>
      <c r="B2" s="46" t="s">
        <v>274</v>
      </c>
      <c r="C2" s="46" t="s">
        <v>4</v>
      </c>
      <c r="D2" s="46" t="s">
        <v>110</v>
      </c>
      <c r="E2" s="46" t="s">
        <v>275</v>
      </c>
      <c r="F2" s="146" t="s">
        <v>276</v>
      </c>
      <c r="G2" s="146"/>
      <c r="H2" s="146"/>
      <c r="I2" s="147"/>
    </row>
    <row r="3" spans="1:10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66" t="s">
        <v>9</v>
      </c>
      <c r="G3" s="66" t="s">
        <v>10</v>
      </c>
      <c r="H3" s="66" t="s">
        <v>11</v>
      </c>
      <c r="I3" s="66" t="s">
        <v>12</v>
      </c>
    </row>
    <row r="4" spans="1:10" ht="37.5" customHeight="1" thickBot="1" x14ac:dyDescent="0.2">
      <c r="A4" s="120"/>
      <c r="B4" s="125" t="s">
        <v>112</v>
      </c>
      <c r="C4" s="126"/>
      <c r="D4" s="119" t="s">
        <v>277</v>
      </c>
      <c r="E4" s="119"/>
      <c r="F4" s="67"/>
      <c r="G4" s="67" t="s">
        <v>99</v>
      </c>
      <c r="H4" s="67"/>
      <c r="I4" s="68">
        <v>4</v>
      </c>
    </row>
    <row r="5" spans="1:10" ht="34.5" customHeight="1" thickBot="1" x14ac:dyDescent="0.2">
      <c r="A5" s="120"/>
      <c r="B5" s="125"/>
      <c r="C5" s="126"/>
      <c r="D5" s="99" t="s">
        <v>45</v>
      </c>
      <c r="E5" s="119"/>
      <c r="F5" s="67"/>
      <c r="G5" s="67" t="s">
        <v>99</v>
      </c>
      <c r="H5" s="67"/>
      <c r="I5" s="68">
        <v>4</v>
      </c>
    </row>
    <row r="6" spans="1:10" ht="33" customHeight="1" thickBot="1" x14ac:dyDescent="0.2">
      <c r="A6" s="120"/>
      <c r="B6" s="125"/>
      <c r="C6" s="126"/>
      <c r="D6" s="99" t="s">
        <v>278</v>
      </c>
      <c r="E6" s="119"/>
      <c r="F6" s="67"/>
      <c r="G6" s="67" t="s">
        <v>99</v>
      </c>
      <c r="H6" s="67"/>
      <c r="I6" s="68">
        <v>4</v>
      </c>
    </row>
    <row r="7" spans="1:10" ht="39" customHeight="1" thickBot="1" x14ac:dyDescent="0.2">
      <c r="A7" s="120"/>
      <c r="B7" s="127"/>
      <c r="C7" s="128"/>
      <c r="D7" s="99" t="s">
        <v>47</v>
      </c>
      <c r="E7" s="119"/>
      <c r="F7" s="67"/>
      <c r="G7" s="67" t="s">
        <v>99</v>
      </c>
      <c r="H7" s="67"/>
      <c r="I7" s="68">
        <v>3</v>
      </c>
    </row>
    <row r="8" spans="1:10" ht="36" customHeight="1" thickBot="1" x14ac:dyDescent="0.2">
      <c r="A8" s="120"/>
      <c r="B8" s="125" t="s">
        <v>279</v>
      </c>
      <c r="C8" s="126"/>
      <c r="D8" s="119" t="s">
        <v>116</v>
      </c>
      <c r="E8" s="119"/>
      <c r="F8" s="67"/>
      <c r="G8" s="67" t="s">
        <v>99</v>
      </c>
      <c r="H8" s="67"/>
      <c r="I8" s="68">
        <v>3.5</v>
      </c>
    </row>
    <row r="9" spans="1:10" ht="35.1" customHeight="1" thickBot="1" x14ac:dyDescent="0.2">
      <c r="A9" s="120"/>
      <c r="B9" s="125"/>
      <c r="C9" s="126"/>
      <c r="D9" s="119" t="s">
        <v>117</v>
      </c>
      <c r="E9" s="119"/>
      <c r="F9" s="67"/>
      <c r="G9" s="67" t="s">
        <v>99</v>
      </c>
      <c r="H9" s="67"/>
      <c r="I9" s="68">
        <v>4</v>
      </c>
    </row>
    <row r="10" spans="1:10" ht="38.25" customHeight="1" thickBot="1" x14ac:dyDescent="0.2">
      <c r="A10" s="120"/>
      <c r="B10" s="125"/>
      <c r="C10" s="126"/>
      <c r="D10" s="99" t="s">
        <v>280</v>
      </c>
      <c r="E10" s="119"/>
      <c r="F10" s="67"/>
      <c r="G10" s="67" t="s">
        <v>99</v>
      </c>
      <c r="H10" s="67"/>
      <c r="I10" s="68">
        <v>3.5</v>
      </c>
    </row>
    <row r="11" spans="1:10" ht="35.25" customHeight="1" thickBot="1" x14ac:dyDescent="0.2">
      <c r="A11" s="120"/>
      <c r="B11" s="127"/>
      <c r="C11" s="128"/>
      <c r="D11" s="99" t="s">
        <v>281</v>
      </c>
      <c r="E11" s="119"/>
      <c r="F11" s="67"/>
      <c r="G11" s="67" t="s">
        <v>99</v>
      </c>
      <c r="H11" s="67"/>
      <c r="I11" s="68">
        <v>4</v>
      </c>
    </row>
    <row r="12" spans="1:10" ht="14.25" customHeight="1" thickBot="1" x14ac:dyDescent="0.2">
      <c r="A12" s="120" t="s">
        <v>13</v>
      </c>
      <c r="B12" s="134" t="s">
        <v>282</v>
      </c>
      <c r="C12" s="145"/>
      <c r="D12" s="129" t="s">
        <v>283</v>
      </c>
      <c r="E12" s="130"/>
      <c r="F12" s="67" t="s">
        <v>99</v>
      </c>
      <c r="G12" s="67"/>
      <c r="H12" s="67"/>
      <c r="I12" s="68">
        <v>0</v>
      </c>
      <c r="J12" s="52"/>
    </row>
    <row r="13" spans="1:10" ht="14.25" customHeight="1" thickBot="1" x14ac:dyDescent="0.2">
      <c r="A13" s="120"/>
      <c r="B13" s="134" t="s">
        <v>284</v>
      </c>
      <c r="C13" s="145"/>
      <c r="D13" s="129" t="s">
        <v>285</v>
      </c>
      <c r="E13" s="130"/>
      <c r="F13" s="67"/>
      <c r="G13" s="67" t="s">
        <v>99</v>
      </c>
      <c r="H13" s="67"/>
      <c r="I13" s="68">
        <v>10</v>
      </c>
    </row>
    <row r="14" spans="1:10" ht="36.75" customHeight="1" thickBot="1" x14ac:dyDescent="0.2">
      <c r="A14" s="120"/>
      <c r="B14" s="134" t="s">
        <v>286</v>
      </c>
      <c r="C14" s="145"/>
      <c r="D14" s="129" t="s">
        <v>287</v>
      </c>
      <c r="E14" s="130"/>
      <c r="F14" s="67" t="s">
        <v>99</v>
      </c>
      <c r="G14" s="67"/>
      <c r="H14" s="67"/>
      <c r="I14" s="68">
        <v>0</v>
      </c>
    </row>
    <row r="15" spans="1:10" ht="26.25" thickBot="1" x14ac:dyDescent="0.2">
      <c r="A15" s="53" t="s">
        <v>14</v>
      </c>
      <c r="B15" s="101" t="s">
        <v>126</v>
      </c>
      <c r="C15" s="101"/>
      <c r="D15" s="101"/>
      <c r="E15" s="102"/>
      <c r="F15" s="142">
        <v>78.5</v>
      </c>
      <c r="G15" s="143"/>
      <c r="H15" s="144"/>
      <c r="I15" s="69">
        <f>F15*20/120</f>
        <v>13.083333333333334</v>
      </c>
    </row>
    <row r="16" spans="1:10" ht="26.25" thickBot="1" x14ac:dyDescent="0.2">
      <c r="A16" s="53" t="s">
        <v>15</v>
      </c>
      <c r="B16" s="106">
        <f>(I4+I5+I6+I7+I8+I9+I10+I11)*1.25+I12+I13+I14+I15</f>
        <v>60.583333333333336</v>
      </c>
      <c r="C16" s="106"/>
      <c r="D16" s="106"/>
      <c r="E16" s="106"/>
      <c r="F16" s="106"/>
      <c r="G16" s="106"/>
      <c r="H16" s="106"/>
      <c r="I16" s="106"/>
    </row>
    <row r="17" spans="1:10" ht="40.5" customHeight="1" x14ac:dyDescent="0.15">
      <c r="A17" s="138" t="s">
        <v>288</v>
      </c>
      <c r="B17" s="139"/>
      <c r="C17" s="139"/>
      <c r="D17" s="139"/>
      <c r="E17" s="139"/>
      <c r="F17" s="139"/>
      <c r="G17" s="139"/>
      <c r="H17" s="139"/>
      <c r="I17" s="139"/>
    </row>
    <row r="18" spans="1:10" ht="14.25" thickBot="1" x14ac:dyDescent="0.2">
      <c r="A18" s="44" t="s">
        <v>16</v>
      </c>
      <c r="B18" s="44"/>
      <c r="C18" s="44"/>
      <c r="D18" s="44"/>
      <c r="E18" s="44"/>
      <c r="F18" s="65"/>
      <c r="G18" s="65"/>
      <c r="H18" s="65"/>
      <c r="I18" s="65"/>
      <c r="J18" s="44"/>
    </row>
    <row r="19" spans="1:10" ht="14.25" thickBot="1" x14ac:dyDescent="0.2">
      <c r="A19" s="55" t="s">
        <v>3</v>
      </c>
      <c r="B19" s="56" t="s">
        <v>273</v>
      </c>
      <c r="C19" s="56" t="s">
        <v>4</v>
      </c>
      <c r="D19" s="55" t="s">
        <v>110</v>
      </c>
      <c r="E19" s="57" t="s">
        <v>5</v>
      </c>
      <c r="F19" s="70"/>
      <c r="G19" s="71"/>
      <c r="H19" s="72"/>
      <c r="I19" s="72"/>
      <c r="J19" s="60"/>
    </row>
    <row r="20" spans="1:10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73" t="s">
        <v>129</v>
      </c>
      <c r="G20" s="71"/>
      <c r="H20" s="72"/>
      <c r="I20" s="72"/>
      <c r="J20" s="60"/>
    </row>
    <row r="21" spans="1:10" ht="14.25" thickBot="1" x14ac:dyDescent="0.2">
      <c r="A21" s="109"/>
      <c r="B21" s="94" t="s">
        <v>130</v>
      </c>
      <c r="C21" s="95"/>
      <c r="D21" s="115" t="s">
        <v>289</v>
      </c>
      <c r="E21" s="116"/>
      <c r="F21" s="90">
        <v>22</v>
      </c>
      <c r="G21" s="71"/>
      <c r="H21" s="72"/>
      <c r="I21" s="72"/>
      <c r="J21" s="60"/>
    </row>
    <row r="22" spans="1:10" ht="48.75" customHeight="1" thickBot="1" x14ac:dyDescent="0.2">
      <c r="A22" s="109"/>
      <c r="B22" s="113"/>
      <c r="C22" s="114"/>
      <c r="D22" s="117"/>
      <c r="E22" s="118"/>
      <c r="F22" s="91"/>
      <c r="G22" s="71"/>
      <c r="H22" s="72"/>
      <c r="I22" s="72"/>
      <c r="J22" s="60"/>
    </row>
    <row r="23" spans="1:10" ht="48.75" customHeight="1" thickBot="1" x14ac:dyDescent="0.2">
      <c r="A23" s="109"/>
      <c r="B23" s="96"/>
      <c r="C23" s="97"/>
      <c r="D23" s="92" t="s">
        <v>290</v>
      </c>
      <c r="E23" s="93"/>
      <c r="F23" s="73">
        <v>8</v>
      </c>
      <c r="G23" s="71"/>
      <c r="H23" s="72"/>
      <c r="I23" s="72"/>
      <c r="J23" s="60"/>
    </row>
    <row r="24" spans="1:10" ht="69" customHeight="1" thickBot="1" x14ac:dyDescent="0.2">
      <c r="A24" s="109"/>
      <c r="B24" s="94" t="s">
        <v>30</v>
      </c>
      <c r="C24" s="95"/>
      <c r="D24" s="98" t="s">
        <v>133</v>
      </c>
      <c r="E24" s="99"/>
      <c r="F24" s="73">
        <v>3</v>
      </c>
      <c r="G24" s="71"/>
      <c r="H24" s="72"/>
      <c r="I24" s="72"/>
      <c r="J24" s="60"/>
    </row>
    <row r="25" spans="1:10" ht="71.25" customHeight="1" thickBot="1" x14ac:dyDescent="0.2">
      <c r="A25" s="109"/>
      <c r="B25" s="96"/>
      <c r="C25" s="97"/>
      <c r="D25" s="98" t="s">
        <v>32</v>
      </c>
      <c r="E25" s="99"/>
      <c r="F25" s="73">
        <v>12</v>
      </c>
      <c r="G25" s="71"/>
      <c r="H25" s="72"/>
      <c r="I25" s="72"/>
      <c r="J25" s="60"/>
    </row>
    <row r="26" spans="1:10" ht="75.75" customHeight="1" thickBot="1" x14ac:dyDescent="0.2">
      <c r="A26" s="109"/>
      <c r="B26" s="97" t="s">
        <v>291</v>
      </c>
      <c r="C26" s="97"/>
      <c r="D26" s="98" t="s">
        <v>137</v>
      </c>
      <c r="E26" s="99"/>
      <c r="F26" s="73">
        <v>9</v>
      </c>
      <c r="G26" s="71"/>
      <c r="H26" s="72"/>
      <c r="I26" s="72"/>
      <c r="J26" s="60"/>
    </row>
    <row r="27" spans="1:10" ht="14.25" thickBot="1" x14ac:dyDescent="0.2">
      <c r="A27" s="83" t="s">
        <v>18</v>
      </c>
      <c r="B27" s="84"/>
      <c r="C27" s="85"/>
      <c r="D27" s="86">
        <f>F21+F23+F24+F25+F26</f>
        <v>54</v>
      </c>
      <c r="E27" s="87"/>
      <c r="F27" s="88"/>
      <c r="G27" s="71"/>
      <c r="H27" s="72"/>
      <c r="I27" s="72"/>
      <c r="J27" s="60"/>
    </row>
    <row r="28" spans="1:10" ht="37.5" customHeight="1" x14ac:dyDescent="0.15">
      <c r="A28" s="89" t="s">
        <v>292</v>
      </c>
      <c r="B28" s="89"/>
      <c r="C28" s="89"/>
      <c r="D28" s="89"/>
      <c r="E28" s="89"/>
      <c r="F28" s="89"/>
      <c r="G28" s="72"/>
      <c r="H28" s="72"/>
      <c r="I28" s="72"/>
      <c r="J28" s="60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J29"/>
  <sheetViews>
    <sheetView topLeftCell="A25" zoomScale="130" zoomScaleNormal="130" workbookViewId="0">
      <selection activeCell="D12" sqref="D12:H14"/>
    </sheetView>
  </sheetViews>
  <sheetFormatPr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9" customWidth="1"/>
    <col min="8" max="8" width="5.875" style="29" customWidth="1"/>
    <col min="9" max="9" width="7.125" style="29" customWidth="1"/>
    <col min="10" max="16384" width="9" style="25"/>
  </cols>
  <sheetData>
    <row r="1" spans="1:10" ht="14.25" thickBot="1" x14ac:dyDescent="0.2">
      <c r="A1" s="44" t="s">
        <v>2</v>
      </c>
      <c r="B1" s="44"/>
      <c r="C1" s="44"/>
      <c r="D1" s="44"/>
      <c r="E1" s="44"/>
      <c r="F1" s="65"/>
      <c r="G1" s="65"/>
      <c r="H1" s="65"/>
      <c r="I1" s="65"/>
      <c r="J1" s="44"/>
    </row>
    <row r="2" spans="1:10" ht="14.25" thickBot="1" x14ac:dyDescent="0.2">
      <c r="A2" s="45" t="s">
        <v>3</v>
      </c>
      <c r="B2" s="46" t="s">
        <v>293</v>
      </c>
      <c r="C2" s="46" t="s">
        <v>4</v>
      </c>
      <c r="D2" s="46" t="s">
        <v>294</v>
      </c>
      <c r="E2" s="46" t="s">
        <v>5</v>
      </c>
      <c r="F2" s="146"/>
      <c r="G2" s="146"/>
      <c r="H2" s="146"/>
      <c r="I2" s="147"/>
    </row>
    <row r="3" spans="1:10" ht="15" customHeight="1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66" t="s">
        <v>9</v>
      </c>
      <c r="G3" s="66" t="s">
        <v>10</v>
      </c>
      <c r="H3" s="66" t="s">
        <v>11</v>
      </c>
      <c r="I3" s="66" t="s">
        <v>12</v>
      </c>
    </row>
    <row r="4" spans="1:10" ht="39.950000000000003" customHeight="1" thickBot="1" x14ac:dyDescent="0.2">
      <c r="A4" s="120"/>
      <c r="B4" s="125" t="s">
        <v>295</v>
      </c>
      <c r="C4" s="126"/>
      <c r="D4" s="119" t="s">
        <v>296</v>
      </c>
      <c r="E4" s="119"/>
      <c r="F4" s="67"/>
      <c r="G4" s="67" t="s">
        <v>99</v>
      </c>
      <c r="H4" s="67"/>
      <c r="I4" s="68">
        <v>3.5</v>
      </c>
    </row>
    <row r="5" spans="1:10" ht="39.950000000000003" customHeight="1" thickBot="1" x14ac:dyDescent="0.2">
      <c r="A5" s="120"/>
      <c r="B5" s="125"/>
      <c r="C5" s="126"/>
      <c r="D5" s="99" t="s">
        <v>297</v>
      </c>
      <c r="E5" s="119"/>
      <c r="F5" s="67"/>
      <c r="G5" s="67" t="s">
        <v>99</v>
      </c>
      <c r="H5" s="67"/>
      <c r="I5" s="68">
        <v>3</v>
      </c>
    </row>
    <row r="6" spans="1:10" ht="39.950000000000003" customHeight="1" thickBot="1" x14ac:dyDescent="0.2">
      <c r="A6" s="120"/>
      <c r="B6" s="125"/>
      <c r="C6" s="126"/>
      <c r="D6" s="99" t="s">
        <v>298</v>
      </c>
      <c r="E6" s="119"/>
      <c r="F6" s="67"/>
      <c r="G6" s="67" t="s">
        <v>99</v>
      </c>
      <c r="H6" s="67"/>
      <c r="I6" s="68">
        <v>4</v>
      </c>
    </row>
    <row r="7" spans="1:10" ht="39.950000000000003" customHeight="1" thickBot="1" x14ac:dyDescent="0.2">
      <c r="A7" s="120"/>
      <c r="B7" s="127"/>
      <c r="C7" s="128"/>
      <c r="D7" s="99" t="s">
        <v>299</v>
      </c>
      <c r="E7" s="119"/>
      <c r="F7" s="67"/>
      <c r="G7" s="67" t="s">
        <v>99</v>
      </c>
      <c r="H7" s="67"/>
      <c r="I7" s="68">
        <v>4</v>
      </c>
    </row>
    <row r="8" spans="1:10" ht="39.950000000000003" customHeight="1" thickBot="1" x14ac:dyDescent="0.2">
      <c r="A8" s="120"/>
      <c r="B8" s="125" t="s">
        <v>300</v>
      </c>
      <c r="C8" s="126"/>
      <c r="D8" s="119" t="s">
        <v>301</v>
      </c>
      <c r="E8" s="119"/>
      <c r="F8" s="67"/>
      <c r="G8" s="67" t="s">
        <v>99</v>
      </c>
      <c r="H8" s="67"/>
      <c r="I8" s="68">
        <v>4</v>
      </c>
    </row>
    <row r="9" spans="1:10" ht="39.950000000000003" customHeight="1" thickBot="1" x14ac:dyDescent="0.2">
      <c r="A9" s="120"/>
      <c r="B9" s="125"/>
      <c r="C9" s="126"/>
      <c r="D9" s="119" t="s">
        <v>302</v>
      </c>
      <c r="E9" s="119"/>
      <c r="F9" s="67"/>
      <c r="G9" s="67" t="s">
        <v>99</v>
      </c>
      <c r="H9" s="67"/>
      <c r="I9" s="68">
        <v>4</v>
      </c>
    </row>
    <row r="10" spans="1:10" ht="39.950000000000003" customHeight="1" thickBot="1" x14ac:dyDescent="0.2">
      <c r="A10" s="120"/>
      <c r="B10" s="125"/>
      <c r="C10" s="126"/>
      <c r="D10" s="99" t="s">
        <v>303</v>
      </c>
      <c r="E10" s="119"/>
      <c r="F10" s="67"/>
      <c r="G10" s="67" t="s">
        <v>99</v>
      </c>
      <c r="H10" s="67"/>
      <c r="I10" s="68">
        <v>3.5</v>
      </c>
    </row>
    <row r="11" spans="1:10" ht="39.950000000000003" customHeight="1" thickBot="1" x14ac:dyDescent="0.2">
      <c r="A11" s="120"/>
      <c r="B11" s="127"/>
      <c r="C11" s="128"/>
      <c r="D11" s="99" t="s">
        <v>304</v>
      </c>
      <c r="E11" s="119"/>
      <c r="F11" s="67"/>
      <c r="G11" s="67" t="s">
        <v>99</v>
      </c>
      <c r="H11" s="67"/>
      <c r="I11" s="68">
        <v>4</v>
      </c>
    </row>
    <row r="12" spans="1:10" ht="16.5" customHeight="1" thickBot="1" x14ac:dyDescent="0.2">
      <c r="A12" s="120" t="s">
        <v>13</v>
      </c>
      <c r="B12" s="134" t="s">
        <v>282</v>
      </c>
      <c r="C12" s="145"/>
      <c r="D12" s="129" t="s">
        <v>305</v>
      </c>
      <c r="E12" s="130"/>
      <c r="F12" s="67" t="s">
        <v>99</v>
      </c>
      <c r="G12" s="67"/>
      <c r="H12" s="67"/>
      <c r="I12" s="68">
        <v>0</v>
      </c>
      <c r="J12" s="52"/>
    </row>
    <row r="13" spans="1:10" ht="18" customHeight="1" thickBot="1" x14ac:dyDescent="0.2">
      <c r="A13" s="120"/>
      <c r="B13" s="134" t="s">
        <v>284</v>
      </c>
      <c r="C13" s="145"/>
      <c r="D13" s="129" t="s">
        <v>306</v>
      </c>
      <c r="E13" s="130"/>
      <c r="F13" s="67"/>
      <c r="G13" s="67" t="s">
        <v>99</v>
      </c>
      <c r="H13" s="67"/>
      <c r="I13" s="68">
        <v>10</v>
      </c>
    </row>
    <row r="14" spans="1:10" ht="39.950000000000003" customHeight="1" thickBot="1" x14ac:dyDescent="0.2">
      <c r="A14" s="120"/>
      <c r="B14" s="134" t="s">
        <v>286</v>
      </c>
      <c r="C14" s="145"/>
      <c r="D14" s="129" t="s">
        <v>307</v>
      </c>
      <c r="E14" s="130"/>
      <c r="F14" s="67" t="s">
        <v>99</v>
      </c>
      <c r="G14" s="67"/>
      <c r="H14" s="67"/>
      <c r="I14" s="68">
        <v>0</v>
      </c>
    </row>
    <row r="15" spans="1:10" ht="39.950000000000003" customHeight="1" thickBot="1" x14ac:dyDescent="0.2">
      <c r="A15" s="53" t="s">
        <v>14</v>
      </c>
      <c r="B15" s="101" t="s">
        <v>308</v>
      </c>
      <c r="C15" s="101"/>
      <c r="D15" s="101"/>
      <c r="E15" s="102"/>
      <c r="F15" s="142">
        <v>100.8</v>
      </c>
      <c r="G15" s="143"/>
      <c r="H15" s="144"/>
      <c r="I15" s="69">
        <f>F15*20/120</f>
        <v>16.8</v>
      </c>
    </row>
    <row r="16" spans="1:10" ht="39.950000000000003" customHeight="1" thickBot="1" x14ac:dyDescent="0.2">
      <c r="A16" s="53" t="s">
        <v>15</v>
      </c>
      <c r="B16" s="106">
        <f>(I4+I5+I6+I7+I8+I9+I10+I11)*1.25+I12+I13+I14+I15</f>
        <v>64.3</v>
      </c>
      <c r="C16" s="106"/>
      <c r="D16" s="106"/>
      <c r="E16" s="106"/>
      <c r="F16" s="106"/>
      <c r="G16" s="106"/>
      <c r="H16" s="106"/>
      <c r="I16" s="106"/>
    </row>
    <row r="17" spans="1:10" ht="47.25" customHeight="1" x14ac:dyDescent="0.15">
      <c r="A17" s="138" t="s">
        <v>309</v>
      </c>
      <c r="B17" s="139"/>
      <c r="C17" s="139"/>
      <c r="D17" s="139"/>
      <c r="E17" s="139"/>
      <c r="F17" s="139"/>
      <c r="G17" s="139"/>
      <c r="H17" s="139"/>
      <c r="I17" s="139"/>
    </row>
    <row r="18" spans="1:10" ht="39.950000000000003" customHeight="1" thickBot="1" x14ac:dyDescent="0.2">
      <c r="A18" s="44" t="s">
        <v>16</v>
      </c>
      <c r="B18" s="44"/>
      <c r="C18" s="44"/>
      <c r="D18" s="44"/>
      <c r="E18" s="44"/>
      <c r="F18" s="65"/>
      <c r="G18" s="65"/>
      <c r="H18" s="65"/>
      <c r="I18" s="65"/>
      <c r="J18" s="44"/>
    </row>
    <row r="19" spans="1:10" ht="14.25" customHeight="1" thickBot="1" x14ac:dyDescent="0.2">
      <c r="A19" s="55" t="s">
        <v>3</v>
      </c>
      <c r="B19" s="56" t="s">
        <v>293</v>
      </c>
      <c r="C19" s="56" t="s">
        <v>4</v>
      </c>
      <c r="D19" s="55" t="s">
        <v>294</v>
      </c>
      <c r="E19" s="57" t="s">
        <v>5</v>
      </c>
      <c r="F19" s="70"/>
      <c r="G19" s="71"/>
      <c r="H19" s="72"/>
      <c r="I19" s="72"/>
      <c r="J19" s="60"/>
    </row>
    <row r="20" spans="1:10" ht="15.75" customHeight="1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73" t="s">
        <v>310</v>
      </c>
      <c r="G20" s="71"/>
      <c r="H20" s="72"/>
      <c r="I20" s="72"/>
      <c r="J20" s="60"/>
    </row>
    <row r="21" spans="1:10" ht="39.950000000000003" customHeight="1" thickBot="1" x14ac:dyDescent="0.2">
      <c r="A21" s="109"/>
      <c r="B21" s="94" t="s">
        <v>311</v>
      </c>
      <c r="C21" s="95"/>
      <c r="D21" s="115" t="s">
        <v>312</v>
      </c>
      <c r="E21" s="116"/>
      <c r="F21" s="90">
        <v>22.5</v>
      </c>
      <c r="G21" s="71"/>
      <c r="H21" s="72"/>
      <c r="I21" s="72"/>
      <c r="J21" s="60"/>
    </row>
    <row r="22" spans="1:10" ht="19.5" customHeight="1" thickBot="1" x14ac:dyDescent="0.2">
      <c r="A22" s="109"/>
      <c r="B22" s="113"/>
      <c r="C22" s="114"/>
      <c r="D22" s="117"/>
      <c r="E22" s="118"/>
      <c r="F22" s="91"/>
      <c r="G22" s="71"/>
      <c r="H22" s="72"/>
      <c r="I22" s="72"/>
      <c r="J22" s="60"/>
    </row>
    <row r="23" spans="1:10" ht="48.75" customHeight="1" thickBot="1" x14ac:dyDescent="0.2">
      <c r="A23" s="109"/>
      <c r="B23" s="96"/>
      <c r="C23" s="97"/>
      <c r="D23" s="92" t="s">
        <v>313</v>
      </c>
      <c r="E23" s="93"/>
      <c r="F23" s="73">
        <v>8</v>
      </c>
      <c r="G23" s="71"/>
      <c r="H23" s="72"/>
      <c r="I23" s="72"/>
      <c r="J23" s="60"/>
    </row>
    <row r="24" spans="1:10" ht="68.25" customHeight="1" thickBot="1" x14ac:dyDescent="0.2">
      <c r="A24" s="109"/>
      <c r="B24" s="94" t="s">
        <v>314</v>
      </c>
      <c r="C24" s="95"/>
      <c r="D24" s="98" t="s">
        <v>315</v>
      </c>
      <c r="E24" s="99"/>
      <c r="F24" s="73">
        <v>4</v>
      </c>
      <c r="G24" s="71"/>
      <c r="H24" s="72"/>
      <c r="I24" s="72"/>
      <c r="J24" s="60"/>
    </row>
    <row r="25" spans="1:10" ht="69" customHeight="1" thickBot="1" x14ac:dyDescent="0.2">
      <c r="A25" s="109"/>
      <c r="B25" s="96"/>
      <c r="C25" s="97"/>
      <c r="D25" s="98" t="s">
        <v>316</v>
      </c>
      <c r="E25" s="99"/>
      <c r="F25" s="73">
        <v>12</v>
      </c>
      <c r="G25" s="71"/>
      <c r="H25" s="72"/>
      <c r="I25" s="72"/>
      <c r="J25" s="60"/>
    </row>
    <row r="26" spans="1:10" ht="73.5" customHeight="1" thickBot="1" x14ac:dyDescent="0.2">
      <c r="A26" s="109"/>
      <c r="B26" s="97" t="s">
        <v>317</v>
      </c>
      <c r="C26" s="97"/>
      <c r="D26" s="98" t="s">
        <v>318</v>
      </c>
      <c r="E26" s="99"/>
      <c r="F26" s="73">
        <v>9</v>
      </c>
      <c r="G26" s="71"/>
      <c r="H26" s="72"/>
      <c r="I26" s="72"/>
      <c r="J26" s="60"/>
    </row>
    <row r="27" spans="1:10" ht="39.950000000000003" customHeight="1" thickBot="1" x14ac:dyDescent="0.2">
      <c r="A27" s="83" t="s">
        <v>18</v>
      </c>
      <c r="B27" s="84"/>
      <c r="C27" s="85"/>
      <c r="D27" s="86">
        <f>F21+F23+F24+F25+F26</f>
        <v>55.5</v>
      </c>
      <c r="E27" s="87"/>
      <c r="F27" s="88"/>
      <c r="G27" s="71"/>
      <c r="H27" s="72"/>
      <c r="I27" s="72"/>
      <c r="J27" s="60"/>
    </row>
    <row r="28" spans="1:10" ht="39.950000000000003" customHeight="1" x14ac:dyDescent="0.15">
      <c r="A28" s="89" t="s">
        <v>319</v>
      </c>
      <c r="B28" s="89"/>
      <c r="C28" s="89"/>
      <c r="D28" s="89"/>
      <c r="E28" s="89"/>
      <c r="F28" s="89"/>
      <c r="G28" s="72"/>
      <c r="H28" s="72"/>
      <c r="I28" s="72"/>
      <c r="J28" s="60"/>
    </row>
    <row r="29" spans="1:10" ht="39.950000000000003" customHeight="1" x14ac:dyDescent="0.15"/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J30"/>
  <sheetViews>
    <sheetView topLeftCell="A19" zoomScale="115" zoomScaleNormal="115" workbookViewId="0">
      <selection activeCell="D12" sqref="D12:H14"/>
    </sheetView>
  </sheetViews>
  <sheetFormatPr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9" customWidth="1"/>
    <col min="8" max="8" width="5.875" style="29" customWidth="1"/>
    <col min="9" max="9" width="7.125" style="29" customWidth="1"/>
    <col min="10" max="16384" width="9" style="25"/>
  </cols>
  <sheetData>
    <row r="1" spans="1:10" ht="14.25" thickBot="1" x14ac:dyDescent="0.2">
      <c r="A1" s="44" t="s">
        <v>2</v>
      </c>
      <c r="B1" s="44"/>
      <c r="C1" s="44"/>
      <c r="D1" s="44"/>
      <c r="E1" s="44"/>
      <c r="F1" s="65"/>
      <c r="G1" s="65"/>
      <c r="H1" s="65"/>
      <c r="I1" s="65"/>
      <c r="J1" s="44"/>
    </row>
    <row r="2" spans="1:10" ht="18" customHeight="1" thickBot="1" x14ac:dyDescent="0.2">
      <c r="A2" s="45" t="s">
        <v>3</v>
      </c>
      <c r="B2" s="46" t="s">
        <v>320</v>
      </c>
      <c r="C2" s="46" t="s">
        <v>4</v>
      </c>
      <c r="D2" s="46" t="s">
        <v>321</v>
      </c>
      <c r="E2" s="46" t="s">
        <v>5</v>
      </c>
      <c r="F2" s="146"/>
      <c r="G2" s="146"/>
      <c r="H2" s="146"/>
      <c r="I2" s="147"/>
    </row>
    <row r="3" spans="1:10" ht="16.5" customHeight="1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66" t="s">
        <v>9</v>
      </c>
      <c r="G3" s="66" t="s">
        <v>10</v>
      </c>
      <c r="H3" s="66" t="s">
        <v>11</v>
      </c>
      <c r="I3" s="66" t="s">
        <v>12</v>
      </c>
    </row>
    <row r="4" spans="1:10" ht="39.950000000000003" customHeight="1" thickBot="1" x14ac:dyDescent="0.2">
      <c r="A4" s="120"/>
      <c r="B4" s="125" t="s">
        <v>112</v>
      </c>
      <c r="C4" s="126"/>
      <c r="D4" s="119" t="s">
        <v>322</v>
      </c>
      <c r="E4" s="119"/>
      <c r="F4" s="67"/>
      <c r="G4" s="67" t="s">
        <v>99</v>
      </c>
      <c r="H4" s="67"/>
      <c r="I4" s="74">
        <v>4</v>
      </c>
    </row>
    <row r="5" spans="1:10" ht="39.950000000000003" customHeight="1" thickBot="1" x14ac:dyDescent="0.2">
      <c r="A5" s="120"/>
      <c r="B5" s="125"/>
      <c r="C5" s="126"/>
      <c r="D5" s="99" t="s">
        <v>323</v>
      </c>
      <c r="E5" s="119"/>
      <c r="F5" s="67"/>
      <c r="G5" s="67" t="s">
        <v>99</v>
      </c>
      <c r="H5" s="67"/>
      <c r="I5" s="74">
        <v>3.5</v>
      </c>
    </row>
    <row r="6" spans="1:10" ht="39.950000000000003" customHeight="1" thickBot="1" x14ac:dyDescent="0.2">
      <c r="A6" s="120"/>
      <c r="B6" s="125"/>
      <c r="C6" s="126"/>
      <c r="D6" s="99" t="s">
        <v>114</v>
      </c>
      <c r="E6" s="119"/>
      <c r="F6" s="67"/>
      <c r="G6" s="67" t="s">
        <v>99</v>
      </c>
      <c r="H6" s="67"/>
      <c r="I6" s="74">
        <v>3.5</v>
      </c>
    </row>
    <row r="7" spans="1:10" ht="39.950000000000003" customHeight="1" thickBot="1" x14ac:dyDescent="0.2">
      <c r="A7" s="120"/>
      <c r="B7" s="127"/>
      <c r="C7" s="128"/>
      <c r="D7" s="99" t="s">
        <v>47</v>
      </c>
      <c r="E7" s="119"/>
      <c r="F7" s="67"/>
      <c r="G7" s="67" t="s">
        <v>99</v>
      </c>
      <c r="H7" s="67"/>
      <c r="I7" s="74">
        <v>3</v>
      </c>
    </row>
    <row r="8" spans="1:10" ht="39.950000000000003" customHeight="1" thickBot="1" x14ac:dyDescent="0.2">
      <c r="A8" s="120"/>
      <c r="B8" s="125" t="s">
        <v>324</v>
      </c>
      <c r="C8" s="126"/>
      <c r="D8" s="119" t="s">
        <v>116</v>
      </c>
      <c r="E8" s="119"/>
      <c r="F8" s="67"/>
      <c r="G8" s="67" t="s">
        <v>99</v>
      </c>
      <c r="H8" s="67"/>
      <c r="I8" s="74">
        <v>4</v>
      </c>
    </row>
    <row r="9" spans="1:10" ht="39.950000000000003" customHeight="1" thickBot="1" x14ac:dyDescent="0.2">
      <c r="A9" s="120"/>
      <c r="B9" s="125"/>
      <c r="C9" s="126"/>
      <c r="D9" s="119" t="s">
        <v>325</v>
      </c>
      <c r="E9" s="119"/>
      <c r="F9" s="67"/>
      <c r="G9" s="67" t="s">
        <v>99</v>
      </c>
      <c r="H9" s="67"/>
      <c r="I9" s="74">
        <v>4</v>
      </c>
    </row>
    <row r="10" spans="1:10" ht="39.950000000000003" customHeight="1" thickBot="1" x14ac:dyDescent="0.2">
      <c r="A10" s="120"/>
      <c r="B10" s="125"/>
      <c r="C10" s="126"/>
      <c r="D10" s="99" t="s">
        <v>326</v>
      </c>
      <c r="E10" s="119"/>
      <c r="F10" s="67"/>
      <c r="G10" s="67" t="s">
        <v>99</v>
      </c>
      <c r="H10" s="67"/>
      <c r="I10" s="74">
        <v>3.5</v>
      </c>
    </row>
    <row r="11" spans="1:10" ht="39.950000000000003" customHeight="1" thickBot="1" x14ac:dyDescent="0.2">
      <c r="A11" s="120"/>
      <c r="B11" s="127"/>
      <c r="C11" s="128"/>
      <c r="D11" s="99" t="s">
        <v>327</v>
      </c>
      <c r="E11" s="119"/>
      <c r="F11" s="67"/>
      <c r="G11" s="67" t="s">
        <v>99</v>
      </c>
      <c r="H11" s="67"/>
      <c r="I11" s="74">
        <v>3.5</v>
      </c>
    </row>
    <row r="12" spans="1:10" ht="18" customHeight="1" thickBot="1" x14ac:dyDescent="0.2">
      <c r="A12" s="120" t="s">
        <v>13</v>
      </c>
      <c r="B12" s="134" t="s">
        <v>282</v>
      </c>
      <c r="C12" s="145"/>
      <c r="D12" s="129" t="s">
        <v>328</v>
      </c>
      <c r="E12" s="130"/>
      <c r="F12" s="67" t="s">
        <v>99</v>
      </c>
      <c r="G12" s="67"/>
      <c r="H12" s="67"/>
      <c r="I12" s="74">
        <v>0</v>
      </c>
      <c r="J12" s="52"/>
    </row>
    <row r="13" spans="1:10" ht="15.75" customHeight="1" thickBot="1" x14ac:dyDescent="0.2">
      <c r="A13" s="120"/>
      <c r="B13" s="134" t="s">
        <v>284</v>
      </c>
      <c r="C13" s="145"/>
      <c r="D13" s="129" t="s">
        <v>107</v>
      </c>
      <c r="E13" s="130"/>
      <c r="F13" s="67"/>
      <c r="G13" s="67" t="s">
        <v>99</v>
      </c>
      <c r="H13" s="67"/>
      <c r="I13" s="74">
        <v>10</v>
      </c>
    </row>
    <row r="14" spans="1:10" ht="39.950000000000003" customHeight="1" thickBot="1" x14ac:dyDescent="0.2">
      <c r="A14" s="120"/>
      <c r="B14" s="134" t="s">
        <v>286</v>
      </c>
      <c r="C14" s="145"/>
      <c r="D14" s="129" t="s">
        <v>329</v>
      </c>
      <c r="E14" s="130"/>
      <c r="F14" s="67" t="s">
        <v>99</v>
      </c>
      <c r="G14" s="67"/>
      <c r="H14" s="67"/>
      <c r="I14" s="74">
        <v>0</v>
      </c>
    </row>
    <row r="15" spans="1:10" ht="39.950000000000003" customHeight="1" thickBot="1" x14ac:dyDescent="0.2">
      <c r="A15" s="53" t="s">
        <v>14</v>
      </c>
      <c r="B15" s="101" t="s">
        <v>330</v>
      </c>
      <c r="C15" s="101"/>
      <c r="D15" s="101"/>
      <c r="E15" s="102"/>
      <c r="F15" s="142">
        <v>84.9</v>
      </c>
      <c r="G15" s="143"/>
      <c r="H15" s="144"/>
      <c r="I15" s="69">
        <f>F15*20/120</f>
        <v>14.15</v>
      </c>
    </row>
    <row r="16" spans="1:10" ht="39.950000000000003" customHeight="1" thickBot="1" x14ac:dyDescent="0.2">
      <c r="A16" s="53" t="s">
        <v>15</v>
      </c>
      <c r="B16" s="106">
        <f>(I4+I5+I6+I7+I8+I9+I10+I11)*1.25+I12+I13+I14+I15</f>
        <v>60.4</v>
      </c>
      <c r="C16" s="106"/>
      <c r="D16" s="106"/>
      <c r="E16" s="106"/>
      <c r="F16" s="106"/>
      <c r="G16" s="106"/>
      <c r="H16" s="106"/>
      <c r="I16" s="106"/>
    </row>
    <row r="17" spans="1:10" ht="39.950000000000003" customHeight="1" x14ac:dyDescent="0.15">
      <c r="A17" s="138" t="s">
        <v>331</v>
      </c>
      <c r="B17" s="139"/>
      <c r="C17" s="139"/>
      <c r="D17" s="139"/>
      <c r="E17" s="139"/>
      <c r="F17" s="139"/>
      <c r="G17" s="139"/>
      <c r="H17" s="139"/>
      <c r="I17" s="139"/>
    </row>
    <row r="18" spans="1:10" ht="39.950000000000003" customHeight="1" thickBot="1" x14ac:dyDescent="0.2">
      <c r="A18" s="44" t="s">
        <v>16</v>
      </c>
      <c r="B18" s="44"/>
      <c r="C18" s="44"/>
      <c r="D18" s="44"/>
      <c r="E18" s="44"/>
      <c r="F18" s="65"/>
      <c r="G18" s="65"/>
      <c r="H18" s="65"/>
      <c r="I18" s="65"/>
      <c r="J18" s="44"/>
    </row>
    <row r="19" spans="1:10" ht="16.5" customHeight="1" thickBot="1" x14ac:dyDescent="0.2">
      <c r="A19" s="55" t="s">
        <v>3</v>
      </c>
      <c r="B19" s="56" t="s">
        <v>332</v>
      </c>
      <c r="C19" s="56" t="s">
        <v>4</v>
      </c>
      <c r="D19" s="55" t="s">
        <v>333</v>
      </c>
      <c r="E19" s="57" t="s">
        <v>5</v>
      </c>
      <c r="F19" s="70"/>
      <c r="G19" s="71"/>
      <c r="H19" s="72"/>
      <c r="I19" s="72"/>
      <c r="J19" s="60"/>
    </row>
    <row r="20" spans="1:10" ht="14.25" customHeight="1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73" t="s">
        <v>129</v>
      </c>
      <c r="G20" s="71"/>
      <c r="H20" s="72"/>
      <c r="I20" s="72"/>
      <c r="J20" s="60"/>
    </row>
    <row r="21" spans="1:10" ht="39.950000000000003" customHeight="1" thickBot="1" x14ac:dyDescent="0.2">
      <c r="A21" s="109"/>
      <c r="B21" s="94" t="s">
        <v>334</v>
      </c>
      <c r="C21" s="95"/>
      <c r="D21" s="115" t="s">
        <v>335</v>
      </c>
      <c r="E21" s="116"/>
      <c r="F21" s="90">
        <v>19.5</v>
      </c>
      <c r="G21" s="71"/>
      <c r="H21" s="72"/>
      <c r="I21" s="72"/>
      <c r="J21" s="60"/>
    </row>
    <row r="22" spans="1:10" ht="18" customHeight="1" thickBot="1" x14ac:dyDescent="0.2">
      <c r="A22" s="109"/>
      <c r="B22" s="113"/>
      <c r="C22" s="114"/>
      <c r="D22" s="117"/>
      <c r="E22" s="118"/>
      <c r="F22" s="91"/>
      <c r="G22" s="71"/>
      <c r="H22" s="72"/>
      <c r="I22" s="72"/>
      <c r="J22" s="60"/>
    </row>
    <row r="23" spans="1:10" ht="50.25" customHeight="1" thickBot="1" x14ac:dyDescent="0.2">
      <c r="A23" s="109"/>
      <c r="B23" s="96"/>
      <c r="C23" s="97"/>
      <c r="D23" s="92" t="s">
        <v>336</v>
      </c>
      <c r="E23" s="93"/>
      <c r="F23" s="73">
        <v>5</v>
      </c>
      <c r="G23" s="71"/>
      <c r="H23" s="72"/>
      <c r="I23" s="72"/>
      <c r="J23" s="60"/>
    </row>
    <row r="24" spans="1:10" ht="69.75" customHeight="1" thickBot="1" x14ac:dyDescent="0.2">
      <c r="A24" s="109"/>
      <c r="B24" s="94" t="s">
        <v>337</v>
      </c>
      <c r="C24" s="95"/>
      <c r="D24" s="98" t="s">
        <v>338</v>
      </c>
      <c r="E24" s="99"/>
      <c r="F24" s="73">
        <v>3</v>
      </c>
      <c r="G24" s="71"/>
      <c r="H24" s="72"/>
      <c r="I24" s="72"/>
      <c r="J24" s="60"/>
    </row>
    <row r="25" spans="1:10" ht="74.25" customHeight="1" thickBot="1" x14ac:dyDescent="0.2">
      <c r="A25" s="109"/>
      <c r="B25" s="96"/>
      <c r="C25" s="97"/>
      <c r="D25" s="98" t="s">
        <v>339</v>
      </c>
      <c r="E25" s="99"/>
      <c r="F25" s="73">
        <v>12</v>
      </c>
      <c r="G25" s="71"/>
      <c r="H25" s="72"/>
      <c r="I25" s="72"/>
      <c r="J25" s="60"/>
    </row>
    <row r="26" spans="1:10" ht="75.75" customHeight="1" thickBot="1" x14ac:dyDescent="0.2">
      <c r="A26" s="109"/>
      <c r="B26" s="97" t="s">
        <v>340</v>
      </c>
      <c r="C26" s="97"/>
      <c r="D26" s="98" t="s">
        <v>137</v>
      </c>
      <c r="E26" s="99"/>
      <c r="F26" s="73">
        <v>9</v>
      </c>
      <c r="G26" s="71"/>
      <c r="H26" s="72"/>
      <c r="I26" s="72"/>
      <c r="J26" s="60"/>
    </row>
    <row r="27" spans="1:10" ht="23.25" customHeight="1" thickBot="1" x14ac:dyDescent="0.2">
      <c r="A27" s="83" t="s">
        <v>18</v>
      </c>
      <c r="B27" s="84"/>
      <c r="C27" s="85"/>
      <c r="D27" s="86">
        <f>F21+F23+F24+F25+F26</f>
        <v>48.5</v>
      </c>
      <c r="E27" s="87"/>
      <c r="F27" s="88"/>
      <c r="G27" s="71"/>
      <c r="H27" s="72"/>
      <c r="I27" s="72"/>
      <c r="J27" s="60"/>
    </row>
    <row r="28" spans="1:10" ht="39.950000000000003" customHeight="1" x14ac:dyDescent="0.15">
      <c r="A28" s="89" t="s">
        <v>341</v>
      </c>
      <c r="B28" s="89"/>
      <c r="C28" s="89"/>
      <c r="D28" s="89"/>
      <c r="E28" s="89"/>
      <c r="F28" s="89"/>
      <c r="G28" s="72"/>
      <c r="H28" s="72"/>
      <c r="I28" s="72"/>
      <c r="J28" s="60"/>
    </row>
    <row r="29" spans="1:10" ht="39.950000000000003" customHeight="1" x14ac:dyDescent="0.15"/>
    <row r="30" spans="1:10" ht="39.950000000000003" customHeight="1" x14ac:dyDescent="0.15"/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P28"/>
  <sheetViews>
    <sheetView topLeftCell="A4" zoomScale="115" zoomScaleNormal="115" workbookViewId="0">
      <selection activeCell="D12" sqref="D12:H14"/>
    </sheetView>
  </sheetViews>
  <sheetFormatPr defaultRowHeight="13.5" x14ac:dyDescent="0.15"/>
  <cols>
    <col min="1" max="3" width="9" style="25"/>
    <col min="4" max="4" width="21.25" style="25" customWidth="1"/>
    <col min="5" max="5" width="41.875" style="25" customWidth="1"/>
    <col min="6" max="9" width="9" style="29"/>
    <col min="10" max="16384" width="9" style="25"/>
  </cols>
  <sheetData>
    <row r="1" spans="1:16" s="44" customFormat="1" ht="14.25" thickBot="1" x14ac:dyDescent="0.2">
      <c r="A1" s="44" t="s">
        <v>2</v>
      </c>
      <c r="F1" s="65"/>
      <c r="G1" s="65"/>
      <c r="H1" s="65"/>
      <c r="I1" s="65"/>
    </row>
    <row r="2" spans="1:16" ht="14.25" thickBot="1" x14ac:dyDescent="0.2">
      <c r="A2" s="45" t="s">
        <v>342</v>
      </c>
      <c r="B2" s="46" t="s">
        <v>343</v>
      </c>
      <c r="C2" s="46" t="s">
        <v>4</v>
      </c>
      <c r="D2" s="46" t="s">
        <v>43</v>
      </c>
      <c r="E2" s="46" t="s">
        <v>5</v>
      </c>
      <c r="F2" s="146"/>
      <c r="G2" s="146"/>
      <c r="H2" s="146"/>
      <c r="I2" s="147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66" t="s">
        <v>9</v>
      </c>
      <c r="G3" s="66" t="s">
        <v>10</v>
      </c>
      <c r="H3" s="66" t="s">
        <v>11</v>
      </c>
      <c r="I3" s="66" t="s">
        <v>12</v>
      </c>
      <c r="K3" s="47"/>
      <c r="L3" s="47"/>
      <c r="M3" s="47"/>
      <c r="N3" s="47"/>
      <c r="O3" s="47"/>
      <c r="P3" s="47"/>
    </row>
    <row r="4" spans="1:16" ht="51" customHeight="1" thickBot="1" x14ac:dyDescent="0.2">
      <c r="A4" s="120"/>
      <c r="B4" s="125" t="s">
        <v>112</v>
      </c>
      <c r="C4" s="126"/>
      <c r="D4" s="119" t="s">
        <v>44</v>
      </c>
      <c r="E4" s="119"/>
      <c r="F4" s="67"/>
      <c r="G4" s="67" t="s">
        <v>99</v>
      </c>
      <c r="H4" s="67"/>
      <c r="I4" s="68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67"/>
      <c r="G5" s="67" t="s">
        <v>99</v>
      </c>
      <c r="H5" s="67"/>
      <c r="I5" s="68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67"/>
      <c r="G6" s="67" t="s">
        <v>99</v>
      </c>
      <c r="H6" s="67"/>
      <c r="I6" s="68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67" t="s">
        <v>99</v>
      </c>
      <c r="G7" s="67"/>
      <c r="H7" s="67"/>
      <c r="I7" s="68">
        <v>2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67"/>
      <c r="G8" s="67" t="s">
        <v>99</v>
      </c>
      <c r="H8" s="67"/>
      <c r="I8" s="68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67"/>
      <c r="G9" s="67" t="s">
        <v>99</v>
      </c>
      <c r="H9" s="67"/>
      <c r="I9" s="68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67" t="s">
        <v>99</v>
      </c>
      <c r="G10" s="67"/>
      <c r="H10" s="67"/>
      <c r="I10" s="68">
        <v>2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67"/>
      <c r="G11" s="67" t="s">
        <v>99</v>
      </c>
      <c r="H11" s="67"/>
      <c r="I11" s="68">
        <v>3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34" t="s">
        <v>282</v>
      </c>
      <c r="C12" s="145"/>
      <c r="D12" s="100" t="s">
        <v>121</v>
      </c>
      <c r="E12" s="100"/>
      <c r="F12" s="67"/>
      <c r="G12" s="67" t="s">
        <v>99</v>
      </c>
      <c r="H12" s="67"/>
      <c r="I12" s="68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34" t="s">
        <v>284</v>
      </c>
      <c r="C13" s="145"/>
      <c r="D13" s="100" t="s">
        <v>123</v>
      </c>
      <c r="E13" s="100"/>
      <c r="F13" s="67"/>
      <c r="G13" s="67" t="s">
        <v>99</v>
      </c>
      <c r="H13" s="67"/>
      <c r="I13" s="68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34" t="s">
        <v>286</v>
      </c>
      <c r="C14" s="145"/>
      <c r="D14" s="100" t="s">
        <v>344</v>
      </c>
      <c r="E14" s="100"/>
      <c r="F14" s="67"/>
      <c r="G14" s="67"/>
      <c r="H14" s="67"/>
      <c r="I14" s="68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42">
        <v>85.5</v>
      </c>
      <c r="G15" s="143"/>
      <c r="H15" s="144"/>
      <c r="I15" s="69">
        <f>F15*20/120</f>
        <v>14.25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63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  <c r="F18" s="65"/>
      <c r="G18" s="65"/>
      <c r="H18" s="65"/>
      <c r="I18" s="65"/>
    </row>
    <row r="19" spans="1:16" ht="14.25" thickBot="1" x14ac:dyDescent="0.2">
      <c r="A19" s="55" t="s">
        <v>3</v>
      </c>
      <c r="B19" s="56" t="s">
        <v>343</v>
      </c>
      <c r="C19" s="56" t="s">
        <v>4</v>
      </c>
      <c r="D19" s="55" t="s">
        <v>43</v>
      </c>
      <c r="E19" s="57" t="s">
        <v>5</v>
      </c>
      <c r="F19" s="70"/>
      <c r="G19" s="71"/>
      <c r="H19" s="72"/>
      <c r="I19" s="72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73" t="s">
        <v>129</v>
      </c>
      <c r="G20" s="71"/>
      <c r="H20" s="72"/>
      <c r="I20" s="72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345</v>
      </c>
      <c r="E21" s="116"/>
      <c r="F21" s="90">
        <v>17</v>
      </c>
      <c r="G21" s="71"/>
      <c r="H21" s="72"/>
      <c r="I21" s="72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71"/>
      <c r="H22" s="72"/>
      <c r="I22" s="72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73">
        <v>12</v>
      </c>
      <c r="G23" s="71"/>
      <c r="H23" s="72"/>
      <c r="I23" s="72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346</v>
      </c>
      <c r="E24" s="99"/>
      <c r="F24" s="73">
        <v>4</v>
      </c>
      <c r="G24" s="71"/>
      <c r="H24" s="72"/>
      <c r="I24" s="72"/>
      <c r="J24" s="60"/>
      <c r="K24" s="59"/>
      <c r="L24" s="59"/>
      <c r="M24" s="59"/>
      <c r="N24" s="61"/>
      <c r="O24" s="61"/>
      <c r="P24" s="62"/>
    </row>
    <row r="25" spans="1:16" ht="83.25" customHeight="1" thickBot="1" x14ac:dyDescent="0.2">
      <c r="A25" s="109"/>
      <c r="B25" s="96"/>
      <c r="C25" s="97"/>
      <c r="D25" s="98" t="s">
        <v>32</v>
      </c>
      <c r="E25" s="99"/>
      <c r="F25" s="73">
        <v>12</v>
      </c>
      <c r="G25" s="71"/>
      <c r="H25" s="72"/>
      <c r="I25" s="72"/>
      <c r="J25" s="60"/>
      <c r="K25" s="59"/>
      <c r="L25" s="59"/>
      <c r="M25" s="59"/>
      <c r="N25" s="61"/>
      <c r="O25" s="61"/>
      <c r="P25" s="62"/>
    </row>
    <row r="26" spans="1:16" ht="90" customHeight="1" thickBot="1" x14ac:dyDescent="0.2">
      <c r="A26" s="109"/>
      <c r="B26" s="97" t="s">
        <v>135</v>
      </c>
      <c r="C26" s="97"/>
      <c r="D26" s="98" t="s">
        <v>137</v>
      </c>
      <c r="E26" s="99"/>
      <c r="F26" s="73">
        <v>9</v>
      </c>
      <c r="G26" s="71"/>
      <c r="H26" s="72"/>
      <c r="I26" s="72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54</v>
      </c>
      <c r="E27" s="87"/>
      <c r="F27" s="88"/>
      <c r="G27" s="71"/>
      <c r="H27" s="72"/>
      <c r="I27" s="72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72"/>
      <c r="H28" s="72"/>
      <c r="I28" s="72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P28"/>
  <sheetViews>
    <sheetView zoomScale="130" zoomScaleNormal="130" workbookViewId="0">
      <selection activeCell="D12" sqref="D12:H14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9" customWidth="1"/>
    <col min="8" max="8" width="5.875" style="29" customWidth="1"/>
    <col min="9" max="9" width="7.125" style="29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  <c r="F1" s="65"/>
      <c r="G1" s="65"/>
      <c r="H1" s="65"/>
      <c r="I1" s="65"/>
    </row>
    <row r="2" spans="1:16" ht="14.25" thickBot="1" x14ac:dyDescent="0.2">
      <c r="A2" s="45" t="s">
        <v>3</v>
      </c>
      <c r="B2" s="46" t="s">
        <v>347</v>
      </c>
      <c r="C2" s="46" t="s">
        <v>4</v>
      </c>
      <c r="D2" s="46" t="s">
        <v>43</v>
      </c>
      <c r="E2" s="46" t="s">
        <v>5</v>
      </c>
      <c r="F2" s="146"/>
      <c r="G2" s="146"/>
      <c r="H2" s="146"/>
      <c r="I2" s="147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66" t="s">
        <v>9</v>
      </c>
      <c r="G3" s="66" t="s">
        <v>10</v>
      </c>
      <c r="H3" s="66" t="s">
        <v>11</v>
      </c>
      <c r="I3" s="66" t="s">
        <v>12</v>
      </c>
      <c r="K3" s="47"/>
      <c r="L3" s="47"/>
      <c r="M3" s="47"/>
      <c r="N3" s="47"/>
      <c r="O3" s="47"/>
      <c r="P3" s="47"/>
    </row>
    <row r="4" spans="1:16" ht="50.45" customHeight="1" thickBot="1" x14ac:dyDescent="0.2">
      <c r="A4" s="120"/>
      <c r="B4" s="125" t="s">
        <v>348</v>
      </c>
      <c r="C4" s="126"/>
      <c r="D4" s="119" t="s">
        <v>349</v>
      </c>
      <c r="E4" s="119"/>
      <c r="F4" s="67"/>
      <c r="G4" s="67" t="s">
        <v>99</v>
      </c>
      <c r="H4" s="67"/>
      <c r="I4" s="68">
        <v>4</v>
      </c>
      <c r="K4" s="47"/>
      <c r="L4" s="47"/>
      <c r="M4" s="47"/>
      <c r="N4" s="47"/>
      <c r="O4" s="47"/>
      <c r="P4" s="47"/>
    </row>
    <row r="5" spans="1:16" ht="41.45" customHeight="1" thickBot="1" x14ac:dyDescent="0.2">
      <c r="A5" s="120"/>
      <c r="B5" s="125"/>
      <c r="C5" s="126"/>
      <c r="D5" s="99" t="s">
        <v>45</v>
      </c>
      <c r="E5" s="119"/>
      <c r="F5" s="67"/>
      <c r="G5" s="67" t="s">
        <v>99</v>
      </c>
      <c r="H5" s="67"/>
      <c r="I5" s="68">
        <v>4</v>
      </c>
      <c r="K5" s="47"/>
      <c r="L5" s="47"/>
      <c r="M5" s="47"/>
      <c r="N5" s="47"/>
      <c r="O5" s="47"/>
      <c r="P5" s="47"/>
    </row>
    <row r="6" spans="1:16" ht="41.45" customHeight="1" thickBot="1" x14ac:dyDescent="0.2">
      <c r="A6" s="120"/>
      <c r="B6" s="125"/>
      <c r="C6" s="126"/>
      <c r="D6" s="99" t="s">
        <v>114</v>
      </c>
      <c r="E6" s="119"/>
      <c r="F6" s="67"/>
      <c r="G6" s="67"/>
      <c r="H6" s="67" t="s">
        <v>99</v>
      </c>
      <c r="I6" s="68">
        <v>4.5</v>
      </c>
      <c r="K6" s="47"/>
      <c r="L6" s="47"/>
      <c r="M6" s="47"/>
      <c r="N6" s="47"/>
      <c r="O6" s="47"/>
      <c r="P6" s="47"/>
    </row>
    <row r="7" spans="1:16" ht="45" customHeight="1" thickBot="1" x14ac:dyDescent="0.2">
      <c r="A7" s="120"/>
      <c r="B7" s="127"/>
      <c r="C7" s="128"/>
      <c r="D7" s="99" t="s">
        <v>47</v>
      </c>
      <c r="E7" s="119"/>
      <c r="F7" s="67"/>
      <c r="G7" s="67" t="s">
        <v>99</v>
      </c>
      <c r="H7" s="67"/>
      <c r="I7" s="68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350</v>
      </c>
      <c r="C8" s="126"/>
      <c r="D8" s="119" t="s">
        <v>351</v>
      </c>
      <c r="E8" s="119"/>
      <c r="F8" s="67"/>
      <c r="G8" s="67" t="s">
        <v>99</v>
      </c>
      <c r="H8" s="67"/>
      <c r="I8" s="68">
        <v>4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67"/>
      <c r="G9" s="67"/>
      <c r="H9" s="67" t="s">
        <v>99</v>
      </c>
      <c r="I9" s="68">
        <v>4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67"/>
      <c r="G10" s="67" t="s">
        <v>99</v>
      </c>
      <c r="H10" s="67"/>
      <c r="I10" s="68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67"/>
      <c r="G11" s="67" t="s">
        <v>99</v>
      </c>
      <c r="H11" s="67"/>
      <c r="I11" s="68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67" t="s">
        <v>99</v>
      </c>
      <c r="G12" s="67"/>
      <c r="H12" s="67"/>
      <c r="I12" s="68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67"/>
      <c r="G13" s="67"/>
      <c r="H13" s="67" t="s">
        <v>99</v>
      </c>
      <c r="I13" s="68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352</v>
      </c>
      <c r="E14" s="100"/>
      <c r="F14" s="67"/>
      <c r="G14" s="67"/>
      <c r="H14" s="67" t="s">
        <v>99</v>
      </c>
      <c r="I14" s="68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169</v>
      </c>
      <c r="C15" s="101"/>
      <c r="D15" s="101"/>
      <c r="E15" s="102"/>
      <c r="F15" s="142">
        <v>100.9</v>
      </c>
      <c r="G15" s="143"/>
      <c r="H15" s="144"/>
      <c r="I15" s="69">
        <f>F15*20/120</f>
        <v>16.816666666666666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74.941666666666663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  <c r="F18" s="65"/>
      <c r="G18" s="65"/>
      <c r="H18" s="65"/>
      <c r="I18" s="65"/>
    </row>
    <row r="19" spans="1:16" ht="14.25" thickBot="1" x14ac:dyDescent="0.2">
      <c r="A19" s="55" t="s">
        <v>3</v>
      </c>
      <c r="B19" s="56" t="s">
        <v>347</v>
      </c>
      <c r="C19" s="56" t="s">
        <v>4</v>
      </c>
      <c r="D19" s="55" t="s">
        <v>43</v>
      </c>
      <c r="E19" s="57" t="s">
        <v>5</v>
      </c>
      <c r="F19" s="70"/>
      <c r="G19" s="71"/>
      <c r="H19" s="72"/>
      <c r="I19" s="72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73" t="s">
        <v>129</v>
      </c>
      <c r="G20" s="71"/>
      <c r="H20" s="72"/>
      <c r="I20" s="72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353</v>
      </c>
      <c r="C21" s="95"/>
      <c r="D21" s="115" t="s">
        <v>354</v>
      </c>
      <c r="E21" s="116"/>
      <c r="F21" s="90">
        <v>24</v>
      </c>
      <c r="G21" s="71"/>
      <c r="H21" s="72"/>
      <c r="I21" s="72"/>
      <c r="J21" s="60"/>
      <c r="K21" s="59"/>
      <c r="L21" s="59"/>
      <c r="M21" s="59"/>
      <c r="N21" s="61"/>
      <c r="O21" s="61"/>
      <c r="P21" s="62"/>
    </row>
    <row r="22" spans="1:16" ht="46.5" customHeight="1" thickBot="1" x14ac:dyDescent="0.2">
      <c r="A22" s="109"/>
      <c r="B22" s="113"/>
      <c r="C22" s="114"/>
      <c r="D22" s="117"/>
      <c r="E22" s="118"/>
      <c r="F22" s="91"/>
      <c r="G22" s="71"/>
      <c r="H22" s="72"/>
      <c r="I22" s="72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260</v>
      </c>
      <c r="E23" s="93"/>
      <c r="F23" s="73">
        <v>12</v>
      </c>
      <c r="G23" s="71"/>
      <c r="H23" s="72"/>
      <c r="I23" s="72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355</v>
      </c>
      <c r="C24" s="95"/>
      <c r="D24" s="98" t="s">
        <v>133</v>
      </c>
      <c r="E24" s="99"/>
      <c r="F24" s="73">
        <v>4</v>
      </c>
      <c r="G24" s="71"/>
      <c r="H24" s="72"/>
      <c r="I24" s="72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356</v>
      </c>
      <c r="E25" s="99"/>
      <c r="F25" s="73">
        <v>16</v>
      </c>
      <c r="G25" s="71"/>
      <c r="H25" s="72"/>
      <c r="I25" s="72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73">
        <v>12</v>
      </c>
      <c r="G26" s="71"/>
      <c r="H26" s="72"/>
      <c r="I26" s="72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68</v>
      </c>
      <c r="E27" s="87"/>
      <c r="F27" s="88"/>
      <c r="G27" s="71"/>
      <c r="H27" s="72"/>
      <c r="I27" s="72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357</v>
      </c>
      <c r="B28" s="89"/>
      <c r="C28" s="89"/>
      <c r="D28" s="89"/>
      <c r="E28" s="89"/>
      <c r="F28" s="89"/>
      <c r="G28" s="72"/>
      <c r="H28" s="72"/>
      <c r="I28" s="72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P28"/>
  <sheetViews>
    <sheetView topLeftCell="A13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109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121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123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125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0</v>
      </c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10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68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109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139</v>
      </c>
      <c r="C4" s="126"/>
      <c r="D4" s="119" t="s">
        <v>140</v>
      </c>
      <c r="E4" s="119"/>
      <c r="F4" s="50"/>
      <c r="G4" s="50"/>
      <c r="H4" s="50" t="s">
        <v>99</v>
      </c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141</v>
      </c>
      <c r="E5" s="119"/>
      <c r="F5" s="50"/>
      <c r="G5" s="50"/>
      <c r="H5" s="50" t="s">
        <v>99</v>
      </c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142</v>
      </c>
      <c r="C8" s="126"/>
      <c r="D8" s="119" t="s">
        <v>116</v>
      </c>
      <c r="E8" s="119"/>
      <c r="F8" s="50"/>
      <c r="G8" s="50"/>
      <c r="H8" s="50" t="s">
        <v>99</v>
      </c>
      <c r="I8" s="51">
        <v>4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143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144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120</v>
      </c>
      <c r="C12" s="121"/>
      <c r="D12" s="100" t="s">
        <v>121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145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146</v>
      </c>
      <c r="C14" s="121"/>
      <c r="D14" s="100" t="s">
        <v>125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147</v>
      </c>
      <c r="C15" s="101"/>
      <c r="D15" s="101"/>
      <c r="E15" s="102"/>
      <c r="F15" s="103">
        <v>0</v>
      </c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56.25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148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149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150</v>
      </c>
      <c r="C21" s="95"/>
      <c r="D21" s="115" t="s">
        <v>131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151</v>
      </c>
      <c r="E23" s="93"/>
      <c r="F23" s="63">
        <v>12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152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153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70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P28"/>
  <sheetViews>
    <sheetView topLeftCell="A10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6" width="6" style="25" customWidth="1"/>
    <col min="7" max="7" width="11.125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502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156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157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158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503</v>
      </c>
      <c r="C19" s="56" t="s">
        <v>4</v>
      </c>
      <c r="D19" s="55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 t="s">
        <v>504</v>
      </c>
      <c r="H22" s="59">
        <v>7</v>
      </c>
      <c r="I22" s="59">
        <v>7</v>
      </c>
      <c r="J22" s="60">
        <v>6</v>
      </c>
      <c r="K22" s="59">
        <v>6</v>
      </c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51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154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155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156</v>
      </c>
      <c r="E12" s="100"/>
      <c r="F12" s="50"/>
      <c r="G12" s="50"/>
      <c r="H12" s="50" t="s">
        <v>99</v>
      </c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157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159</v>
      </c>
      <c r="C15" s="101"/>
      <c r="D15" s="101"/>
      <c r="E15" s="102"/>
      <c r="F15" s="103">
        <v>0</v>
      </c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36.875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28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13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160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161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163</v>
      </c>
      <c r="C2" s="46" t="s">
        <v>4</v>
      </c>
      <c r="D2" s="46" t="s">
        <v>164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165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166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 t="s">
        <v>99</v>
      </c>
      <c r="G7" s="50"/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167</v>
      </c>
      <c r="C8" s="126"/>
      <c r="D8" s="119" t="s">
        <v>116</v>
      </c>
      <c r="E8" s="119"/>
      <c r="F8" s="50"/>
      <c r="G8" s="50" t="s">
        <v>99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143</v>
      </c>
      <c r="E10" s="119"/>
      <c r="F10" s="50" t="s">
        <v>99</v>
      </c>
      <c r="G10" s="50"/>
      <c r="H10" s="50"/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144</v>
      </c>
      <c r="E11" s="119"/>
      <c r="F11" s="50"/>
      <c r="G11" s="50" t="s">
        <v>99</v>
      </c>
      <c r="H11" s="50"/>
      <c r="I11" s="51">
        <v>3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121</v>
      </c>
      <c r="E12" s="100"/>
      <c r="F12" s="50"/>
      <c r="G12" s="50"/>
      <c r="H12" s="50"/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123</v>
      </c>
      <c r="E13" s="100"/>
      <c r="F13" s="50"/>
      <c r="G13" s="50"/>
      <c r="H13" s="50"/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146</v>
      </c>
      <c r="C14" s="121"/>
      <c r="D14" s="100" t="s">
        <v>168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169</v>
      </c>
      <c r="C15" s="101"/>
      <c r="D15" s="101"/>
      <c r="E15" s="102"/>
      <c r="F15" s="103">
        <v>84.2</v>
      </c>
      <c r="G15" s="104"/>
      <c r="H15" s="105"/>
      <c r="I15" s="54">
        <f>F15*20/120</f>
        <v>14.033333333333333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65.283333333333331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170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171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172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173</v>
      </c>
      <c r="C21" s="95"/>
      <c r="D21" s="115" t="s">
        <v>174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175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152</v>
      </c>
      <c r="C24" s="95"/>
      <c r="D24" s="98" t="s">
        <v>176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177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9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65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178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179</v>
      </c>
      <c r="C2" s="46" t="s">
        <v>4</v>
      </c>
      <c r="D2" s="46" t="s">
        <v>180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111</v>
      </c>
      <c r="C4" s="126"/>
      <c r="D4" s="119" t="s">
        <v>44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144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181</v>
      </c>
      <c r="E12" s="100"/>
      <c r="F12" s="50"/>
      <c r="G12" s="50"/>
      <c r="H12" s="50" t="s">
        <v>99</v>
      </c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182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75.099999999999994</v>
      </c>
      <c r="G15" s="104"/>
      <c r="H15" s="105"/>
      <c r="I15" s="54">
        <f>F15*20/120</f>
        <v>12.516666666666667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54.391666666666666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183</v>
      </c>
      <c r="C21" s="95"/>
      <c r="D21" s="115" t="s">
        <v>184</v>
      </c>
      <c r="E21" s="116"/>
      <c r="F21" s="90">
        <v>25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175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9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64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P28"/>
  <sheetViews>
    <sheetView topLeftCell="A10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162</v>
      </c>
      <c r="C2" s="46" t="s">
        <v>4</v>
      </c>
      <c r="D2" s="46" t="s">
        <v>185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186</v>
      </c>
      <c r="C4" s="126"/>
      <c r="D4" s="119" t="s">
        <v>187</v>
      </c>
      <c r="E4" s="119"/>
      <c r="F4" s="50"/>
      <c r="G4" s="50" t="s">
        <v>99</v>
      </c>
      <c r="H4" s="50"/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188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189</v>
      </c>
      <c r="E7" s="119"/>
      <c r="F7" s="50" t="s">
        <v>99</v>
      </c>
      <c r="G7" s="50"/>
      <c r="H7" s="50"/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 t="s">
        <v>99</v>
      </c>
      <c r="H8" s="50"/>
      <c r="I8" s="51">
        <v>4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155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 t="s">
        <v>99</v>
      </c>
      <c r="G10" s="50"/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4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190</v>
      </c>
      <c r="C12" s="121"/>
      <c r="D12" s="100" t="s">
        <v>191</v>
      </c>
      <c r="E12" s="100"/>
      <c r="F12" s="50" t="s">
        <v>99</v>
      </c>
      <c r="G12" s="50"/>
      <c r="H12" s="50"/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192</v>
      </c>
      <c r="E13" s="100"/>
      <c r="F13" s="50"/>
      <c r="G13" s="50" t="s">
        <v>99</v>
      </c>
      <c r="H13" s="50"/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193</v>
      </c>
      <c r="E14" s="100"/>
      <c r="F14" s="50" t="s">
        <v>99</v>
      </c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103.2</v>
      </c>
      <c r="G15" s="104"/>
      <c r="H15" s="105"/>
      <c r="I15" s="54">
        <f>F15*20/120</f>
        <v>17.2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73.45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194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195</v>
      </c>
      <c r="E21" s="116"/>
      <c r="F21" s="90">
        <v>28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153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196</v>
      </c>
      <c r="C26" s="97"/>
      <c r="D26" s="98" t="s">
        <v>197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198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199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140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200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167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144</v>
      </c>
      <c r="E11" s="119"/>
      <c r="F11" s="50"/>
      <c r="G11" s="50"/>
      <c r="H11" s="50" t="s">
        <v>99</v>
      </c>
      <c r="I11" s="51">
        <v>4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156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157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95.5</v>
      </c>
      <c r="G15" s="104"/>
      <c r="H15" s="105"/>
      <c r="I15" s="54">
        <f>F15*20/120</f>
        <v>15.916666666666666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81.541666666666671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173</v>
      </c>
      <c r="C21" s="95"/>
      <c r="D21" s="115" t="s">
        <v>131</v>
      </c>
      <c r="E21" s="116"/>
      <c r="F21" s="90">
        <v>27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175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177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P28"/>
  <sheetViews>
    <sheetView topLeftCell="A19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201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202</v>
      </c>
      <c r="C8" s="126"/>
      <c r="D8" s="119" t="s">
        <v>116</v>
      </c>
      <c r="E8" s="119"/>
      <c r="F8" s="50"/>
      <c r="G8" s="50"/>
      <c r="H8" s="50" t="s">
        <v>99</v>
      </c>
      <c r="I8" s="51">
        <v>4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/>
      <c r="H11" s="50" t="s">
        <v>99</v>
      </c>
      <c r="I11" s="51">
        <v>4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 t="s">
        <v>99</v>
      </c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92.7</v>
      </c>
      <c r="G15" s="104"/>
      <c r="H15" s="105"/>
      <c r="I15" s="54">
        <f>F15*20/120</f>
        <v>15.45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54.825000000000003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194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28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205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161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74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P28"/>
  <sheetViews>
    <sheetView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206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200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207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167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208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209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210</v>
      </c>
      <c r="C12" s="121"/>
      <c r="D12" s="100" t="s">
        <v>38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90.6</v>
      </c>
      <c r="G15" s="104"/>
      <c r="H15" s="105"/>
      <c r="I15" s="54">
        <f>F15*20/120</f>
        <v>15.1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72.599999999999994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211</v>
      </c>
      <c r="C21" s="95"/>
      <c r="D21" s="115" t="s">
        <v>131</v>
      </c>
      <c r="E21" s="116"/>
      <c r="F21" s="90">
        <v>29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151</v>
      </c>
      <c r="E23" s="93"/>
      <c r="F23" s="63">
        <v>15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212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P28"/>
  <sheetViews>
    <sheetView topLeftCell="A22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213</v>
      </c>
      <c r="C2" s="46" t="s">
        <v>4</v>
      </c>
      <c r="D2" s="46" t="s">
        <v>128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214</v>
      </c>
      <c r="E4" s="119"/>
      <c r="F4" s="50"/>
      <c r="G4" s="50"/>
      <c r="H4" s="50" t="s">
        <v>99</v>
      </c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113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215</v>
      </c>
      <c r="E7" s="119"/>
      <c r="F7" s="50"/>
      <c r="G7" s="50"/>
      <c r="H7" s="50" t="s">
        <v>99</v>
      </c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216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144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90.3</v>
      </c>
      <c r="G15" s="104"/>
      <c r="H15" s="105"/>
      <c r="I15" s="54">
        <f>F15*20/120</f>
        <v>15.05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61.3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217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218</v>
      </c>
      <c r="E21" s="116"/>
      <c r="F21" s="90">
        <v>29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15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134</v>
      </c>
      <c r="E25" s="99"/>
      <c r="F25" s="63">
        <v>12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72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219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220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221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188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222</v>
      </c>
      <c r="C8" s="126"/>
      <c r="D8" s="119" t="s">
        <v>223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224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225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156</v>
      </c>
      <c r="E12" s="100"/>
      <c r="F12" s="50"/>
      <c r="G12" s="50"/>
      <c r="H12" s="50" t="s">
        <v>99</v>
      </c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226</v>
      </c>
      <c r="C13" s="121"/>
      <c r="D13" s="100" t="s">
        <v>157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159</v>
      </c>
      <c r="C15" s="101"/>
      <c r="D15" s="101"/>
      <c r="E15" s="102"/>
      <c r="F15" s="103">
        <v>90.1</v>
      </c>
      <c r="G15" s="104"/>
      <c r="H15" s="105"/>
      <c r="I15" s="54">
        <f>F15*20/120</f>
        <v>15.016666666666667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49.391666666666666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164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227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205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176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161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71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P28"/>
  <sheetViews>
    <sheetView topLeftCell="A19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228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229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230</v>
      </c>
      <c r="E11" s="119"/>
      <c r="F11" s="50"/>
      <c r="G11" s="50"/>
      <c r="H11" s="50" t="s">
        <v>99</v>
      </c>
      <c r="I11" s="51">
        <v>3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88.3</v>
      </c>
      <c r="G15" s="104"/>
      <c r="H15" s="105"/>
      <c r="I15" s="54">
        <f>F15*20/120</f>
        <v>14.716666666666667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70.966666666666669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27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15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505</v>
      </c>
      <c r="C2" s="46" t="s">
        <v>4</v>
      </c>
      <c r="D2" s="46" t="s">
        <v>506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507</v>
      </c>
      <c r="C4" s="126"/>
      <c r="D4" s="119" t="s">
        <v>508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509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510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511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512</v>
      </c>
      <c r="C8" s="126"/>
      <c r="D8" s="119" t="s">
        <v>513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514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515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516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517</v>
      </c>
      <c r="C12" s="135"/>
      <c r="D12" s="129" t="s">
        <v>518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519</v>
      </c>
      <c r="C13" s="135"/>
      <c r="D13" s="129" t="s">
        <v>520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521</v>
      </c>
      <c r="C14" s="135"/>
      <c r="D14" s="129" t="s">
        <v>522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523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39.375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524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46" t="s">
        <v>505</v>
      </c>
      <c r="C19" s="46" t="s">
        <v>4</v>
      </c>
      <c r="D19" s="46" t="s">
        <v>506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525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526</v>
      </c>
      <c r="C21" s="95"/>
      <c r="D21" s="115" t="s">
        <v>527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6</v>
      </c>
      <c r="H22" s="59">
        <v>6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528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529</v>
      </c>
      <c r="C24" s="95"/>
      <c r="D24" s="98" t="s">
        <v>530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531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532</v>
      </c>
      <c r="C26" s="97"/>
      <c r="D26" s="98" t="s">
        <v>533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49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534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231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221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232</v>
      </c>
      <c r="E5" s="119"/>
      <c r="F5" s="50"/>
      <c r="G5" s="50"/>
      <c r="H5" s="50" t="s">
        <v>99</v>
      </c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215</v>
      </c>
      <c r="E7" s="119"/>
      <c r="F7" s="50"/>
      <c r="G7" s="50"/>
      <c r="H7" s="50" t="s">
        <v>99</v>
      </c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233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209</v>
      </c>
      <c r="E11" s="119"/>
      <c r="F11" s="50"/>
      <c r="G11" s="50"/>
      <c r="H11" s="50" t="s">
        <v>99</v>
      </c>
      <c r="I11" s="51">
        <v>3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120</v>
      </c>
      <c r="C12" s="121"/>
      <c r="D12" s="100" t="s">
        <v>234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122</v>
      </c>
      <c r="C13" s="121"/>
      <c r="D13" s="100" t="s">
        <v>157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235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82.5</v>
      </c>
      <c r="G15" s="104"/>
      <c r="H15" s="105"/>
      <c r="I15" s="54">
        <f>F15*20/120</f>
        <v>13.75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66.25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164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227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161</v>
      </c>
      <c r="C26" s="97"/>
      <c r="D26" s="98" t="s">
        <v>136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72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P28"/>
  <sheetViews>
    <sheetView topLeftCell="A22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236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237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238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239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240</v>
      </c>
      <c r="E11" s="119"/>
      <c r="F11" s="50"/>
      <c r="G11" s="50"/>
      <c r="H11" s="50" t="s">
        <v>99</v>
      </c>
      <c r="I11" s="51">
        <v>4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241</v>
      </c>
      <c r="C12" s="121"/>
      <c r="D12" s="100" t="s">
        <v>242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82.1</v>
      </c>
      <c r="G15" s="104"/>
      <c r="H15" s="105"/>
      <c r="I15" s="54">
        <f>F15*20/120</f>
        <v>13.683333333333334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69.933333333333337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27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243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244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245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75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212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246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140</v>
      </c>
      <c r="E4" s="119"/>
      <c r="F4" s="50"/>
      <c r="G4" s="50"/>
      <c r="H4" s="50" t="s">
        <v>99</v>
      </c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247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/>
      <c r="H11" s="50" t="s">
        <v>99</v>
      </c>
      <c r="I11" s="51">
        <v>4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20" t="s">
        <v>13</v>
      </c>
      <c r="B12" s="121" t="s">
        <v>248</v>
      </c>
      <c r="C12" s="121"/>
      <c r="D12" s="100" t="s">
        <v>249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20"/>
      <c r="B13" s="121" t="s">
        <v>250</v>
      </c>
      <c r="C13" s="121"/>
      <c r="D13" s="100" t="s">
        <v>157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124</v>
      </c>
      <c r="C14" s="121"/>
      <c r="D14" s="100" t="s">
        <v>158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251</v>
      </c>
      <c r="C15" s="101"/>
      <c r="D15" s="101"/>
      <c r="E15" s="102"/>
      <c r="F15" s="103">
        <v>0</v>
      </c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58.75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170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173</v>
      </c>
      <c r="C21" s="95"/>
      <c r="D21" s="115" t="s">
        <v>131</v>
      </c>
      <c r="E21" s="116"/>
      <c r="F21" s="90">
        <v>29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15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177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252</v>
      </c>
      <c r="C26" s="97"/>
      <c r="D26" s="98" t="s">
        <v>253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76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P28"/>
  <sheetViews>
    <sheetView topLeftCell="A7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254</v>
      </c>
      <c r="C2" s="46" t="s">
        <v>4</v>
      </c>
      <c r="D2" s="46" t="s">
        <v>43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J3" s="49"/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/>
      <c r="H5" s="50" t="s">
        <v>99</v>
      </c>
      <c r="I5" s="51">
        <v>4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166</v>
      </c>
      <c r="E6" s="119"/>
      <c r="F6" s="50"/>
      <c r="G6" s="50" t="s">
        <v>99</v>
      </c>
      <c r="H6" s="50"/>
      <c r="I6" s="51">
        <v>4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116</v>
      </c>
      <c r="E8" s="119"/>
      <c r="F8" s="50"/>
      <c r="G8" s="50"/>
      <c r="H8" s="50" t="s">
        <v>99</v>
      </c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255</v>
      </c>
      <c r="E10" s="119"/>
      <c r="F10" s="50"/>
      <c r="G10" s="50"/>
      <c r="H10" s="50" t="s">
        <v>99</v>
      </c>
      <c r="I10" s="51">
        <v>4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256</v>
      </c>
      <c r="E11" s="119"/>
      <c r="F11" s="50"/>
      <c r="G11" s="50"/>
      <c r="H11" s="50" t="s">
        <v>99</v>
      </c>
      <c r="I11" s="51">
        <v>3.5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210</v>
      </c>
      <c r="C12" s="121"/>
      <c r="D12" s="100" t="s">
        <v>38</v>
      </c>
      <c r="E12" s="100"/>
      <c r="F12" s="50"/>
      <c r="G12" s="50"/>
      <c r="H12" s="50" t="s">
        <v>99</v>
      </c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122</v>
      </c>
      <c r="C13" s="121"/>
      <c r="D13" s="100" t="s">
        <v>40</v>
      </c>
      <c r="E13" s="100"/>
      <c r="F13" s="50"/>
      <c r="G13" s="50"/>
      <c r="H13" s="50" t="s">
        <v>99</v>
      </c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41</v>
      </c>
      <c r="C14" s="121"/>
      <c r="D14" s="100" t="s">
        <v>42</v>
      </c>
      <c r="E14" s="100"/>
      <c r="F14" s="50"/>
      <c r="G14" s="50"/>
      <c r="H14" s="50" t="s">
        <v>99</v>
      </c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257</v>
      </c>
      <c r="C15" s="101"/>
      <c r="D15" s="101"/>
      <c r="E15" s="102"/>
      <c r="F15" s="103">
        <v>104</v>
      </c>
      <c r="G15" s="104"/>
      <c r="H15" s="105"/>
      <c r="I15" s="54">
        <f>F15*20/120</f>
        <v>17.333333333333332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54.208333333333329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36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258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259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131</v>
      </c>
      <c r="E21" s="116"/>
      <c r="F21" s="90">
        <v>28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260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261</v>
      </c>
      <c r="C24" s="95"/>
      <c r="D24" s="98" t="s">
        <v>262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136</v>
      </c>
      <c r="E26" s="99"/>
      <c r="F26" s="63">
        <v>12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74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P28"/>
  <sheetViews>
    <sheetView topLeftCell="A19" zoomScale="130" zoomScaleNormal="130" workbookViewId="0">
      <selection activeCell="B16" sqref="B16:I1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162</v>
      </c>
      <c r="C2" s="46" t="s">
        <v>4</v>
      </c>
      <c r="D2" s="46" t="s">
        <v>263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/>
      <c r="H4" s="50" t="s">
        <v>99</v>
      </c>
      <c r="I4" s="51">
        <v>4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264</v>
      </c>
      <c r="E5" s="119"/>
      <c r="F5" s="50"/>
      <c r="G5" s="50"/>
      <c r="H5" s="50" t="s">
        <v>99</v>
      </c>
      <c r="I5" s="51">
        <v>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265</v>
      </c>
      <c r="E6" s="119"/>
      <c r="F6" s="50"/>
      <c r="G6" s="50" t="s">
        <v>99</v>
      </c>
      <c r="H6" s="50"/>
      <c r="I6" s="51">
        <v>4.5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/>
      <c r="H7" s="50" t="s">
        <v>99</v>
      </c>
      <c r="I7" s="51">
        <v>4.5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266</v>
      </c>
      <c r="E8" s="119"/>
      <c r="F8" s="50"/>
      <c r="G8" s="50"/>
      <c r="H8" s="50" t="s">
        <v>99</v>
      </c>
      <c r="I8" s="51">
        <v>4.5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/>
      <c r="H9" s="50" t="s">
        <v>99</v>
      </c>
      <c r="I9" s="51">
        <v>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/>
      <c r="H10" s="50" t="s">
        <v>99</v>
      </c>
      <c r="I10" s="51">
        <v>4.5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267</v>
      </c>
      <c r="E11" s="119"/>
      <c r="F11" s="50"/>
      <c r="G11" s="50"/>
      <c r="H11" s="50" t="s">
        <v>99</v>
      </c>
      <c r="I11" s="51">
        <v>4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203</v>
      </c>
      <c r="C12" s="121"/>
      <c r="D12" s="100" t="s">
        <v>38</v>
      </c>
      <c r="E12" s="100"/>
      <c r="F12" s="50"/>
      <c r="G12" s="50"/>
      <c r="H12" s="50" t="s">
        <v>99</v>
      </c>
      <c r="I12" s="51">
        <v>10</v>
      </c>
      <c r="J12" s="52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268</v>
      </c>
      <c r="C13" s="121"/>
      <c r="D13" s="100" t="s">
        <v>40</v>
      </c>
      <c r="E13" s="100"/>
      <c r="F13" s="50"/>
      <c r="G13" s="50"/>
      <c r="H13" s="50" t="s">
        <v>99</v>
      </c>
      <c r="I13" s="51">
        <v>10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269</v>
      </c>
      <c r="C14" s="121"/>
      <c r="D14" s="100" t="s">
        <v>204</v>
      </c>
      <c r="E14" s="100"/>
      <c r="F14" s="50"/>
      <c r="G14" s="50"/>
      <c r="H14" s="50" t="s">
        <v>99</v>
      </c>
      <c r="I14" s="51">
        <v>10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>
        <v>118.6</v>
      </c>
      <c r="G15" s="104"/>
      <c r="H15" s="105"/>
      <c r="I15" s="54">
        <f>F15*20/120</f>
        <v>19.766666666666666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(I4+I5+I6+I7+I8+I9+I10+I11)*1.25+I12+I13+I14+I15</f>
        <v>94.766666666666666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38" t="s">
        <v>270</v>
      </c>
      <c r="B17" s="139"/>
      <c r="C17" s="139"/>
      <c r="D17" s="139"/>
      <c r="E17" s="139"/>
      <c r="F17" s="139"/>
      <c r="G17" s="139"/>
      <c r="H17" s="139"/>
      <c r="I17" s="139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127</v>
      </c>
      <c r="C19" s="56" t="s">
        <v>4</v>
      </c>
      <c r="D19" s="55" t="s">
        <v>43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40" t="s">
        <v>8</v>
      </c>
      <c r="E20" s="141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271</v>
      </c>
      <c r="E21" s="116"/>
      <c r="F21" s="90">
        <v>32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60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4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16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15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83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272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28"/>
  <sheetViews>
    <sheetView topLeftCell="A7" zoomScale="130" zoomScaleNormal="130" workbookViewId="0">
      <selection activeCell="E33" sqref="E3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62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3"/>
      <c r="G5" s="38" t="s">
        <v>99</v>
      </c>
      <c r="H5" s="33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3"/>
      <c r="G6" s="38"/>
      <c r="H6" s="38" t="s">
        <v>99</v>
      </c>
      <c r="I6" s="36">
        <v>4.5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3"/>
      <c r="G13" s="33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3"/>
      <c r="G14" s="33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98.24</v>
      </c>
      <c r="G15" s="172"/>
      <c r="H15" s="173"/>
      <c r="I15" s="37">
        <f>F15*20/120</f>
        <v>16.373333333333331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73.248333333333335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68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63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3"/>
      <c r="G5" s="38" t="s">
        <v>99</v>
      </c>
      <c r="H5" s="33"/>
      <c r="I5" s="36">
        <v>3.5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3"/>
      <c r="G6" s="38" t="s">
        <v>99</v>
      </c>
      <c r="H6" s="33"/>
      <c r="I6" s="36">
        <v>3.5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3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3"/>
      <c r="G13" s="33"/>
      <c r="H13" s="33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3"/>
      <c r="G14" s="33"/>
      <c r="H14" s="33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102.4</v>
      </c>
      <c r="G15" s="172"/>
      <c r="H15" s="173"/>
      <c r="I15" s="37">
        <f>F15*20/120</f>
        <v>17.066666666666666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72.066666666666663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64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10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68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28"/>
  <sheetViews>
    <sheetView topLeftCell="A4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65</v>
      </c>
      <c r="C2" s="34" t="s">
        <v>4</v>
      </c>
      <c r="D2" s="34" t="s">
        <v>95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 t="s">
        <v>99</v>
      </c>
      <c r="G4" s="33"/>
      <c r="H4" s="33"/>
      <c r="I4" s="36">
        <v>2.5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3"/>
      <c r="G5" s="33" t="s">
        <v>99</v>
      </c>
      <c r="H5" s="33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3"/>
      <c r="G6" s="38" t="s">
        <v>99</v>
      </c>
      <c r="H6" s="33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 t="s">
        <v>99</v>
      </c>
      <c r="G7" s="33"/>
      <c r="H7" s="33"/>
      <c r="I7" s="36">
        <v>2.5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3"/>
      <c r="G9" s="38" t="s">
        <v>99</v>
      </c>
      <c r="H9" s="33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3"/>
      <c r="G10" s="38" t="s">
        <v>99</v>
      </c>
      <c r="H10" s="33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3"/>
      <c r="G11" s="38" t="s">
        <v>99</v>
      </c>
      <c r="H11" s="33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94" t="s">
        <v>13</v>
      </c>
      <c r="B12" s="197" t="s">
        <v>102</v>
      </c>
      <c r="C12" s="198"/>
      <c r="D12" s="199" t="s">
        <v>103</v>
      </c>
      <c r="E12" s="200"/>
      <c r="F12" s="38"/>
      <c r="G12" s="43" t="s">
        <v>99</v>
      </c>
      <c r="H12" s="33"/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95"/>
      <c r="B13" s="197" t="s">
        <v>39</v>
      </c>
      <c r="C13" s="198"/>
      <c r="D13" s="199" t="s">
        <v>104</v>
      </c>
      <c r="E13" s="200"/>
      <c r="F13" s="38"/>
      <c r="G13" s="43" t="s">
        <v>99</v>
      </c>
      <c r="H13" s="33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96"/>
      <c r="B14" s="197" t="s">
        <v>41</v>
      </c>
      <c r="C14" s="198"/>
      <c r="D14" s="199" t="s">
        <v>105</v>
      </c>
      <c r="E14" s="200"/>
      <c r="F14" s="38"/>
      <c r="G14" s="43" t="s">
        <v>99</v>
      </c>
      <c r="H14" s="33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89.8</v>
      </c>
      <c r="G15" s="172"/>
      <c r="H15" s="173"/>
      <c r="I15" s="37">
        <f>F15*20/120</f>
        <v>14.966666666666667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73.716666666666669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66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42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67</v>
      </c>
      <c r="C2" s="34" t="s">
        <v>4</v>
      </c>
      <c r="D2" s="34" t="s">
        <v>98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83" t="s">
        <v>13</v>
      </c>
      <c r="B12" s="197" t="s">
        <v>102</v>
      </c>
      <c r="C12" s="198"/>
      <c r="D12" s="185" t="s">
        <v>106</v>
      </c>
      <c r="E12" s="185"/>
      <c r="F12" s="38"/>
      <c r="G12" s="43" t="s">
        <v>99</v>
      </c>
      <c r="H12" s="38"/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83"/>
      <c r="B13" s="197" t="s">
        <v>39</v>
      </c>
      <c r="C13" s="198"/>
      <c r="D13" s="185" t="s">
        <v>107</v>
      </c>
      <c r="E13" s="185"/>
      <c r="F13" s="38"/>
      <c r="G13" s="43" t="s">
        <v>99</v>
      </c>
      <c r="H13" s="38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97" t="s">
        <v>41</v>
      </c>
      <c r="C14" s="198"/>
      <c r="D14" s="185" t="s">
        <v>108</v>
      </c>
      <c r="E14" s="185"/>
      <c r="F14" s="38"/>
      <c r="G14" s="43" t="s">
        <v>99</v>
      </c>
      <c r="H14" s="38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95.7</v>
      </c>
      <c r="G15" s="172"/>
      <c r="H15" s="173"/>
      <c r="I15" s="7">
        <f>F15*20/120</f>
        <v>15.95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75.95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68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47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69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3.3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111.5</v>
      </c>
      <c r="G15" s="172"/>
      <c r="H15" s="173"/>
      <c r="I15" s="7">
        <f>F15*20/120</f>
        <v>18.583333333333332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63.958333333333329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70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P28"/>
  <sheetViews>
    <sheetView topLeftCell="A10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535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536</v>
      </c>
      <c r="C4" s="126"/>
      <c r="D4" s="119" t="s">
        <v>537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538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539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540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541</v>
      </c>
      <c r="C8" s="126"/>
      <c r="D8" s="119" t="s">
        <v>542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543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544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545</v>
      </c>
      <c r="C12" s="135"/>
      <c r="D12" s="129" t="s">
        <v>546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547</v>
      </c>
      <c r="C13" s="135"/>
      <c r="D13" s="129" t="s">
        <v>548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549</v>
      </c>
      <c r="C14" s="135"/>
      <c r="D14" s="129" t="s">
        <v>550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551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46" t="s">
        <v>535</v>
      </c>
      <c r="C19" s="46" t="s">
        <v>4</v>
      </c>
      <c r="D19" s="46" t="s">
        <v>552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129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553</v>
      </c>
      <c r="C21" s="95"/>
      <c r="D21" s="115" t="s">
        <v>554</v>
      </c>
      <c r="E21" s="116"/>
      <c r="F21" s="90">
        <v>25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7</v>
      </c>
      <c r="H22" s="59">
        <v>6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555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556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557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558</v>
      </c>
      <c r="C26" s="97"/>
      <c r="D26" s="98" t="s">
        <v>559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50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560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71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4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83" t="s">
        <v>13</v>
      </c>
      <c r="B12" s="197" t="s">
        <v>102</v>
      </c>
      <c r="C12" s="198"/>
      <c r="D12" s="185" t="s">
        <v>106</v>
      </c>
      <c r="E12" s="185"/>
      <c r="F12" s="38"/>
      <c r="G12" s="38"/>
      <c r="H12" s="43" t="s">
        <v>99</v>
      </c>
      <c r="I12" s="36">
        <v>10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83"/>
      <c r="B13" s="197" t="s">
        <v>39</v>
      </c>
      <c r="C13" s="198"/>
      <c r="D13" s="185" t="s">
        <v>107</v>
      </c>
      <c r="E13" s="185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97" t="s">
        <v>41</v>
      </c>
      <c r="C14" s="198"/>
      <c r="D14" s="185" t="s">
        <v>108</v>
      </c>
      <c r="E14" s="185"/>
      <c r="F14" s="38"/>
      <c r="G14" s="38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103.2</v>
      </c>
      <c r="G15" s="172"/>
      <c r="H15" s="173"/>
      <c r="I15" s="7">
        <f>F15*20/120</f>
        <v>17.2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87.2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70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P28"/>
  <sheetViews>
    <sheetView topLeftCell="A10" zoomScale="130" zoomScaleNormal="130" workbookViewId="0">
      <selection activeCell="B12" sqref="B12:C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73</v>
      </c>
      <c r="C2" s="34" t="s">
        <v>4</v>
      </c>
      <c r="D2" s="34" t="s">
        <v>95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 t="s">
        <v>99</v>
      </c>
      <c r="G10" s="38"/>
      <c r="H10" s="38"/>
      <c r="I10" s="36">
        <v>2.5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94" t="s">
        <v>13</v>
      </c>
      <c r="B12" s="197" t="s">
        <v>102</v>
      </c>
      <c r="C12" s="198"/>
      <c r="D12" s="199" t="s">
        <v>103</v>
      </c>
      <c r="E12" s="200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95"/>
      <c r="B13" s="197" t="s">
        <v>39</v>
      </c>
      <c r="C13" s="198"/>
      <c r="D13" s="199" t="s">
        <v>104</v>
      </c>
      <c r="E13" s="200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96"/>
      <c r="B14" s="197" t="s">
        <v>41</v>
      </c>
      <c r="C14" s="198"/>
      <c r="D14" s="199" t="s">
        <v>105</v>
      </c>
      <c r="E14" s="200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68.5</v>
      </c>
      <c r="G15" s="172"/>
      <c r="H15" s="173"/>
      <c r="I15" s="7">
        <f>F15*20/120</f>
        <v>11.416666666666666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35.791666666666664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74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8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21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28"/>
  <sheetViews>
    <sheetView tabSelected="1" topLeftCell="A7" zoomScale="130" zoomScaleNormal="130" workbookViewId="0">
      <selection activeCell="J10" sqref="J10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75</v>
      </c>
      <c r="C2" s="34" t="s">
        <v>4</v>
      </c>
      <c r="D2" s="34" t="s">
        <v>98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83" t="s">
        <v>13</v>
      </c>
      <c r="B12" s="197" t="s">
        <v>102</v>
      </c>
      <c r="C12" s="198"/>
      <c r="D12" s="185" t="s">
        <v>106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83"/>
      <c r="B13" s="197" t="s">
        <v>39</v>
      </c>
      <c r="C13" s="198"/>
      <c r="D13" s="185" t="s">
        <v>107</v>
      </c>
      <c r="E13" s="185"/>
      <c r="F13" s="38"/>
      <c r="G13" s="43" t="s">
        <v>99</v>
      </c>
      <c r="H13" s="38"/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97" t="s">
        <v>41</v>
      </c>
      <c r="C14" s="198"/>
      <c r="D14" s="185" t="s">
        <v>108</v>
      </c>
      <c r="E14" s="185"/>
      <c r="F14" s="38"/>
      <c r="G14" s="43" t="s">
        <v>99</v>
      </c>
      <c r="H14" s="38"/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87.8</v>
      </c>
      <c r="G15" s="172"/>
      <c r="H15" s="173"/>
      <c r="I15" s="7">
        <f>F15*20/120</f>
        <v>14.633333333333333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(I4*+I5+I6+I7+I8+I9+I10+I11)*1.25+I12+I13+I14+I15</f>
        <v>68.383333333333326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76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42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77</v>
      </c>
      <c r="C2" s="34" t="s">
        <v>4</v>
      </c>
      <c r="D2" s="34" t="s">
        <v>96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101.1</v>
      </c>
      <c r="G15" s="172"/>
      <c r="H15" s="173"/>
      <c r="I15" s="7">
        <f>F15*20/120</f>
        <v>16.850000000000001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57.475000000000001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78</v>
      </c>
      <c r="C19" s="5" t="s">
        <v>4</v>
      </c>
      <c r="D19" s="4" t="s">
        <v>96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2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54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79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97</v>
      </c>
      <c r="G15" s="172"/>
      <c r="H15" s="173"/>
      <c r="I15" s="7">
        <f>F15*20/120</f>
        <v>16.166666666666668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56.791666666666671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63.5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81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39.375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81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82</v>
      </c>
      <c r="C2" s="34" t="s">
        <v>4</v>
      </c>
      <c r="D2" s="34" t="s">
        <v>97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25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82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21.5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P28"/>
  <sheetViews>
    <sheetView topLeftCell="A13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83</v>
      </c>
      <c r="C2" s="34" t="s">
        <v>4</v>
      </c>
      <c r="D2" s="34" t="s">
        <v>97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25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84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21.5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91</v>
      </c>
      <c r="C2" s="34" t="s">
        <v>4</v>
      </c>
      <c r="D2" s="34" t="s">
        <v>97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25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91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21.5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85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38.75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86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561</v>
      </c>
      <c r="C2" s="46" t="s">
        <v>4</v>
      </c>
      <c r="D2" s="46" t="s">
        <v>110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562</v>
      </c>
      <c r="C4" s="126"/>
      <c r="D4" s="119" t="s">
        <v>563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564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565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566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567</v>
      </c>
      <c r="C12" s="135"/>
      <c r="D12" s="129" t="s">
        <v>568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569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570</v>
      </c>
      <c r="C14" s="135"/>
      <c r="D14" s="129" t="s">
        <v>571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39.375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572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46" t="s">
        <v>561</v>
      </c>
      <c r="C19" s="46" t="s">
        <v>4</v>
      </c>
      <c r="D19" s="46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573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574</v>
      </c>
      <c r="E21" s="116"/>
      <c r="F21" s="90">
        <v>25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6</v>
      </c>
      <c r="H22" s="59">
        <v>6</v>
      </c>
      <c r="I22" s="59">
        <v>7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575</v>
      </c>
      <c r="E23" s="93"/>
      <c r="F23" s="63">
        <v>14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576</v>
      </c>
      <c r="C24" s="95"/>
      <c r="D24" s="98" t="s">
        <v>577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32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48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87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 t="s">
        <v>99</v>
      </c>
      <c r="G6" s="38"/>
      <c r="H6" s="38"/>
      <c r="I6" s="36">
        <v>2.5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30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87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25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88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39.375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89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90</v>
      </c>
      <c r="C2" s="34" t="s">
        <v>4</v>
      </c>
      <c r="D2" s="34" t="s">
        <v>43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183" t="s">
        <v>13</v>
      </c>
      <c r="B12" s="184" t="s">
        <v>37</v>
      </c>
      <c r="C12" s="184"/>
      <c r="D12" s="185" t="s">
        <v>38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183"/>
      <c r="B13" s="184" t="s">
        <v>39</v>
      </c>
      <c r="C13" s="184"/>
      <c r="D13" s="185" t="s">
        <v>40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84" t="s">
        <v>41</v>
      </c>
      <c r="C14" s="184"/>
      <c r="D14" s="185" t="s">
        <v>42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30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92</v>
      </c>
      <c r="C2" s="34" t="s">
        <v>4</v>
      </c>
      <c r="D2" s="34" t="s">
        <v>98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83" t="s">
        <v>13</v>
      </c>
      <c r="B12" s="197" t="s">
        <v>102</v>
      </c>
      <c r="C12" s="198"/>
      <c r="D12" s="185" t="s">
        <v>106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83"/>
      <c r="B13" s="197" t="s">
        <v>39</v>
      </c>
      <c r="C13" s="198"/>
      <c r="D13" s="185" t="s">
        <v>107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97" t="s">
        <v>41</v>
      </c>
      <c r="C14" s="198"/>
      <c r="D14" s="185" t="s">
        <v>108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/>
      <c r="G15" s="172"/>
      <c r="H15" s="173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30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93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94</v>
      </c>
      <c r="C2" s="34" t="s">
        <v>4</v>
      </c>
      <c r="D2" s="34" t="s">
        <v>98</v>
      </c>
      <c r="E2" s="34" t="s">
        <v>5</v>
      </c>
      <c r="F2" s="186"/>
      <c r="G2" s="186"/>
      <c r="H2" s="186"/>
      <c r="I2" s="187"/>
      <c r="K2" s="8"/>
      <c r="L2" s="8"/>
      <c r="M2" s="8"/>
      <c r="N2" s="8"/>
      <c r="O2" s="8"/>
      <c r="P2" s="8"/>
    </row>
    <row r="3" spans="1:16" ht="14.25" thickBot="1" x14ac:dyDescent="0.2">
      <c r="A3" s="183" t="s">
        <v>6</v>
      </c>
      <c r="B3" s="188" t="s">
        <v>7</v>
      </c>
      <c r="C3" s="188"/>
      <c r="D3" s="188" t="s">
        <v>8</v>
      </c>
      <c r="E3" s="188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183"/>
      <c r="B4" s="189" t="s">
        <v>60</v>
      </c>
      <c r="C4" s="190"/>
      <c r="D4" s="193" t="s">
        <v>44</v>
      </c>
      <c r="E4" s="193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183"/>
      <c r="B5" s="189"/>
      <c r="C5" s="190"/>
      <c r="D5" s="158" t="s">
        <v>45</v>
      </c>
      <c r="E5" s="193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183"/>
      <c r="B6" s="189"/>
      <c r="C6" s="190"/>
      <c r="D6" s="158" t="s">
        <v>46</v>
      </c>
      <c r="E6" s="193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183"/>
      <c r="B7" s="191"/>
      <c r="C7" s="192"/>
      <c r="D7" s="158" t="s">
        <v>47</v>
      </c>
      <c r="E7" s="193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183"/>
      <c r="B8" s="189" t="s">
        <v>61</v>
      </c>
      <c r="C8" s="190"/>
      <c r="D8" s="193" t="s">
        <v>48</v>
      </c>
      <c r="E8" s="193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183"/>
      <c r="B9" s="189"/>
      <c r="C9" s="190"/>
      <c r="D9" s="193" t="s">
        <v>49</v>
      </c>
      <c r="E9" s="193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183"/>
      <c r="B10" s="189"/>
      <c r="C10" s="190"/>
      <c r="D10" s="158" t="s">
        <v>50</v>
      </c>
      <c r="E10" s="193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183"/>
      <c r="B11" s="191"/>
      <c r="C11" s="192"/>
      <c r="D11" s="158" t="s">
        <v>51</v>
      </c>
      <c r="E11" s="193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customHeight="1" thickBot="1" x14ac:dyDescent="0.2">
      <c r="A12" s="183" t="s">
        <v>13</v>
      </c>
      <c r="B12" s="197" t="s">
        <v>102</v>
      </c>
      <c r="C12" s="198"/>
      <c r="D12" s="185" t="s">
        <v>106</v>
      </c>
      <c r="E12" s="185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customHeight="1" thickBot="1" x14ac:dyDescent="0.2">
      <c r="A13" s="183"/>
      <c r="B13" s="197" t="s">
        <v>39</v>
      </c>
      <c r="C13" s="198"/>
      <c r="D13" s="185" t="s">
        <v>107</v>
      </c>
      <c r="E13" s="185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183"/>
      <c r="B14" s="197" t="s">
        <v>41</v>
      </c>
      <c r="C14" s="198"/>
      <c r="D14" s="185" t="s">
        <v>108</v>
      </c>
      <c r="E14" s="185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169" t="s">
        <v>59</v>
      </c>
      <c r="C15" s="169"/>
      <c r="D15" s="169"/>
      <c r="E15" s="170"/>
      <c r="F15" s="171">
        <v>82.2</v>
      </c>
      <c r="G15" s="172"/>
      <c r="H15" s="173"/>
      <c r="I15" s="7">
        <f>F15*20/120</f>
        <v>13.7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174">
        <f>(I4+I5+I6+I7+I8+I9+I10+I11)*1.25+I12+I13+I14+I15</f>
        <v>43.7</v>
      </c>
      <c r="C16" s="174"/>
      <c r="D16" s="174"/>
      <c r="E16" s="174"/>
      <c r="F16" s="174"/>
      <c r="G16" s="174"/>
      <c r="H16" s="174"/>
      <c r="I16" s="174"/>
    </row>
    <row r="17" spans="1:16" ht="50.1" customHeight="1" x14ac:dyDescent="0.15">
      <c r="A17" s="175" t="s">
        <v>36</v>
      </c>
      <c r="B17" s="176"/>
      <c r="C17" s="176"/>
      <c r="D17" s="176"/>
      <c r="E17" s="176"/>
      <c r="F17" s="176"/>
      <c r="G17" s="176"/>
      <c r="H17" s="176"/>
      <c r="I17" s="176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94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159" t="s">
        <v>17</v>
      </c>
      <c r="B20" s="160" t="s">
        <v>7</v>
      </c>
      <c r="C20" s="160"/>
      <c r="D20" s="161" t="s">
        <v>8</v>
      </c>
      <c r="E20" s="16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159"/>
      <c r="B21" s="153" t="s">
        <v>55</v>
      </c>
      <c r="C21" s="154"/>
      <c r="D21" s="165" t="s">
        <v>56</v>
      </c>
      <c r="E21" s="166"/>
      <c r="F21" s="149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159"/>
      <c r="B22" s="163"/>
      <c r="C22" s="164"/>
      <c r="D22" s="167"/>
      <c r="E22" s="168"/>
      <c r="F22" s="150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159"/>
      <c r="B23" s="155"/>
      <c r="C23" s="156"/>
      <c r="D23" s="151" t="s">
        <v>58</v>
      </c>
      <c r="E23" s="152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159"/>
      <c r="B24" s="153" t="s">
        <v>30</v>
      </c>
      <c r="C24" s="154"/>
      <c r="D24" s="157" t="s">
        <v>33</v>
      </c>
      <c r="E24" s="158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159"/>
      <c r="B25" s="155"/>
      <c r="C25" s="156"/>
      <c r="D25" s="157" t="s">
        <v>32</v>
      </c>
      <c r="E25" s="158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159"/>
      <c r="B26" s="156" t="s">
        <v>31</v>
      </c>
      <c r="C26" s="156"/>
      <c r="D26" s="157" t="s">
        <v>34</v>
      </c>
      <c r="E26" s="158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177" t="s">
        <v>18</v>
      </c>
      <c r="B27" s="178"/>
      <c r="C27" s="179"/>
      <c r="D27" s="180">
        <f>F21+F23+F24+F25+F26</f>
        <v>57.5</v>
      </c>
      <c r="E27" s="181"/>
      <c r="F27" s="182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148" t="s">
        <v>35</v>
      </c>
      <c r="B28" s="148"/>
      <c r="C28" s="148"/>
      <c r="D28" s="148"/>
      <c r="E28" s="148"/>
      <c r="F28" s="148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93"/>
  <sheetViews>
    <sheetView topLeftCell="A55" zoomScale="140" zoomScaleNormal="140" workbookViewId="0">
      <selection activeCell="A3" sqref="A3:L93"/>
    </sheetView>
  </sheetViews>
  <sheetFormatPr defaultColWidth="9" defaultRowHeight="13.5" x14ac:dyDescent="0.15"/>
  <cols>
    <col min="1" max="1" width="7.5" style="18" customWidth="1"/>
    <col min="2" max="2" width="14" customWidth="1"/>
    <col min="3" max="10" width="9" style="18"/>
    <col min="11" max="11" width="7.75" customWidth="1"/>
    <col min="12" max="12" width="12.375" customWidth="1"/>
  </cols>
  <sheetData>
    <row r="1" spans="1:12" x14ac:dyDescent="0.15">
      <c r="A1" s="201" t="s">
        <v>3</v>
      </c>
      <c r="B1" s="201" t="s">
        <v>4</v>
      </c>
      <c r="C1" s="202" t="s">
        <v>19</v>
      </c>
      <c r="D1" s="202"/>
      <c r="E1" s="202"/>
      <c r="F1" s="202"/>
      <c r="G1" s="203" t="s">
        <v>20</v>
      </c>
      <c r="H1" s="203"/>
      <c r="I1" s="203"/>
      <c r="J1" s="203"/>
      <c r="K1" s="201" t="s">
        <v>21</v>
      </c>
      <c r="L1" s="201" t="s">
        <v>22</v>
      </c>
    </row>
    <row r="2" spans="1:12" x14ac:dyDescent="0.15">
      <c r="A2" s="201"/>
      <c r="B2" s="201"/>
      <c r="C2" s="15" t="s">
        <v>23</v>
      </c>
      <c r="D2" s="15" t="s">
        <v>24</v>
      </c>
      <c r="E2" s="15" t="s">
        <v>25</v>
      </c>
      <c r="F2" s="15" t="s">
        <v>26</v>
      </c>
      <c r="G2" s="16" t="s">
        <v>27</v>
      </c>
      <c r="H2" s="16" t="s">
        <v>28</v>
      </c>
      <c r="I2" s="16" t="s">
        <v>29</v>
      </c>
      <c r="J2" s="16" t="s">
        <v>26</v>
      </c>
      <c r="K2" s="201"/>
      <c r="L2" s="201"/>
    </row>
    <row r="3" spans="1:12" ht="16.5" x14ac:dyDescent="0.15">
      <c r="A3" s="40" t="s">
        <v>480</v>
      </c>
      <c r="B3" s="41" t="s">
        <v>101</v>
      </c>
      <c r="C3">
        <v>28</v>
      </c>
      <c r="D3" s="21">
        <v>0</v>
      </c>
      <c r="E3" s="21">
        <v>0</v>
      </c>
      <c r="F3" s="21">
        <v>41.5625</v>
      </c>
      <c r="G3" s="21">
        <v>41</v>
      </c>
      <c r="H3" s="21">
        <v>6</v>
      </c>
      <c r="I3" s="21">
        <v>3</v>
      </c>
      <c r="J3" s="21">
        <v>50</v>
      </c>
      <c r="K3" s="22"/>
      <c r="L3" s="22"/>
    </row>
    <row r="4" spans="1:12" ht="16.5" x14ac:dyDescent="0.15">
      <c r="A4" s="40" t="s">
        <v>494</v>
      </c>
      <c r="B4" s="41" t="s">
        <v>98</v>
      </c>
      <c r="C4" s="21">
        <v>26.5</v>
      </c>
      <c r="D4" s="21">
        <v>0</v>
      </c>
      <c r="E4" s="21">
        <v>0</v>
      </c>
      <c r="F4" s="21">
        <v>36.875</v>
      </c>
      <c r="G4" s="21">
        <v>40</v>
      </c>
      <c r="H4" s="21">
        <v>5</v>
      </c>
      <c r="I4" s="21">
        <v>3</v>
      </c>
      <c r="J4" s="21">
        <v>48</v>
      </c>
      <c r="K4" s="22"/>
      <c r="L4" s="22"/>
    </row>
    <row r="5" spans="1:12" ht="16.5" x14ac:dyDescent="0.15">
      <c r="A5" s="40" t="s">
        <v>502</v>
      </c>
      <c r="B5" s="41" t="s">
        <v>98</v>
      </c>
      <c r="C5" s="21">
        <v>28</v>
      </c>
      <c r="D5" s="21">
        <v>0</v>
      </c>
      <c r="E5" s="21">
        <v>0</v>
      </c>
      <c r="F5" s="21">
        <v>41.5625</v>
      </c>
      <c r="G5" s="21">
        <v>42</v>
      </c>
      <c r="H5" s="21">
        <v>6</v>
      </c>
      <c r="I5" s="21">
        <v>3</v>
      </c>
      <c r="J5" s="21">
        <v>51</v>
      </c>
      <c r="K5" s="22"/>
      <c r="L5" s="22"/>
    </row>
    <row r="6" spans="1:12" ht="16.5" x14ac:dyDescent="0.15">
      <c r="A6" s="40" t="s">
        <v>505</v>
      </c>
      <c r="B6" s="41" t="s">
        <v>98</v>
      </c>
      <c r="C6" s="21">
        <v>27.5</v>
      </c>
      <c r="D6" s="21">
        <v>0</v>
      </c>
      <c r="E6" s="21">
        <v>0</v>
      </c>
      <c r="F6" s="21">
        <v>39.375</v>
      </c>
      <c r="G6" s="21">
        <v>40</v>
      </c>
      <c r="H6" s="21">
        <v>6</v>
      </c>
      <c r="I6" s="21">
        <v>3</v>
      </c>
      <c r="J6" s="21">
        <v>49</v>
      </c>
      <c r="K6" s="22"/>
      <c r="L6" s="22"/>
    </row>
    <row r="7" spans="1:12" ht="16.5" x14ac:dyDescent="0.15">
      <c r="A7" s="40" t="s">
        <v>535</v>
      </c>
      <c r="B7" s="41" t="s">
        <v>98</v>
      </c>
      <c r="C7" s="21">
        <v>28</v>
      </c>
      <c r="D7" s="21">
        <v>0</v>
      </c>
      <c r="E7" s="21">
        <v>0</v>
      </c>
      <c r="F7" s="21">
        <v>41.5625</v>
      </c>
      <c r="G7" s="21">
        <v>41</v>
      </c>
      <c r="H7" s="21">
        <v>6</v>
      </c>
      <c r="I7" s="21">
        <v>3</v>
      </c>
      <c r="J7" s="21">
        <v>50</v>
      </c>
      <c r="K7" s="22"/>
      <c r="L7" s="22"/>
    </row>
    <row r="8" spans="1:12" ht="16.5" x14ac:dyDescent="0.15">
      <c r="A8" s="40" t="s">
        <v>561</v>
      </c>
      <c r="B8" s="41" t="s">
        <v>98</v>
      </c>
      <c r="C8" s="21">
        <v>27.5</v>
      </c>
      <c r="D8" s="21">
        <v>0</v>
      </c>
      <c r="E8" s="21">
        <v>0</v>
      </c>
      <c r="F8" s="21">
        <v>39.375</v>
      </c>
      <c r="G8" s="21">
        <v>39</v>
      </c>
      <c r="H8" s="21">
        <v>6</v>
      </c>
      <c r="I8" s="21">
        <v>3</v>
      </c>
      <c r="J8" s="21">
        <v>48</v>
      </c>
      <c r="K8" s="22"/>
      <c r="L8" s="22"/>
    </row>
    <row r="9" spans="1:12" ht="16.5" x14ac:dyDescent="0.15">
      <c r="A9" s="40" t="s">
        <v>588</v>
      </c>
      <c r="B9" s="41" t="s">
        <v>95</v>
      </c>
      <c r="C9" s="21">
        <v>25.5</v>
      </c>
      <c r="D9" s="21">
        <v>16</v>
      </c>
      <c r="E9" s="21">
        <v>0</v>
      </c>
      <c r="F9" s="21">
        <v>52.875</v>
      </c>
      <c r="G9" s="21">
        <v>38</v>
      </c>
      <c r="H9" s="21">
        <v>6</v>
      </c>
      <c r="I9" s="21">
        <v>3</v>
      </c>
      <c r="J9" s="21">
        <v>47</v>
      </c>
      <c r="K9" s="22"/>
      <c r="L9" s="22"/>
    </row>
    <row r="10" spans="1:12" ht="16.5" x14ac:dyDescent="0.15">
      <c r="A10" s="40" t="s">
        <v>594</v>
      </c>
      <c r="B10" s="41" t="s">
        <v>98</v>
      </c>
      <c r="C10" s="21">
        <v>28</v>
      </c>
      <c r="D10" s="21">
        <v>0</v>
      </c>
      <c r="E10" s="21">
        <v>0</v>
      </c>
      <c r="F10" s="21">
        <v>41.5625</v>
      </c>
      <c r="G10" s="21">
        <v>42</v>
      </c>
      <c r="H10" s="21">
        <v>6</v>
      </c>
      <c r="I10" s="21">
        <v>3</v>
      </c>
      <c r="J10" s="21">
        <v>51</v>
      </c>
      <c r="K10" s="22"/>
      <c r="L10" s="22"/>
    </row>
    <row r="11" spans="1:12" ht="16.5" x14ac:dyDescent="0.15">
      <c r="A11" s="40" t="s">
        <v>607</v>
      </c>
      <c r="B11" s="41" t="s">
        <v>98</v>
      </c>
      <c r="C11" s="21">
        <v>27</v>
      </c>
      <c r="D11" s="21">
        <v>0</v>
      </c>
      <c r="E11" s="21">
        <v>0</v>
      </c>
      <c r="F11" s="21">
        <v>38.75</v>
      </c>
      <c r="G11" s="21">
        <v>40</v>
      </c>
      <c r="H11" s="21">
        <v>6</v>
      </c>
      <c r="I11" s="21">
        <v>3</v>
      </c>
      <c r="J11" s="21">
        <v>49</v>
      </c>
      <c r="K11" s="22"/>
      <c r="L11" s="22"/>
    </row>
    <row r="12" spans="1:12" ht="16.5" x14ac:dyDescent="0.15">
      <c r="A12" s="40" t="s">
        <v>623</v>
      </c>
      <c r="B12" s="41" t="s">
        <v>98</v>
      </c>
      <c r="C12" s="21">
        <v>28</v>
      </c>
      <c r="D12" s="21">
        <v>16</v>
      </c>
      <c r="E12" s="21">
        <v>0</v>
      </c>
      <c r="F12" s="21">
        <v>59.125</v>
      </c>
      <c r="G12" s="21">
        <v>43</v>
      </c>
      <c r="H12" s="21">
        <v>6.5</v>
      </c>
      <c r="I12" s="21">
        <v>3</v>
      </c>
      <c r="J12" s="21">
        <v>52.5</v>
      </c>
      <c r="K12" s="22"/>
      <c r="L12" s="22"/>
    </row>
    <row r="13" spans="1:12" ht="16.5" x14ac:dyDescent="0.15">
      <c r="A13" s="41" t="s">
        <v>633</v>
      </c>
      <c r="B13" s="41" t="s">
        <v>98</v>
      </c>
      <c r="C13" s="21">
        <v>28</v>
      </c>
      <c r="D13" s="21">
        <v>0</v>
      </c>
      <c r="E13" s="21">
        <v>0</v>
      </c>
      <c r="F13" s="21">
        <v>41.5625</v>
      </c>
      <c r="G13" s="21">
        <v>40</v>
      </c>
      <c r="H13" s="21">
        <v>6</v>
      </c>
      <c r="I13" s="21">
        <v>3</v>
      </c>
      <c r="J13" s="21">
        <v>49</v>
      </c>
      <c r="K13" s="22"/>
      <c r="L13" s="22"/>
    </row>
    <row r="14" spans="1:12" ht="16.5" x14ac:dyDescent="0.15">
      <c r="A14" s="40" t="s">
        <v>645</v>
      </c>
      <c r="B14" s="42" t="s">
        <v>98</v>
      </c>
      <c r="C14" s="21">
        <v>28</v>
      </c>
      <c r="D14" s="21">
        <v>0</v>
      </c>
      <c r="E14" s="21">
        <v>0</v>
      </c>
      <c r="F14" s="21">
        <v>41.5625</v>
      </c>
      <c r="G14" s="21">
        <v>40</v>
      </c>
      <c r="H14" s="21">
        <v>6</v>
      </c>
      <c r="I14" s="21">
        <v>3</v>
      </c>
      <c r="J14" s="21">
        <v>49</v>
      </c>
      <c r="K14" s="22"/>
      <c r="L14" s="22"/>
    </row>
    <row r="15" spans="1:12" ht="16.5" x14ac:dyDescent="0.15">
      <c r="A15" s="40" t="s">
        <v>651</v>
      </c>
      <c r="B15" s="42" t="s">
        <v>101</v>
      </c>
      <c r="C15" s="21">
        <v>28.5</v>
      </c>
      <c r="D15" s="21">
        <v>0</v>
      </c>
      <c r="E15" s="21">
        <v>0</v>
      </c>
      <c r="F15" s="21">
        <v>43.75</v>
      </c>
      <c r="G15" s="21">
        <v>44</v>
      </c>
      <c r="H15" s="21">
        <v>6</v>
      </c>
      <c r="I15" s="21">
        <v>3</v>
      </c>
      <c r="J15" s="21">
        <v>53</v>
      </c>
      <c r="K15" s="22"/>
      <c r="L15" s="22"/>
    </row>
    <row r="16" spans="1:12" ht="16.5" x14ac:dyDescent="0.15">
      <c r="A16" s="40" t="s">
        <v>655</v>
      </c>
      <c r="B16" s="41" t="s">
        <v>98</v>
      </c>
      <c r="C16" s="21">
        <v>28</v>
      </c>
      <c r="D16" s="21">
        <v>16</v>
      </c>
      <c r="E16" s="21">
        <v>0</v>
      </c>
      <c r="F16" s="21">
        <v>59.125</v>
      </c>
      <c r="G16" s="21">
        <v>43</v>
      </c>
      <c r="H16" s="21">
        <v>6.5</v>
      </c>
      <c r="I16" s="21">
        <v>3</v>
      </c>
      <c r="J16" s="21">
        <v>52.5</v>
      </c>
      <c r="K16" s="22"/>
      <c r="L16" s="22"/>
    </row>
    <row r="17" spans="1:12" ht="16.5" x14ac:dyDescent="0.15">
      <c r="A17" s="40" t="s">
        <v>663</v>
      </c>
      <c r="B17" s="41" t="s">
        <v>98</v>
      </c>
      <c r="C17" s="21">
        <v>26.5</v>
      </c>
      <c r="D17" s="21">
        <v>16</v>
      </c>
      <c r="E17" s="21">
        <v>0</v>
      </c>
      <c r="F17" s="21">
        <v>55.6875</v>
      </c>
      <c r="G17" s="21">
        <v>41</v>
      </c>
      <c r="H17" s="21">
        <v>6</v>
      </c>
      <c r="I17" s="21">
        <v>3</v>
      </c>
      <c r="J17" s="21">
        <v>50</v>
      </c>
      <c r="K17" s="22"/>
      <c r="L17" s="22"/>
    </row>
    <row r="18" spans="1:12" ht="16.5" x14ac:dyDescent="0.15">
      <c r="A18" s="40" t="s">
        <v>677</v>
      </c>
      <c r="B18" s="41" t="s">
        <v>101</v>
      </c>
      <c r="C18" s="21">
        <v>29</v>
      </c>
      <c r="D18" s="21">
        <v>27</v>
      </c>
      <c r="E18" s="21">
        <v>19.066666666666698</v>
      </c>
      <c r="F18" s="21">
        <v>82.316666666666706</v>
      </c>
      <c r="G18" s="21">
        <v>40.5</v>
      </c>
      <c r="H18" s="21">
        <v>22</v>
      </c>
      <c r="I18" s="21">
        <v>12</v>
      </c>
      <c r="J18" s="21">
        <v>74.5</v>
      </c>
      <c r="K18" s="22"/>
      <c r="L18" s="22"/>
    </row>
    <row r="19" spans="1:12" ht="16.5" x14ac:dyDescent="0.15">
      <c r="A19" s="40" t="s">
        <v>678</v>
      </c>
      <c r="B19" s="41" t="s">
        <v>101</v>
      </c>
      <c r="C19" s="21">
        <v>29</v>
      </c>
      <c r="D19" s="21">
        <v>30</v>
      </c>
      <c r="E19" s="21">
        <v>15.95</v>
      </c>
      <c r="F19" s="21">
        <v>82.2</v>
      </c>
      <c r="G19" s="21">
        <v>46</v>
      </c>
      <c r="H19" s="21">
        <v>20</v>
      </c>
      <c r="I19" s="21">
        <v>12</v>
      </c>
      <c r="J19" s="21">
        <v>78</v>
      </c>
      <c r="K19" s="22"/>
      <c r="L19" s="22"/>
    </row>
    <row r="20" spans="1:12" ht="16.5" x14ac:dyDescent="0.15">
      <c r="A20" s="40" t="s">
        <v>679</v>
      </c>
      <c r="B20" s="42" t="s">
        <v>98</v>
      </c>
      <c r="C20" s="21">
        <v>26.5</v>
      </c>
      <c r="D20" s="21">
        <v>10</v>
      </c>
      <c r="E20" s="21">
        <v>13.6666666666667</v>
      </c>
      <c r="F20" s="21">
        <v>56.7916666666667</v>
      </c>
      <c r="G20" s="21">
        <v>31</v>
      </c>
      <c r="H20" s="21">
        <v>15.5</v>
      </c>
      <c r="I20" s="21">
        <v>10</v>
      </c>
      <c r="J20" s="21">
        <v>56.5</v>
      </c>
      <c r="K20" s="22"/>
      <c r="L20" s="22"/>
    </row>
    <row r="21" spans="1:12" ht="16.5" x14ac:dyDescent="0.15">
      <c r="A21" s="40" t="s">
        <v>680</v>
      </c>
      <c r="B21" s="41" t="s">
        <v>95</v>
      </c>
      <c r="C21" s="21">
        <v>21.5</v>
      </c>
      <c r="D21" s="21">
        <v>18</v>
      </c>
      <c r="E21" s="21">
        <v>13.4333333333333</v>
      </c>
      <c r="F21" s="21">
        <v>58.308333333333302</v>
      </c>
      <c r="G21" s="21">
        <v>28</v>
      </c>
      <c r="H21" s="21">
        <v>16</v>
      </c>
      <c r="I21" s="21">
        <v>9</v>
      </c>
      <c r="J21" s="21">
        <v>53</v>
      </c>
      <c r="K21" s="22"/>
      <c r="L21" s="22"/>
    </row>
    <row r="22" spans="1:12" ht="16.5" x14ac:dyDescent="0.15">
      <c r="A22" s="40" t="s">
        <v>681</v>
      </c>
      <c r="B22" s="41" t="s">
        <v>101</v>
      </c>
      <c r="C22" s="21">
        <v>26</v>
      </c>
      <c r="D22" s="21">
        <v>8</v>
      </c>
      <c r="E22" s="21">
        <v>13.5833333333333</v>
      </c>
      <c r="F22" s="21">
        <v>54.0833333333333</v>
      </c>
      <c r="G22" s="21">
        <v>30</v>
      </c>
      <c r="H22" s="21">
        <v>15</v>
      </c>
      <c r="I22" s="21">
        <v>10</v>
      </c>
      <c r="J22" s="21">
        <v>55</v>
      </c>
      <c r="K22" s="22"/>
      <c r="L22" s="22"/>
    </row>
    <row r="23" spans="1:12" x14ac:dyDescent="0.15">
      <c r="A23" s="21" t="s">
        <v>682</v>
      </c>
      <c r="B23" s="22" t="s">
        <v>95</v>
      </c>
      <c r="C23" s="21">
        <v>22.5</v>
      </c>
      <c r="D23" s="21">
        <v>28</v>
      </c>
      <c r="E23" s="21">
        <v>14.283333333333299</v>
      </c>
      <c r="F23" s="21">
        <v>70.408333333333303</v>
      </c>
      <c r="G23" s="21">
        <v>29</v>
      </c>
      <c r="H23" s="21">
        <v>17</v>
      </c>
      <c r="I23" s="21">
        <v>10</v>
      </c>
      <c r="J23" s="21">
        <v>56</v>
      </c>
      <c r="K23" s="22"/>
      <c r="L23" s="22"/>
    </row>
    <row r="24" spans="1:12" x14ac:dyDescent="0.15">
      <c r="A24" s="21" t="s">
        <v>683</v>
      </c>
      <c r="B24" s="22" t="s">
        <v>97</v>
      </c>
      <c r="C24" s="21">
        <v>16</v>
      </c>
      <c r="D24" s="21">
        <v>0</v>
      </c>
      <c r="E24" s="21">
        <v>0</v>
      </c>
      <c r="F24" s="21">
        <v>20</v>
      </c>
      <c r="G24" s="21">
        <v>24</v>
      </c>
      <c r="H24" s="21">
        <v>11</v>
      </c>
      <c r="I24" s="21">
        <v>8</v>
      </c>
      <c r="J24" s="21">
        <v>43</v>
      </c>
      <c r="K24" s="22"/>
      <c r="L24" s="22"/>
    </row>
    <row r="25" spans="1:12" x14ac:dyDescent="0.15">
      <c r="A25" s="21" t="s">
        <v>684</v>
      </c>
      <c r="B25" s="22" t="s">
        <v>98</v>
      </c>
      <c r="C25" s="21">
        <v>30</v>
      </c>
      <c r="D25" s="21">
        <v>10</v>
      </c>
      <c r="E25" s="21">
        <v>13.0833333333333</v>
      </c>
      <c r="F25" s="21">
        <v>60.5833333333333</v>
      </c>
      <c r="G25" s="21">
        <v>30</v>
      </c>
      <c r="H25" s="21">
        <v>15</v>
      </c>
      <c r="I25" s="21">
        <v>9</v>
      </c>
      <c r="J25" s="21">
        <v>54</v>
      </c>
      <c r="K25" s="22"/>
      <c r="L25" s="22"/>
    </row>
    <row r="26" spans="1:12" x14ac:dyDescent="0.15">
      <c r="A26" s="21" t="s">
        <v>685</v>
      </c>
      <c r="B26" s="22" t="s">
        <v>98</v>
      </c>
      <c r="C26" s="21">
        <v>30</v>
      </c>
      <c r="D26" s="21">
        <v>10</v>
      </c>
      <c r="E26" s="21">
        <v>16.8</v>
      </c>
      <c r="F26" s="21">
        <v>64.3</v>
      </c>
      <c r="G26" s="21">
        <v>30.5</v>
      </c>
      <c r="H26" s="21">
        <v>16</v>
      </c>
      <c r="I26" s="21">
        <v>9</v>
      </c>
      <c r="J26" s="21">
        <v>55.5</v>
      </c>
      <c r="K26" s="22"/>
      <c r="L26" s="22"/>
    </row>
    <row r="27" spans="1:12" x14ac:dyDescent="0.15">
      <c r="A27" s="21" t="s">
        <v>686</v>
      </c>
      <c r="B27" s="22" t="s">
        <v>98</v>
      </c>
      <c r="C27" s="21">
        <v>29</v>
      </c>
      <c r="D27" s="21">
        <v>10</v>
      </c>
      <c r="E27" s="21">
        <v>14.15</v>
      </c>
      <c r="F27" s="21">
        <v>60.4</v>
      </c>
      <c r="G27" s="21">
        <v>24.5</v>
      </c>
      <c r="H27" s="21">
        <v>15</v>
      </c>
      <c r="I27" s="21">
        <v>9</v>
      </c>
      <c r="J27" s="21">
        <v>48.5</v>
      </c>
      <c r="K27" s="22"/>
      <c r="L27" s="22"/>
    </row>
    <row r="28" spans="1:12" x14ac:dyDescent="0.15">
      <c r="A28" s="21" t="s">
        <v>687</v>
      </c>
      <c r="B28" s="22" t="s">
        <v>101</v>
      </c>
      <c r="C28" s="21">
        <v>23</v>
      </c>
      <c r="D28" s="21">
        <v>20</v>
      </c>
      <c r="E28" s="21">
        <v>14.25</v>
      </c>
      <c r="F28" s="21">
        <v>63</v>
      </c>
      <c r="G28" s="21">
        <v>29</v>
      </c>
      <c r="H28" s="21">
        <v>16</v>
      </c>
      <c r="I28" s="21">
        <v>9</v>
      </c>
      <c r="J28" s="21">
        <v>54</v>
      </c>
      <c r="K28" s="22"/>
      <c r="L28" s="22"/>
    </row>
    <row r="29" spans="1:12" x14ac:dyDescent="0.15">
      <c r="A29" s="21" t="s">
        <v>688</v>
      </c>
      <c r="B29" s="22" t="s">
        <v>101</v>
      </c>
      <c r="C29" s="21">
        <v>30.5</v>
      </c>
      <c r="D29" s="21">
        <v>20</v>
      </c>
      <c r="E29" s="21">
        <v>16.816666666666698</v>
      </c>
      <c r="F29" s="21">
        <v>74.941666666666706</v>
      </c>
      <c r="G29" s="21">
        <v>36</v>
      </c>
      <c r="H29" s="21">
        <v>20</v>
      </c>
      <c r="I29" s="21">
        <v>12</v>
      </c>
      <c r="J29" s="21">
        <v>68</v>
      </c>
      <c r="K29" s="22"/>
      <c r="L29" s="22"/>
    </row>
    <row r="30" spans="1:12" x14ac:dyDescent="0.15">
      <c r="A30" s="21" t="s">
        <v>689</v>
      </c>
      <c r="B30" s="22" t="s">
        <v>98</v>
      </c>
      <c r="C30" s="21">
        <v>28</v>
      </c>
      <c r="D30" s="21">
        <v>20</v>
      </c>
      <c r="E30" s="21">
        <v>0</v>
      </c>
      <c r="F30" s="21">
        <v>55</v>
      </c>
      <c r="G30" s="21">
        <v>36</v>
      </c>
      <c r="H30" s="21">
        <v>20</v>
      </c>
      <c r="I30" s="21">
        <v>12</v>
      </c>
      <c r="J30" s="21">
        <v>68</v>
      </c>
      <c r="K30" s="22"/>
      <c r="L30" s="22"/>
    </row>
    <row r="31" spans="1:12" x14ac:dyDescent="0.15">
      <c r="A31" s="21" t="s">
        <v>689</v>
      </c>
      <c r="B31" s="22" t="s">
        <v>98</v>
      </c>
      <c r="C31" s="21">
        <v>29</v>
      </c>
      <c r="D31" s="21">
        <v>20</v>
      </c>
      <c r="E31" s="21">
        <v>0</v>
      </c>
      <c r="F31" s="21">
        <v>56.25</v>
      </c>
      <c r="G31" s="21">
        <v>38</v>
      </c>
      <c r="H31" s="21">
        <v>20</v>
      </c>
      <c r="I31" s="21">
        <v>12</v>
      </c>
      <c r="J31" s="21">
        <v>70</v>
      </c>
      <c r="K31" s="22"/>
      <c r="L31" s="22"/>
    </row>
    <row r="32" spans="1:12" x14ac:dyDescent="0.15">
      <c r="A32" s="21" t="s">
        <v>690</v>
      </c>
      <c r="B32" s="22" t="s">
        <v>98</v>
      </c>
      <c r="C32" s="21">
        <v>29.5</v>
      </c>
      <c r="D32" s="21">
        <v>0</v>
      </c>
      <c r="E32" s="21">
        <v>0</v>
      </c>
      <c r="F32" s="21">
        <v>36.875</v>
      </c>
      <c r="G32" s="21">
        <v>41</v>
      </c>
      <c r="H32" s="21">
        <v>20</v>
      </c>
      <c r="I32" s="21">
        <v>12</v>
      </c>
      <c r="J32" s="21">
        <v>73</v>
      </c>
      <c r="K32" s="22"/>
      <c r="L32" s="22"/>
    </row>
    <row r="33" spans="1:12" x14ac:dyDescent="0.15">
      <c r="A33" s="17" t="s">
        <v>691</v>
      </c>
      <c r="B33" s="1" t="s">
        <v>101</v>
      </c>
      <c r="C33" s="19">
        <v>25</v>
      </c>
      <c r="D33" s="19">
        <v>20</v>
      </c>
      <c r="E33" s="19">
        <v>14.033333333333299</v>
      </c>
      <c r="F33" s="19">
        <v>65.283333333333303</v>
      </c>
      <c r="G33" s="20">
        <v>40</v>
      </c>
      <c r="H33" s="20">
        <v>16</v>
      </c>
      <c r="I33" s="20">
        <v>9</v>
      </c>
      <c r="J33" s="20">
        <v>65</v>
      </c>
      <c r="K33" s="1"/>
      <c r="L33" s="1"/>
    </row>
    <row r="34" spans="1:12" x14ac:dyDescent="0.15">
      <c r="A34" s="17" t="s">
        <v>692</v>
      </c>
      <c r="B34" s="1" t="s">
        <v>98</v>
      </c>
      <c r="C34" s="19">
        <v>25.5</v>
      </c>
      <c r="D34" s="19">
        <v>10</v>
      </c>
      <c r="E34" s="19">
        <v>12.516666666666699</v>
      </c>
      <c r="F34" s="19">
        <v>54.391666666666701</v>
      </c>
      <c r="G34" s="20">
        <v>39</v>
      </c>
      <c r="H34" s="20">
        <v>16</v>
      </c>
      <c r="I34" s="20">
        <v>9</v>
      </c>
      <c r="J34" s="20">
        <v>64</v>
      </c>
      <c r="K34" s="1"/>
      <c r="L34" s="1"/>
    </row>
    <row r="35" spans="1:12" x14ac:dyDescent="0.15">
      <c r="A35" s="17" t="s">
        <v>691</v>
      </c>
      <c r="B35" s="1" t="s">
        <v>101</v>
      </c>
      <c r="C35" s="19">
        <v>29</v>
      </c>
      <c r="D35" s="19">
        <v>20</v>
      </c>
      <c r="E35" s="19">
        <v>17.2</v>
      </c>
      <c r="F35" s="19">
        <v>73.45</v>
      </c>
      <c r="G35" s="20">
        <v>44</v>
      </c>
      <c r="H35" s="20">
        <v>19</v>
      </c>
      <c r="I35" s="20">
        <v>12</v>
      </c>
      <c r="J35" s="20">
        <v>75</v>
      </c>
      <c r="K35" s="1"/>
      <c r="L35" s="1"/>
    </row>
    <row r="36" spans="1:12" x14ac:dyDescent="0.15">
      <c r="A36" s="17" t="s">
        <v>693</v>
      </c>
      <c r="B36" s="1" t="s">
        <v>98</v>
      </c>
      <c r="C36" s="19">
        <v>28.5</v>
      </c>
      <c r="D36" s="19">
        <v>30</v>
      </c>
      <c r="E36" s="19">
        <v>15.9166666666667</v>
      </c>
      <c r="F36" s="19">
        <v>81.5416666666667</v>
      </c>
      <c r="G36" s="20">
        <v>43</v>
      </c>
      <c r="H36" s="20">
        <v>20</v>
      </c>
      <c r="I36" s="20">
        <v>12</v>
      </c>
      <c r="J36" s="20">
        <v>75</v>
      </c>
      <c r="K36" s="1"/>
      <c r="L36" s="1"/>
    </row>
    <row r="37" spans="1:12" x14ac:dyDescent="0.15">
      <c r="A37" s="17" t="s">
        <v>694</v>
      </c>
      <c r="B37" s="1" t="s">
        <v>101</v>
      </c>
      <c r="C37" s="19">
        <v>31.5</v>
      </c>
      <c r="D37" s="19">
        <v>0</v>
      </c>
      <c r="E37" s="19">
        <v>15.45</v>
      </c>
      <c r="F37" s="19">
        <v>54.825000000000003</v>
      </c>
      <c r="G37" s="20">
        <v>42</v>
      </c>
      <c r="H37" s="20">
        <v>20</v>
      </c>
      <c r="I37" s="20">
        <v>12</v>
      </c>
      <c r="J37" s="20">
        <v>74</v>
      </c>
      <c r="K37" s="1"/>
      <c r="L37" s="1"/>
    </row>
    <row r="38" spans="1:12" x14ac:dyDescent="0.15">
      <c r="A38" s="17" t="s">
        <v>695</v>
      </c>
      <c r="B38" s="1" t="s">
        <v>101</v>
      </c>
      <c r="C38" s="19">
        <v>30</v>
      </c>
      <c r="D38" s="19">
        <v>20</v>
      </c>
      <c r="E38" s="19">
        <v>15.1</v>
      </c>
      <c r="F38" s="19">
        <v>72.599999999999994</v>
      </c>
      <c r="G38" s="20">
        <v>44</v>
      </c>
      <c r="H38" s="20">
        <v>19</v>
      </c>
      <c r="I38" s="20">
        <v>12</v>
      </c>
      <c r="J38" s="20">
        <v>75</v>
      </c>
      <c r="K38" s="1"/>
      <c r="L38" s="1"/>
    </row>
    <row r="39" spans="1:12" x14ac:dyDescent="0.15">
      <c r="A39" s="17" t="s">
        <v>696</v>
      </c>
      <c r="B39" s="1" t="s">
        <v>101</v>
      </c>
      <c r="C39" s="19">
        <v>29</v>
      </c>
      <c r="D39" s="19">
        <v>10</v>
      </c>
      <c r="E39" s="19">
        <v>15.05</v>
      </c>
      <c r="F39" s="19">
        <v>61.3</v>
      </c>
      <c r="G39" s="20">
        <v>44</v>
      </c>
      <c r="H39" s="20">
        <v>16</v>
      </c>
      <c r="I39" s="20">
        <v>12</v>
      </c>
      <c r="J39" s="20">
        <v>72</v>
      </c>
      <c r="K39" s="1"/>
      <c r="L39" s="1"/>
    </row>
    <row r="40" spans="1:12" x14ac:dyDescent="0.15">
      <c r="A40" s="17" t="s">
        <v>689</v>
      </c>
      <c r="B40" s="1" t="s">
        <v>98</v>
      </c>
      <c r="C40" s="19">
        <v>27.5</v>
      </c>
      <c r="D40" s="19">
        <v>0</v>
      </c>
      <c r="E40" s="19">
        <v>15.016666666666699</v>
      </c>
      <c r="F40" s="19">
        <v>49.391666666666701</v>
      </c>
      <c r="G40" s="20">
        <v>39</v>
      </c>
      <c r="H40" s="20">
        <v>20</v>
      </c>
      <c r="I40" s="20">
        <v>12</v>
      </c>
      <c r="J40" s="20">
        <v>71</v>
      </c>
      <c r="K40" s="1"/>
      <c r="L40" s="1"/>
    </row>
    <row r="41" spans="1:12" x14ac:dyDescent="0.15">
      <c r="A41" s="17" t="s">
        <v>697</v>
      </c>
      <c r="B41" s="1" t="s">
        <v>101</v>
      </c>
      <c r="C41" s="19">
        <v>29</v>
      </c>
      <c r="D41" s="19">
        <v>20</v>
      </c>
      <c r="E41" s="19">
        <v>14.716666666666701</v>
      </c>
      <c r="F41" s="19">
        <v>70.966666666666697</v>
      </c>
      <c r="G41" s="20">
        <v>42</v>
      </c>
      <c r="H41" s="20">
        <v>19</v>
      </c>
      <c r="I41" s="20">
        <v>12</v>
      </c>
      <c r="J41" s="20">
        <v>73</v>
      </c>
      <c r="K41" s="1"/>
      <c r="L41" s="1"/>
    </row>
    <row r="42" spans="1:12" x14ac:dyDescent="0.15">
      <c r="A42" s="17" t="s">
        <v>698</v>
      </c>
      <c r="B42" s="1" t="s">
        <v>98</v>
      </c>
      <c r="C42" s="19">
        <v>26</v>
      </c>
      <c r="D42" s="19">
        <v>20</v>
      </c>
      <c r="E42" s="19">
        <v>13.75</v>
      </c>
      <c r="F42" s="19">
        <v>66.25</v>
      </c>
      <c r="G42" s="20">
        <v>40</v>
      </c>
      <c r="H42" s="20">
        <v>20</v>
      </c>
      <c r="I42" s="20">
        <v>12</v>
      </c>
      <c r="J42" s="20">
        <v>72</v>
      </c>
      <c r="K42" s="1"/>
      <c r="L42" s="1"/>
    </row>
    <row r="43" spans="1:12" x14ac:dyDescent="0.15">
      <c r="A43" s="17" t="s">
        <v>699</v>
      </c>
      <c r="B43" s="1" t="s">
        <v>101</v>
      </c>
      <c r="C43" s="19">
        <v>29</v>
      </c>
      <c r="D43" s="19">
        <v>20</v>
      </c>
      <c r="E43" s="19">
        <v>13.6833333333333</v>
      </c>
      <c r="F43" s="19">
        <v>69.933333333333294</v>
      </c>
      <c r="G43" s="20">
        <v>43</v>
      </c>
      <c r="H43" s="20">
        <v>20</v>
      </c>
      <c r="I43" s="20">
        <v>12</v>
      </c>
      <c r="J43" s="20">
        <v>75</v>
      </c>
      <c r="K43" s="1"/>
      <c r="L43" s="1"/>
    </row>
    <row r="44" spans="1:12" x14ac:dyDescent="0.15">
      <c r="A44" s="17" t="s">
        <v>700</v>
      </c>
      <c r="B44" s="1" t="s">
        <v>98</v>
      </c>
      <c r="C44" s="19">
        <v>31</v>
      </c>
      <c r="D44" s="19">
        <v>20</v>
      </c>
      <c r="E44" s="19">
        <v>0</v>
      </c>
      <c r="F44" s="19">
        <v>58.75</v>
      </c>
      <c r="G44" s="20">
        <v>44</v>
      </c>
      <c r="H44" s="20">
        <v>20</v>
      </c>
      <c r="I44" s="20">
        <v>12</v>
      </c>
      <c r="J44" s="20">
        <v>76</v>
      </c>
      <c r="K44" s="1"/>
      <c r="L44" s="1"/>
    </row>
    <row r="45" spans="1:12" x14ac:dyDescent="0.15">
      <c r="A45" s="17" t="s">
        <v>691</v>
      </c>
      <c r="B45" s="1" t="s">
        <v>101</v>
      </c>
      <c r="C45" s="19">
        <v>29.5</v>
      </c>
      <c r="D45" s="19">
        <v>0</v>
      </c>
      <c r="E45" s="19">
        <v>17.3333333333333</v>
      </c>
      <c r="F45" s="19">
        <v>54.2083333333333</v>
      </c>
      <c r="G45" s="20">
        <v>42</v>
      </c>
      <c r="H45" s="20">
        <v>20</v>
      </c>
      <c r="I45" s="20">
        <v>12</v>
      </c>
      <c r="J45" s="20">
        <v>74</v>
      </c>
      <c r="K45" s="1"/>
      <c r="L45" s="1"/>
    </row>
    <row r="46" spans="1:12" x14ac:dyDescent="0.15">
      <c r="A46" s="17" t="s">
        <v>691</v>
      </c>
      <c r="B46" s="1" t="s">
        <v>101</v>
      </c>
      <c r="C46" s="19">
        <v>36</v>
      </c>
      <c r="D46" s="19">
        <v>30</v>
      </c>
      <c r="E46" s="19">
        <v>19.766666666666701</v>
      </c>
      <c r="F46" s="19">
        <v>94.766666666666694</v>
      </c>
      <c r="G46" s="20">
        <v>48</v>
      </c>
      <c r="H46" s="20">
        <v>20</v>
      </c>
      <c r="I46" s="20">
        <v>15</v>
      </c>
      <c r="J46" s="20">
        <v>83</v>
      </c>
      <c r="K46" s="1"/>
      <c r="L46" s="1"/>
    </row>
    <row r="47" spans="1:12" x14ac:dyDescent="0.15">
      <c r="A47" s="17" t="s">
        <v>701</v>
      </c>
      <c r="B47" s="1" t="s">
        <v>101</v>
      </c>
      <c r="C47" s="19">
        <v>29.5</v>
      </c>
      <c r="D47" s="19">
        <v>20</v>
      </c>
      <c r="E47" s="19">
        <v>16.373333333333299</v>
      </c>
      <c r="F47" s="19">
        <v>73.248333333333306</v>
      </c>
      <c r="G47" s="20">
        <v>36</v>
      </c>
      <c r="H47" s="20">
        <v>20</v>
      </c>
      <c r="I47" s="20">
        <v>12</v>
      </c>
      <c r="J47" s="20">
        <v>68</v>
      </c>
      <c r="K47" s="1"/>
      <c r="L47" s="1"/>
    </row>
    <row r="48" spans="1:12" x14ac:dyDescent="0.15">
      <c r="A48" s="17" t="s">
        <v>702</v>
      </c>
      <c r="B48" s="1" t="s">
        <v>101</v>
      </c>
      <c r="C48" s="19">
        <v>28</v>
      </c>
      <c r="D48" s="19">
        <v>20</v>
      </c>
      <c r="E48" s="19">
        <v>17.066666666666698</v>
      </c>
      <c r="F48" s="19">
        <v>72.066666666666706</v>
      </c>
      <c r="G48" s="20">
        <v>38</v>
      </c>
      <c r="H48" s="20">
        <v>20</v>
      </c>
      <c r="I48" s="20">
        <v>10</v>
      </c>
      <c r="J48" s="20">
        <v>68</v>
      </c>
      <c r="K48" s="1"/>
      <c r="L48" s="1"/>
    </row>
    <row r="49" spans="1:12" x14ac:dyDescent="0.15">
      <c r="A49" s="17" t="s">
        <v>703</v>
      </c>
      <c r="B49" s="1" t="s">
        <v>95</v>
      </c>
      <c r="C49" s="19">
        <v>23</v>
      </c>
      <c r="D49" s="19">
        <v>30</v>
      </c>
      <c r="E49" s="19">
        <v>14.966666666666701</v>
      </c>
      <c r="F49" s="19">
        <v>73.716666666666697</v>
      </c>
      <c r="G49" s="20">
        <v>18</v>
      </c>
      <c r="H49" s="20">
        <v>15</v>
      </c>
      <c r="I49" s="20">
        <v>9</v>
      </c>
      <c r="J49" s="20">
        <v>42</v>
      </c>
      <c r="K49" s="1"/>
      <c r="L49" s="1"/>
    </row>
    <row r="50" spans="1:12" x14ac:dyDescent="0.15">
      <c r="A50" s="17" t="s">
        <v>704</v>
      </c>
      <c r="B50" s="1" t="s">
        <v>98</v>
      </c>
      <c r="C50" s="19">
        <v>24</v>
      </c>
      <c r="D50" s="19">
        <v>30</v>
      </c>
      <c r="E50" s="19">
        <v>15.95</v>
      </c>
      <c r="F50" s="19">
        <v>75.95</v>
      </c>
      <c r="G50" s="20">
        <v>18</v>
      </c>
      <c r="H50" s="20">
        <v>20</v>
      </c>
      <c r="I50" s="20">
        <v>9</v>
      </c>
      <c r="J50" s="20">
        <v>47</v>
      </c>
    </row>
    <row r="51" spans="1:12" x14ac:dyDescent="0.15">
      <c r="A51" s="17" t="s">
        <v>705</v>
      </c>
      <c r="B51" s="1" t="s">
        <v>101</v>
      </c>
      <c r="C51" s="19">
        <v>28.3</v>
      </c>
      <c r="D51" s="19">
        <v>10</v>
      </c>
      <c r="E51" s="19">
        <v>18.5833333333333</v>
      </c>
      <c r="F51" s="19">
        <v>63.9583333333333</v>
      </c>
      <c r="G51" s="20">
        <v>38</v>
      </c>
      <c r="H51" s="20">
        <v>20</v>
      </c>
      <c r="I51" s="20">
        <v>12</v>
      </c>
      <c r="J51" s="20">
        <v>70</v>
      </c>
    </row>
    <row r="52" spans="1:12" x14ac:dyDescent="0.15">
      <c r="A52" s="17" t="s">
        <v>706</v>
      </c>
      <c r="B52" s="1" t="s">
        <v>101</v>
      </c>
      <c r="C52" s="19">
        <v>32</v>
      </c>
      <c r="D52" s="19">
        <v>30</v>
      </c>
      <c r="E52" s="19">
        <v>17.2</v>
      </c>
      <c r="F52" s="19">
        <v>87.2</v>
      </c>
      <c r="G52" s="20">
        <v>38</v>
      </c>
      <c r="H52" s="20">
        <v>20</v>
      </c>
      <c r="I52" s="20">
        <v>12</v>
      </c>
      <c r="J52" s="20">
        <v>70</v>
      </c>
    </row>
    <row r="53" spans="1:12" x14ac:dyDescent="0.15">
      <c r="A53" s="17" t="s">
        <v>707</v>
      </c>
      <c r="B53" s="1" t="s">
        <v>95</v>
      </c>
      <c r="C53" s="19">
        <v>19.5</v>
      </c>
      <c r="D53" s="19">
        <v>0</v>
      </c>
      <c r="E53" s="19">
        <v>11.4166666666667</v>
      </c>
      <c r="F53" s="19">
        <v>35.7916666666667</v>
      </c>
      <c r="G53" s="20">
        <v>4</v>
      </c>
      <c r="H53" s="20">
        <v>11</v>
      </c>
      <c r="I53" s="20">
        <v>6</v>
      </c>
      <c r="J53" s="20">
        <v>21</v>
      </c>
    </row>
    <row r="54" spans="1:12" x14ac:dyDescent="0.15">
      <c r="A54" s="17" t="s">
        <v>708</v>
      </c>
      <c r="B54" s="1" t="s">
        <v>98</v>
      </c>
      <c r="C54" s="19">
        <v>24</v>
      </c>
      <c r="D54" s="19">
        <v>20</v>
      </c>
      <c r="E54" s="19">
        <v>14.633333333333301</v>
      </c>
      <c r="F54" s="19">
        <v>68.383333333333297</v>
      </c>
      <c r="G54" s="20">
        <v>14</v>
      </c>
      <c r="H54" s="20">
        <v>19</v>
      </c>
      <c r="I54" s="20">
        <v>9</v>
      </c>
      <c r="J54" s="20">
        <v>42</v>
      </c>
    </row>
    <row r="55" spans="1:12" x14ac:dyDescent="0.15">
      <c r="A55" s="17" t="s">
        <v>709</v>
      </c>
      <c r="B55" s="1" t="s">
        <v>96</v>
      </c>
      <c r="C55" s="19">
        <v>32.5</v>
      </c>
      <c r="D55" s="19">
        <v>0</v>
      </c>
      <c r="E55" s="19">
        <v>16.850000000000001</v>
      </c>
      <c r="F55" s="19">
        <v>57.475000000000001</v>
      </c>
      <c r="G55" s="20">
        <v>34</v>
      </c>
      <c r="H55" s="20">
        <v>14</v>
      </c>
      <c r="I55" s="20">
        <v>6</v>
      </c>
      <c r="J55" s="20">
        <v>54</v>
      </c>
    </row>
    <row r="56" spans="1:12" x14ac:dyDescent="0.15">
      <c r="A56" s="17" t="s">
        <v>710</v>
      </c>
      <c r="B56" s="1" t="s">
        <v>101</v>
      </c>
      <c r="C56" s="19">
        <v>32.5</v>
      </c>
      <c r="D56" s="19">
        <v>0</v>
      </c>
      <c r="E56" s="19">
        <v>16.1666666666667</v>
      </c>
      <c r="F56" s="19">
        <v>56.7916666666667</v>
      </c>
      <c r="G56" s="20">
        <v>34</v>
      </c>
      <c r="H56" s="20">
        <v>19.5</v>
      </c>
      <c r="I56" s="20">
        <v>10</v>
      </c>
      <c r="J56" s="20">
        <v>63.5</v>
      </c>
    </row>
    <row r="57" spans="1:12" x14ac:dyDescent="0.15">
      <c r="A57" s="17" t="s">
        <v>711</v>
      </c>
      <c r="B57" s="1" t="s">
        <v>101</v>
      </c>
      <c r="C57" s="19">
        <v>31.5</v>
      </c>
      <c r="D57" s="19">
        <v>0</v>
      </c>
      <c r="E57" s="19">
        <v>0</v>
      </c>
      <c r="F57" s="19">
        <v>39.375</v>
      </c>
      <c r="G57" s="20">
        <v>28</v>
      </c>
      <c r="H57" s="20">
        <v>19.5</v>
      </c>
      <c r="I57" s="20">
        <v>10</v>
      </c>
      <c r="J57" s="20">
        <v>57.5</v>
      </c>
    </row>
    <row r="58" spans="1:12" x14ac:dyDescent="0.15">
      <c r="A58" s="17" t="s">
        <v>712</v>
      </c>
      <c r="B58" s="1" t="s">
        <v>97</v>
      </c>
      <c r="C58" s="19">
        <v>20</v>
      </c>
      <c r="D58" s="19">
        <v>0</v>
      </c>
      <c r="E58" s="19">
        <v>0</v>
      </c>
      <c r="F58" s="19">
        <v>25</v>
      </c>
      <c r="G58" s="20">
        <v>0</v>
      </c>
      <c r="H58" s="20">
        <v>15.5</v>
      </c>
      <c r="I58" s="20">
        <v>6</v>
      </c>
      <c r="J58" s="20">
        <v>21.5</v>
      </c>
    </row>
    <row r="59" spans="1:12" x14ac:dyDescent="0.15">
      <c r="A59" s="17" t="s">
        <v>713</v>
      </c>
      <c r="B59" s="1" t="s">
        <v>97</v>
      </c>
      <c r="C59" s="19">
        <v>20</v>
      </c>
      <c r="D59" s="19">
        <v>0</v>
      </c>
      <c r="E59" s="19">
        <v>0</v>
      </c>
      <c r="F59" s="19">
        <v>25</v>
      </c>
      <c r="G59" s="20">
        <v>0</v>
      </c>
      <c r="H59" s="20">
        <v>15.5</v>
      </c>
      <c r="I59" s="20">
        <v>6</v>
      </c>
      <c r="J59" s="20">
        <v>21.5</v>
      </c>
    </row>
    <row r="60" spans="1:12" x14ac:dyDescent="0.15">
      <c r="A60" s="17" t="s">
        <v>714</v>
      </c>
      <c r="B60" s="1" t="s">
        <v>97</v>
      </c>
      <c r="C60" s="19">
        <v>20</v>
      </c>
      <c r="D60" s="19">
        <v>0</v>
      </c>
      <c r="E60" s="19">
        <v>0</v>
      </c>
      <c r="F60" s="19">
        <v>25</v>
      </c>
      <c r="G60" s="20">
        <v>0</v>
      </c>
      <c r="H60" s="20">
        <v>15.5</v>
      </c>
      <c r="I60" s="20">
        <v>6</v>
      </c>
      <c r="J60" s="20">
        <v>21.5</v>
      </c>
    </row>
    <row r="61" spans="1:12" x14ac:dyDescent="0.15">
      <c r="A61" s="17" t="s">
        <v>715</v>
      </c>
      <c r="B61" s="1" t="s">
        <v>101</v>
      </c>
      <c r="C61" s="19">
        <v>31</v>
      </c>
      <c r="D61" s="19">
        <v>0</v>
      </c>
      <c r="E61" s="19">
        <v>0</v>
      </c>
      <c r="F61" s="19">
        <v>38.75</v>
      </c>
      <c r="G61" s="20">
        <v>28</v>
      </c>
      <c r="H61" s="20">
        <v>19.5</v>
      </c>
      <c r="I61" s="20">
        <v>10</v>
      </c>
      <c r="J61" s="20">
        <v>57.5</v>
      </c>
    </row>
    <row r="62" spans="1:12" x14ac:dyDescent="0.15">
      <c r="A62" s="17" t="s">
        <v>716</v>
      </c>
      <c r="B62" s="1" t="s">
        <v>101</v>
      </c>
      <c r="C62" s="19">
        <v>24</v>
      </c>
      <c r="D62" s="19">
        <v>0</v>
      </c>
      <c r="E62" s="19">
        <v>0</v>
      </c>
      <c r="F62" s="19">
        <v>30</v>
      </c>
      <c r="G62" s="20">
        <v>4</v>
      </c>
      <c r="H62" s="20">
        <v>15</v>
      </c>
      <c r="I62" s="20">
        <v>6</v>
      </c>
      <c r="J62" s="20">
        <v>25</v>
      </c>
    </row>
    <row r="63" spans="1:12" x14ac:dyDescent="0.15">
      <c r="A63" s="17" t="s">
        <v>717</v>
      </c>
      <c r="B63" s="1" t="s">
        <v>101</v>
      </c>
      <c r="C63" s="19">
        <v>31.5</v>
      </c>
      <c r="D63" s="19">
        <v>0</v>
      </c>
      <c r="E63" s="19">
        <v>0</v>
      </c>
      <c r="F63" s="19">
        <v>39.375</v>
      </c>
      <c r="G63" s="20">
        <v>28</v>
      </c>
      <c r="H63" s="20">
        <v>19.5</v>
      </c>
      <c r="I63" s="20">
        <v>10</v>
      </c>
      <c r="J63" s="20">
        <v>57.5</v>
      </c>
    </row>
    <row r="64" spans="1:12" x14ac:dyDescent="0.15">
      <c r="A64" s="17" t="s">
        <v>718</v>
      </c>
      <c r="B64" s="1" t="s">
        <v>101</v>
      </c>
      <c r="C64" s="19">
        <v>24</v>
      </c>
      <c r="D64" s="19">
        <v>0</v>
      </c>
      <c r="E64" s="19">
        <v>0</v>
      </c>
      <c r="F64" s="19">
        <v>30</v>
      </c>
      <c r="G64" s="20">
        <v>28</v>
      </c>
      <c r="H64" s="20">
        <v>19.5</v>
      </c>
      <c r="I64" s="20">
        <v>10</v>
      </c>
      <c r="J64" s="20">
        <v>57.5</v>
      </c>
    </row>
    <row r="65" spans="1:10" x14ac:dyDescent="0.15">
      <c r="A65" s="17" t="s">
        <v>719</v>
      </c>
      <c r="B65" s="1" t="s">
        <v>98</v>
      </c>
      <c r="C65" s="19">
        <v>24</v>
      </c>
      <c r="D65" s="19">
        <v>0</v>
      </c>
      <c r="E65" s="19">
        <v>0</v>
      </c>
      <c r="F65" s="19">
        <v>30</v>
      </c>
      <c r="G65" s="20">
        <v>28</v>
      </c>
      <c r="H65" s="20">
        <v>19.5</v>
      </c>
      <c r="I65" s="20">
        <v>10</v>
      </c>
      <c r="J65" s="20">
        <v>57.5</v>
      </c>
    </row>
    <row r="66" spans="1:10" x14ac:dyDescent="0.15">
      <c r="A66" s="17" t="s">
        <v>720</v>
      </c>
      <c r="B66" s="1" t="s">
        <v>98</v>
      </c>
      <c r="C66" s="19">
        <v>24</v>
      </c>
      <c r="D66" s="19">
        <v>0</v>
      </c>
      <c r="E66" s="19">
        <v>13.7</v>
      </c>
      <c r="F66" s="19">
        <v>43.7</v>
      </c>
      <c r="G66" s="20">
        <v>28</v>
      </c>
      <c r="H66" s="20">
        <v>19.5</v>
      </c>
      <c r="I66" s="20">
        <v>10</v>
      </c>
      <c r="J66" s="20">
        <v>57.5</v>
      </c>
    </row>
    <row r="67" spans="1:10" x14ac:dyDescent="0.15">
      <c r="A67" s="17"/>
      <c r="B67" s="1"/>
      <c r="C67" s="19"/>
      <c r="D67" s="19"/>
      <c r="E67" s="19"/>
      <c r="F67" s="19"/>
      <c r="G67" s="20"/>
      <c r="H67" s="20"/>
      <c r="I67" s="20"/>
      <c r="J67" s="20"/>
    </row>
    <row r="68" spans="1:10" x14ac:dyDescent="0.15">
      <c r="A68" s="17"/>
      <c r="B68" s="1"/>
      <c r="C68" s="19"/>
      <c r="D68" s="19"/>
      <c r="E68" s="19"/>
      <c r="F68" s="19"/>
      <c r="G68" s="20"/>
      <c r="H68" s="20"/>
      <c r="I68" s="20"/>
      <c r="J68" s="20"/>
    </row>
    <row r="69" spans="1:10" x14ac:dyDescent="0.15">
      <c r="A69" s="17"/>
      <c r="B69" s="1"/>
      <c r="C69" s="19"/>
      <c r="D69" s="19"/>
      <c r="E69" s="19"/>
      <c r="F69" s="19"/>
      <c r="G69" s="20"/>
      <c r="H69" s="20"/>
      <c r="I69" s="20"/>
      <c r="J69" s="20"/>
    </row>
    <row r="70" spans="1:10" x14ac:dyDescent="0.15">
      <c r="A70" s="17"/>
      <c r="B70" s="1"/>
      <c r="C70" s="19"/>
      <c r="D70" s="19"/>
      <c r="E70" s="19"/>
      <c r="F70" s="19"/>
      <c r="G70" s="20"/>
      <c r="H70" s="20"/>
      <c r="I70" s="20"/>
      <c r="J70" s="20"/>
    </row>
    <row r="71" spans="1:10" x14ac:dyDescent="0.15">
      <c r="A71" s="17"/>
      <c r="B71" s="1"/>
      <c r="C71" s="19"/>
      <c r="D71" s="19"/>
      <c r="E71" s="19"/>
      <c r="F71" s="19"/>
      <c r="G71" s="20"/>
      <c r="H71" s="20"/>
      <c r="I71" s="20"/>
      <c r="J71" s="20"/>
    </row>
    <row r="72" spans="1:10" x14ac:dyDescent="0.15">
      <c r="A72" s="17"/>
      <c r="B72" s="1"/>
      <c r="C72" s="19"/>
      <c r="D72" s="19"/>
      <c r="E72" s="19"/>
      <c r="F72" s="19"/>
      <c r="G72" s="20"/>
      <c r="H72" s="20"/>
      <c r="I72" s="20"/>
      <c r="J72" s="20"/>
    </row>
    <row r="73" spans="1:10" x14ac:dyDescent="0.15">
      <c r="A73" s="17"/>
      <c r="B73" s="1"/>
      <c r="C73" s="19"/>
      <c r="D73" s="19"/>
      <c r="E73" s="19"/>
      <c r="F73" s="19"/>
      <c r="G73" s="20"/>
      <c r="H73" s="20"/>
      <c r="I73" s="20"/>
      <c r="J73" s="20"/>
    </row>
    <row r="74" spans="1:10" x14ac:dyDescent="0.15">
      <c r="A74" s="17"/>
      <c r="B74" s="1"/>
      <c r="C74" s="19"/>
      <c r="D74" s="19"/>
      <c r="E74" s="19"/>
      <c r="F74" s="19"/>
      <c r="G74" s="20"/>
      <c r="H74" s="20"/>
      <c r="I74" s="20"/>
      <c r="J74" s="20"/>
    </row>
    <row r="75" spans="1:10" x14ac:dyDescent="0.15">
      <c r="A75" s="17"/>
      <c r="B75" s="1"/>
      <c r="C75" s="19"/>
      <c r="D75" s="19"/>
      <c r="E75" s="19"/>
      <c r="F75" s="19"/>
      <c r="G75" s="20"/>
      <c r="H75" s="20"/>
      <c r="I75" s="20"/>
      <c r="J75" s="20"/>
    </row>
    <row r="76" spans="1:10" x14ac:dyDescent="0.15">
      <c r="A76" s="17"/>
      <c r="B76" s="1"/>
      <c r="C76" s="19"/>
      <c r="D76" s="19"/>
      <c r="E76" s="19"/>
      <c r="F76" s="19"/>
      <c r="G76" s="20"/>
      <c r="H76" s="20"/>
      <c r="I76" s="20"/>
      <c r="J76" s="20"/>
    </row>
    <row r="77" spans="1:10" x14ac:dyDescent="0.15">
      <c r="A77" s="17"/>
      <c r="B77" s="1"/>
      <c r="C77" s="19"/>
      <c r="D77" s="19"/>
      <c r="E77" s="19"/>
      <c r="F77" s="19"/>
      <c r="G77" s="20"/>
      <c r="H77" s="20"/>
      <c r="I77" s="20"/>
      <c r="J77" s="20"/>
    </row>
    <row r="78" spans="1:10" x14ac:dyDescent="0.15">
      <c r="A78" s="17"/>
      <c r="B78" s="1"/>
      <c r="C78" s="19"/>
      <c r="D78" s="19"/>
      <c r="E78" s="19"/>
      <c r="F78" s="19"/>
      <c r="G78" s="20"/>
      <c r="H78" s="20"/>
      <c r="I78" s="20"/>
      <c r="J78" s="20"/>
    </row>
    <row r="79" spans="1:10" x14ac:dyDescent="0.15">
      <c r="A79" s="17"/>
      <c r="B79" s="1"/>
      <c r="C79" s="19"/>
      <c r="D79" s="19"/>
      <c r="E79" s="19"/>
      <c r="F79" s="19"/>
      <c r="G79" s="20"/>
      <c r="H79" s="20"/>
      <c r="I79" s="20"/>
      <c r="J79" s="20"/>
    </row>
    <row r="80" spans="1:10" x14ac:dyDescent="0.15">
      <c r="A80" s="17"/>
      <c r="B80" s="1"/>
      <c r="C80" s="19"/>
      <c r="D80" s="19"/>
      <c r="E80" s="19"/>
      <c r="F80" s="19"/>
      <c r="G80" s="20"/>
      <c r="H80" s="20"/>
      <c r="I80" s="20"/>
      <c r="J80" s="20"/>
    </row>
    <row r="81" spans="1:10" x14ac:dyDescent="0.15">
      <c r="A81" s="17"/>
      <c r="B81" s="1"/>
      <c r="C81" s="19"/>
      <c r="D81" s="19"/>
      <c r="E81" s="19"/>
      <c r="F81" s="19"/>
      <c r="G81" s="20"/>
      <c r="H81" s="20"/>
      <c r="I81" s="20"/>
      <c r="J81" s="20"/>
    </row>
    <row r="82" spans="1:10" x14ac:dyDescent="0.15">
      <c r="A82" s="17"/>
      <c r="B82" s="1"/>
      <c r="C82" s="19"/>
      <c r="D82" s="19"/>
      <c r="E82" s="19"/>
      <c r="F82" s="19"/>
      <c r="G82" s="20"/>
      <c r="H82" s="20"/>
      <c r="I82" s="20"/>
      <c r="J82" s="20"/>
    </row>
    <row r="83" spans="1:10" x14ac:dyDescent="0.15">
      <c r="A83" s="17"/>
      <c r="B83" s="1"/>
      <c r="C83" s="19"/>
      <c r="D83" s="19"/>
      <c r="E83" s="19"/>
      <c r="F83" s="19"/>
      <c r="G83" s="20"/>
      <c r="H83" s="20"/>
      <c r="I83" s="20"/>
      <c r="J83" s="20"/>
    </row>
    <row r="84" spans="1:10" x14ac:dyDescent="0.15">
      <c r="A84" s="17"/>
      <c r="B84" s="1"/>
      <c r="C84" s="19"/>
      <c r="D84" s="19"/>
      <c r="E84" s="19"/>
      <c r="F84" s="19"/>
      <c r="G84" s="20"/>
      <c r="H84" s="20"/>
      <c r="I84" s="20"/>
      <c r="J84" s="20"/>
    </row>
    <row r="85" spans="1:10" x14ac:dyDescent="0.15">
      <c r="A85" s="17"/>
      <c r="B85" s="1"/>
      <c r="C85" s="19"/>
      <c r="D85" s="19"/>
      <c r="E85" s="19"/>
      <c r="F85" s="19"/>
      <c r="G85" s="20"/>
      <c r="H85" s="20"/>
      <c r="I85" s="20"/>
      <c r="J85" s="20"/>
    </row>
    <row r="86" spans="1:10" x14ac:dyDescent="0.15">
      <c r="A86" s="17"/>
      <c r="B86" s="1"/>
      <c r="C86" s="19"/>
      <c r="D86" s="19"/>
      <c r="E86" s="19"/>
      <c r="F86" s="19"/>
      <c r="G86" s="20"/>
      <c r="H86" s="20"/>
      <c r="I86" s="20"/>
      <c r="J86" s="20"/>
    </row>
    <row r="87" spans="1:10" x14ac:dyDescent="0.15">
      <c r="A87" s="17"/>
      <c r="B87" s="1"/>
      <c r="C87" s="19"/>
      <c r="D87" s="19"/>
      <c r="E87" s="19"/>
      <c r="F87" s="19"/>
      <c r="G87" s="20"/>
      <c r="H87" s="20"/>
      <c r="I87" s="20"/>
      <c r="J87" s="20"/>
    </row>
    <row r="88" spans="1:10" x14ac:dyDescent="0.15">
      <c r="A88" s="17"/>
      <c r="B88" s="1"/>
      <c r="C88" s="19"/>
      <c r="D88" s="19"/>
      <c r="E88" s="19"/>
      <c r="F88" s="19"/>
      <c r="G88" s="20"/>
      <c r="H88" s="20"/>
      <c r="I88" s="20"/>
      <c r="J88" s="20"/>
    </row>
    <row r="89" spans="1:10" x14ac:dyDescent="0.15">
      <c r="A89" s="17"/>
      <c r="B89" s="1"/>
      <c r="C89" s="19"/>
      <c r="D89" s="19"/>
      <c r="E89" s="19"/>
      <c r="F89" s="19"/>
      <c r="G89" s="20"/>
      <c r="H89" s="20"/>
      <c r="I89" s="20"/>
      <c r="J89" s="20"/>
    </row>
    <row r="90" spans="1:10" x14ac:dyDescent="0.15">
      <c r="A90" s="17"/>
      <c r="B90" s="1"/>
      <c r="C90" s="19"/>
      <c r="D90" s="19"/>
      <c r="E90" s="19"/>
      <c r="F90" s="19"/>
      <c r="G90" s="20"/>
      <c r="H90" s="20"/>
      <c r="I90" s="20"/>
      <c r="J90" s="20"/>
    </row>
    <row r="91" spans="1:10" x14ac:dyDescent="0.15">
      <c r="A91" s="17"/>
      <c r="B91" s="1"/>
      <c r="C91" s="19"/>
      <c r="D91" s="19"/>
      <c r="E91" s="19"/>
      <c r="F91" s="19"/>
      <c r="G91" s="20"/>
      <c r="H91" s="20"/>
      <c r="I91" s="20"/>
      <c r="J91" s="20"/>
    </row>
    <row r="92" spans="1:10" x14ac:dyDescent="0.15">
      <c r="A92" s="17"/>
      <c r="B92" s="1"/>
      <c r="C92" s="19"/>
      <c r="D92" s="19"/>
      <c r="E92" s="19"/>
      <c r="F92" s="19"/>
      <c r="G92" s="20"/>
      <c r="H92" s="20"/>
      <c r="I92" s="20"/>
      <c r="J92" s="20"/>
    </row>
    <row r="93" spans="1:10" x14ac:dyDescent="0.15">
      <c r="A93" s="17"/>
      <c r="B93" s="1"/>
      <c r="C93" s="19"/>
      <c r="D93" s="19"/>
      <c r="E93" s="19"/>
      <c r="F93" s="19"/>
      <c r="G93" s="20"/>
      <c r="H93" s="20"/>
      <c r="I93" s="20"/>
      <c r="J93" s="20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4"/>
  <sheetViews>
    <sheetView zoomScale="85" zoomScaleNormal="85" workbookViewId="0">
      <selection activeCell="C3" sqref="C3"/>
    </sheetView>
  </sheetViews>
  <sheetFormatPr defaultColWidth="9" defaultRowHeight="13.5" x14ac:dyDescent="0.15"/>
  <cols>
    <col min="1" max="1" width="9" style="25"/>
    <col min="2" max="2" width="11.375" style="29" customWidth="1"/>
    <col min="3" max="3" width="14.375" style="29" bestFit="1" customWidth="1"/>
    <col min="4" max="4" width="21.375" style="29" customWidth="1"/>
    <col min="5" max="5" width="14.625" style="29" customWidth="1"/>
    <col min="6" max="16384" width="9" style="25"/>
  </cols>
  <sheetData>
    <row r="2" spans="1:5" x14ac:dyDescent="0.15">
      <c r="A2" s="23" t="s">
        <v>54</v>
      </c>
      <c r="B2" s="23" t="s">
        <v>52</v>
      </c>
      <c r="C2" s="23" t="s">
        <v>53</v>
      </c>
      <c r="D2" s="24" t="s">
        <v>0</v>
      </c>
      <c r="E2" s="24" t="s">
        <v>1</v>
      </c>
    </row>
    <row r="3" spans="1:5" x14ac:dyDescent="0.15">
      <c r="A3" s="26" t="str">
        <f>评价汇总!A3</f>
        <v>常永林</v>
      </c>
      <c r="B3" s="27">
        <f>评价汇总!F3</f>
        <v>41.5625</v>
      </c>
      <c r="C3" s="27">
        <f>评价汇总!J3</f>
        <v>50</v>
      </c>
      <c r="D3" s="28" t="e">
        <f t="shared" ref="D3:D34" ca="1" si="0">daa(B3)</f>
        <v>#NAME?</v>
      </c>
      <c r="E3" s="28" t="e">
        <f t="shared" ref="E3:E34" ca="1" si="1">daa(C3)</f>
        <v>#NAME?</v>
      </c>
    </row>
    <row r="4" spans="1:5" x14ac:dyDescent="0.15">
      <c r="A4" s="26" t="str">
        <f>评价汇总!A4</f>
        <v>韩启文</v>
      </c>
      <c r="B4" s="27">
        <f>评价汇总!F4</f>
        <v>36.875</v>
      </c>
      <c r="C4" s="27">
        <f>评价汇总!J4</f>
        <v>48</v>
      </c>
      <c r="D4" s="28" t="e">
        <f t="shared" ca="1" si="0"/>
        <v>#NAME?</v>
      </c>
      <c r="E4" s="28" t="e">
        <f t="shared" ca="1" si="1"/>
        <v>#NAME?</v>
      </c>
    </row>
    <row r="5" spans="1:5" x14ac:dyDescent="0.15">
      <c r="A5" s="26" t="str">
        <f>评价汇总!A5</f>
        <v>吴楠</v>
      </c>
      <c r="B5" s="27">
        <f>评价汇总!F5</f>
        <v>41.5625</v>
      </c>
      <c r="C5" s="27">
        <f>评价汇总!J5</f>
        <v>51</v>
      </c>
      <c r="D5" s="28" t="e">
        <f t="shared" ca="1" si="0"/>
        <v>#NAME?</v>
      </c>
      <c r="E5" s="28" t="e">
        <f t="shared" ca="1" si="1"/>
        <v>#NAME?</v>
      </c>
    </row>
    <row r="6" spans="1:5" x14ac:dyDescent="0.15">
      <c r="A6" s="26" t="str">
        <f>评价汇总!A6</f>
        <v>贾理</v>
      </c>
      <c r="B6" s="27">
        <f>评价汇总!F6</f>
        <v>39.375</v>
      </c>
      <c r="C6" s="27">
        <f>评价汇总!J6</f>
        <v>49</v>
      </c>
      <c r="D6" s="28" t="e">
        <f t="shared" ca="1" si="0"/>
        <v>#NAME?</v>
      </c>
      <c r="E6" s="28" t="e">
        <f t="shared" ca="1" si="1"/>
        <v>#NAME?</v>
      </c>
    </row>
    <row r="7" spans="1:5" x14ac:dyDescent="0.15">
      <c r="A7" s="26" t="str">
        <f>评价汇总!A7</f>
        <v>赵程</v>
      </c>
      <c r="B7" s="27">
        <f>评价汇总!F7</f>
        <v>41.5625</v>
      </c>
      <c r="C7" s="27">
        <f>评价汇总!J7</f>
        <v>50</v>
      </c>
      <c r="D7" s="28" t="e">
        <f t="shared" ca="1" si="0"/>
        <v>#NAME?</v>
      </c>
      <c r="E7" s="28" t="e">
        <f t="shared" ca="1" si="1"/>
        <v>#NAME?</v>
      </c>
    </row>
    <row r="8" spans="1:5" x14ac:dyDescent="0.15">
      <c r="A8" s="26" t="str">
        <f>评价汇总!A8</f>
        <v>肖博</v>
      </c>
      <c r="B8" s="27">
        <f>评价汇总!F8</f>
        <v>39.375</v>
      </c>
      <c r="C8" s="27">
        <f>评价汇总!J8</f>
        <v>48</v>
      </c>
      <c r="D8" s="28" t="e">
        <f t="shared" ca="1" si="0"/>
        <v>#NAME?</v>
      </c>
      <c r="E8" s="28" t="e">
        <f t="shared" ca="1" si="1"/>
        <v>#NAME?</v>
      </c>
    </row>
    <row r="9" spans="1:5" x14ac:dyDescent="0.15">
      <c r="A9" s="26" t="str">
        <f>评价汇总!A9</f>
        <v>肖倩</v>
      </c>
      <c r="B9" s="27">
        <f>评价汇总!F9</f>
        <v>52.875</v>
      </c>
      <c r="C9" s="27">
        <f>评价汇总!J9</f>
        <v>47</v>
      </c>
      <c r="D9" s="28" t="e">
        <f t="shared" ca="1" si="0"/>
        <v>#NAME?</v>
      </c>
      <c r="E9" s="28" t="e">
        <f t="shared" ca="1" si="1"/>
        <v>#NAME?</v>
      </c>
    </row>
    <row r="10" spans="1:5" x14ac:dyDescent="0.15">
      <c r="A10" s="26" t="str">
        <f>评价汇总!A10</f>
        <v>张琦</v>
      </c>
      <c r="B10" s="27">
        <f>评价汇总!F10</f>
        <v>41.5625</v>
      </c>
      <c r="C10" s="27">
        <f>评价汇总!J10</f>
        <v>51</v>
      </c>
      <c r="D10" s="28" t="e">
        <f t="shared" ca="1" si="0"/>
        <v>#NAME?</v>
      </c>
      <c r="E10" s="28" t="e">
        <f t="shared" ca="1" si="1"/>
        <v>#NAME?</v>
      </c>
    </row>
    <row r="11" spans="1:5" x14ac:dyDescent="0.15">
      <c r="A11" s="26" t="str">
        <f>评价汇总!A11</f>
        <v>王洲强</v>
      </c>
      <c r="B11" s="27">
        <f>评价汇总!F11</f>
        <v>38.75</v>
      </c>
      <c r="C11" s="27">
        <f>评价汇总!J11</f>
        <v>49</v>
      </c>
      <c r="D11" s="28" t="e">
        <f t="shared" ca="1" si="0"/>
        <v>#NAME?</v>
      </c>
      <c r="E11" s="28" t="e">
        <f t="shared" ca="1" si="1"/>
        <v>#NAME?</v>
      </c>
    </row>
    <row r="12" spans="1:5" x14ac:dyDescent="0.15">
      <c r="A12" s="26" t="str">
        <f>评价汇总!A12</f>
        <v>康信刚</v>
      </c>
      <c r="B12" s="27">
        <f>评价汇总!F12</f>
        <v>59.125</v>
      </c>
      <c r="C12" s="27">
        <f>评价汇总!J12</f>
        <v>52.5</v>
      </c>
      <c r="D12" s="28" t="e">
        <f t="shared" ca="1" si="0"/>
        <v>#NAME?</v>
      </c>
      <c r="E12" s="28" t="e">
        <f t="shared" ca="1" si="1"/>
        <v>#NAME?</v>
      </c>
    </row>
    <row r="13" spans="1:5" x14ac:dyDescent="0.15">
      <c r="A13" s="26" t="str">
        <f>评价汇总!A13</f>
        <v>魏文强</v>
      </c>
      <c r="B13" s="27">
        <f>评价汇总!F13</f>
        <v>41.5625</v>
      </c>
      <c r="C13" s="27">
        <f>评价汇总!J13</f>
        <v>49</v>
      </c>
      <c r="D13" s="28" t="e">
        <f t="shared" ca="1" si="0"/>
        <v>#NAME?</v>
      </c>
      <c r="E13" s="28" t="e">
        <f t="shared" ca="1" si="1"/>
        <v>#NAME?</v>
      </c>
    </row>
    <row r="14" spans="1:5" x14ac:dyDescent="0.15">
      <c r="A14" s="26" t="str">
        <f>评价汇总!A14</f>
        <v>王小雨</v>
      </c>
      <c r="B14" s="27">
        <f>评价汇总!F14</f>
        <v>41.5625</v>
      </c>
      <c r="C14" s="27">
        <f>评价汇总!J14</f>
        <v>49</v>
      </c>
      <c r="D14" s="28" t="e">
        <f t="shared" ca="1" si="0"/>
        <v>#NAME?</v>
      </c>
      <c r="E14" s="28" t="e">
        <f t="shared" ca="1" si="1"/>
        <v>#NAME?</v>
      </c>
    </row>
    <row r="15" spans="1:5" x14ac:dyDescent="0.15">
      <c r="A15" s="26" t="str">
        <f>评价汇总!A15</f>
        <v>索荣荣</v>
      </c>
      <c r="B15" s="27">
        <f>评价汇总!F15</f>
        <v>43.75</v>
      </c>
      <c r="C15" s="27">
        <f>评价汇总!J15</f>
        <v>53</v>
      </c>
      <c r="D15" s="28" t="e">
        <f t="shared" ca="1" si="0"/>
        <v>#NAME?</v>
      </c>
      <c r="E15" s="28" t="e">
        <f t="shared" ca="1" si="1"/>
        <v>#NAME?</v>
      </c>
    </row>
    <row r="16" spans="1:5" x14ac:dyDescent="0.15">
      <c r="A16" s="26" t="str">
        <f>评价汇总!A16</f>
        <v>陈重阳</v>
      </c>
      <c r="B16" s="27">
        <f>评价汇总!F16</f>
        <v>59.125</v>
      </c>
      <c r="C16" s="27">
        <f>评价汇总!J16</f>
        <v>52.5</v>
      </c>
      <c r="D16" s="28" t="e">
        <f t="shared" ca="1" si="0"/>
        <v>#NAME?</v>
      </c>
      <c r="E16" s="28" t="e">
        <f t="shared" ca="1" si="1"/>
        <v>#NAME?</v>
      </c>
    </row>
    <row r="17" spans="1:5" x14ac:dyDescent="0.15">
      <c r="A17" s="26" t="str">
        <f>评价汇总!A17</f>
        <v>胡路政</v>
      </c>
      <c r="B17" s="27">
        <f>评价汇总!F17</f>
        <v>55.6875</v>
      </c>
      <c r="C17" s="27">
        <f>评价汇总!J17</f>
        <v>50</v>
      </c>
      <c r="D17" s="28" t="e">
        <f t="shared" ca="1" si="0"/>
        <v>#NAME?</v>
      </c>
      <c r="E17" s="28" t="e">
        <f t="shared" ca="1" si="1"/>
        <v>#NAME?</v>
      </c>
    </row>
    <row r="18" spans="1:5" x14ac:dyDescent="0.15">
      <c r="A18" s="26" t="str">
        <f>评价汇总!A18</f>
        <v>吴建波</v>
      </c>
      <c r="B18" s="27">
        <f>评价汇总!F18</f>
        <v>82.316666666666706</v>
      </c>
      <c r="C18" s="27">
        <f>评价汇总!J18</f>
        <v>74.5</v>
      </c>
      <c r="D18" s="28" t="e">
        <f t="shared" ca="1" si="0"/>
        <v>#NAME?</v>
      </c>
      <c r="E18" s="28" t="e">
        <f t="shared" ca="1" si="1"/>
        <v>#NAME?</v>
      </c>
    </row>
    <row r="19" spans="1:5" x14ac:dyDescent="0.15">
      <c r="A19" s="26" t="str">
        <f>评价汇总!A19</f>
        <v>支如意</v>
      </c>
      <c r="B19" s="27">
        <f>评价汇总!F19</f>
        <v>82.2</v>
      </c>
      <c r="C19" s="27">
        <f>评价汇总!J19</f>
        <v>78</v>
      </c>
      <c r="D19" s="28" t="e">
        <f t="shared" ca="1" si="0"/>
        <v>#NAME?</v>
      </c>
      <c r="E19" s="28" t="e">
        <f t="shared" ca="1" si="1"/>
        <v>#NAME?</v>
      </c>
    </row>
    <row r="20" spans="1:5" x14ac:dyDescent="0.15">
      <c r="A20" s="26" t="str">
        <f>评价汇总!A20</f>
        <v>吴林林</v>
      </c>
      <c r="B20" s="27">
        <f>评价汇总!F20</f>
        <v>56.7916666666667</v>
      </c>
      <c r="C20" s="27">
        <f>评价汇总!J20</f>
        <v>56.5</v>
      </c>
      <c r="D20" s="28" t="e">
        <f t="shared" ca="1" si="0"/>
        <v>#NAME?</v>
      </c>
      <c r="E20" s="28" t="e">
        <f t="shared" ca="1" si="1"/>
        <v>#NAME?</v>
      </c>
    </row>
    <row r="21" spans="1:5" x14ac:dyDescent="0.15">
      <c r="A21" s="26" t="str">
        <f>评价汇总!A21</f>
        <v>李毅</v>
      </c>
      <c r="B21" s="27">
        <f>评价汇总!F21</f>
        <v>58.308333333333302</v>
      </c>
      <c r="C21" s="27">
        <f>评价汇总!J21</f>
        <v>53</v>
      </c>
      <c r="D21" s="28" t="e">
        <f t="shared" ca="1" si="0"/>
        <v>#NAME?</v>
      </c>
      <c r="E21" s="28" t="e">
        <f t="shared" ca="1" si="1"/>
        <v>#NAME?</v>
      </c>
    </row>
    <row r="22" spans="1:5" x14ac:dyDescent="0.15">
      <c r="A22" s="26" t="str">
        <f>评价汇总!A22</f>
        <v>王琦</v>
      </c>
      <c r="B22" s="27">
        <f>评价汇总!F22</f>
        <v>54.0833333333333</v>
      </c>
      <c r="C22" s="27">
        <f>评价汇总!J22</f>
        <v>55</v>
      </c>
      <c r="D22" s="28" t="e">
        <f t="shared" ca="1" si="0"/>
        <v>#NAME?</v>
      </c>
      <c r="E22" s="28" t="e">
        <f t="shared" ca="1" si="1"/>
        <v>#NAME?</v>
      </c>
    </row>
    <row r="23" spans="1:5" x14ac:dyDescent="0.15">
      <c r="A23" s="26" t="str">
        <f>评价汇总!A23</f>
        <v>穆璀</v>
      </c>
      <c r="B23" s="27">
        <f>[1]评价汇总!F23</f>
        <v>0</v>
      </c>
      <c r="C23" s="27">
        <f>[1]评价汇总!J23</f>
        <v>0</v>
      </c>
      <c r="D23" s="28" t="e">
        <f t="shared" ca="1" si="0"/>
        <v>#NAME?</v>
      </c>
      <c r="E23" s="28" t="e">
        <f t="shared" ca="1" si="1"/>
        <v>#NAME?</v>
      </c>
    </row>
    <row r="24" spans="1:5" x14ac:dyDescent="0.15">
      <c r="A24" s="26" t="str">
        <f>评价汇总!A24</f>
        <v>王哲</v>
      </c>
      <c r="B24" s="27">
        <f>[1]评价汇总!F24</f>
        <v>0</v>
      </c>
      <c r="C24" s="27">
        <f>[1]评价汇总!J24</f>
        <v>0</v>
      </c>
      <c r="D24" s="28" t="e">
        <f t="shared" ca="1" si="0"/>
        <v>#NAME?</v>
      </c>
      <c r="E24" s="28" t="e">
        <f t="shared" ca="1" si="1"/>
        <v>#NAME?</v>
      </c>
    </row>
    <row r="25" spans="1:5" x14ac:dyDescent="0.15">
      <c r="A25" s="26" t="str">
        <f>评价汇总!A25</f>
        <v>倪策</v>
      </c>
      <c r="B25" s="27">
        <f>[1]评价汇总!F25</f>
        <v>0</v>
      </c>
      <c r="C25" s="27">
        <f>[1]评价汇总!J25</f>
        <v>0</v>
      </c>
      <c r="D25" s="28" t="e">
        <f t="shared" ca="1" si="0"/>
        <v>#NAME?</v>
      </c>
      <c r="E25" s="28" t="e">
        <f t="shared" ca="1" si="1"/>
        <v>#NAME?</v>
      </c>
    </row>
    <row r="26" spans="1:5" x14ac:dyDescent="0.15">
      <c r="A26" s="26" t="str">
        <f>评价汇总!A26</f>
        <v>马晓伟</v>
      </c>
      <c r="B26" s="27">
        <f>[1]评价汇总!F26</f>
        <v>0</v>
      </c>
      <c r="C26" s="27">
        <f>[1]评价汇总!J26</f>
        <v>0</v>
      </c>
      <c r="D26" s="28" t="e">
        <f t="shared" ca="1" si="0"/>
        <v>#NAME?</v>
      </c>
      <c r="E26" s="28" t="e">
        <f t="shared" ca="1" si="1"/>
        <v>#NAME?</v>
      </c>
    </row>
    <row r="27" spans="1:5" x14ac:dyDescent="0.15">
      <c r="A27" s="26" t="str">
        <f>评价汇总!A27</f>
        <v>崔洋洋</v>
      </c>
      <c r="B27" s="27">
        <f>[1]评价汇总!F27</f>
        <v>0</v>
      </c>
      <c r="C27" s="27">
        <f>[1]评价汇总!J27</f>
        <v>0</v>
      </c>
      <c r="D27" s="28" t="e">
        <f t="shared" ca="1" si="0"/>
        <v>#NAME?</v>
      </c>
      <c r="E27" s="28" t="e">
        <f t="shared" ca="1" si="1"/>
        <v>#NAME?</v>
      </c>
    </row>
    <row r="28" spans="1:5" x14ac:dyDescent="0.15">
      <c r="A28" s="26" t="str">
        <f>评价汇总!A28</f>
        <v>李玉凤</v>
      </c>
      <c r="B28" s="27">
        <f>[1]评价汇总!F28</f>
        <v>0</v>
      </c>
      <c r="C28" s="27">
        <f>[1]评价汇总!J28</f>
        <v>0</v>
      </c>
      <c r="D28" s="28" t="e">
        <f t="shared" ca="1" si="0"/>
        <v>#NAME?</v>
      </c>
      <c r="E28" s="28" t="e">
        <f t="shared" ca="1" si="1"/>
        <v>#NAME?</v>
      </c>
    </row>
    <row r="29" spans="1:5" x14ac:dyDescent="0.15">
      <c r="A29" s="26" t="str">
        <f>评价汇总!A29</f>
        <v>梅起银</v>
      </c>
      <c r="B29" s="27">
        <f>[1]评价汇总!F29</f>
        <v>0</v>
      </c>
      <c r="C29" s="27">
        <f>[1]评价汇总!J29</f>
        <v>0</v>
      </c>
      <c r="D29" s="28" t="e">
        <f t="shared" ca="1" si="0"/>
        <v>#NAME?</v>
      </c>
      <c r="E29" s="28" t="e">
        <f t="shared" ca="1" si="1"/>
        <v>#NAME?</v>
      </c>
    </row>
    <row r="30" spans="1:5" x14ac:dyDescent="0.15">
      <c r="A30" s="26" t="str">
        <f>评价汇总!A30</f>
        <v>黄涛</v>
      </c>
      <c r="B30" s="27">
        <f>[1]评价汇总!F30</f>
        <v>0</v>
      </c>
      <c r="C30" s="27">
        <f>[1]评价汇总!J30</f>
        <v>0</v>
      </c>
      <c r="D30" s="28" t="e">
        <f t="shared" ca="1" si="0"/>
        <v>#NAME?</v>
      </c>
      <c r="E30" s="28" t="e">
        <f t="shared" ca="1" si="1"/>
        <v>#NAME?</v>
      </c>
    </row>
    <row r="31" spans="1:5" x14ac:dyDescent="0.15">
      <c r="A31" s="26" t="str">
        <f>评价汇总!A31</f>
        <v>黄涛</v>
      </c>
      <c r="B31" s="27">
        <f>[1]评价汇总!F31</f>
        <v>0</v>
      </c>
      <c r="C31" s="27">
        <f>[1]评价汇总!J31</f>
        <v>0</v>
      </c>
      <c r="D31" s="28" t="e">
        <f t="shared" ca="1" si="0"/>
        <v>#NAME?</v>
      </c>
      <c r="E31" s="28" t="e">
        <f t="shared" ca="1" si="1"/>
        <v>#NAME?</v>
      </c>
    </row>
    <row r="32" spans="1:5" x14ac:dyDescent="0.15">
      <c r="A32" s="26" t="str">
        <f>评价汇总!A32</f>
        <v>李鹏</v>
      </c>
      <c r="B32" s="27">
        <f>[1]评价汇总!F32</f>
        <v>0</v>
      </c>
      <c r="C32" s="27">
        <f>[1]评价汇总!J32</f>
        <v>0</v>
      </c>
      <c r="D32" s="28" t="e">
        <f t="shared" ca="1" si="0"/>
        <v>#NAME?</v>
      </c>
      <c r="E32" s="28" t="e">
        <f t="shared" ca="1" si="1"/>
        <v>#NAME?</v>
      </c>
    </row>
    <row r="33" spans="1:5" x14ac:dyDescent="0.15">
      <c r="A33" s="26" t="str">
        <f>评价汇总!A33</f>
        <v>宋强</v>
      </c>
      <c r="B33" s="27">
        <f>[1]评价汇总!F33</f>
        <v>0</v>
      </c>
      <c r="C33" s="27">
        <f>[1]评价汇总!J33</f>
        <v>0</v>
      </c>
      <c r="D33" s="28" t="e">
        <f t="shared" ca="1" si="0"/>
        <v>#NAME?</v>
      </c>
      <c r="E33" s="28" t="e">
        <f t="shared" ca="1" si="1"/>
        <v>#NAME?</v>
      </c>
    </row>
    <row r="34" spans="1:5" x14ac:dyDescent="0.15">
      <c r="A34" s="26" t="str">
        <f>评价汇总!A34</f>
        <v>沈艺</v>
      </c>
      <c r="B34" s="27">
        <f>[1]评价汇总!F34</f>
        <v>0</v>
      </c>
      <c r="C34" s="27">
        <f>[1]评价汇总!J34</f>
        <v>0</v>
      </c>
      <c r="D34" s="28" t="e">
        <f t="shared" ca="1" si="0"/>
        <v>#NAME?</v>
      </c>
      <c r="E34" s="28" t="e">
        <f t="shared" ca="1" si="1"/>
        <v>#NAME?</v>
      </c>
    </row>
    <row r="35" spans="1:5" x14ac:dyDescent="0.15">
      <c r="A35" s="26" t="str">
        <f>评价汇总!A35</f>
        <v>宋强</v>
      </c>
      <c r="B35" s="27">
        <f>[1]评价汇总!F35</f>
        <v>0</v>
      </c>
      <c r="C35" s="27">
        <f>[1]评价汇总!J35</f>
        <v>0</v>
      </c>
      <c r="D35" s="28" t="e">
        <f t="shared" ref="D35:D66" ca="1" si="2">daa(B35)</f>
        <v>#NAME?</v>
      </c>
      <c r="E35" s="28" t="e">
        <f t="shared" ref="E35:E66" ca="1" si="3">daa(C35)</f>
        <v>#NAME?</v>
      </c>
    </row>
    <row r="36" spans="1:5" x14ac:dyDescent="0.15">
      <c r="A36" s="26" t="str">
        <f>评价汇总!A36</f>
        <v>巨康怡</v>
      </c>
      <c r="B36" s="27">
        <f>[1]评价汇总!F36</f>
        <v>0</v>
      </c>
      <c r="C36" s="27">
        <f>[1]评价汇总!J36</f>
        <v>0</v>
      </c>
      <c r="D36" s="28" t="e">
        <f t="shared" ca="1" si="2"/>
        <v>#NAME?</v>
      </c>
      <c r="E36" s="28" t="e">
        <f t="shared" ca="1" si="3"/>
        <v>#NAME?</v>
      </c>
    </row>
    <row r="37" spans="1:5" x14ac:dyDescent="0.15">
      <c r="A37" s="26" t="str">
        <f>评价汇总!A37</f>
        <v>刘军涛</v>
      </c>
      <c r="B37" s="27">
        <f>[1]评价汇总!F37</f>
        <v>0</v>
      </c>
      <c r="C37" s="27">
        <f>[1]评价汇总!J37</f>
        <v>0</v>
      </c>
      <c r="D37" s="28" t="e">
        <f t="shared" ca="1" si="2"/>
        <v>#NAME?</v>
      </c>
      <c r="E37" s="28" t="e">
        <f t="shared" ca="1" si="3"/>
        <v>#NAME?</v>
      </c>
    </row>
    <row r="38" spans="1:5" x14ac:dyDescent="0.15">
      <c r="A38" s="26" t="str">
        <f>评价汇总!A38</f>
        <v>何少鹏</v>
      </c>
      <c r="B38" s="27">
        <f>[1]评价汇总!F38</f>
        <v>0</v>
      </c>
      <c r="C38" s="27">
        <f>[1]评价汇总!J38</f>
        <v>0</v>
      </c>
      <c r="D38" s="28" t="e">
        <f t="shared" ca="1" si="2"/>
        <v>#NAME?</v>
      </c>
      <c r="E38" s="28" t="e">
        <f t="shared" ca="1" si="3"/>
        <v>#NAME?</v>
      </c>
    </row>
    <row r="39" spans="1:5" x14ac:dyDescent="0.15">
      <c r="A39" s="26" t="str">
        <f>评价汇总!A39</f>
        <v>陈波</v>
      </c>
      <c r="B39" s="27">
        <f>[1]评价汇总!F39</f>
        <v>0</v>
      </c>
      <c r="C39" s="27">
        <f>[1]评价汇总!J39</f>
        <v>0</v>
      </c>
      <c r="D39" s="28" t="e">
        <f t="shared" ca="1" si="2"/>
        <v>#NAME?</v>
      </c>
      <c r="E39" s="28" t="e">
        <f t="shared" ca="1" si="3"/>
        <v>#NAME?</v>
      </c>
    </row>
    <row r="40" spans="1:5" x14ac:dyDescent="0.15">
      <c r="A40" s="26" t="str">
        <f>评价汇总!A40</f>
        <v>黄涛</v>
      </c>
      <c r="B40" s="27">
        <f>[1]评价汇总!F40</f>
        <v>0</v>
      </c>
      <c r="C40" s="27">
        <f>[1]评价汇总!J40</f>
        <v>0</v>
      </c>
      <c r="D40" s="28" t="e">
        <f t="shared" ca="1" si="2"/>
        <v>#NAME?</v>
      </c>
      <c r="E40" s="28" t="e">
        <f t="shared" ca="1" si="3"/>
        <v>#NAME?</v>
      </c>
    </row>
    <row r="41" spans="1:5" x14ac:dyDescent="0.15">
      <c r="A41" s="26" t="str">
        <f>评价汇总!A41</f>
        <v>简幼峰</v>
      </c>
      <c r="B41" s="27">
        <f>[1]评价汇总!F41</f>
        <v>0</v>
      </c>
      <c r="C41" s="27">
        <f>[1]评价汇总!J41</f>
        <v>0</v>
      </c>
      <c r="D41" s="28" t="e">
        <f t="shared" ca="1" si="2"/>
        <v>#NAME?</v>
      </c>
      <c r="E41" s="28" t="e">
        <f t="shared" ca="1" si="3"/>
        <v>#NAME?</v>
      </c>
    </row>
    <row r="42" spans="1:5" x14ac:dyDescent="0.15">
      <c r="A42" s="26" t="str">
        <f>评价汇总!A42</f>
        <v>李小明</v>
      </c>
      <c r="B42" s="27">
        <f>[1]评价汇总!F42</f>
        <v>0</v>
      </c>
      <c r="C42" s="27">
        <f>[1]评价汇总!J42</f>
        <v>0</v>
      </c>
      <c r="D42" s="28" t="e">
        <f t="shared" ca="1" si="2"/>
        <v>#NAME?</v>
      </c>
      <c r="E42" s="28" t="e">
        <f t="shared" ca="1" si="3"/>
        <v>#NAME?</v>
      </c>
    </row>
    <row r="43" spans="1:5" x14ac:dyDescent="0.15">
      <c r="A43" s="26" t="str">
        <f>评价汇总!A43</f>
        <v>纪仲</v>
      </c>
      <c r="B43" s="27">
        <f>[1]评价汇总!F43</f>
        <v>0</v>
      </c>
      <c r="C43" s="27">
        <f>[1]评价汇总!J43</f>
        <v>0</v>
      </c>
      <c r="D43" s="28" t="e">
        <f t="shared" ca="1" si="2"/>
        <v>#NAME?</v>
      </c>
      <c r="E43" s="28" t="e">
        <f t="shared" ca="1" si="3"/>
        <v>#NAME?</v>
      </c>
    </row>
    <row r="44" spans="1:5" x14ac:dyDescent="0.15">
      <c r="A44" s="26" t="str">
        <f>评价汇总!A44</f>
        <v>李薇</v>
      </c>
      <c r="B44" s="27">
        <f>[1]评价汇总!F44</f>
        <v>0</v>
      </c>
      <c r="C44" s="27">
        <f>[1]评价汇总!J44</f>
        <v>0</v>
      </c>
      <c r="D44" s="28" t="e">
        <f t="shared" ca="1" si="2"/>
        <v>#NAME?</v>
      </c>
      <c r="E44" s="28" t="e">
        <f t="shared" ca="1" si="3"/>
        <v>#NAME?</v>
      </c>
    </row>
    <row r="45" spans="1:5" x14ac:dyDescent="0.15">
      <c r="A45" s="26" t="str">
        <f>评价汇总!A45</f>
        <v>宋强</v>
      </c>
      <c r="B45" s="27">
        <f>[1]评价汇总!F45</f>
        <v>0</v>
      </c>
      <c r="C45" s="27">
        <f>[1]评价汇总!J45</f>
        <v>0</v>
      </c>
      <c r="D45" s="28" t="e">
        <f t="shared" ca="1" si="2"/>
        <v>#NAME?</v>
      </c>
      <c r="E45" s="28" t="e">
        <f t="shared" ca="1" si="3"/>
        <v>#NAME?</v>
      </c>
    </row>
    <row r="46" spans="1:5" x14ac:dyDescent="0.15">
      <c r="A46" s="26" t="str">
        <f>评价汇总!A46</f>
        <v>宋强</v>
      </c>
      <c r="B46" s="27">
        <f>[1]评价汇总!F46</f>
        <v>0</v>
      </c>
      <c r="C46" s="27">
        <f>[1]评价汇总!J46</f>
        <v>0</v>
      </c>
      <c r="D46" s="28" t="e">
        <f t="shared" ca="1" si="2"/>
        <v>#NAME?</v>
      </c>
      <c r="E46" s="28" t="e">
        <f t="shared" ca="1" si="3"/>
        <v>#NAME?</v>
      </c>
    </row>
    <row r="47" spans="1:5" x14ac:dyDescent="0.15">
      <c r="A47" s="26" t="str">
        <f>评价汇总!A47</f>
        <v>王斌</v>
      </c>
      <c r="B47" s="27">
        <f>[1]评价汇总!F47</f>
        <v>0</v>
      </c>
      <c r="C47" s="27">
        <f>[1]评价汇总!J47</f>
        <v>0</v>
      </c>
      <c r="D47" s="28" t="e">
        <f t="shared" ca="1" si="2"/>
        <v>#NAME?</v>
      </c>
      <c r="E47" s="28" t="e">
        <f t="shared" ca="1" si="3"/>
        <v>#NAME?</v>
      </c>
    </row>
    <row r="48" spans="1:5" x14ac:dyDescent="0.15">
      <c r="A48" s="26" t="str">
        <f>评价汇总!A48</f>
        <v>冯勤</v>
      </c>
      <c r="B48" s="27">
        <f>[1]评价汇总!F48</f>
        <v>0</v>
      </c>
      <c r="C48" s="27">
        <f>[1]评价汇总!J48</f>
        <v>0</v>
      </c>
      <c r="D48" s="28" t="e">
        <f t="shared" ca="1" si="2"/>
        <v>#NAME?</v>
      </c>
      <c r="E48" s="28" t="e">
        <f t="shared" ca="1" si="3"/>
        <v>#NAME?</v>
      </c>
    </row>
    <row r="49" spans="1:5" x14ac:dyDescent="0.15">
      <c r="A49" s="26" t="str">
        <f>评价汇总!A49</f>
        <v>关博熠</v>
      </c>
      <c r="B49" s="27">
        <f>[1]评价汇总!F49</f>
        <v>0</v>
      </c>
      <c r="C49" s="27">
        <f>[1]评价汇总!J49</f>
        <v>0</v>
      </c>
      <c r="D49" s="28" t="e">
        <f t="shared" ca="1" si="2"/>
        <v>#NAME?</v>
      </c>
      <c r="E49" s="28" t="e">
        <f t="shared" ca="1" si="3"/>
        <v>#NAME?</v>
      </c>
    </row>
    <row r="50" spans="1:5" x14ac:dyDescent="0.15">
      <c r="A50" s="26" t="str">
        <f>评价汇总!A50</f>
        <v>孙丰妹</v>
      </c>
      <c r="B50" s="27">
        <f>[1]评价汇总!F50</f>
        <v>0</v>
      </c>
      <c r="C50" s="27">
        <f>[1]评价汇总!J50</f>
        <v>0</v>
      </c>
      <c r="D50" s="28" t="e">
        <f t="shared" ca="1" si="2"/>
        <v>#NAME?</v>
      </c>
      <c r="E50" s="28" t="e">
        <f t="shared" ca="1" si="3"/>
        <v>#NAME?</v>
      </c>
    </row>
    <row r="51" spans="1:5" x14ac:dyDescent="0.15">
      <c r="A51" s="26" t="str">
        <f>评价汇总!A51</f>
        <v>刘景瑞</v>
      </c>
      <c r="B51" s="27">
        <f>[1]评价汇总!F51</f>
        <v>0</v>
      </c>
      <c r="C51" s="27">
        <f>[1]评价汇总!J51</f>
        <v>0</v>
      </c>
      <c r="D51" s="28" t="e">
        <f t="shared" ca="1" si="2"/>
        <v>#NAME?</v>
      </c>
      <c r="E51" s="28" t="e">
        <f t="shared" ca="1" si="3"/>
        <v>#NAME?</v>
      </c>
    </row>
    <row r="52" spans="1:5" x14ac:dyDescent="0.15">
      <c r="A52" s="26" t="str">
        <f>评价汇总!A52</f>
        <v>宋维</v>
      </c>
      <c r="B52" s="27">
        <f>[1]评价汇总!F52</f>
        <v>0</v>
      </c>
      <c r="C52" s="27">
        <f>[1]评价汇总!J52</f>
        <v>0</v>
      </c>
      <c r="D52" s="28" t="e">
        <f t="shared" ca="1" si="2"/>
        <v>#NAME?</v>
      </c>
      <c r="E52" s="28" t="e">
        <f t="shared" ca="1" si="3"/>
        <v>#NAME?</v>
      </c>
    </row>
    <row r="53" spans="1:5" x14ac:dyDescent="0.15">
      <c r="A53" s="26" t="str">
        <f>评价汇总!A53</f>
        <v>汪玲</v>
      </c>
      <c r="B53" s="27">
        <f>[1]评价汇总!F53</f>
        <v>0</v>
      </c>
      <c r="C53" s="27">
        <f>[1]评价汇总!J53</f>
        <v>0</v>
      </c>
      <c r="D53" s="28" t="e">
        <f t="shared" ca="1" si="2"/>
        <v>#NAME?</v>
      </c>
      <c r="E53" s="28" t="e">
        <f t="shared" ca="1" si="3"/>
        <v>#NAME?</v>
      </c>
    </row>
    <row r="54" spans="1:5" x14ac:dyDescent="0.15">
      <c r="A54" s="26" t="str">
        <f>评价汇总!A54</f>
        <v>李宽欣</v>
      </c>
      <c r="B54" s="27">
        <f>[1]评价汇总!F54</f>
        <v>0</v>
      </c>
      <c r="C54" s="27">
        <f>[1]评价汇总!J54</f>
        <v>0</v>
      </c>
      <c r="D54" s="28" t="e">
        <f t="shared" ca="1" si="2"/>
        <v>#NAME?</v>
      </c>
      <c r="E54" s="28" t="e">
        <f t="shared" ca="1" si="3"/>
        <v>#NAME?</v>
      </c>
    </row>
    <row r="55" spans="1:5" x14ac:dyDescent="0.15">
      <c r="A55" s="26" t="str">
        <f>评价汇总!A55</f>
        <v>曹立言</v>
      </c>
      <c r="B55" s="27">
        <f>[1]评价汇总!F55</f>
        <v>0</v>
      </c>
      <c r="C55" s="27">
        <f>[1]评价汇总!J55</f>
        <v>0</v>
      </c>
      <c r="D55" s="28" t="e">
        <f t="shared" ca="1" si="2"/>
        <v>#NAME?</v>
      </c>
      <c r="E55" s="28" t="e">
        <f t="shared" ca="1" si="3"/>
        <v>#NAME?</v>
      </c>
    </row>
    <row r="56" spans="1:5" x14ac:dyDescent="0.15">
      <c r="A56" s="26" t="str">
        <f>评价汇总!A56</f>
        <v>徐兴平</v>
      </c>
      <c r="B56" s="27">
        <f>[1]评价汇总!F56</f>
        <v>0</v>
      </c>
      <c r="C56" s="27">
        <f>[1]评价汇总!J56</f>
        <v>0</v>
      </c>
      <c r="D56" s="28" t="e">
        <f t="shared" ca="1" si="2"/>
        <v>#NAME?</v>
      </c>
      <c r="E56" s="28" t="e">
        <f t="shared" ca="1" si="3"/>
        <v>#NAME?</v>
      </c>
    </row>
    <row r="57" spans="1:5" x14ac:dyDescent="0.15">
      <c r="A57" s="26">
        <f>[1]评价汇总!A57</f>
        <v>0</v>
      </c>
      <c r="B57" s="27">
        <f>[1]评价汇总!F57</f>
        <v>0</v>
      </c>
      <c r="C57" s="27">
        <f>[1]评价汇总!J57</f>
        <v>0</v>
      </c>
      <c r="D57" s="28" t="e">
        <f t="shared" ca="1" si="2"/>
        <v>#NAME?</v>
      </c>
      <c r="E57" s="28" t="e">
        <f t="shared" ca="1" si="3"/>
        <v>#NAME?</v>
      </c>
    </row>
    <row r="58" spans="1:5" x14ac:dyDescent="0.15">
      <c r="A58" s="26">
        <f>[1]评价汇总!A58</f>
        <v>0</v>
      </c>
      <c r="B58" s="27">
        <f>[1]评价汇总!F58</f>
        <v>0</v>
      </c>
      <c r="C58" s="27">
        <f>[1]评价汇总!J58</f>
        <v>0</v>
      </c>
      <c r="D58" s="28" t="e">
        <f t="shared" ca="1" si="2"/>
        <v>#NAME?</v>
      </c>
      <c r="E58" s="28" t="e">
        <f t="shared" ca="1" si="3"/>
        <v>#NAME?</v>
      </c>
    </row>
    <row r="59" spans="1:5" x14ac:dyDescent="0.15">
      <c r="A59" s="26">
        <f>[1]评价汇总!A59</f>
        <v>0</v>
      </c>
      <c r="B59" s="27">
        <f>[1]评价汇总!F59</f>
        <v>0</v>
      </c>
      <c r="C59" s="27">
        <f>[1]评价汇总!J59</f>
        <v>0</v>
      </c>
      <c r="D59" s="28" t="e">
        <f t="shared" ca="1" si="2"/>
        <v>#NAME?</v>
      </c>
      <c r="E59" s="28" t="e">
        <f t="shared" ca="1" si="3"/>
        <v>#NAME?</v>
      </c>
    </row>
    <row r="60" spans="1:5" x14ac:dyDescent="0.15">
      <c r="A60" s="26">
        <f>[1]评价汇总!A60</f>
        <v>0</v>
      </c>
      <c r="B60" s="27">
        <f>[1]评价汇总!F60</f>
        <v>0</v>
      </c>
      <c r="C60" s="27">
        <f>[1]评价汇总!J60</f>
        <v>0</v>
      </c>
      <c r="D60" s="28" t="e">
        <f t="shared" ca="1" si="2"/>
        <v>#NAME?</v>
      </c>
      <c r="E60" s="28" t="e">
        <f t="shared" ca="1" si="3"/>
        <v>#NAME?</v>
      </c>
    </row>
    <row r="61" spans="1:5" x14ac:dyDescent="0.15">
      <c r="A61" s="26">
        <f>[1]评价汇总!A61</f>
        <v>0</v>
      </c>
      <c r="B61" s="27">
        <f>[1]评价汇总!F61</f>
        <v>0</v>
      </c>
      <c r="C61" s="27">
        <f>[1]评价汇总!J61</f>
        <v>0</v>
      </c>
      <c r="D61" s="28" t="e">
        <f t="shared" ca="1" si="2"/>
        <v>#NAME?</v>
      </c>
      <c r="E61" s="28" t="e">
        <f t="shared" ca="1" si="3"/>
        <v>#NAME?</v>
      </c>
    </row>
    <row r="62" spans="1:5" x14ac:dyDescent="0.15">
      <c r="A62" s="26">
        <f>[1]评价汇总!A62</f>
        <v>0</v>
      </c>
      <c r="B62" s="27">
        <f>[1]评价汇总!F62</f>
        <v>0</v>
      </c>
      <c r="C62" s="27">
        <f>[1]评价汇总!J62</f>
        <v>0</v>
      </c>
      <c r="D62" s="28" t="e">
        <f t="shared" ca="1" si="2"/>
        <v>#NAME?</v>
      </c>
      <c r="E62" s="28" t="e">
        <f t="shared" ca="1" si="3"/>
        <v>#NAME?</v>
      </c>
    </row>
    <row r="63" spans="1:5" x14ac:dyDescent="0.15">
      <c r="A63" s="26">
        <f>[1]评价汇总!A63</f>
        <v>0</v>
      </c>
      <c r="B63" s="27">
        <f>[1]评价汇总!F63</f>
        <v>0</v>
      </c>
      <c r="C63" s="27">
        <f>[1]评价汇总!J63</f>
        <v>0</v>
      </c>
      <c r="D63" s="28" t="e">
        <f t="shared" ca="1" si="2"/>
        <v>#NAME?</v>
      </c>
      <c r="E63" s="28" t="e">
        <f t="shared" ca="1" si="3"/>
        <v>#NAME?</v>
      </c>
    </row>
    <row r="64" spans="1:5" x14ac:dyDescent="0.15">
      <c r="A64" s="26">
        <f>[1]评价汇总!A64</f>
        <v>0</v>
      </c>
      <c r="B64" s="27">
        <f>[1]评价汇总!F64</f>
        <v>0</v>
      </c>
      <c r="C64" s="27">
        <f>[1]评价汇总!J64</f>
        <v>0</v>
      </c>
      <c r="D64" s="28" t="e">
        <f t="shared" ca="1" si="2"/>
        <v>#NAME?</v>
      </c>
      <c r="E64" s="28" t="e">
        <f t="shared" ca="1" si="3"/>
        <v>#NAME?</v>
      </c>
    </row>
    <row r="65" spans="1:5" x14ac:dyDescent="0.15">
      <c r="A65" s="26">
        <f>[1]评价汇总!A65</f>
        <v>0</v>
      </c>
      <c r="B65" s="27">
        <f>[1]评价汇总!F65</f>
        <v>0</v>
      </c>
      <c r="C65" s="27">
        <f>[1]评价汇总!J65</f>
        <v>0</v>
      </c>
      <c r="D65" s="28" t="e">
        <f t="shared" ca="1" si="2"/>
        <v>#NAME?</v>
      </c>
      <c r="E65" s="28" t="e">
        <f t="shared" ca="1" si="3"/>
        <v>#NAME?</v>
      </c>
    </row>
    <row r="66" spans="1:5" x14ac:dyDescent="0.15">
      <c r="A66" s="26">
        <f>[1]评价汇总!A66</f>
        <v>0</v>
      </c>
      <c r="B66" s="27">
        <f>[1]评价汇总!F66</f>
        <v>0</v>
      </c>
      <c r="C66" s="27">
        <f>[1]评价汇总!J66</f>
        <v>0</v>
      </c>
      <c r="D66" s="28" t="e">
        <f t="shared" ca="1" si="2"/>
        <v>#NAME?</v>
      </c>
      <c r="E66" s="28" t="e">
        <f t="shared" ca="1" si="3"/>
        <v>#NAME?</v>
      </c>
    </row>
    <row r="67" spans="1:5" x14ac:dyDescent="0.15">
      <c r="A67" s="26">
        <f>[1]评价汇总!A67</f>
        <v>0</v>
      </c>
      <c r="B67" s="27">
        <f>[1]评价汇总!F67</f>
        <v>0</v>
      </c>
      <c r="C67" s="27">
        <f>[1]评价汇总!J67</f>
        <v>0</v>
      </c>
      <c r="D67" s="28" t="e">
        <f t="shared" ref="D67:D82" ca="1" si="4">daa(B67)</f>
        <v>#NAME?</v>
      </c>
      <c r="E67" s="28" t="e">
        <f t="shared" ref="E67:E82" ca="1" si="5">daa(C67)</f>
        <v>#NAME?</v>
      </c>
    </row>
    <row r="68" spans="1:5" x14ac:dyDescent="0.15">
      <c r="A68" s="26">
        <f>[1]评价汇总!A68</f>
        <v>0</v>
      </c>
      <c r="B68" s="27">
        <f>[1]评价汇总!F68</f>
        <v>0</v>
      </c>
      <c r="C68" s="27">
        <f>[1]评价汇总!J68</f>
        <v>0</v>
      </c>
      <c r="D68" s="28" t="e">
        <f t="shared" ca="1" si="4"/>
        <v>#NAME?</v>
      </c>
      <c r="E68" s="28" t="e">
        <f t="shared" ca="1" si="5"/>
        <v>#NAME?</v>
      </c>
    </row>
    <row r="69" spans="1:5" x14ac:dyDescent="0.15">
      <c r="A69" s="26">
        <f>[1]评价汇总!A69</f>
        <v>0</v>
      </c>
      <c r="B69" s="27">
        <f>[1]评价汇总!F69</f>
        <v>0</v>
      </c>
      <c r="C69" s="27">
        <f>[1]评价汇总!J69</f>
        <v>0</v>
      </c>
      <c r="D69" s="28" t="e">
        <f t="shared" ca="1" si="4"/>
        <v>#NAME?</v>
      </c>
      <c r="E69" s="28" t="e">
        <f t="shared" ca="1" si="5"/>
        <v>#NAME?</v>
      </c>
    </row>
    <row r="70" spans="1:5" x14ac:dyDescent="0.15">
      <c r="A70" s="26">
        <f>[1]评价汇总!A70</f>
        <v>0</v>
      </c>
      <c r="B70" s="27">
        <f>[1]评价汇总!F70</f>
        <v>0</v>
      </c>
      <c r="C70" s="27">
        <f>[1]评价汇总!J70</f>
        <v>0</v>
      </c>
      <c r="D70" s="28" t="e">
        <f t="shared" ca="1" si="4"/>
        <v>#NAME?</v>
      </c>
      <c r="E70" s="28" t="e">
        <f t="shared" ca="1" si="5"/>
        <v>#NAME?</v>
      </c>
    </row>
    <row r="71" spans="1:5" x14ac:dyDescent="0.15">
      <c r="A71" s="26">
        <f>[1]评价汇总!A71</f>
        <v>0</v>
      </c>
      <c r="B71" s="27">
        <f>[1]评价汇总!F71</f>
        <v>0</v>
      </c>
      <c r="C71" s="27">
        <f>[1]评价汇总!J71</f>
        <v>0</v>
      </c>
      <c r="D71" s="28" t="e">
        <f t="shared" ca="1" si="4"/>
        <v>#NAME?</v>
      </c>
      <c r="E71" s="28" t="e">
        <f t="shared" ca="1" si="5"/>
        <v>#NAME?</v>
      </c>
    </row>
    <row r="72" spans="1:5" x14ac:dyDescent="0.15">
      <c r="A72" s="26">
        <f>[1]评价汇总!A72</f>
        <v>0</v>
      </c>
      <c r="B72" s="27">
        <f>[1]评价汇总!F72</f>
        <v>0</v>
      </c>
      <c r="C72" s="27">
        <f>[1]评价汇总!J72</f>
        <v>0</v>
      </c>
      <c r="D72" s="28" t="e">
        <f t="shared" ca="1" si="4"/>
        <v>#NAME?</v>
      </c>
      <c r="E72" s="28" t="e">
        <f t="shared" ca="1" si="5"/>
        <v>#NAME?</v>
      </c>
    </row>
    <row r="73" spans="1:5" x14ac:dyDescent="0.15">
      <c r="A73" s="26">
        <f>[1]评价汇总!A73</f>
        <v>0</v>
      </c>
      <c r="B73" s="27">
        <f>[1]评价汇总!F73</f>
        <v>0</v>
      </c>
      <c r="C73" s="27">
        <f>[1]评价汇总!J73</f>
        <v>0</v>
      </c>
      <c r="D73" s="28" t="e">
        <f t="shared" ca="1" si="4"/>
        <v>#NAME?</v>
      </c>
      <c r="E73" s="28" t="e">
        <f t="shared" ca="1" si="5"/>
        <v>#NAME?</v>
      </c>
    </row>
    <row r="74" spans="1:5" x14ac:dyDescent="0.15">
      <c r="A74" s="26">
        <f>[1]评价汇总!A74</f>
        <v>0</v>
      </c>
      <c r="B74" s="27">
        <f>[1]评价汇总!F74</f>
        <v>0</v>
      </c>
      <c r="C74" s="27">
        <f>[1]评价汇总!J74</f>
        <v>0</v>
      </c>
      <c r="D74" s="28" t="e">
        <f t="shared" ca="1" si="4"/>
        <v>#NAME?</v>
      </c>
      <c r="E74" s="28" t="e">
        <f t="shared" ca="1" si="5"/>
        <v>#NAME?</v>
      </c>
    </row>
    <row r="75" spans="1:5" x14ac:dyDescent="0.15">
      <c r="A75" s="26">
        <f>[1]评价汇总!A75</f>
        <v>0</v>
      </c>
      <c r="B75" s="27">
        <f>[1]评价汇总!F75</f>
        <v>0</v>
      </c>
      <c r="C75" s="27">
        <f>[1]评价汇总!J75</f>
        <v>0</v>
      </c>
      <c r="D75" s="28" t="e">
        <f t="shared" ca="1" si="4"/>
        <v>#NAME?</v>
      </c>
      <c r="E75" s="28" t="e">
        <f t="shared" ca="1" si="5"/>
        <v>#NAME?</v>
      </c>
    </row>
    <row r="76" spans="1:5" x14ac:dyDescent="0.15">
      <c r="A76" s="26">
        <f>[1]评价汇总!A76</f>
        <v>0</v>
      </c>
      <c r="B76" s="27">
        <f>[1]评价汇总!F76</f>
        <v>0</v>
      </c>
      <c r="C76" s="27">
        <f>[1]评价汇总!J76</f>
        <v>0</v>
      </c>
      <c r="D76" s="28" t="e">
        <f t="shared" ca="1" si="4"/>
        <v>#NAME?</v>
      </c>
      <c r="E76" s="28" t="e">
        <f t="shared" ca="1" si="5"/>
        <v>#NAME?</v>
      </c>
    </row>
    <row r="77" spans="1:5" x14ac:dyDescent="0.15">
      <c r="A77" s="26">
        <f>[1]评价汇总!A77</f>
        <v>0</v>
      </c>
      <c r="B77" s="27">
        <f>[1]评价汇总!F77</f>
        <v>0</v>
      </c>
      <c r="C77" s="27">
        <f>[1]评价汇总!J77</f>
        <v>0</v>
      </c>
      <c r="D77" s="28" t="e">
        <f t="shared" ca="1" si="4"/>
        <v>#NAME?</v>
      </c>
      <c r="E77" s="28" t="e">
        <f t="shared" ca="1" si="5"/>
        <v>#NAME?</v>
      </c>
    </row>
    <row r="78" spans="1:5" x14ac:dyDescent="0.15">
      <c r="A78" s="26">
        <f>[1]评价汇总!A78</f>
        <v>0</v>
      </c>
      <c r="B78" s="27">
        <f>[1]评价汇总!F78</f>
        <v>0</v>
      </c>
      <c r="C78" s="27">
        <f>[1]评价汇总!J78</f>
        <v>0</v>
      </c>
      <c r="D78" s="28" t="e">
        <f t="shared" ca="1" si="4"/>
        <v>#NAME?</v>
      </c>
      <c r="E78" s="28" t="e">
        <f t="shared" ca="1" si="5"/>
        <v>#NAME?</v>
      </c>
    </row>
    <row r="79" spans="1:5" x14ac:dyDescent="0.15">
      <c r="A79" s="26">
        <f>[1]评价汇总!A79</f>
        <v>0</v>
      </c>
      <c r="B79" s="27">
        <f>[1]评价汇总!F79</f>
        <v>0</v>
      </c>
      <c r="C79" s="27">
        <f>[1]评价汇总!J79</f>
        <v>0</v>
      </c>
      <c r="D79" s="28" t="e">
        <f t="shared" ca="1" si="4"/>
        <v>#NAME?</v>
      </c>
      <c r="E79" s="28" t="e">
        <f t="shared" ca="1" si="5"/>
        <v>#NAME?</v>
      </c>
    </row>
    <row r="80" spans="1:5" x14ac:dyDescent="0.15">
      <c r="A80" s="26">
        <f>[1]评价汇总!A80</f>
        <v>0</v>
      </c>
      <c r="B80" s="27">
        <f>[1]评价汇总!F80</f>
        <v>0</v>
      </c>
      <c r="C80" s="27">
        <f>[1]评价汇总!J80</f>
        <v>0</v>
      </c>
      <c r="D80" s="28" t="e">
        <f t="shared" ca="1" si="4"/>
        <v>#NAME?</v>
      </c>
      <c r="E80" s="28" t="e">
        <f t="shared" ca="1" si="5"/>
        <v>#NAME?</v>
      </c>
    </row>
    <row r="81" spans="1:5" x14ac:dyDescent="0.15">
      <c r="A81" s="26">
        <f>[1]评价汇总!A81</f>
        <v>0</v>
      </c>
      <c r="B81" s="27">
        <f>[1]评价汇总!F81</f>
        <v>0</v>
      </c>
      <c r="C81" s="27">
        <f>[1]评价汇总!J81</f>
        <v>0</v>
      </c>
      <c r="D81" s="28" t="e">
        <f t="shared" ca="1" si="4"/>
        <v>#NAME?</v>
      </c>
      <c r="E81" s="28" t="e">
        <f t="shared" ca="1" si="5"/>
        <v>#NAME?</v>
      </c>
    </row>
    <row r="82" spans="1:5" x14ac:dyDescent="0.15">
      <c r="A82" s="26">
        <f>[1]评价汇总!A82</f>
        <v>0</v>
      </c>
      <c r="B82" s="27">
        <f>[1]评价汇总!F82</f>
        <v>0</v>
      </c>
      <c r="C82" s="27">
        <f>[1]评价汇总!J82</f>
        <v>0</v>
      </c>
      <c r="D82" s="28" t="e">
        <f t="shared" ca="1" si="4"/>
        <v>#NAME?</v>
      </c>
      <c r="E82" s="28" t="e">
        <f t="shared" ca="1" si="5"/>
        <v>#NAME?</v>
      </c>
    </row>
    <row r="83" spans="1:5" x14ac:dyDescent="0.15">
      <c r="D83" s="30"/>
      <c r="E83" s="30"/>
    </row>
    <row r="84" spans="1:5" x14ac:dyDescent="0.15">
      <c r="D84" s="30"/>
      <c r="E84" s="30"/>
    </row>
  </sheetData>
  <autoFilter ref="B2:C82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P28"/>
  <sheetViews>
    <sheetView topLeftCell="A7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0" width="17.125" style="76" customWidth="1"/>
    <col min="11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  <c r="J1" s="75"/>
    </row>
    <row r="2" spans="1:16" ht="14.25" thickBot="1" x14ac:dyDescent="0.2">
      <c r="A2" s="45" t="s">
        <v>3</v>
      </c>
      <c r="B2" s="46" t="s">
        <v>578</v>
      </c>
      <c r="C2" s="46" t="s">
        <v>4</v>
      </c>
      <c r="D2" s="46" t="s">
        <v>579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507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J4" s="77" t="s">
        <v>580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</v>
      </c>
      <c r="J5" s="77" t="s">
        <v>581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582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512</v>
      </c>
      <c r="C8" s="126"/>
      <c r="D8" s="119" t="s">
        <v>116</v>
      </c>
      <c r="E8" s="119"/>
      <c r="F8" s="50"/>
      <c r="G8" s="50" t="s">
        <v>99</v>
      </c>
      <c r="H8" s="50"/>
      <c r="I8" s="51">
        <v>3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117</v>
      </c>
      <c r="E9" s="119"/>
      <c r="F9" s="50"/>
      <c r="G9" s="50" t="s">
        <v>99</v>
      </c>
      <c r="H9" s="50"/>
      <c r="I9" s="51">
        <v>3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</v>
      </c>
      <c r="K11" s="47"/>
      <c r="L11" s="47"/>
      <c r="M11" s="47"/>
      <c r="N11" s="47"/>
      <c r="O11" s="47"/>
      <c r="P11" s="47"/>
    </row>
    <row r="12" spans="1:16" ht="14.25" thickBot="1" x14ac:dyDescent="0.2">
      <c r="A12" s="120" t="s">
        <v>13</v>
      </c>
      <c r="B12" s="121" t="s">
        <v>583</v>
      </c>
      <c r="C12" s="121"/>
      <c r="D12" s="100" t="s">
        <v>584</v>
      </c>
      <c r="E12" s="100"/>
      <c r="F12" s="50"/>
      <c r="G12" s="50" t="s">
        <v>99</v>
      </c>
      <c r="H12" s="50"/>
      <c r="I12" s="51">
        <v>8</v>
      </c>
      <c r="J12" s="78"/>
      <c r="K12" s="52"/>
      <c r="L12" s="52"/>
      <c r="M12" s="47"/>
      <c r="N12" s="47"/>
      <c r="O12" s="47"/>
      <c r="P12" s="47"/>
    </row>
    <row r="13" spans="1:16" ht="14.25" thickBot="1" x14ac:dyDescent="0.2">
      <c r="A13" s="120"/>
      <c r="B13" s="121" t="s">
        <v>585</v>
      </c>
      <c r="C13" s="121"/>
      <c r="D13" s="100" t="s">
        <v>586</v>
      </c>
      <c r="E13" s="100"/>
      <c r="F13" s="50"/>
      <c r="G13" s="50" t="s">
        <v>99</v>
      </c>
      <c r="H13" s="50"/>
      <c r="I13" s="51">
        <v>8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20"/>
      <c r="B14" s="121" t="s">
        <v>521</v>
      </c>
      <c r="C14" s="121"/>
      <c r="D14" s="100" t="s">
        <v>425</v>
      </c>
      <c r="E14" s="10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523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52.875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587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  <c r="J18" s="75"/>
    </row>
    <row r="19" spans="1:16" ht="14.25" thickBot="1" x14ac:dyDescent="0.2">
      <c r="A19" s="55" t="s">
        <v>3</v>
      </c>
      <c r="B19" s="56" t="s">
        <v>588</v>
      </c>
      <c r="C19" s="56" t="s">
        <v>4</v>
      </c>
      <c r="D19" s="55" t="s">
        <v>589</v>
      </c>
      <c r="E19" s="57" t="s">
        <v>5</v>
      </c>
      <c r="F19" s="56"/>
      <c r="G19" s="58"/>
      <c r="H19" s="59"/>
      <c r="I19" s="59"/>
      <c r="J19" s="79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525</v>
      </c>
      <c r="G20" s="58"/>
      <c r="H20" s="59"/>
      <c r="I20" s="59"/>
      <c r="J20" s="79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590</v>
      </c>
      <c r="E21" s="116"/>
      <c r="F21" s="90">
        <v>23</v>
      </c>
      <c r="G21" s="58"/>
      <c r="H21" s="59"/>
      <c r="I21" s="59"/>
      <c r="J21" s="79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/>
      <c r="H22" s="59"/>
      <c r="I22" s="59"/>
      <c r="J22" s="79"/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15</v>
      </c>
      <c r="G23" s="58"/>
      <c r="H23" s="59"/>
      <c r="I23" s="59"/>
      <c r="J23" s="79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591</v>
      </c>
      <c r="E24" s="99"/>
      <c r="F24" s="63">
        <v>3</v>
      </c>
      <c r="G24" s="58"/>
      <c r="H24" s="59"/>
      <c r="I24" s="59"/>
      <c r="J24" s="79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592</v>
      </c>
      <c r="E25" s="99"/>
      <c r="F25" s="63">
        <v>3</v>
      </c>
      <c r="G25" s="58"/>
      <c r="H25" s="59"/>
      <c r="I25" s="59"/>
      <c r="J25" s="79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593</v>
      </c>
      <c r="C26" s="97"/>
      <c r="D26" s="98" t="s">
        <v>533</v>
      </c>
      <c r="E26" s="99"/>
      <c r="F26" s="63">
        <v>3</v>
      </c>
      <c r="G26" s="58"/>
      <c r="H26" s="59"/>
      <c r="I26" s="59"/>
      <c r="J26" s="79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47</v>
      </c>
      <c r="E27" s="87"/>
      <c r="F27" s="88"/>
      <c r="G27" s="58"/>
      <c r="H27" s="59"/>
      <c r="I27" s="59"/>
      <c r="J27" s="79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79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28"/>
  <sheetViews>
    <sheetView topLeftCell="A10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56" t="s">
        <v>594</v>
      </c>
      <c r="C2" s="56" t="s">
        <v>4</v>
      </c>
      <c r="D2" s="55" t="s">
        <v>595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44</v>
      </c>
      <c r="E4" s="119"/>
      <c r="F4" s="50"/>
      <c r="G4" s="50" t="s">
        <v>99</v>
      </c>
      <c r="H4" s="50"/>
      <c r="I4" s="51">
        <v>3.5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596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114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3.5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115</v>
      </c>
      <c r="C8" s="126"/>
      <c r="D8" s="119" t="s">
        <v>597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598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599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119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600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585</v>
      </c>
      <c r="C13" s="135"/>
      <c r="D13" s="129" t="s">
        <v>601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602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603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41.5625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36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56" t="s">
        <v>594</v>
      </c>
      <c r="C19" s="56" t="s">
        <v>4</v>
      </c>
      <c r="D19" s="55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604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590</v>
      </c>
      <c r="E21" s="116"/>
      <c r="F21" s="90">
        <v>26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7</v>
      </c>
      <c r="H22" s="59">
        <v>7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30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592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605</v>
      </c>
      <c r="C26" s="97"/>
      <c r="D26" s="98" t="s">
        <v>137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51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606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28"/>
  <sheetViews>
    <sheetView topLeftCell="A8" zoomScale="130" zoomScaleNormal="130" workbookViewId="0">
      <selection activeCell="I26" sqref="I26"/>
    </sheetView>
  </sheetViews>
  <sheetFormatPr defaultColWidth="9" defaultRowHeight="13.5" x14ac:dyDescent="0.15"/>
  <cols>
    <col min="1" max="3" width="9" style="25"/>
    <col min="4" max="4" width="20.125" style="25" customWidth="1"/>
    <col min="5" max="5" width="51.875" style="25" customWidth="1"/>
    <col min="6" max="7" width="6" style="25" customWidth="1"/>
    <col min="8" max="8" width="5.875" style="25" customWidth="1"/>
    <col min="9" max="9" width="7.125" style="25" customWidth="1"/>
    <col min="10" max="13" width="9" style="25"/>
    <col min="14" max="14" width="14.125" style="25" customWidth="1"/>
    <col min="15" max="15" width="27.125" style="25" customWidth="1"/>
    <col min="16" max="16" width="5.5" style="25" customWidth="1"/>
    <col min="17" max="16384" width="9" style="25"/>
  </cols>
  <sheetData>
    <row r="1" spans="1:16" s="44" customFormat="1" ht="14.25" thickBot="1" x14ac:dyDescent="0.2">
      <c r="A1" s="44" t="s">
        <v>2</v>
      </c>
    </row>
    <row r="2" spans="1:16" ht="14.25" thickBot="1" x14ac:dyDescent="0.2">
      <c r="A2" s="45" t="s">
        <v>3</v>
      </c>
      <c r="B2" s="46" t="s">
        <v>607</v>
      </c>
      <c r="C2" s="46" t="s">
        <v>4</v>
      </c>
      <c r="D2" s="46" t="s">
        <v>608</v>
      </c>
      <c r="E2" s="46" t="s">
        <v>5</v>
      </c>
      <c r="F2" s="122"/>
      <c r="G2" s="122"/>
      <c r="H2" s="122"/>
      <c r="I2" s="123"/>
      <c r="K2" s="47"/>
      <c r="L2" s="47"/>
      <c r="M2" s="47"/>
      <c r="N2" s="47"/>
      <c r="O2" s="47"/>
      <c r="P2" s="47"/>
    </row>
    <row r="3" spans="1:16" ht="14.25" thickBot="1" x14ac:dyDescent="0.2">
      <c r="A3" s="120" t="s">
        <v>6</v>
      </c>
      <c r="B3" s="124" t="s">
        <v>7</v>
      </c>
      <c r="C3" s="124"/>
      <c r="D3" s="124" t="s">
        <v>8</v>
      </c>
      <c r="E3" s="124"/>
      <c r="F3" s="48" t="s">
        <v>9</v>
      </c>
      <c r="G3" s="48" t="s">
        <v>10</v>
      </c>
      <c r="H3" s="48" t="s">
        <v>11</v>
      </c>
      <c r="I3" s="48" t="s">
        <v>12</v>
      </c>
      <c r="K3" s="47"/>
      <c r="L3" s="47"/>
      <c r="M3" s="47"/>
      <c r="N3" s="47"/>
      <c r="O3" s="47"/>
      <c r="P3" s="47"/>
    </row>
    <row r="4" spans="1:16" ht="39" customHeight="1" thickBot="1" x14ac:dyDescent="0.2">
      <c r="A4" s="120"/>
      <c r="B4" s="125" t="s">
        <v>112</v>
      </c>
      <c r="C4" s="126"/>
      <c r="D4" s="119" t="s">
        <v>609</v>
      </c>
      <c r="E4" s="119"/>
      <c r="F4" s="50"/>
      <c r="G4" s="50" t="s">
        <v>99</v>
      </c>
      <c r="H4" s="50"/>
      <c r="I4" s="51">
        <v>3</v>
      </c>
      <c r="K4" s="47"/>
      <c r="L4" s="47"/>
      <c r="M4" s="47"/>
      <c r="N4" s="47"/>
      <c r="O4" s="47"/>
      <c r="P4" s="47"/>
    </row>
    <row r="5" spans="1:16" ht="35.1" customHeight="1" thickBot="1" x14ac:dyDescent="0.2">
      <c r="A5" s="120"/>
      <c r="B5" s="125"/>
      <c r="C5" s="126"/>
      <c r="D5" s="99" t="s">
        <v>45</v>
      </c>
      <c r="E5" s="119"/>
      <c r="F5" s="50"/>
      <c r="G5" s="50" t="s">
        <v>99</v>
      </c>
      <c r="H5" s="50"/>
      <c r="I5" s="51">
        <v>3.5</v>
      </c>
      <c r="K5" s="47"/>
      <c r="L5" s="47"/>
      <c r="M5" s="47"/>
      <c r="N5" s="47"/>
      <c r="O5" s="47"/>
      <c r="P5" s="47"/>
    </row>
    <row r="6" spans="1:16" ht="36" customHeight="1" thickBot="1" x14ac:dyDescent="0.2">
      <c r="A6" s="120"/>
      <c r="B6" s="125"/>
      <c r="C6" s="126"/>
      <c r="D6" s="99" t="s">
        <v>610</v>
      </c>
      <c r="E6" s="119"/>
      <c r="F6" s="50"/>
      <c r="G6" s="50" t="s">
        <v>99</v>
      </c>
      <c r="H6" s="50"/>
      <c r="I6" s="51">
        <v>3.5</v>
      </c>
      <c r="K6" s="47"/>
      <c r="L6" s="47"/>
      <c r="M6" s="47"/>
      <c r="N6" s="47"/>
      <c r="O6" s="47"/>
      <c r="P6" s="47"/>
    </row>
    <row r="7" spans="1:16" ht="36.75" customHeight="1" thickBot="1" x14ac:dyDescent="0.2">
      <c r="A7" s="120"/>
      <c r="B7" s="127"/>
      <c r="C7" s="128"/>
      <c r="D7" s="99" t="s">
        <v>47</v>
      </c>
      <c r="E7" s="119"/>
      <c r="F7" s="50"/>
      <c r="G7" s="50" t="s">
        <v>99</v>
      </c>
      <c r="H7" s="50"/>
      <c r="I7" s="51">
        <v>3</v>
      </c>
      <c r="K7" s="47"/>
      <c r="L7" s="47"/>
      <c r="M7" s="47"/>
      <c r="N7" s="47"/>
      <c r="O7" s="47"/>
      <c r="P7" s="47"/>
    </row>
    <row r="8" spans="1:16" ht="40.5" customHeight="1" thickBot="1" x14ac:dyDescent="0.2">
      <c r="A8" s="120"/>
      <c r="B8" s="125" t="s">
        <v>611</v>
      </c>
      <c r="C8" s="126"/>
      <c r="D8" s="119" t="s">
        <v>116</v>
      </c>
      <c r="E8" s="119"/>
      <c r="F8" s="50"/>
      <c r="G8" s="50" t="s">
        <v>99</v>
      </c>
      <c r="H8" s="50"/>
      <c r="I8" s="51">
        <v>3.5</v>
      </c>
      <c r="K8" s="47"/>
      <c r="L8" s="47"/>
      <c r="M8" s="47"/>
      <c r="N8" s="47"/>
      <c r="O8" s="47"/>
      <c r="P8" s="47"/>
    </row>
    <row r="9" spans="1:16" ht="42.75" customHeight="1" thickBot="1" x14ac:dyDescent="0.2">
      <c r="A9" s="120"/>
      <c r="B9" s="125"/>
      <c r="C9" s="126"/>
      <c r="D9" s="119" t="s">
        <v>612</v>
      </c>
      <c r="E9" s="119"/>
      <c r="F9" s="50"/>
      <c r="G9" s="50" t="s">
        <v>99</v>
      </c>
      <c r="H9" s="50"/>
      <c r="I9" s="51">
        <v>3.5</v>
      </c>
      <c r="K9" s="47"/>
      <c r="L9" s="47"/>
      <c r="M9" s="47"/>
      <c r="N9" s="47"/>
      <c r="O9" s="47"/>
      <c r="P9" s="47"/>
    </row>
    <row r="10" spans="1:16" ht="45.75" customHeight="1" thickBot="1" x14ac:dyDescent="0.2">
      <c r="A10" s="120"/>
      <c r="B10" s="125"/>
      <c r="C10" s="126"/>
      <c r="D10" s="99" t="s">
        <v>118</v>
      </c>
      <c r="E10" s="119"/>
      <c r="F10" s="50"/>
      <c r="G10" s="50" t="s">
        <v>99</v>
      </c>
      <c r="H10" s="50"/>
      <c r="I10" s="51">
        <v>3.5</v>
      </c>
      <c r="K10" s="47"/>
      <c r="L10" s="47"/>
      <c r="M10" s="47"/>
      <c r="N10" s="47"/>
      <c r="O10" s="47"/>
      <c r="P10" s="47"/>
    </row>
    <row r="11" spans="1:16" ht="42.75" customHeight="1" thickBot="1" x14ac:dyDescent="0.2">
      <c r="A11" s="120"/>
      <c r="B11" s="127"/>
      <c r="C11" s="128"/>
      <c r="D11" s="99" t="s">
        <v>613</v>
      </c>
      <c r="E11" s="119"/>
      <c r="F11" s="50"/>
      <c r="G11" s="50" t="s">
        <v>99</v>
      </c>
      <c r="H11" s="50"/>
      <c r="I11" s="51">
        <v>3.5</v>
      </c>
      <c r="K11" s="47"/>
      <c r="L11" s="47"/>
      <c r="M11" s="47"/>
      <c r="N11" s="47"/>
      <c r="O11" s="47"/>
      <c r="P11" s="47"/>
    </row>
    <row r="12" spans="1:16" ht="14.25" customHeight="1" thickBot="1" x14ac:dyDescent="0.2">
      <c r="A12" s="131" t="s">
        <v>13</v>
      </c>
      <c r="B12" s="134" t="s">
        <v>120</v>
      </c>
      <c r="C12" s="135"/>
      <c r="D12" s="129" t="s">
        <v>614</v>
      </c>
      <c r="E12" s="130"/>
      <c r="F12" s="50"/>
      <c r="G12" s="50"/>
      <c r="H12" s="50"/>
      <c r="I12" s="51">
        <v>0</v>
      </c>
      <c r="J12" s="52"/>
      <c r="K12" s="52"/>
      <c r="L12" s="52"/>
      <c r="M12" s="47"/>
      <c r="N12" s="47"/>
      <c r="O12" s="47"/>
      <c r="P12" s="47"/>
    </row>
    <row r="13" spans="1:16" ht="14.25" customHeight="1" thickBot="1" x14ac:dyDescent="0.2">
      <c r="A13" s="132"/>
      <c r="B13" s="134" t="s">
        <v>122</v>
      </c>
      <c r="C13" s="135"/>
      <c r="D13" s="129" t="s">
        <v>615</v>
      </c>
      <c r="E13" s="130"/>
      <c r="F13" s="50"/>
      <c r="G13" s="50"/>
      <c r="H13" s="50"/>
      <c r="I13" s="51">
        <v>0</v>
      </c>
      <c r="K13" s="47"/>
      <c r="L13" s="47"/>
      <c r="M13" s="47"/>
      <c r="N13" s="47"/>
      <c r="O13" s="47"/>
      <c r="P13" s="47"/>
    </row>
    <row r="14" spans="1:16" ht="37.5" customHeight="1" thickBot="1" x14ac:dyDescent="0.2">
      <c r="A14" s="133"/>
      <c r="B14" s="134" t="s">
        <v>124</v>
      </c>
      <c r="C14" s="135"/>
      <c r="D14" s="129" t="s">
        <v>616</v>
      </c>
      <c r="E14" s="130"/>
      <c r="F14" s="50"/>
      <c r="G14" s="50"/>
      <c r="H14" s="50"/>
      <c r="I14" s="51">
        <v>0</v>
      </c>
      <c r="K14" s="47"/>
      <c r="L14" s="47"/>
      <c r="M14" s="47"/>
      <c r="N14" s="47"/>
      <c r="O14" s="47"/>
      <c r="P14" s="47"/>
    </row>
    <row r="15" spans="1:16" ht="25.5" customHeight="1" thickBot="1" x14ac:dyDescent="0.2">
      <c r="A15" s="53" t="s">
        <v>14</v>
      </c>
      <c r="B15" s="101" t="s">
        <v>126</v>
      </c>
      <c r="C15" s="101"/>
      <c r="D15" s="101"/>
      <c r="E15" s="102"/>
      <c r="F15" s="103"/>
      <c r="G15" s="104"/>
      <c r="H15" s="105"/>
      <c r="I15" s="54">
        <f>F15*20/120</f>
        <v>0</v>
      </c>
      <c r="K15" s="47"/>
      <c r="L15" s="47"/>
      <c r="M15" s="47"/>
      <c r="N15" s="47"/>
      <c r="O15" s="47"/>
      <c r="P15" s="47"/>
    </row>
    <row r="16" spans="1:16" ht="26.25" thickBot="1" x14ac:dyDescent="0.2">
      <c r="A16" s="53" t="s">
        <v>15</v>
      </c>
      <c r="B16" s="106">
        <f>(I4*+I5+I6+I7+I8+I9+I10+I11)*1.25+I12+I13+I14+I15</f>
        <v>38.75</v>
      </c>
      <c r="C16" s="106"/>
      <c r="D16" s="106"/>
      <c r="E16" s="106"/>
      <c r="F16" s="106"/>
      <c r="G16" s="106"/>
      <c r="H16" s="106"/>
      <c r="I16" s="106"/>
    </row>
    <row r="17" spans="1:16" ht="50.1" customHeight="1" x14ac:dyDescent="0.15">
      <c r="A17" s="107" t="s">
        <v>617</v>
      </c>
      <c r="B17" s="108"/>
      <c r="C17" s="108"/>
      <c r="D17" s="108"/>
      <c r="E17" s="108"/>
      <c r="F17" s="108"/>
      <c r="G17" s="108"/>
      <c r="H17" s="108"/>
      <c r="I17" s="108"/>
    </row>
    <row r="18" spans="1:16" s="44" customFormat="1" ht="14.25" thickBot="1" x14ac:dyDescent="0.2">
      <c r="A18" s="44" t="s">
        <v>16</v>
      </c>
    </row>
    <row r="19" spans="1:16" ht="14.25" thickBot="1" x14ac:dyDescent="0.2">
      <c r="A19" s="55" t="s">
        <v>3</v>
      </c>
      <c r="B19" s="46" t="s">
        <v>607</v>
      </c>
      <c r="C19" s="46" t="s">
        <v>4</v>
      </c>
      <c r="D19" s="46" t="s">
        <v>110</v>
      </c>
      <c r="E19" s="57" t="s">
        <v>5</v>
      </c>
      <c r="F19" s="56"/>
      <c r="G19" s="58"/>
      <c r="H19" s="59"/>
      <c r="I19" s="59"/>
      <c r="J19" s="60"/>
      <c r="K19" s="59"/>
      <c r="L19" s="59"/>
      <c r="M19" s="59"/>
      <c r="N19" s="59"/>
      <c r="O19" s="59"/>
      <c r="P19" s="59"/>
    </row>
    <row r="20" spans="1:16" ht="14.25" thickBot="1" x14ac:dyDescent="0.2">
      <c r="A20" s="109" t="s">
        <v>17</v>
      </c>
      <c r="B20" s="110" t="s">
        <v>7</v>
      </c>
      <c r="C20" s="110"/>
      <c r="D20" s="111" t="s">
        <v>8</v>
      </c>
      <c r="E20" s="112"/>
      <c r="F20" s="55" t="s">
        <v>618</v>
      </c>
      <c r="G20" s="58"/>
      <c r="H20" s="59"/>
      <c r="I20" s="59"/>
      <c r="J20" s="60"/>
      <c r="K20" s="59"/>
      <c r="L20" s="59"/>
      <c r="M20" s="59"/>
      <c r="N20" s="59"/>
      <c r="O20" s="59"/>
      <c r="P20" s="59"/>
    </row>
    <row r="21" spans="1:16" ht="14.25" customHeight="1" thickBot="1" x14ac:dyDescent="0.2">
      <c r="A21" s="109"/>
      <c r="B21" s="94" t="s">
        <v>130</v>
      </c>
      <c r="C21" s="95"/>
      <c r="D21" s="115" t="s">
        <v>619</v>
      </c>
      <c r="E21" s="116"/>
      <c r="F21" s="90">
        <v>24</v>
      </c>
      <c r="G21" s="58"/>
      <c r="H21" s="59"/>
      <c r="I21" s="59"/>
      <c r="J21" s="60"/>
      <c r="K21" s="59"/>
      <c r="L21" s="59"/>
      <c r="M21" s="59"/>
      <c r="N21" s="61"/>
      <c r="O21" s="61"/>
      <c r="P21" s="62"/>
    </row>
    <row r="22" spans="1:16" ht="52.5" customHeight="1" thickBot="1" x14ac:dyDescent="0.2">
      <c r="A22" s="109"/>
      <c r="B22" s="113"/>
      <c r="C22" s="114"/>
      <c r="D22" s="117"/>
      <c r="E22" s="118"/>
      <c r="F22" s="91"/>
      <c r="G22" s="58">
        <v>6</v>
      </c>
      <c r="H22" s="59">
        <v>6</v>
      </c>
      <c r="I22" s="59">
        <v>6</v>
      </c>
      <c r="J22" s="60">
        <v>6</v>
      </c>
      <c r="K22" s="59"/>
      <c r="L22" s="59"/>
      <c r="M22" s="59"/>
      <c r="N22" s="61"/>
      <c r="O22" s="61"/>
      <c r="P22" s="62"/>
    </row>
    <row r="23" spans="1:16" ht="51.75" customHeight="1" thickBot="1" x14ac:dyDescent="0.2">
      <c r="A23" s="109"/>
      <c r="B23" s="96"/>
      <c r="C23" s="97"/>
      <c r="D23" s="92" t="s">
        <v>132</v>
      </c>
      <c r="E23" s="93"/>
      <c r="F23" s="63">
        <v>16</v>
      </c>
      <c r="G23" s="58"/>
      <c r="H23" s="59"/>
      <c r="I23" s="59"/>
      <c r="J23" s="60"/>
      <c r="K23" s="59"/>
      <c r="L23" s="59"/>
      <c r="M23" s="59"/>
      <c r="N23" s="61"/>
      <c r="O23" s="61"/>
      <c r="P23" s="62"/>
    </row>
    <row r="24" spans="1:16" ht="74.25" customHeight="1" thickBot="1" x14ac:dyDescent="0.2">
      <c r="A24" s="109"/>
      <c r="B24" s="94" t="s">
        <v>620</v>
      </c>
      <c r="C24" s="95"/>
      <c r="D24" s="98" t="s">
        <v>133</v>
      </c>
      <c r="E24" s="99"/>
      <c r="F24" s="63">
        <v>3</v>
      </c>
      <c r="G24" s="58"/>
      <c r="H24" s="59"/>
      <c r="I24" s="59"/>
      <c r="J24" s="60"/>
      <c r="K24" s="59"/>
      <c r="L24" s="59"/>
      <c r="M24" s="59"/>
      <c r="N24" s="61"/>
      <c r="O24" s="61"/>
      <c r="P24" s="62"/>
    </row>
    <row r="25" spans="1:16" ht="72.75" customHeight="1" thickBot="1" x14ac:dyDescent="0.2">
      <c r="A25" s="109"/>
      <c r="B25" s="96"/>
      <c r="C25" s="97"/>
      <c r="D25" s="98" t="s">
        <v>621</v>
      </c>
      <c r="E25" s="99"/>
      <c r="F25" s="63">
        <v>3</v>
      </c>
      <c r="G25" s="58"/>
      <c r="H25" s="59"/>
      <c r="I25" s="59"/>
      <c r="J25" s="60"/>
      <c r="K25" s="59"/>
      <c r="L25" s="59"/>
      <c r="M25" s="59"/>
      <c r="N25" s="61"/>
      <c r="O25" s="61"/>
      <c r="P25" s="62"/>
    </row>
    <row r="26" spans="1:16" ht="73.5" customHeight="1" thickBot="1" x14ac:dyDescent="0.2">
      <c r="A26" s="109"/>
      <c r="B26" s="97" t="s">
        <v>135</v>
      </c>
      <c r="C26" s="97"/>
      <c r="D26" s="98" t="s">
        <v>622</v>
      </c>
      <c r="E26" s="99"/>
      <c r="F26" s="63">
        <v>3</v>
      </c>
      <c r="G26" s="58"/>
      <c r="H26" s="59"/>
      <c r="I26" s="59"/>
      <c r="J26" s="60"/>
      <c r="K26" s="59"/>
      <c r="L26" s="59"/>
      <c r="M26" s="59"/>
      <c r="N26" s="61"/>
      <c r="O26" s="61"/>
      <c r="P26" s="62"/>
    </row>
    <row r="27" spans="1:16" ht="27" customHeight="1" thickBot="1" x14ac:dyDescent="0.2">
      <c r="A27" s="83" t="s">
        <v>18</v>
      </c>
      <c r="B27" s="84"/>
      <c r="C27" s="85"/>
      <c r="D27" s="86">
        <f>F21+F23+F24+F25+F26</f>
        <v>49</v>
      </c>
      <c r="E27" s="87"/>
      <c r="F27" s="88"/>
      <c r="G27" s="58"/>
      <c r="H27" s="59"/>
      <c r="I27" s="59"/>
      <c r="J27" s="60"/>
      <c r="K27" s="59"/>
      <c r="L27" s="62"/>
      <c r="M27" s="62"/>
      <c r="N27" s="62"/>
      <c r="O27" s="62"/>
      <c r="P27" s="62"/>
    </row>
    <row r="28" spans="1:16" ht="42" customHeight="1" x14ac:dyDescent="0.15">
      <c r="A28" s="89" t="s">
        <v>138</v>
      </c>
      <c r="B28" s="89"/>
      <c r="C28" s="89"/>
      <c r="D28" s="89"/>
      <c r="E28" s="89"/>
      <c r="F28" s="89"/>
      <c r="G28" s="59"/>
      <c r="H28" s="59"/>
      <c r="I28" s="59"/>
      <c r="J28" s="60"/>
      <c r="K28" s="59"/>
      <c r="L28" s="64"/>
      <c r="M28" s="64"/>
      <c r="N28" s="64"/>
      <c r="O28" s="64"/>
      <c r="P28" s="64"/>
    </row>
  </sheetData>
  <mergeCells count="40"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  <mergeCell ref="A12:A14"/>
    <mergeCell ref="B12:C12"/>
    <mergeCell ref="D12:E12"/>
    <mergeCell ref="B13:C13"/>
    <mergeCell ref="D13:E13"/>
    <mergeCell ref="B14:C14"/>
    <mergeCell ref="D14:E14"/>
    <mergeCell ref="B15:E15"/>
    <mergeCell ref="F15:H15"/>
    <mergeCell ref="B16:I16"/>
    <mergeCell ref="A17:I17"/>
    <mergeCell ref="A27:C27"/>
    <mergeCell ref="D27:F27"/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常永林</vt:lpstr>
      <vt:lpstr>韩启文</vt:lpstr>
      <vt:lpstr>吴楠</vt:lpstr>
      <vt:lpstr>贾理</vt:lpstr>
      <vt:lpstr>赵程</vt:lpstr>
      <vt:lpstr>肖博</vt:lpstr>
      <vt:lpstr>肖倩</vt:lpstr>
      <vt:lpstr>张琦</vt:lpstr>
      <vt:lpstr>王洲强</vt:lpstr>
      <vt:lpstr>康信刚</vt:lpstr>
      <vt:lpstr>魏文强</vt:lpstr>
      <vt:lpstr>王小雨</vt:lpstr>
      <vt:lpstr>索荣荣</vt:lpstr>
      <vt:lpstr>陈重阳</vt:lpstr>
      <vt:lpstr>胡路政</vt:lpstr>
      <vt:lpstr>绩效评价与潜能分析-吴建波</vt:lpstr>
      <vt:lpstr>绩效评价与潜能分析-支如意</vt:lpstr>
      <vt:lpstr>绩效评价与潜能分析-吴林林</vt:lpstr>
      <vt:lpstr>绩效评价与潜能分析- 李毅</vt:lpstr>
      <vt:lpstr>绩效评价与潜能分析-王琦</vt:lpstr>
      <vt:lpstr>绩效评价与潜能分析-穆璀</vt:lpstr>
      <vt:lpstr>绩效评价与潜能分析-王哲</vt:lpstr>
      <vt:lpstr>倪策</vt:lpstr>
      <vt:lpstr>马晓伟</vt:lpstr>
      <vt:lpstr>崔洋洋</vt:lpstr>
      <vt:lpstr>李玉凤</vt:lpstr>
      <vt:lpstr>梅起银</vt:lpstr>
      <vt:lpstr>李晨亮</vt:lpstr>
      <vt:lpstr>黄树雨</vt:lpstr>
      <vt:lpstr>李鹏</vt:lpstr>
      <vt:lpstr>李盼侬</vt:lpstr>
      <vt:lpstr>沈艺</vt:lpstr>
      <vt:lpstr>张文博</vt:lpstr>
      <vt:lpstr>巨康怡</vt:lpstr>
      <vt:lpstr>刘军涛</vt:lpstr>
      <vt:lpstr>何少鹏</vt:lpstr>
      <vt:lpstr>陈波</vt:lpstr>
      <vt:lpstr>黄涛</vt:lpstr>
      <vt:lpstr>简幼峰</vt:lpstr>
      <vt:lpstr>李小明</vt:lpstr>
      <vt:lpstr>纪仲</vt:lpstr>
      <vt:lpstr>李薇</vt:lpstr>
      <vt:lpstr>贺小路</vt:lpstr>
      <vt:lpstr>宋强</vt:lpstr>
      <vt:lpstr>王斌</vt:lpstr>
      <vt:lpstr>冯勤</vt:lpstr>
      <vt:lpstr>关博熠</vt:lpstr>
      <vt:lpstr>孙丰妹</vt:lpstr>
      <vt:lpstr>刘景瑞</vt:lpstr>
      <vt:lpstr>宋维</vt:lpstr>
      <vt:lpstr>汪玲</vt:lpstr>
      <vt:lpstr>李宽欣</vt:lpstr>
      <vt:lpstr>曹立言</vt:lpstr>
      <vt:lpstr>徐兴平</vt:lpstr>
      <vt:lpstr>刘超</vt:lpstr>
      <vt:lpstr>裴震</vt:lpstr>
      <vt:lpstr>刘远胜</vt:lpstr>
      <vt:lpstr>罗航航</vt:lpstr>
      <vt:lpstr>陈薇朋</vt:lpstr>
      <vt:lpstr>王月虎</vt:lpstr>
      <vt:lpstr>杜柯昊</vt:lpstr>
      <vt:lpstr>刘徐</vt:lpstr>
      <vt:lpstr>张兴</vt:lpstr>
      <vt:lpstr>赵露</vt:lpstr>
      <vt:lpstr>评价汇总</vt:lpstr>
      <vt:lpstr>九宫格模板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2018-07-06T01:15:00Z</dcterms:created>
  <dcterms:modified xsi:type="dcterms:W3CDTF">2021-03-23T09:40:11Z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