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_Code\99se\Hollysys\7. 软件设计部\人员技术盘点\0622\"/>
    </mc:Choice>
  </mc:AlternateContent>
  <bookViews>
    <workbookView xWindow="0" yWindow="0" windowWidth="20400" windowHeight="7860" tabRatio="765" firstSheet="1" activeTab="4"/>
  </bookViews>
  <sheets>
    <sheet name="Sheet1" sheetId="1" state="hidden" r:id="rId1"/>
    <sheet name="产品线划分" sheetId="2" r:id="rId2"/>
    <sheet name="下一代平台产品线" sheetId="6" r:id="rId3"/>
    <sheet name="DCS产品线" sheetId="7" r:id="rId4"/>
    <sheet name="SIS产品线" sheetId="4" r:id="rId5"/>
    <sheet name="AMS产品线" sheetId="5" r:id="rId6"/>
  </sheets>
  <definedNames>
    <definedName name="_xlnm._FilterDatabase" localSheetId="3" hidden="1">DCS产品线!$B$1:$L$75</definedName>
    <definedName name="_xlnm._FilterDatabase" localSheetId="4" hidden="1">SIS产品线!$B$1:$BH$81</definedName>
    <definedName name="_xlnm._FilterDatabase" localSheetId="2" hidden="1">下一代平台产品线!$B$1:$BH$123</definedName>
  </definedNames>
  <calcPr calcId="162913"/>
</workbook>
</file>

<file path=xl/calcChain.xml><?xml version="1.0" encoding="utf-8"?>
<calcChain xmlns="http://schemas.openxmlformats.org/spreadsheetml/2006/main">
  <c r="J17" i="5" l="1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91" i="4"/>
  <c r="F91" i="4"/>
  <c r="L19" i="2" s="1"/>
  <c r="G90" i="4"/>
  <c r="F90" i="4"/>
  <c r="G89" i="4"/>
  <c r="F89" i="4"/>
  <c r="I19" i="2" s="1"/>
  <c r="G88" i="4"/>
  <c r="F88" i="4"/>
  <c r="C3" i="2" s="1"/>
  <c r="G87" i="4"/>
  <c r="F87" i="4"/>
  <c r="G86" i="4"/>
  <c r="F86" i="4"/>
  <c r="G85" i="4"/>
  <c r="F85" i="4"/>
  <c r="K81" i="4"/>
  <c r="C81" i="4"/>
  <c r="E19" i="2" s="1"/>
  <c r="K80" i="4"/>
  <c r="C80" i="4"/>
  <c r="K79" i="4"/>
  <c r="C79" i="4"/>
  <c r="K78" i="4"/>
  <c r="C78" i="4"/>
  <c r="K77" i="4"/>
  <c r="C77" i="4"/>
  <c r="K76" i="4"/>
  <c r="C76" i="4"/>
  <c r="K75" i="4"/>
  <c r="C75" i="4"/>
  <c r="K74" i="4"/>
  <c r="C74" i="4"/>
  <c r="K73" i="4"/>
  <c r="C73" i="4"/>
  <c r="K72" i="4"/>
  <c r="C72" i="4"/>
  <c r="K71" i="4"/>
  <c r="C71" i="4"/>
  <c r="K70" i="4"/>
  <c r="C70" i="4"/>
  <c r="K69" i="4"/>
  <c r="C69" i="4"/>
  <c r="K68" i="4"/>
  <c r="C68" i="4"/>
  <c r="K67" i="4"/>
  <c r="C67" i="4"/>
  <c r="K66" i="4"/>
  <c r="C66" i="4"/>
  <c r="K65" i="4"/>
  <c r="C65" i="4"/>
  <c r="K64" i="4"/>
  <c r="C64" i="4"/>
  <c r="K63" i="4"/>
  <c r="C63" i="4"/>
  <c r="K62" i="4"/>
  <c r="C62" i="4"/>
  <c r="K61" i="4"/>
  <c r="C61" i="4"/>
  <c r="K60" i="4"/>
  <c r="C60" i="4"/>
  <c r="K59" i="4"/>
  <c r="C59" i="4"/>
  <c r="K58" i="4"/>
  <c r="C58" i="4"/>
  <c r="K57" i="4"/>
  <c r="C57" i="4"/>
  <c r="K56" i="4"/>
  <c r="C56" i="4"/>
  <c r="K55" i="4"/>
  <c r="C55" i="4"/>
  <c r="K54" i="4"/>
  <c r="C54" i="4"/>
  <c r="K53" i="4"/>
  <c r="C53" i="4"/>
  <c r="K52" i="4"/>
  <c r="C52" i="4"/>
  <c r="K51" i="4"/>
  <c r="C51" i="4"/>
  <c r="K50" i="4"/>
  <c r="C50" i="4"/>
  <c r="K49" i="4"/>
  <c r="C49" i="4"/>
  <c r="K48" i="4"/>
  <c r="C48" i="4"/>
  <c r="K47" i="4"/>
  <c r="C47" i="4"/>
  <c r="K46" i="4"/>
  <c r="C46" i="4"/>
  <c r="C45" i="4"/>
  <c r="K44" i="4"/>
  <c r="C44" i="4"/>
  <c r="K43" i="4"/>
  <c r="C43" i="4"/>
  <c r="K42" i="4"/>
  <c r="C42" i="4"/>
  <c r="K41" i="4"/>
  <c r="C41" i="4"/>
  <c r="K40" i="4"/>
  <c r="C40" i="4"/>
  <c r="K39" i="4"/>
  <c r="C39" i="4"/>
  <c r="K38" i="4"/>
  <c r="C38" i="4"/>
  <c r="K37" i="4"/>
  <c r="C37" i="4"/>
  <c r="G19" i="2" s="1"/>
  <c r="C36" i="4"/>
  <c r="J19" i="2" s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F19" i="2" s="1"/>
  <c r="C11" i="4"/>
  <c r="C10" i="4"/>
  <c r="C9" i="4"/>
  <c r="C8" i="4"/>
  <c r="C7" i="4"/>
  <c r="C6" i="4"/>
  <c r="C5" i="4"/>
  <c r="C4" i="4"/>
  <c r="C3" i="4"/>
  <c r="C2" i="4"/>
  <c r="G87" i="7"/>
  <c r="F87" i="7"/>
  <c r="G86" i="7"/>
  <c r="F86" i="7"/>
  <c r="J11" i="2" s="1"/>
  <c r="G85" i="7"/>
  <c r="F85" i="7"/>
  <c r="I11" i="2" s="1"/>
  <c r="G84" i="7"/>
  <c r="F84" i="7"/>
  <c r="H11" i="2" s="1"/>
  <c r="G83" i="7"/>
  <c r="F83" i="7"/>
  <c r="G82" i="7"/>
  <c r="F82" i="7"/>
  <c r="F11" i="2" s="1"/>
  <c r="G81" i="7"/>
  <c r="F81" i="7"/>
  <c r="E11" i="2" s="1"/>
  <c r="K75" i="7"/>
  <c r="C75" i="7"/>
  <c r="K74" i="7"/>
  <c r="C74" i="7"/>
  <c r="K73" i="7"/>
  <c r="C73" i="7"/>
  <c r="K72" i="7"/>
  <c r="C72" i="7"/>
  <c r="K71" i="7"/>
  <c r="C71" i="7"/>
  <c r="K70" i="7"/>
  <c r="C70" i="7"/>
  <c r="K69" i="7"/>
  <c r="C69" i="7"/>
  <c r="K68" i="7"/>
  <c r="C68" i="7"/>
  <c r="K67" i="7"/>
  <c r="C67" i="7"/>
  <c r="K66" i="7"/>
  <c r="C66" i="7"/>
  <c r="K65" i="7"/>
  <c r="C65" i="7"/>
  <c r="K64" i="7"/>
  <c r="C64" i="7"/>
  <c r="K63" i="7"/>
  <c r="C63" i="7"/>
  <c r="K62" i="7"/>
  <c r="C62" i="7"/>
  <c r="K61" i="7"/>
  <c r="C61" i="7"/>
  <c r="K60" i="7"/>
  <c r="C60" i="7"/>
  <c r="K59" i="7"/>
  <c r="C59" i="7"/>
  <c r="K58" i="7"/>
  <c r="C58" i="7"/>
  <c r="K57" i="7"/>
  <c r="C57" i="7"/>
  <c r="K56" i="7"/>
  <c r="C56" i="7"/>
  <c r="K55" i="7"/>
  <c r="C55" i="7"/>
  <c r="K54" i="7"/>
  <c r="C54" i="7"/>
  <c r="K53" i="7"/>
  <c r="C53" i="7"/>
  <c r="K52" i="7"/>
  <c r="C52" i="7"/>
  <c r="K51" i="7"/>
  <c r="C51" i="7"/>
  <c r="K50" i="7"/>
  <c r="C50" i="7"/>
  <c r="K49" i="7"/>
  <c r="C49" i="7"/>
  <c r="C48" i="7"/>
  <c r="K47" i="7"/>
  <c r="C47" i="7"/>
  <c r="K46" i="7"/>
  <c r="C46" i="7"/>
  <c r="K45" i="7"/>
  <c r="C45" i="7"/>
  <c r="K44" i="7"/>
  <c r="C44" i="7"/>
  <c r="K43" i="7"/>
  <c r="C43" i="7"/>
  <c r="K42" i="7"/>
  <c r="C42" i="7"/>
  <c r="K41" i="7"/>
  <c r="C41" i="7"/>
  <c r="K40" i="7"/>
  <c r="C40" i="7"/>
  <c r="K39" i="7"/>
  <c r="C39" i="7"/>
  <c r="C38" i="7"/>
  <c r="K37" i="7"/>
  <c r="C37" i="7"/>
  <c r="K36" i="7"/>
  <c r="C36" i="7"/>
  <c r="C35" i="7"/>
  <c r="K34" i="7"/>
  <c r="C34" i="7"/>
  <c r="K33" i="7"/>
  <c r="C33" i="7"/>
  <c r="K32" i="7"/>
  <c r="C32" i="7"/>
  <c r="K31" i="7"/>
  <c r="C31" i="7"/>
  <c r="K30" i="7"/>
  <c r="C30" i="7"/>
  <c r="K29" i="7"/>
  <c r="C29" i="7"/>
  <c r="K28" i="7"/>
  <c r="C28" i="7"/>
  <c r="K27" i="7"/>
  <c r="C27" i="7"/>
  <c r="K26" i="7"/>
  <c r="C26" i="7"/>
  <c r="K25" i="7"/>
  <c r="C25" i="7"/>
  <c r="K24" i="7"/>
  <c r="C24" i="7"/>
  <c r="K23" i="7"/>
  <c r="C23" i="7"/>
  <c r="K22" i="7"/>
  <c r="C22" i="7"/>
  <c r="K21" i="7"/>
  <c r="C21" i="7"/>
  <c r="K20" i="7"/>
  <c r="C20" i="7"/>
  <c r="K19" i="7"/>
  <c r="C19" i="7"/>
  <c r="K18" i="7"/>
  <c r="C18" i="7"/>
  <c r="K17" i="7"/>
  <c r="C17" i="7"/>
  <c r="K16" i="7"/>
  <c r="C16" i="7"/>
  <c r="K15" i="7"/>
  <c r="C15" i="7"/>
  <c r="K14" i="7"/>
  <c r="C14" i="7"/>
  <c r="K13" i="7"/>
  <c r="C13" i="7"/>
  <c r="K12" i="7"/>
  <c r="C12" i="7"/>
  <c r="G11" i="2" s="1"/>
  <c r="K11" i="7"/>
  <c r="C11" i="7"/>
  <c r="K10" i="7"/>
  <c r="C10" i="7"/>
  <c r="K9" i="7"/>
  <c r="C9" i="7"/>
  <c r="K8" i="7"/>
  <c r="C8" i="7"/>
  <c r="K7" i="7"/>
  <c r="C7" i="7"/>
  <c r="K6" i="7"/>
  <c r="C6" i="7"/>
  <c r="K5" i="7"/>
  <c r="C5" i="7"/>
  <c r="K4" i="7"/>
  <c r="C4" i="7"/>
  <c r="K3" i="7"/>
  <c r="C3" i="7"/>
  <c r="C2" i="7"/>
  <c r="G133" i="6"/>
  <c r="F133" i="6"/>
  <c r="G132" i="6"/>
  <c r="F132" i="6"/>
  <c r="G131" i="6"/>
  <c r="F131" i="6"/>
  <c r="J7" i="2" s="1"/>
  <c r="G130" i="6"/>
  <c r="F130" i="6"/>
  <c r="I7" i="2" s="1"/>
  <c r="G129" i="6"/>
  <c r="F129" i="6"/>
  <c r="H7" i="2" s="1"/>
  <c r="G128" i="6"/>
  <c r="F128" i="6"/>
  <c r="G127" i="6"/>
  <c r="F127" i="6"/>
  <c r="F7" i="2" s="1"/>
  <c r="G126" i="6"/>
  <c r="F126" i="6"/>
  <c r="E7" i="2" s="1"/>
  <c r="K122" i="6"/>
  <c r="C122" i="6"/>
  <c r="K121" i="6"/>
  <c r="C121" i="6"/>
  <c r="K120" i="6"/>
  <c r="C120" i="6"/>
  <c r="K119" i="6"/>
  <c r="C119" i="6"/>
  <c r="K118" i="6"/>
  <c r="C118" i="6"/>
  <c r="K117" i="6"/>
  <c r="C117" i="6"/>
  <c r="K116" i="6"/>
  <c r="C116" i="6"/>
  <c r="K115" i="6"/>
  <c r="C115" i="6"/>
  <c r="K114" i="6"/>
  <c r="C114" i="6"/>
  <c r="K113" i="6"/>
  <c r="C113" i="6"/>
  <c r="K112" i="6"/>
  <c r="C112" i="6"/>
  <c r="K111" i="6"/>
  <c r="C111" i="6"/>
  <c r="L7" i="2" s="1"/>
  <c r="K110" i="6"/>
  <c r="C110" i="6"/>
  <c r="K109" i="6"/>
  <c r="C109" i="6"/>
  <c r="C108" i="6"/>
  <c r="K107" i="6"/>
  <c r="C107" i="6"/>
  <c r="K106" i="6"/>
  <c r="C106" i="6"/>
  <c r="K105" i="6"/>
  <c r="C105" i="6"/>
  <c r="K104" i="6"/>
  <c r="C104" i="6"/>
  <c r="K103" i="6"/>
  <c r="C103" i="6"/>
  <c r="K102" i="6"/>
  <c r="C102" i="6"/>
  <c r="K101" i="6"/>
  <c r="C101" i="6"/>
  <c r="K100" i="6"/>
  <c r="C100" i="6"/>
  <c r="K99" i="6"/>
  <c r="C99" i="6"/>
  <c r="K98" i="6"/>
  <c r="C98" i="6"/>
  <c r="K97" i="6"/>
  <c r="C97" i="6"/>
  <c r="K96" i="6"/>
  <c r="C96" i="6"/>
  <c r="K94" i="6"/>
  <c r="C94" i="6"/>
  <c r="K93" i="6"/>
  <c r="C93" i="6"/>
  <c r="K92" i="6"/>
  <c r="C92" i="6"/>
  <c r="K91" i="6"/>
  <c r="C91" i="6"/>
  <c r="K90" i="6"/>
  <c r="C90" i="6"/>
  <c r="K89" i="6"/>
  <c r="C89" i="6"/>
  <c r="K88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G7" i="2" s="1"/>
  <c r="C12" i="6"/>
  <c r="C11" i="6"/>
  <c r="C10" i="6"/>
  <c r="C9" i="6"/>
  <c r="C8" i="6"/>
  <c r="C7" i="6"/>
  <c r="C6" i="6"/>
  <c r="C5" i="6"/>
  <c r="C4" i="6"/>
  <c r="C3" i="6"/>
  <c r="C2" i="6"/>
  <c r="L11" i="2"/>
  <c r="K7" i="2"/>
  <c r="K6" i="2"/>
  <c r="J6" i="2"/>
  <c r="I6" i="2"/>
  <c r="H6" i="2"/>
  <c r="G6" i="2"/>
  <c r="F6" i="2"/>
  <c r="H19" i="2" l="1"/>
  <c r="C2" i="2"/>
  <c r="C1" i="2"/>
</calcChain>
</file>

<file path=xl/comments1.xml><?xml version="1.0" encoding="utf-8"?>
<comments xmlns="http://schemas.openxmlformats.org/spreadsheetml/2006/main">
  <authors>
    <author>刘建中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2.xml><?xml version="1.0" encoding="utf-8"?>
<comments xmlns="http://schemas.openxmlformats.org/spreadsheetml/2006/main">
  <authors>
    <author>刘建中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comments3.xml><?xml version="1.0" encoding="utf-8"?>
<comments xmlns="http://schemas.openxmlformats.org/spreadsheetml/2006/main">
  <authors>
    <author>刘建中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指此技术的实现难度，以打分形式体现，10分为最难，需要现有最高水平人员实现，1分最简单，二级或以上工程师即可实现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对此技术进行关键度进行评估打分，10分为最关键，离开此技术系统无法运行，1分为最不关键，离开不影响使用。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刘建中:</t>
        </r>
        <r>
          <rPr>
            <sz val="9"/>
            <rFont val="宋体"/>
            <family val="3"/>
            <charset val="134"/>
          </rPr>
          <t xml:space="preserve">
此技术与其它技术的相关程度，10分为此技术与其它技术强烈相关，共同作用才能实现功能，1分为不相关，此技术为独立功能点。参考项。</t>
        </r>
      </text>
    </comment>
  </commentList>
</comments>
</file>

<file path=xl/sharedStrings.xml><?xml version="1.0" encoding="utf-8"?>
<sst xmlns="http://schemas.openxmlformats.org/spreadsheetml/2006/main" count="1352" uniqueCount="539">
  <si>
    <t>产品线</t>
  </si>
  <si>
    <t>覆盖项目名称</t>
  </si>
  <si>
    <t>项目经理/执行经理</t>
  </si>
  <si>
    <t>会议结论</t>
  </si>
  <si>
    <t>下一代工业自动化平台</t>
  </si>
  <si>
    <t>MACS V7工业自动化平台开发项目</t>
  </si>
  <si>
    <t>自主可控DCS产品开发</t>
  </si>
  <si>
    <r>
      <rPr>
        <sz val="11"/>
        <color theme="1"/>
        <rFont val="宋体"/>
        <family val="3"/>
        <charset val="134"/>
        <scheme val="minor"/>
      </rPr>
      <t>D</t>
    </r>
    <r>
      <rPr>
        <sz val="11"/>
        <color theme="1"/>
        <rFont val="宋体"/>
        <family val="3"/>
        <charset val="134"/>
        <scheme val="minor"/>
      </rPr>
      <t>CS</t>
    </r>
  </si>
  <si>
    <t>K系列通用IO及通讯能力扩展开发项目</t>
  </si>
  <si>
    <t>过程自动化产品平台开发项目</t>
  </si>
  <si>
    <t>FF通讯技术预研项目</t>
  </si>
  <si>
    <t>DCS在役产品维护项目</t>
  </si>
  <si>
    <t>国产燃机控制器原型样机定制开发项目</t>
  </si>
  <si>
    <t>MACS V6.5.4软件开发项目</t>
  </si>
  <si>
    <t>MACS V6.5.5软件开发项目</t>
  </si>
  <si>
    <t>MACS V6.5.6软件开发项目</t>
  </si>
  <si>
    <t>仿真行业包</t>
  </si>
  <si>
    <t>SEI开发项目</t>
  </si>
  <si>
    <t>SIS</t>
  </si>
  <si>
    <t>CCS SIS产品维护项目</t>
  </si>
  <si>
    <t>HiaGuard V1.5.0 CCS SIS一体化开发项目</t>
  </si>
  <si>
    <t>新一代SIS预研项目</t>
  </si>
  <si>
    <t>装备</t>
  </si>
  <si>
    <t>装备产品维护项目</t>
  </si>
  <si>
    <t>分阶段合入维护项目</t>
  </si>
  <si>
    <t>船用控制器样机开发</t>
  </si>
  <si>
    <t>仪表</t>
  </si>
  <si>
    <t>智能工厂传感器开发项目</t>
  </si>
  <si>
    <t>按照常规开发团队组建</t>
  </si>
  <si>
    <t>SCR产品开发</t>
  </si>
  <si>
    <t>工业软件</t>
  </si>
  <si>
    <t>AMS行业标准编写及产品软件开发项目</t>
  </si>
  <si>
    <t>解朝杰</t>
  </si>
  <si>
    <t>产品线保留，识别核心技术点，进行核心团队建设</t>
  </si>
  <si>
    <t>OTS产品开发项目</t>
  </si>
  <si>
    <t>产品线保留，核心团队缓建</t>
  </si>
  <si>
    <t>AAS预研</t>
  </si>
  <si>
    <t>先进行预研，暂不建核心团队</t>
  </si>
  <si>
    <t>核电</t>
  </si>
  <si>
    <t>核电(杭和西分劳务）软件开发项目</t>
  </si>
  <si>
    <t>不适合建设核心团队</t>
  </si>
  <si>
    <t>自动化测试平台</t>
  </si>
  <si>
    <t>MACS软件自动化测试平台开发项目</t>
  </si>
  <si>
    <t>兰文华/边涛</t>
  </si>
  <si>
    <t>暂不考虑建核心团队</t>
  </si>
  <si>
    <t>总匹配率</t>
  </si>
  <si>
    <t>硬件设计部</t>
  </si>
  <si>
    <t>软件设计部</t>
  </si>
  <si>
    <t>测试设计部</t>
  </si>
  <si>
    <t>系统设计部</t>
  </si>
  <si>
    <t>匹配率</t>
  </si>
  <si>
    <t>测试</t>
  </si>
  <si>
    <t>5.28会议结论，将标红两个项目涉及产品从DCS产品线转入下一代工业自动化平台产品线</t>
  </si>
  <si>
    <t>DCS</t>
  </si>
  <si>
    <t>-</t>
  </si>
  <si>
    <t>部门</t>
  </si>
  <si>
    <t>类</t>
  </si>
  <si>
    <t>序号</t>
  </si>
  <si>
    <t>关键技术点</t>
  </si>
  <si>
    <t>成为关键技术原因简述</t>
  </si>
  <si>
    <t>现有人员</t>
  </si>
  <si>
    <t>待培养</t>
  </si>
  <si>
    <t>复杂度（1~10分）</t>
  </si>
  <si>
    <t>关键度（1~10分）</t>
  </si>
  <si>
    <t>业务相关度（1~5分）</t>
  </si>
  <si>
    <t>总分</t>
  </si>
  <si>
    <t>其它说明</t>
  </si>
  <si>
    <t>系统</t>
  </si>
  <si>
    <t>产品线系统架构</t>
  </si>
  <si>
    <t>串联本产品线所有关键技术，进行系统设计</t>
  </si>
  <si>
    <t>李宾 余瑞 贾炜 张昆 赵利平</t>
  </si>
  <si>
    <t>硬件</t>
  </si>
  <si>
    <t>基于MPU的嵌入式基础平台技术</t>
  </si>
  <si>
    <t>控制器、网关等模块的基础平台，是系统中的关键平台技术</t>
  </si>
  <si>
    <t>肖凯洋</t>
  </si>
  <si>
    <t>基于MCU的嵌入式基础平台技术</t>
  </si>
  <si>
    <t>IO、网关等模块的基础平台，是基础平台技术</t>
  </si>
  <si>
    <t>肖凯洋 田璟哲</t>
  </si>
  <si>
    <t>基于FPGA的基础平台技术</t>
  </si>
  <si>
    <t>肖凯洋 石俊斌</t>
  </si>
  <si>
    <t>IO模块冗余技术</t>
  </si>
  <si>
    <t>是实现IO冗余应用的基础技术，是系统中的关键部分</t>
  </si>
  <si>
    <t>田璟哲 陈琳</t>
  </si>
  <si>
    <t>RTD、TC小信号采集技术</t>
  </si>
  <si>
    <t>小信号采集比较难，系统中必不可少的部分</t>
  </si>
  <si>
    <t>陈琳</t>
  </si>
  <si>
    <t>IO模块的数据处理算法</t>
  </si>
  <si>
    <t>IO模块采集到的数据的处理、滤波等算法，是固件的基础技术</t>
  </si>
  <si>
    <t>田璟哲 石俊斌</t>
  </si>
  <si>
    <t>符合IP66或军品级要求的结构设计</t>
  </si>
  <si>
    <t>高防护、高安全等级结构设计比较困难，是重要的结构设计技术</t>
  </si>
  <si>
    <t>李旎</t>
  </si>
  <si>
    <t>高速（800MHz）高可靠（EMC 4级）PCB设计技术</t>
  </si>
  <si>
    <t>控制器、通信模块、网关等都需要采用的技术</t>
  </si>
  <si>
    <t>张涛</t>
  </si>
  <si>
    <t>系统硬件校时技术(B码、分脉冲）</t>
  </si>
  <si>
    <t>系统校时要求高精度、高可靠，是重要的基础技术</t>
  </si>
  <si>
    <t>石俊斌</t>
  </si>
  <si>
    <t>控制器的硬加密技术</t>
  </si>
  <si>
    <t>系统安全性设计必须采用的技术</t>
  </si>
  <si>
    <t>信安院</t>
  </si>
  <si>
    <t>软件</t>
  </si>
  <si>
    <t>AT</t>
  </si>
  <si>
    <t>编译原理（词法、语法分析、语法树、编译连接等）</t>
  </si>
  <si>
    <t>AT关键功能，维护难度比较高</t>
  </si>
  <si>
    <t>王斌图形语言，改养军ST，第三方算法（待培养）</t>
  </si>
  <si>
    <t>LLVM编译器技术</t>
  </si>
  <si>
    <t>M7替代HCC组件的关键技术</t>
  </si>
  <si>
    <t>荣华峰，宋维</t>
  </si>
  <si>
    <t>SIL3安全认证相关技术</t>
  </si>
  <si>
    <t>M7中SIS产品需要通过SIL3安全认证</t>
  </si>
  <si>
    <t>荣华峰，宋维（待培养）</t>
  </si>
  <si>
    <t>IEC技术（掌握IEC61131-3标准）</t>
  </si>
  <si>
    <t>AT关键功能，专业性比较强</t>
  </si>
  <si>
    <t>王斌，改养军，招聘（待培养）</t>
  </si>
  <si>
    <t>掌握X86、ARM、PPC、MIPS等常规硬件平台汇编指令</t>
  </si>
  <si>
    <t>AT后台编译需要针对不同平台编写一些简单逻辑的二进制代码</t>
  </si>
  <si>
    <t>荣华峰</t>
  </si>
  <si>
    <t>熟悉ProfiBus协议原理，满足上位机组态软件开发。</t>
  </si>
  <si>
    <t>主打协议，需要熟悉，解决现场问题</t>
  </si>
  <si>
    <t>冯勤</t>
  </si>
  <si>
    <t>熟悉Modbus协议原理，满足上位机组态软件开发。</t>
  </si>
  <si>
    <t>常用协议，涉及第三方，现场问题等比较多</t>
  </si>
  <si>
    <t>熟悉PowerLink协议原理，满足上位机组态软件开发。</t>
  </si>
  <si>
    <t>专业性比较强，属于快速主控的关键模块</t>
  </si>
  <si>
    <t>熟悉ProfiNet协议原理，满足上位机组态软件开发。</t>
  </si>
  <si>
    <t>专业性比较强，目前公司刚接触，后期需求、维护等需要对协议比较熟悉</t>
  </si>
  <si>
    <t>熟悉FF协议原理，满足上位机组态软件开发。</t>
  </si>
  <si>
    <t>吴林（待培养）</t>
  </si>
  <si>
    <t>掌握除C\C++语言以外的语言至少1种以上</t>
  </si>
  <si>
    <t>满足常规开发、设计等要求</t>
  </si>
  <si>
    <t>王斌，荣华峰，冯勤</t>
  </si>
  <si>
    <t>算法逻辑</t>
  </si>
  <si>
    <t>AT集成模块开发必备功能</t>
  </si>
  <si>
    <t>汪玲（待培养）</t>
  </si>
  <si>
    <t>QT界面开发</t>
  </si>
  <si>
    <t>M7开发界面库，必须掌握</t>
  </si>
  <si>
    <t>刘景瑞</t>
  </si>
  <si>
    <t>AT与HMI、RTS、硬件等强相关模块交互机制、内容</t>
  </si>
  <si>
    <t>一般开发基本都涉及和其他系统的交互，需要了解现有的交互机制以及内容</t>
  </si>
  <si>
    <t>HMI</t>
  </si>
  <si>
    <t>基于QT的图形绘制技术</t>
  </si>
  <si>
    <t>图形组态及操作员在线、趋势等图形绘制技术</t>
  </si>
  <si>
    <t>师磊（待培养）</t>
  </si>
  <si>
    <t>InfLuxDB时序数据库开发技术</t>
  </si>
  <si>
    <t>下一代平台时序数据库，用作历史数据存储、查询</t>
  </si>
  <si>
    <t>贺小路（待培养）</t>
  </si>
  <si>
    <t>域控技术</t>
  </si>
  <si>
    <t>用户权限管理的一种方式</t>
  </si>
  <si>
    <t>JSON库</t>
  </si>
  <si>
    <t>画面存储技术，支持B端和C端画面存储</t>
  </si>
  <si>
    <t>网络设备管理技术</t>
  </si>
  <si>
    <t>支撑网络设备管理功能</t>
  </si>
  <si>
    <t>宋强（待培养）</t>
  </si>
  <si>
    <t>基于Qos的通信优先级（待定）</t>
  </si>
  <si>
    <t>解决通信优先级问题</t>
  </si>
  <si>
    <t>RPC选主算法</t>
  </si>
  <si>
    <t>解决服务选主问题，使用Raft选主算法</t>
  </si>
  <si>
    <t>宋强</t>
  </si>
  <si>
    <t>实时库开发技术</t>
  </si>
  <si>
    <t>实时库自研</t>
  </si>
  <si>
    <t>贺小路</t>
  </si>
  <si>
    <t>Java script V8集成技术</t>
  </si>
  <si>
    <t>二次开发脚本</t>
  </si>
  <si>
    <t>刘军涛</t>
  </si>
  <si>
    <t>Java script V8调试IDE开发技术</t>
  </si>
  <si>
    <t>二次开发脚本调试</t>
  </si>
  <si>
    <t>基于平台话的插件（CPPMicroService）技术</t>
  </si>
  <si>
    <t>产品集成和功能扩展</t>
  </si>
  <si>
    <t>基于RBAC的用户权限技术</t>
  </si>
  <si>
    <t>用户权限管理的一种框架</t>
  </si>
  <si>
    <t>张文博（待培养）</t>
  </si>
  <si>
    <t>基于libuv的RPC技术</t>
  </si>
  <si>
    <t>上位机软件通信的基础</t>
  </si>
  <si>
    <t>信息安全与数据加解密技术</t>
  </si>
  <si>
    <t>支撑平台信息安全建设</t>
  </si>
  <si>
    <t>MySql、SqlServer数据库开发技术</t>
  </si>
  <si>
    <t>组态服务器的基础</t>
  </si>
  <si>
    <t>点对点通信技术</t>
  </si>
  <si>
    <t>上位机与控制器通信</t>
  </si>
  <si>
    <t>嵌入式</t>
  </si>
  <si>
    <t>系统网HMI通信</t>
  </si>
  <si>
    <t>系统网</t>
  </si>
  <si>
    <t>李鑫（待培养）</t>
  </si>
  <si>
    <t>系统网AT通信相关</t>
  </si>
  <si>
    <t>可编程系统的主要接口</t>
  </si>
  <si>
    <t>加密技术</t>
  </si>
  <si>
    <t>冯兆亮（待培养）</t>
  </si>
  <si>
    <t>校时（SNTP、NTP)</t>
  </si>
  <si>
    <t>系统网网络变量</t>
  </si>
  <si>
    <t>缺失不能进行站间通信</t>
  </si>
  <si>
    <t>IEC相关（PRG，硬件配置，周期非周期通信，调度）</t>
  </si>
  <si>
    <t>可编程系统的核心功能</t>
  </si>
  <si>
    <t xml:space="preserve"> 陈爱昌（待培养）</t>
  </si>
  <si>
    <t>IEC多任务调度机制</t>
  </si>
  <si>
    <t>IEC多任务核心功能</t>
  </si>
  <si>
    <t>IEC多任务间通信机制</t>
  </si>
  <si>
    <t>编译链接可执行文件</t>
  </si>
  <si>
    <t>单点下装核心功能</t>
  </si>
  <si>
    <t>嵌入式操作系统原理</t>
  </si>
  <si>
    <t>系统使用OS的控制器及网关的基础，关系系统能够正常运行</t>
  </si>
  <si>
    <t>技术中心承接</t>
  </si>
  <si>
    <t>外设驱动</t>
  </si>
  <si>
    <t>控制器底层基本需求，关系系统能否正常</t>
  </si>
  <si>
    <t>boot（DCSboot，Uboot）</t>
  </si>
  <si>
    <t>关系到系统能够正常启动</t>
  </si>
  <si>
    <t>TCP/IP协议栈</t>
  </si>
  <si>
    <t>系统网的基础协议</t>
  </si>
  <si>
    <t>VX维护</t>
  </si>
  <si>
    <t>控制器冗余技术（数据冗余、工程冗余）</t>
  </si>
  <si>
    <t>控制器冗余是系统冗余功能的关键部分</t>
  </si>
  <si>
    <t>控制器诊断功能与切换逻辑</t>
  </si>
  <si>
    <t>诊断与切换决策逻辑是冗余的核心</t>
  </si>
  <si>
    <t>文件系统</t>
  </si>
  <si>
    <t>工程文件存储，关系系统能否正常使用</t>
  </si>
  <si>
    <t>协议站</t>
  </si>
  <si>
    <t>IO-BUS通信协议栈</t>
  </si>
  <si>
    <t>系统内通信的基础，现场问题与模块开发都需要用到</t>
  </si>
  <si>
    <t>李鑫 尚文轩</t>
  </si>
  <si>
    <t>Powerlink协议栈</t>
  </si>
  <si>
    <t>控制网通信，对系统运行至关重要</t>
  </si>
  <si>
    <t>尚文轩 石俊斌</t>
  </si>
  <si>
    <t>Modbus通信协议和协议栈</t>
  </si>
  <si>
    <t>系统应用较多的通信功能，是组成系统通信的基础技术</t>
  </si>
  <si>
    <t xml:space="preserve">冯兆亮（待培养） </t>
  </si>
  <si>
    <t>WEB</t>
  </si>
  <si>
    <t>OPCUA服务端技术</t>
  </si>
  <si>
    <t>通过 UA 模型建立 OPCUA Server，供 OPC UA 客户端访问</t>
  </si>
  <si>
    <t>陈重阳（待培养）</t>
  </si>
  <si>
    <t>OPCUA网关</t>
  </si>
  <si>
    <t>OPCUA客户端技术</t>
  </si>
  <si>
    <t>使用 OPCUA Client 技术，连接到 Server 可进行查询模型，存取、订阅数据、报警信息</t>
  </si>
  <si>
    <t>OPCUA信息建模</t>
  </si>
  <si>
    <t>工业互联网关键建模技术</t>
  </si>
  <si>
    <t>肖倩</t>
  </si>
  <si>
    <t>MQTT协议</t>
  </si>
  <si>
    <t>与MACS v6系统通讯的关键技术</t>
  </si>
  <si>
    <t>康信刚</t>
  </si>
  <si>
    <t>gRPC 协议及开发技术</t>
  </si>
  <si>
    <t>微服务间的通信技术，基于 HTTP 2.0 和 ProtoBuf、通用性好</t>
  </si>
  <si>
    <t>康信刚（待培养）</t>
  </si>
  <si>
    <t>Thrift 协议及开发技术</t>
  </si>
  <si>
    <t>微服务间的通信技术，应用广泛</t>
  </si>
  <si>
    <t>RESTful 协议及API开发知识</t>
  </si>
  <si>
    <t>微服务对外发布API的主要协议</t>
  </si>
  <si>
    <t>陈重阳，康信刚，肖倩</t>
  </si>
  <si>
    <t>WebSocket 通信协议</t>
  </si>
  <si>
    <t>WEB 前端与后端实时交互数据的关键技术</t>
  </si>
  <si>
    <t>陈重阳，胡路政</t>
  </si>
  <si>
    <t>Kafka 消息总线技术</t>
  </si>
  <si>
    <t>微服务间的异步通信技术，高速、大容量、高可靠性</t>
  </si>
  <si>
    <t>关系型数据库(SQLite、MySQL、SQLServer)开发技术</t>
  </si>
  <si>
    <t>信息系统开发及关系数据存储的主要技术</t>
  </si>
  <si>
    <t>陈重阳，康信刚</t>
  </si>
  <si>
    <t>Redis 技术</t>
  </si>
  <si>
    <t>Redis可在共享缓存、实时库、KV数据库等多种场景下使用</t>
  </si>
  <si>
    <t>InfluxDB 时序库开发技术</t>
  </si>
  <si>
    <t>单机环境下存取时序数据的关键技术</t>
  </si>
  <si>
    <t>ElasticSearch 作为历史库、日志库、报警库场景下的开发技术</t>
  </si>
  <si>
    <t>集群环境下存取时序数据、日志、报警的关键技术</t>
  </si>
  <si>
    <t>Spring Boot 后端开发框架</t>
  </si>
  <si>
    <t>后端开发的主要框架</t>
  </si>
  <si>
    <t>陈重阳</t>
  </si>
  <si>
    <t>Vue+iView 前端开发框架</t>
  </si>
  <si>
    <t>前端逻辑、界面开发的主要框架</t>
  </si>
  <si>
    <t>WEB 画布渲染引擎 zRender</t>
  </si>
  <si>
    <t>渲染 WEB 环境下的流程图、逻辑图、工作流图的关键技术</t>
  </si>
  <si>
    <t>胡路政</t>
  </si>
  <si>
    <t>Activiti 工作流引擎</t>
  </si>
  <si>
    <t>基于工作流的信息系统的主要技术</t>
  </si>
  <si>
    <t>Docker 容器技术</t>
  </si>
  <si>
    <t>微服务设计、开发、测试、部署的关键技术</t>
  </si>
  <si>
    <t>容器编排工具 Compose</t>
  </si>
  <si>
    <t>快速部署 Docker 微服务的主要工具</t>
  </si>
  <si>
    <t>集群式管理工具 Swarm</t>
  </si>
  <si>
    <t>基于容器技术的集群式管理工具 Swarm</t>
  </si>
  <si>
    <t>KVM 虚拟机技术</t>
  </si>
  <si>
    <t>基于 Linux 的虚拟机管理</t>
  </si>
  <si>
    <t>Jenkins 持续集成工具</t>
  </si>
  <si>
    <t>Java 开发、前端开发、容器打包、发布的主要持续集成工具</t>
  </si>
  <si>
    <t>Nginx 反向代理及负载均衡技术</t>
  </si>
  <si>
    <t>实现各种微服务直接进行页面代理、负载均衡的关键技术</t>
  </si>
  <si>
    <t>Java 环境下调用 Javascript 脚本技术</t>
  </si>
  <si>
    <t>在 Java 环境下执行 JS 脚本代码，可增加软件的可扩展性</t>
  </si>
  <si>
    <t>Web测试</t>
  </si>
  <si>
    <t>RESTful接口测试技术</t>
  </si>
  <si>
    <t>接口测试是web产品测试必备技能</t>
  </si>
  <si>
    <t>边涛</t>
  </si>
  <si>
    <t>关系型数据库(SQLite、MySQL、SQLServer)使用、测试技术</t>
  </si>
  <si>
    <t>掌握数据库测试技术，与产品对接</t>
  </si>
  <si>
    <t>WEB产品测试设计方法</t>
  </si>
  <si>
    <t>web产品测试设计有自身特点，需掌握</t>
  </si>
  <si>
    <t>掌握Docker 容器技术及管理工具</t>
  </si>
  <si>
    <t>微服务测试的关键技术</t>
  </si>
  <si>
    <t>测试环境维护、自动化测试构建的工具</t>
  </si>
  <si>
    <t>自动化测试(含接口、功能、性能)</t>
  </si>
  <si>
    <t>接口自动化测试提升产品质量，自动化测试层级中优先级高</t>
  </si>
  <si>
    <t>产品核心功能，与下层通讯机制</t>
  </si>
  <si>
    <t>关键业务及机制，测试重点</t>
  </si>
  <si>
    <t>边涛（暂无产品，待培养）</t>
  </si>
  <si>
    <t>云仿真相关功能及测试方法</t>
  </si>
  <si>
    <t>关键子系统</t>
  </si>
  <si>
    <t>杨博（待培养）</t>
  </si>
  <si>
    <t>AT测试</t>
  </si>
  <si>
    <t>熟悉AT各模块功能（框架、IEC、在线、变量、硬件配置等）</t>
  </si>
  <si>
    <t>AT关键功能</t>
  </si>
  <si>
    <t>房美君</t>
  </si>
  <si>
    <t>熟悉AT编译机制</t>
  </si>
  <si>
    <t>房美君（待培养）</t>
  </si>
  <si>
    <t>AT与HMI、RTS、硬件等强相关模块交互机制</t>
  </si>
  <si>
    <t>常规硬件故障制造方法</t>
  </si>
  <si>
    <t xml:space="preserve">软硬件测试必须 </t>
  </si>
  <si>
    <t>桌面应用类软件接口及功能自动化测试技术</t>
  </si>
  <si>
    <t>下一代平台软件自动化测试必须</t>
  </si>
  <si>
    <t>HMI测试</t>
  </si>
  <si>
    <t>符号、特性工程使用方法</t>
  </si>
  <si>
    <t>与前端使用方式保持一致</t>
  </si>
  <si>
    <t>王峰霞</t>
  </si>
  <si>
    <t>算法块工程使用方法</t>
  </si>
  <si>
    <t>系统各服务器之间的通讯机制</t>
  </si>
  <si>
    <t>系统测试关键技术</t>
  </si>
  <si>
    <t>报警、日志、趋势的实现机制</t>
  </si>
  <si>
    <t>HMI关键功能</t>
  </si>
  <si>
    <t>掌握各种校时机制和测试方法</t>
  </si>
  <si>
    <t>网络问题常规定位方法</t>
  </si>
  <si>
    <t>熟悉网络结构和问题定位方法，在系统测试上非常重要</t>
  </si>
  <si>
    <t>王峰霞（待培养）</t>
  </si>
  <si>
    <t>信息安全相关专项测试方法</t>
  </si>
  <si>
    <t>信息安全相关测试方法</t>
  </si>
  <si>
    <t>硬件测试</t>
  </si>
  <si>
    <t>POWERLINK通信机制及测试方法</t>
  </si>
  <si>
    <t>控制网通信，对系统运行至关重要，测试必备项</t>
  </si>
  <si>
    <t>焦斌、郭晓</t>
  </si>
  <si>
    <t>Modbus通信协议及测试方法</t>
  </si>
  <si>
    <t>系统应用较多的通信功能</t>
  </si>
  <si>
    <t>IOBUS总线、PA总线技术</t>
  </si>
  <si>
    <t>系统内通信的基础，现场问题与模块测试都需要用到</t>
  </si>
  <si>
    <t>HART技术测试关注点以及AMS软件的使用</t>
  </si>
  <si>
    <t>测试HART必须掌握</t>
  </si>
  <si>
    <t>焦斌</t>
  </si>
  <si>
    <t>UDP通信机制</t>
  </si>
  <si>
    <t>网络变量测试需要</t>
  </si>
  <si>
    <t>主控相关功能及机制</t>
  </si>
  <si>
    <t>测试控制器系统需要掌握的基础技术</t>
  </si>
  <si>
    <t>模块冗余机制（主备冗余、并联式冗余、通讯模块冗余）</t>
  </si>
  <si>
    <t>测试冗余系统需要掌握的基础技术</t>
  </si>
  <si>
    <t>SOE测试方法及校时机制</t>
  </si>
  <si>
    <t>测试SOE模块需要掌握的技术</t>
  </si>
  <si>
    <t>电源系统</t>
  </si>
  <si>
    <t>大量应用与现场直接相关，是系统中的关键部分</t>
  </si>
  <si>
    <t>文件系统的存储和读取，日志查看</t>
  </si>
  <si>
    <t>测试控制器文件系统必须掌握</t>
  </si>
  <si>
    <t>郭晓</t>
  </si>
  <si>
    <t>存储区的组态和测试方法</t>
  </si>
  <si>
    <t>RTS中压力测试必备测试项</t>
  </si>
  <si>
    <t>任务调度机制</t>
  </si>
  <si>
    <t>RTS核心功能</t>
  </si>
  <si>
    <t>故障诊断机制</t>
  </si>
  <si>
    <t>实时监测系统的运行状态，报警测试中需要掌握的关键部分</t>
  </si>
  <si>
    <t>控制器安全相关的测试方法</t>
  </si>
  <si>
    <t>安全可信控制器测试必备技能</t>
  </si>
  <si>
    <t>焦斌（待培养）</t>
  </si>
  <si>
    <t>统计</t>
  </si>
  <si>
    <t>已具备</t>
  </si>
  <si>
    <t>产品线合计</t>
  </si>
  <si>
    <t>测试(Web AT HMI 硬件）</t>
  </si>
  <si>
    <t>刘建中 贾骏</t>
  </si>
  <si>
    <t>高志强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</si>
  <si>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O、网关等模块的基础平台，是基础平台技术</t>
    </r>
  </si>
  <si>
    <t>张博</t>
  </si>
  <si>
    <r>
      <rPr>
        <sz val="11"/>
        <color theme="1"/>
        <rFont val="宋体"/>
        <family val="3"/>
        <charset val="134"/>
        <scheme val="minor"/>
      </rPr>
      <t>是实现I</t>
    </r>
    <r>
      <rPr>
        <sz val="11"/>
        <color theme="1"/>
        <rFont val="宋体"/>
        <family val="3"/>
        <charset val="134"/>
        <scheme val="minor"/>
      </rPr>
      <t>O冗余应用的基础技术，是系统中的关键部分</t>
    </r>
  </si>
  <si>
    <t>尚爱玲</t>
  </si>
  <si>
    <t>系统硬件校时技术(分脉冲）</t>
  </si>
  <si>
    <t>王轩（待培养）</t>
  </si>
  <si>
    <t>吴建波</t>
  </si>
  <si>
    <r>
      <rPr>
        <sz val="11"/>
        <color theme="1"/>
        <rFont val="宋体"/>
        <family val="3"/>
        <charset val="134"/>
        <scheme val="minor"/>
      </rPr>
      <t>IEC技术（掌握IEC61131-3标准</t>
    </r>
    <r>
      <rPr>
        <sz val="11"/>
        <color theme="1"/>
        <rFont val="宋体"/>
        <family val="3"/>
        <charset val="134"/>
        <scheme val="minor"/>
      </rPr>
      <t>）</t>
    </r>
  </si>
  <si>
    <t>待培养（待招聘）</t>
  </si>
  <si>
    <t>掌握X86、ARM、PPC等常规硬件平台汇编指令</t>
  </si>
  <si>
    <t>待培养（陈胜军）</t>
  </si>
  <si>
    <t>待培养（李毅）</t>
  </si>
  <si>
    <t>待培养（吴林）</t>
  </si>
  <si>
    <t>赵露</t>
  </si>
  <si>
    <t>关系型数据库(SQLite)开发技术</t>
  </si>
  <si>
    <t>AT中使用SQLite，需要掌握开发技术</t>
  </si>
  <si>
    <t>ST语言编写系统POU算法逻辑</t>
  </si>
  <si>
    <t>待培养（汪玲）</t>
  </si>
  <si>
    <r>
      <rPr>
        <sz val="11"/>
        <color theme="1"/>
        <rFont val="宋体"/>
        <family val="3"/>
        <charset val="134"/>
        <scheme val="minor"/>
      </rPr>
      <t>H</t>
    </r>
    <r>
      <rPr>
        <sz val="11"/>
        <color theme="1"/>
        <rFont val="宋体"/>
        <family val="3"/>
        <charset val="134"/>
        <scheme val="minor"/>
      </rPr>
      <t>MI</t>
    </r>
  </si>
  <si>
    <t>GDI/GDI+ 绘图技术</t>
  </si>
  <si>
    <t>待培养（崔扬扬）</t>
  </si>
  <si>
    <t>RPC通讯机制</t>
  </si>
  <si>
    <t>待培养（梅起银）</t>
  </si>
  <si>
    <t>IOServer&amp;数据接口与控制器通信机制，TCP/IP、UDP等通讯协议</t>
  </si>
  <si>
    <t>IOServer与控制器通信的方式</t>
  </si>
  <si>
    <t>待培养（马晓伟）</t>
  </si>
  <si>
    <t>报警服务实现机制</t>
  </si>
  <si>
    <t>报警服务作为关键业务的重要支持，业务逻辑复杂</t>
  </si>
  <si>
    <t>梅起银</t>
  </si>
  <si>
    <t>内存数据库开发技术</t>
  </si>
  <si>
    <t>用于实现实时库服务</t>
  </si>
  <si>
    <t>COM组件技术，ActiveX控件技术</t>
  </si>
  <si>
    <t>macs各组态软件的集成，图形组态中对功能进行扩展</t>
  </si>
  <si>
    <t>VBA的在应用程序中的使用</t>
  </si>
  <si>
    <t>用于二次开发，是二次开发的基础；对于二次开发难度不高，但对业务的了解上要求较高</t>
  </si>
  <si>
    <t>李玉凤</t>
  </si>
  <si>
    <t>Windows消息机制</t>
  </si>
  <si>
    <t>用于不同窗体间通信</t>
  </si>
  <si>
    <t>牛淑艳</t>
  </si>
  <si>
    <t>多线程技术、线程同步机制(线程池）</t>
  </si>
  <si>
    <t>数据请求接口、各服务程序及rpc中使用</t>
  </si>
  <si>
    <t>modbus通信技术</t>
  </si>
  <si>
    <t>用于支持第三方设备的modbus通信</t>
  </si>
  <si>
    <t>宋振新</t>
  </si>
  <si>
    <t>暂无</t>
  </si>
  <si>
    <t>校时（SNTP)</t>
  </si>
  <si>
    <t>嵌入式操作系统原理（heros）</t>
  </si>
  <si>
    <t>何鹏</t>
  </si>
  <si>
    <r>
      <rPr>
        <sz val="11"/>
        <color theme="1"/>
        <rFont val="宋体"/>
        <family val="3"/>
        <charset val="134"/>
        <scheme val="minor"/>
      </rPr>
      <t>M</t>
    </r>
    <r>
      <rPr>
        <sz val="11"/>
        <color theme="1"/>
        <rFont val="宋体"/>
        <family val="3"/>
        <charset val="134"/>
        <scheme val="minor"/>
      </rPr>
      <t>odbus通信协议和协议栈</t>
    </r>
  </si>
  <si>
    <t>FF协议</t>
  </si>
  <si>
    <t>FF网关核心协议</t>
  </si>
  <si>
    <t>郭静文</t>
  </si>
  <si>
    <t>ProfileNet协议</t>
  </si>
  <si>
    <t>PN网关的核心协议</t>
  </si>
  <si>
    <t>张磊（待培养）</t>
  </si>
  <si>
    <t>权纪锋</t>
  </si>
  <si>
    <t>张媛、侯荣会</t>
  </si>
  <si>
    <t>权纪锋、侯荣会（待培养）</t>
  </si>
  <si>
    <t>FF现场总线技术及测试方法</t>
  </si>
  <si>
    <t>FF网关核心协议，测试此类通讯模块必须掌握</t>
  </si>
  <si>
    <t>倪希承（待培养）</t>
  </si>
  <si>
    <t>Profinet现场总线技术及测试方法</t>
  </si>
  <si>
    <t>PN网关的核心协议，测试此类通讯模块必须掌握</t>
  </si>
  <si>
    <t>倪希承</t>
  </si>
  <si>
    <t xml:space="preserve">孟凯旋 </t>
  </si>
  <si>
    <t>袁国锋（待培养）</t>
  </si>
  <si>
    <t>标准</t>
  </si>
  <si>
    <t>IEC61508标准的1—7部分</t>
  </si>
  <si>
    <t>IEC61508为功能安全的基础标准，作为SIS系统的研发必须了解该标准</t>
  </si>
  <si>
    <t>王永年</t>
  </si>
  <si>
    <t>IEC61784-3标准</t>
  </si>
  <si>
    <t>该标准基于IEC61508基础上，对安全相关的通讯协议的标准要求</t>
  </si>
  <si>
    <t>IEC62061、API670、ISO13849</t>
  </si>
  <si>
    <t>该标准为机械行业标准，该标准对系统的设计要求较多，若要进行CCS应用，需要参考该标准。</t>
  </si>
  <si>
    <t>该标准为行业标准，对现场应用需要非常熟悉</t>
  </si>
  <si>
    <t>Profibus DP现场总线技术</t>
  </si>
  <si>
    <t>宫聪伟</t>
  </si>
  <si>
    <t>赵振宇 袁国锋 焦芬芳</t>
  </si>
  <si>
    <t>赵振宇 宫聪伟 李昂娜</t>
  </si>
  <si>
    <t>宫聪伟 袁国锋</t>
  </si>
  <si>
    <t xml:space="preserve">宫聪伟 </t>
  </si>
  <si>
    <t>赵振宇</t>
  </si>
  <si>
    <t>宫聪伟 王磊</t>
  </si>
  <si>
    <t>系统硬件校时技术</t>
  </si>
  <si>
    <t>王磊</t>
  </si>
  <si>
    <t>多控制器同步技术</t>
  </si>
  <si>
    <t>SIS系统均采用冗余架构设计，多控制器同步是SIS系统的重要技术</t>
  </si>
  <si>
    <t>IO模块硬件诊断方法</t>
  </si>
  <si>
    <t>SIS系统的IO模块都需要进行诊断，需要掌握IO模块的硬件诊断方法</t>
  </si>
  <si>
    <t>硬件原理设计的FMEDA分析</t>
  </si>
  <si>
    <t>SIS系统的硬件产品必须进行每个元器件级的FMEDA分析</t>
  </si>
  <si>
    <t>宫聪伟 王永年</t>
  </si>
  <si>
    <t xml:space="preserve"> 赵振宇 宫聪伟 </t>
  </si>
  <si>
    <t>焦芬芳(待定）</t>
  </si>
  <si>
    <t>系统网网络变量、站间安全通讯</t>
  </si>
  <si>
    <t>缺失不能进行站间通信（安全和非安全）</t>
  </si>
  <si>
    <t>何鹏（待定）</t>
  </si>
  <si>
    <r>
      <rPr>
        <sz val="11"/>
        <color rgb="FF000000"/>
        <rFont val="宋体"/>
        <family val="3"/>
        <charset val="134"/>
        <scheme val="minor"/>
      </rPr>
      <t>boot（</t>
    </r>
    <r>
      <rPr>
        <sz val="11"/>
        <color rgb="FF000000"/>
        <rFont val="宋体"/>
        <family val="3"/>
        <charset val="134"/>
        <scheme val="minor"/>
      </rPr>
      <t>SIS</t>
    </r>
    <r>
      <rPr>
        <sz val="11"/>
        <color rgb="FF000000"/>
        <rFont val="宋体"/>
        <family val="3"/>
        <charset val="134"/>
        <scheme val="minor"/>
      </rPr>
      <t>boot，Uboot）</t>
    </r>
  </si>
  <si>
    <t>控制器CPU诊断方法（指令集、指令流水、ECC、Dcache、Icache、可变RAM、不可变RAM、ROM等）</t>
  </si>
  <si>
    <t>SIS系统最关键的功能就是诊断技术，对CPU需要进行完整的诊断，掌握CPU的诊断原理</t>
  </si>
  <si>
    <t>协议栈</t>
  </si>
  <si>
    <t>王磊 宫聪伟</t>
  </si>
  <si>
    <t>安全通讯协议</t>
  </si>
  <si>
    <t>熟悉IEC61784-3标准对安全相关的通讯要求</t>
  </si>
  <si>
    <t>李昂娜 王永年</t>
  </si>
  <si>
    <t>高速背板通讯协议</t>
  </si>
  <si>
    <t>SIS系统应用较多的通信功能，是组成系统通信的基础技术</t>
  </si>
  <si>
    <t>编译及反编译原理（词法、语法分析、语法树、编译连接等）</t>
  </si>
  <si>
    <t>待培养（吴建波）</t>
  </si>
  <si>
    <t>增加编译在线的技术点</t>
  </si>
  <si>
    <t>AT与HMI、RTS、硬件等强相关模块交互机制、内容，需要确定这块工作的技术点</t>
  </si>
  <si>
    <t>待培养（李玉凤）</t>
  </si>
  <si>
    <t>待培养（牛淑艳）</t>
  </si>
  <si>
    <t>ProfiSafe总线技术</t>
  </si>
  <si>
    <t>赵洋、刘洲</t>
  </si>
  <si>
    <t>赵洋</t>
  </si>
  <si>
    <t>安全通讯机制及测试方法</t>
  </si>
  <si>
    <t>安全通讯测试需要</t>
  </si>
  <si>
    <t>主控冗余机制以及测试关注点</t>
  </si>
  <si>
    <t>模块主备冗余机制以及测试关注点</t>
  </si>
  <si>
    <t>并联式模块冗余机制以及测试关注点</t>
  </si>
  <si>
    <t>SOE及校时功能以及测试方法</t>
  </si>
  <si>
    <t>SOE测试中必备项</t>
  </si>
  <si>
    <t>刘洲</t>
  </si>
  <si>
    <t>IO常规测试方法</t>
  </si>
  <si>
    <t>硬件测试必备项</t>
  </si>
  <si>
    <t>升降级机制</t>
  </si>
  <si>
    <t>SIS区别于传统DCS的地方，测试必须掌握</t>
  </si>
  <si>
    <t>表决机制</t>
  </si>
  <si>
    <t>数据处理时的关键机制，测试必须掌握</t>
  </si>
  <si>
    <t>吕王栋</t>
  </si>
  <si>
    <t>系统各服务之间的通讯机制</t>
  </si>
  <si>
    <t>熟悉网络结构合问题定位方法，在系统测试上非常重要</t>
  </si>
  <si>
    <t>AMS</t>
  </si>
  <si>
    <t>Profibus DP\PA和HART现场总线技术基础（背景、类别）</t>
  </si>
  <si>
    <t>作为产品应用对象的背景知识是必须了解的</t>
  </si>
  <si>
    <r>
      <rPr>
        <sz val="11"/>
        <color theme="1"/>
        <rFont val="宋体"/>
        <family val="3"/>
        <charset val="134"/>
      </rPr>
      <t>H</t>
    </r>
    <r>
      <rPr>
        <sz val="11"/>
        <color theme="1"/>
        <rFont val="宋体"/>
        <family val="3"/>
        <charset val="134"/>
      </rPr>
      <t>ART规范通信基础（命令划分、常用命令含义、命令数据格式）</t>
    </r>
  </si>
  <si>
    <t>需要分析和仪表交互数据内容</t>
  </si>
  <si>
    <t>HART、DPPA仪表基本应用</t>
  </si>
  <si>
    <t>基础技能</t>
  </si>
  <si>
    <t>HART-SDC框架</t>
  </si>
  <si>
    <t>支持HART技术的核心</t>
  </si>
  <si>
    <t>FDT\DTM框架</t>
  </si>
  <si>
    <t>支持DP、PA仪表的核心</t>
  </si>
  <si>
    <t>多路转换器（组成、基本使用、通信交互）</t>
  </si>
  <si>
    <t>多路转换器通信必备</t>
  </si>
  <si>
    <t>AMS-MACS硬件通信交互</t>
  </si>
  <si>
    <t>AMS通过MACS与仪表通信的核心</t>
  </si>
  <si>
    <t>AMS-AT组态交互</t>
  </si>
  <si>
    <t>AMS批量组态的机制</t>
  </si>
  <si>
    <t>用于不同窗体和模块间通信</t>
  </si>
  <si>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FC框架</t>
    </r>
  </si>
  <si>
    <t>AMS基于MFC框架开发</t>
  </si>
  <si>
    <t>通信交互的机制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</si>
  <si>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OM组件技术</t>
    </r>
  </si>
  <si>
    <t>AMS依托于COM组件技术来实现各模块交互</t>
  </si>
  <si>
    <t>TCP/IP通信</t>
  </si>
  <si>
    <t>AMS和硬件使用TCP\IP通信</t>
  </si>
  <si>
    <t>MACS软件、硬件基础</t>
  </si>
  <si>
    <t>AMS开发必备基础</t>
  </si>
  <si>
    <t>OPC DA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</si>
  <si>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MS支持OPC DA通信方式</t>
    </r>
  </si>
  <si>
    <t>关系型数据库(MS SQL)开发技术</t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</si>
  <si>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宋体"/>
        <family val="3"/>
        <charset val="134"/>
      </rPr>
      <t>MS使用MS SQL数据库</t>
    </r>
  </si>
  <si>
    <t>AMS测试</t>
  </si>
  <si>
    <t>熟悉Profibus DP\PA，Hart</t>
  </si>
  <si>
    <t>与产品强相关的知识</t>
  </si>
  <si>
    <t>DP\PA仪表，Hart仪表的使用</t>
  </si>
  <si>
    <t>协助定位产品问题</t>
  </si>
  <si>
    <t>AMS报警机制、通信机制等</t>
  </si>
  <si>
    <t>多路转换器使用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</si>
</sst>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38572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417FF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829096346934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5" fillId="0" borderId="0"/>
  </cellStyleXfs>
  <cellXfs count="294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3" xfId="0" applyFont="1" applyFill="1" applyBorder="1"/>
    <xf numFmtId="0" fontId="0" fillId="0" borderId="3" xfId="0" applyFill="1" applyBorder="1"/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vertical="center"/>
    </xf>
    <xf numFmtId="0" fontId="2" fillId="0" borderId="9" xfId="0" applyNumberFormat="1" applyFont="1" applyBorder="1" applyAlignment="1">
      <alignment horizontal="center" vertical="center"/>
    </xf>
    <xf numFmtId="0" fontId="4" fillId="0" borderId="9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3" fillId="5" borderId="4" xfId="0" applyNumberFormat="1" applyFont="1" applyFill="1" applyBorder="1" applyAlignment="1">
      <alignment horizontal="center"/>
    </xf>
    <xf numFmtId="0" fontId="3" fillId="4" borderId="9" xfId="0" applyNumberFormat="1" applyFont="1" applyFill="1" applyBorder="1" applyAlignment="1">
      <alignment horizontal="center"/>
    </xf>
    <xf numFmtId="0" fontId="0" fillId="0" borderId="10" xfId="0" applyFont="1" applyBorder="1"/>
    <xf numFmtId="0" fontId="3" fillId="6" borderId="4" xfId="0" applyNumberFormat="1" applyFont="1" applyFill="1" applyBorder="1" applyAlignment="1">
      <alignment horizontal="center"/>
    </xf>
    <xf numFmtId="0" fontId="3" fillId="6" borderId="9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3" fillId="2" borderId="4" xfId="0" applyNumberFormat="1" applyFont="1" applyFill="1" applyBorder="1" applyAlignment="1">
      <alignment horizontal="center"/>
    </xf>
    <xf numFmtId="0" fontId="3" fillId="2" borderId="9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4" borderId="4" xfId="0" applyNumberFormat="1" applyFont="1" applyFill="1" applyBorder="1" applyAlignment="1">
      <alignment horizontal="center" vertical="center" wrapText="1"/>
    </xf>
    <xf numFmtId="0" fontId="3" fillId="4" borderId="9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5" xfId="0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0" borderId="0" xfId="0" applyNumberFormat="1" applyFont="1"/>
    <xf numFmtId="0" fontId="2" fillId="0" borderId="0" xfId="0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6" xfId="0" applyFont="1" applyFill="1" applyBorder="1" applyAlignment="1">
      <alignment wrapText="1"/>
    </xf>
    <xf numFmtId="0" fontId="0" fillId="8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wrapText="1"/>
    </xf>
    <xf numFmtId="0" fontId="0" fillId="0" borderId="6" xfId="0" applyFont="1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6" xfId="0" applyFont="1" applyFill="1" applyBorder="1" applyAlignment="1">
      <alignment vertical="center" wrapText="1"/>
    </xf>
    <xf numFmtId="0" fontId="5" fillId="0" borderId="6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0" fillId="9" borderId="6" xfId="0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1" fillId="9" borderId="1" xfId="1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/>
    </xf>
    <xf numFmtId="0" fontId="3" fillId="4" borderId="9" xfId="0" applyNumberFormat="1" applyFont="1" applyFill="1" applyBorder="1" applyAlignment="1">
      <alignment horizontal="center" wrapText="1"/>
    </xf>
    <xf numFmtId="0" fontId="0" fillId="8" borderId="1" xfId="0" applyFont="1" applyFill="1" applyBorder="1"/>
    <xf numFmtId="0" fontId="3" fillId="8" borderId="4" xfId="0" applyNumberFormat="1" applyFont="1" applyFill="1" applyBorder="1" applyAlignment="1">
      <alignment horizontal="center"/>
    </xf>
    <xf numFmtId="0" fontId="3" fillId="8" borderId="9" xfId="0" applyNumberFormat="1" applyFont="1" applyFill="1" applyBorder="1" applyAlignment="1">
      <alignment horizontal="center"/>
    </xf>
    <xf numFmtId="0" fontId="3" fillId="0" borderId="4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2" xfId="0" applyFont="1" applyFill="1" applyBorder="1"/>
    <xf numFmtId="0" fontId="15" fillId="0" borderId="1" xfId="1" applyBorder="1"/>
    <xf numFmtId="0" fontId="15" fillId="0" borderId="1" xfId="1" applyFill="1" applyBorder="1"/>
    <xf numFmtId="0" fontId="6" fillId="0" borderId="1" xfId="1" applyFont="1" applyFill="1" applyBorder="1" applyAlignment="1">
      <alignment wrapText="1"/>
    </xf>
    <xf numFmtId="0" fontId="0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4" borderId="2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Border="1" applyAlignment="1">
      <alignment vertical="center" wrapText="1"/>
    </xf>
    <xf numFmtId="0" fontId="1" fillId="10" borderId="9" xfId="0" applyNumberFormat="1" applyFont="1" applyFill="1" applyBorder="1" applyAlignment="1">
      <alignment vertical="center" wrapText="1"/>
    </xf>
    <xf numFmtId="0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vertical="center"/>
    </xf>
    <xf numFmtId="0" fontId="1" fillId="0" borderId="5" xfId="0" applyNumberFormat="1" applyFont="1" applyBorder="1" applyAlignment="1">
      <alignment vertical="center" wrapText="1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5" xfId="0" applyNumberFormat="1" applyFont="1" applyFill="1" applyBorder="1" applyAlignment="1">
      <alignment vertical="center" wrapText="1"/>
    </xf>
    <xf numFmtId="0" fontId="5" fillId="0" borderId="9" xfId="0" applyNumberFormat="1" applyFont="1" applyBorder="1" applyAlignment="1">
      <alignment vertical="center" wrapText="1"/>
    </xf>
    <xf numFmtId="0" fontId="1" fillId="0" borderId="9" xfId="0" applyNumberFormat="1" applyFont="1" applyFill="1" applyBorder="1" applyAlignment="1">
      <alignment vertical="center" wrapText="1"/>
    </xf>
    <xf numFmtId="0" fontId="1" fillId="4" borderId="6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2" fillId="0" borderId="9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horizontal="center" vertical="center"/>
    </xf>
    <xf numFmtId="0" fontId="1" fillId="11" borderId="5" xfId="0" applyNumberFormat="1" applyFont="1" applyFill="1" applyBorder="1" applyAlignment="1">
      <alignment vertical="center"/>
    </xf>
    <xf numFmtId="0" fontId="2" fillId="11" borderId="5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7" fillId="0" borderId="1" xfId="1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13" xfId="0" applyFont="1" applyFill="1" applyBorder="1"/>
    <xf numFmtId="0" fontId="1" fillId="0" borderId="5" xfId="0" applyFont="1" applyFill="1" applyBorder="1"/>
    <xf numFmtId="0" fontId="1" fillId="0" borderId="1" xfId="1" applyFont="1" applyFill="1" applyBorder="1" applyAlignment="1">
      <alignment vertical="center"/>
    </xf>
    <xf numFmtId="0" fontId="0" fillId="3" borderId="0" xfId="0" applyFill="1"/>
    <xf numFmtId="0" fontId="2" fillId="3" borderId="5" xfId="0" applyFont="1" applyFill="1" applyBorder="1"/>
    <xf numFmtId="0" fontId="0" fillId="3" borderId="5" xfId="0" applyFill="1" applyBorder="1"/>
    <xf numFmtId="0" fontId="2" fillId="3" borderId="4" xfId="0" applyFont="1" applyFill="1" applyBorder="1"/>
    <xf numFmtId="0" fontId="0" fillId="3" borderId="4" xfId="0" applyFill="1" applyBorder="1"/>
    <xf numFmtId="0" fontId="9" fillId="12" borderId="4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Alignment="1">
      <alignment vertical="center"/>
    </xf>
    <xf numFmtId="0" fontId="0" fillId="1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7" fillId="3" borderId="14" xfId="0" applyFont="1" applyFill="1" applyBorder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10" fillId="3" borderId="10" xfId="0" applyFont="1" applyFill="1" applyBorder="1" applyAlignment="1">
      <alignment vertical="center"/>
    </xf>
    <xf numFmtId="176" fontId="0" fillId="3" borderId="5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0" fontId="0" fillId="3" borderId="17" xfId="0" applyNumberFormat="1" applyFill="1" applyBorder="1" applyAlignment="1">
      <alignment horizontal="center" vertical="center"/>
    </xf>
    <xf numFmtId="10" fontId="0" fillId="3" borderId="18" xfId="0" applyNumberFormat="1" applyFill="1" applyBorder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1" fillId="0" borderId="6" xfId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6"/>
  <sheetViews>
    <sheetView zoomScale="115" zoomScaleNormal="115" workbookViewId="0">
      <selection activeCell="E21" sqref="E21"/>
    </sheetView>
  </sheetViews>
  <sheetFormatPr defaultColWidth="9" defaultRowHeight="13.5" x14ac:dyDescent="0.15"/>
  <cols>
    <col min="1" max="1" width="3.125" style="227" customWidth="1"/>
    <col min="2" max="2" width="21.375" style="227" customWidth="1"/>
    <col min="3" max="3" width="36.75" style="227" customWidth="1"/>
    <col min="4" max="4" width="18.25" style="227" hidden="1" customWidth="1"/>
    <col min="5" max="5" width="46.25" style="227" customWidth="1"/>
    <col min="6" max="16384" width="9" style="227"/>
  </cols>
  <sheetData>
    <row r="2" spans="2:5" ht="15" customHeight="1" x14ac:dyDescent="0.15">
      <c r="B2" s="228" t="s">
        <v>0</v>
      </c>
      <c r="C2" s="228" t="s">
        <v>1</v>
      </c>
      <c r="D2" s="229" t="s">
        <v>2</v>
      </c>
      <c r="E2" s="228" t="s">
        <v>3</v>
      </c>
    </row>
    <row r="3" spans="2:5" x14ac:dyDescent="0.15">
      <c r="B3" s="241" t="s">
        <v>4</v>
      </c>
      <c r="C3" s="230" t="s">
        <v>5</v>
      </c>
      <c r="E3" s="246"/>
    </row>
    <row r="4" spans="2:5" x14ac:dyDescent="0.15">
      <c r="B4" s="242"/>
      <c r="C4" s="231" t="s">
        <v>6</v>
      </c>
      <c r="E4" s="246"/>
    </row>
    <row r="5" spans="2:5" x14ac:dyDescent="0.15">
      <c r="B5" s="243" t="s">
        <v>7</v>
      </c>
      <c r="C5" s="231" t="s">
        <v>8</v>
      </c>
      <c r="E5" s="246"/>
    </row>
    <row r="6" spans="2:5" x14ac:dyDescent="0.15">
      <c r="B6" s="244"/>
      <c r="C6" s="231" t="s">
        <v>9</v>
      </c>
      <c r="E6" s="246"/>
    </row>
    <row r="7" spans="2:5" x14ac:dyDescent="0.15">
      <c r="B7" s="244"/>
      <c r="C7" s="232" t="s">
        <v>10</v>
      </c>
      <c r="E7" s="246"/>
    </row>
    <row r="8" spans="2:5" x14ac:dyDescent="0.15">
      <c r="B8" s="244"/>
      <c r="C8" s="231" t="s">
        <v>11</v>
      </c>
      <c r="E8" s="246"/>
    </row>
    <row r="9" spans="2:5" x14ac:dyDescent="0.15">
      <c r="B9" s="244"/>
      <c r="C9" s="231" t="s">
        <v>12</v>
      </c>
      <c r="E9" s="246"/>
    </row>
    <row r="10" spans="2:5" x14ac:dyDescent="0.15">
      <c r="B10" s="244"/>
      <c r="C10" s="231" t="s">
        <v>13</v>
      </c>
      <c r="E10" s="246"/>
    </row>
    <row r="11" spans="2:5" x14ac:dyDescent="0.15">
      <c r="B11" s="244"/>
      <c r="C11" s="231" t="s">
        <v>14</v>
      </c>
      <c r="E11" s="246"/>
    </row>
    <row r="12" spans="2:5" x14ac:dyDescent="0.15">
      <c r="B12" s="244"/>
      <c r="C12" s="231" t="s">
        <v>15</v>
      </c>
      <c r="E12" s="246"/>
    </row>
    <row r="13" spans="2:5" x14ac:dyDescent="0.15">
      <c r="B13" s="244"/>
      <c r="C13" s="230" t="s">
        <v>16</v>
      </c>
      <c r="E13" s="246"/>
    </row>
    <row r="14" spans="2:5" x14ac:dyDescent="0.15">
      <c r="B14" s="245"/>
      <c r="C14" s="232" t="s">
        <v>17</v>
      </c>
      <c r="E14" s="246"/>
    </row>
    <row r="15" spans="2:5" x14ac:dyDescent="0.15">
      <c r="B15" s="243" t="s">
        <v>18</v>
      </c>
      <c r="C15" s="45" t="s">
        <v>19</v>
      </c>
      <c r="E15" s="246"/>
    </row>
    <row r="16" spans="2:5" x14ac:dyDescent="0.15">
      <c r="B16" s="244"/>
      <c r="C16" s="45" t="s">
        <v>20</v>
      </c>
      <c r="E16" s="246"/>
    </row>
    <row r="17" spans="2:5" x14ac:dyDescent="0.15">
      <c r="B17" s="245"/>
      <c r="C17" s="45" t="s">
        <v>21</v>
      </c>
      <c r="E17" s="246"/>
    </row>
    <row r="18" spans="2:5" x14ac:dyDescent="0.15">
      <c r="B18" s="243" t="s">
        <v>22</v>
      </c>
      <c r="C18" s="232" t="s">
        <v>23</v>
      </c>
      <c r="E18" s="239" t="s">
        <v>24</v>
      </c>
    </row>
    <row r="19" spans="2:5" x14ac:dyDescent="0.15">
      <c r="B19" s="245"/>
      <c r="C19" s="232" t="s">
        <v>25</v>
      </c>
      <c r="E19" s="240"/>
    </row>
    <row r="20" spans="2:5" x14ac:dyDescent="0.15">
      <c r="B20" s="243" t="s">
        <v>26</v>
      </c>
      <c r="C20" s="232" t="s">
        <v>27</v>
      </c>
      <c r="E20" s="240" t="s">
        <v>28</v>
      </c>
    </row>
    <row r="21" spans="2:5" x14ac:dyDescent="0.15">
      <c r="B21" s="245"/>
      <c r="C21" s="233" t="s">
        <v>29</v>
      </c>
      <c r="E21" s="238" t="s">
        <v>28</v>
      </c>
    </row>
    <row r="22" spans="2:5" x14ac:dyDescent="0.15">
      <c r="B22" s="243" t="s">
        <v>30</v>
      </c>
      <c r="C22" s="234" t="s">
        <v>31</v>
      </c>
      <c r="D22" s="235" t="s">
        <v>32</v>
      </c>
      <c r="E22" s="238" t="s">
        <v>33</v>
      </c>
    </row>
    <row r="23" spans="2:5" x14ac:dyDescent="0.15">
      <c r="B23" s="244"/>
      <c r="C23" s="233" t="s">
        <v>34</v>
      </c>
      <c r="D23" s="235" t="s">
        <v>32</v>
      </c>
      <c r="E23" s="238" t="s">
        <v>35</v>
      </c>
    </row>
    <row r="24" spans="2:5" x14ac:dyDescent="0.15">
      <c r="B24" s="245"/>
      <c r="C24" s="233" t="s">
        <v>36</v>
      </c>
      <c r="D24" s="236" t="s">
        <v>32</v>
      </c>
      <c r="E24" s="238" t="s">
        <v>37</v>
      </c>
    </row>
    <row r="25" spans="2:5" x14ac:dyDescent="0.15">
      <c r="B25" s="237" t="s">
        <v>38</v>
      </c>
      <c r="C25" s="232" t="s">
        <v>39</v>
      </c>
      <c r="D25" s="236"/>
      <c r="E25" s="238" t="s">
        <v>40</v>
      </c>
    </row>
    <row r="26" spans="2:5" x14ac:dyDescent="0.15">
      <c r="B26" s="238" t="s">
        <v>41</v>
      </c>
      <c r="C26" s="232" t="s">
        <v>42</v>
      </c>
      <c r="D26" s="235" t="s">
        <v>43</v>
      </c>
      <c r="E26" s="238" t="s">
        <v>44</v>
      </c>
    </row>
  </sheetData>
  <sheetProtection formatCells="0" insertHyperlinks="0" autoFilter="0"/>
  <mergeCells count="9">
    <mergeCell ref="B22:B24"/>
    <mergeCell ref="E3:E4"/>
    <mergeCell ref="E5:E14"/>
    <mergeCell ref="E15:E17"/>
    <mergeCell ref="B3:B4"/>
    <mergeCell ref="B5:B14"/>
    <mergeCell ref="B15:B17"/>
    <mergeCell ref="B18:B19"/>
    <mergeCell ref="B20:B21"/>
  </mergeCells>
  <phoneticPr fontId="16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workbookViewId="0">
      <selection activeCell="F39" sqref="F39"/>
    </sheetView>
  </sheetViews>
  <sheetFormatPr defaultColWidth="9" defaultRowHeight="13.5" x14ac:dyDescent="0.15"/>
  <cols>
    <col min="1" max="1" width="4" style="210" customWidth="1"/>
    <col min="2" max="2" width="21.375" style="210" customWidth="1"/>
    <col min="3" max="3" width="41.875" style="210" customWidth="1"/>
    <col min="4" max="4" width="53.875" style="210" customWidth="1"/>
    <col min="5" max="12" width="12.625" style="210"/>
    <col min="13" max="16384" width="9" style="210"/>
  </cols>
  <sheetData>
    <row r="1" spans="2:12" x14ac:dyDescent="0.15">
      <c r="B1" s="211" t="s">
        <v>45</v>
      </c>
      <c r="C1" s="212">
        <f>(下一代平台产品线!F126+DCS产品线!F81+SIS产品线!F85)/(下一代平台产品线!C122+DCS产品线!C75+SIS产品线!C81)</f>
        <v>0.51470588235294112</v>
      </c>
    </row>
    <row r="2" spans="2:12" x14ac:dyDescent="0.15">
      <c r="B2" s="213" t="s">
        <v>46</v>
      </c>
      <c r="C2" s="214">
        <f>(下一代平台产品线!F127+下一代平台产品线!F130+下一代平台产品线!F131+DCS产品线!F82+DCS产品线!F85+DCS产品线!F86+SIS产品线!F86+SIS产品线!F89+SIS产品线!F90)/(COUNTIF(下一代平台产品线!A:A,"硬件")+COUNTIF(DCS产品线!A:A,"硬件")++COUNTIF(SIS产品线!A:A,"硬件"))</f>
        <v>0.50574712643678166</v>
      </c>
    </row>
    <row r="3" spans="2:12" x14ac:dyDescent="0.15">
      <c r="B3" s="213" t="s">
        <v>47</v>
      </c>
      <c r="C3" s="214">
        <f>(下一代平台产品线!F128+下一代平台产品线!F129+下一代平台产品线!F132+DCS产品线!F83+DCS产品线!F84+SIS产品线!F87+SIS产品线!F88+16)</f>
        <v>49</v>
      </c>
    </row>
    <row r="4" spans="2:12" x14ac:dyDescent="0.15">
      <c r="B4" s="213" t="s">
        <v>48</v>
      </c>
      <c r="C4" s="214"/>
    </row>
    <row r="5" spans="2:12" x14ac:dyDescent="0.15">
      <c r="B5" s="213" t="s">
        <v>49</v>
      </c>
      <c r="C5" s="214"/>
    </row>
    <row r="6" spans="2:12" ht="20.25" customHeight="1" x14ac:dyDescent="0.15">
      <c r="B6" s="215" t="s">
        <v>0</v>
      </c>
      <c r="C6" s="215" t="s">
        <v>1</v>
      </c>
      <c r="D6" s="216" t="s">
        <v>3</v>
      </c>
      <c r="E6" s="224" t="s">
        <v>50</v>
      </c>
      <c r="F6" s="225" t="str">
        <f>下一代平台产品线!B3</f>
        <v>硬件</v>
      </c>
      <c r="G6" s="225" t="str">
        <f>下一代平台产品线!B13</f>
        <v>AT</v>
      </c>
      <c r="H6" s="225" t="str">
        <f>下一代平台产品线!B27</f>
        <v>HMI</v>
      </c>
      <c r="I6" s="225" t="str">
        <f>下一代平台产品线!B43</f>
        <v>嵌入式</v>
      </c>
      <c r="J6" s="225" t="str">
        <f>下一代平台产品线!B60</f>
        <v>协议站</v>
      </c>
      <c r="K6" s="225" t="str">
        <f>下一代平台产品线!B63</f>
        <v>WEB</v>
      </c>
      <c r="L6" s="224" t="s">
        <v>51</v>
      </c>
    </row>
    <row r="7" spans="2:12" x14ac:dyDescent="0.15">
      <c r="B7" s="247" t="s">
        <v>4</v>
      </c>
      <c r="C7" s="217" t="s">
        <v>5</v>
      </c>
      <c r="D7" s="249" t="s">
        <v>52</v>
      </c>
      <c r="E7" s="253">
        <f>下一代平台产品线!F126/下一代平台产品线!C122</f>
        <v>0.6</v>
      </c>
      <c r="F7" s="253">
        <f>下一代平台产品线!F127/COUNTA(下一代平台产品线!C3:C12)</f>
        <v>1</v>
      </c>
      <c r="G7" s="253">
        <f>下一代平台产品线!F128/COUNTA(下一代平台产品线!C13:C26)</f>
        <v>0.6428571428571429</v>
      </c>
      <c r="H7" s="253">
        <f>下一代平台产品线!F129/COUNTA(下一代平台产品线!C27:C42)</f>
        <v>0.4375</v>
      </c>
      <c r="I7" s="253">
        <f>下一代平台产品线!F130/COUNTA(下一代平台产品线!C43:C59)</f>
        <v>0.29411764705882354</v>
      </c>
      <c r="J7" s="253">
        <f>下一代平台产品线!F131/COUNTA(下一代平台产品线!C60:C62)</f>
        <v>0.66666666666666663</v>
      </c>
      <c r="K7" s="253">
        <f>下一代平台产品线!F132/COUNTA(下一代平台产品线!C63:C87)</f>
        <v>0.45833333333333331</v>
      </c>
      <c r="L7" s="253">
        <f>下一代平台产品线!F133/COUNTA(下一代平台产品线!C88:C122)</f>
        <v>0.8</v>
      </c>
    </row>
    <row r="8" spans="2:12" x14ac:dyDescent="0.15">
      <c r="B8" s="247"/>
      <c r="C8" s="218" t="s">
        <v>12</v>
      </c>
      <c r="D8" s="250"/>
      <c r="E8" s="253"/>
      <c r="F8" s="253"/>
      <c r="G8" s="253"/>
      <c r="H8" s="253"/>
      <c r="I8" s="253"/>
      <c r="J8" s="253"/>
      <c r="K8" s="253"/>
      <c r="L8" s="253"/>
    </row>
    <row r="9" spans="2:12" x14ac:dyDescent="0.15">
      <c r="B9" s="247"/>
      <c r="C9" s="218" t="s">
        <v>9</v>
      </c>
      <c r="D9" s="250"/>
      <c r="E9" s="253"/>
      <c r="F9" s="253"/>
      <c r="G9" s="253"/>
      <c r="H9" s="253"/>
      <c r="I9" s="253"/>
      <c r="J9" s="253"/>
      <c r="K9" s="253"/>
      <c r="L9" s="253"/>
    </row>
    <row r="10" spans="2:12" x14ac:dyDescent="0.15">
      <c r="B10" s="247"/>
      <c r="C10" s="219" t="s">
        <v>6</v>
      </c>
      <c r="D10" s="251"/>
      <c r="E10" s="253"/>
      <c r="F10" s="253"/>
      <c r="G10" s="253"/>
      <c r="H10" s="253"/>
      <c r="I10" s="253"/>
      <c r="J10" s="253"/>
      <c r="K10" s="253"/>
      <c r="L10" s="253"/>
    </row>
    <row r="11" spans="2:12" x14ac:dyDescent="0.15">
      <c r="B11" s="247" t="s">
        <v>53</v>
      </c>
      <c r="C11" s="219" t="s">
        <v>8</v>
      </c>
      <c r="D11" s="252"/>
      <c r="E11" s="254">
        <f>DCS产品线!F81/COUNTA(DCS产品线!C3:C75)</f>
        <v>0.34246575342465752</v>
      </c>
      <c r="F11" s="254">
        <f>DCS产品线!F82/COUNTA(DCS产品线!C3:C11)</f>
        <v>0.88888888888888884</v>
      </c>
      <c r="G11" s="254">
        <f>DCS产品线!F83/COUNTA(DCS产品线!C12:C23)</f>
        <v>0.16666666666666666</v>
      </c>
      <c r="H11" s="254">
        <f>DCS产品线!F84/COUNTA(DCS产品线!C24:C33)</f>
        <v>0.4</v>
      </c>
      <c r="I11" s="254">
        <f>DCS产品线!F85/COUNTA(DCS产品线!C34:C46)</f>
        <v>0</v>
      </c>
      <c r="J11" s="254">
        <f>DCS产品线!F86/COUNTA(DCS产品线!C47:C50)</f>
        <v>0.5</v>
      </c>
      <c r="K11" s="254" t="s">
        <v>54</v>
      </c>
      <c r="L11" s="254">
        <f>DCS产品线!F87/COUNTA(DCS产品线!C51:C75)</f>
        <v>0.36</v>
      </c>
    </row>
    <row r="12" spans="2:12" x14ac:dyDescent="0.15">
      <c r="B12" s="247"/>
      <c r="C12" s="219" t="s">
        <v>10</v>
      </c>
      <c r="D12" s="252"/>
      <c r="E12" s="254"/>
      <c r="F12" s="254"/>
      <c r="G12" s="254"/>
      <c r="H12" s="254"/>
      <c r="I12" s="254"/>
      <c r="J12" s="254"/>
      <c r="K12" s="254"/>
      <c r="L12" s="254"/>
    </row>
    <row r="13" spans="2:12" x14ac:dyDescent="0.15">
      <c r="B13" s="247"/>
      <c r="C13" s="219" t="s">
        <v>11</v>
      </c>
      <c r="D13" s="252"/>
      <c r="E13" s="254"/>
      <c r="F13" s="254"/>
      <c r="G13" s="254"/>
      <c r="H13" s="254"/>
      <c r="I13" s="254"/>
      <c r="J13" s="254"/>
      <c r="K13" s="254"/>
      <c r="L13" s="254"/>
    </row>
    <row r="14" spans="2:12" x14ac:dyDescent="0.15">
      <c r="B14" s="247"/>
      <c r="C14" s="219" t="s">
        <v>13</v>
      </c>
      <c r="D14" s="252"/>
      <c r="E14" s="254"/>
      <c r="F14" s="254"/>
      <c r="G14" s="254"/>
      <c r="H14" s="254"/>
      <c r="I14" s="254"/>
      <c r="J14" s="254"/>
      <c r="K14" s="254"/>
      <c r="L14" s="254"/>
    </row>
    <row r="15" spans="2:12" x14ac:dyDescent="0.15">
      <c r="B15" s="247"/>
      <c r="C15" s="219" t="s">
        <v>14</v>
      </c>
      <c r="D15" s="252"/>
      <c r="E15" s="254"/>
      <c r="F15" s="254"/>
      <c r="G15" s="254"/>
      <c r="H15" s="254"/>
      <c r="I15" s="254"/>
      <c r="J15" s="254"/>
      <c r="K15" s="254"/>
      <c r="L15" s="254"/>
    </row>
    <row r="16" spans="2:12" x14ac:dyDescent="0.15">
      <c r="B16" s="247"/>
      <c r="C16" s="219" t="s">
        <v>15</v>
      </c>
      <c r="D16" s="252"/>
      <c r="E16" s="254"/>
      <c r="F16" s="254"/>
      <c r="G16" s="254"/>
      <c r="H16" s="254"/>
      <c r="I16" s="254"/>
      <c r="J16" s="254"/>
      <c r="K16" s="254"/>
      <c r="L16" s="254"/>
    </row>
    <row r="17" spans="2:12" x14ac:dyDescent="0.15">
      <c r="B17" s="247"/>
      <c r="C17" s="217" t="s">
        <v>16</v>
      </c>
      <c r="D17" s="252"/>
      <c r="E17" s="254"/>
      <c r="F17" s="254"/>
      <c r="G17" s="254"/>
      <c r="H17" s="254"/>
      <c r="I17" s="254"/>
      <c r="J17" s="254"/>
      <c r="K17" s="254"/>
      <c r="L17" s="254"/>
    </row>
    <row r="18" spans="2:12" x14ac:dyDescent="0.15">
      <c r="B18" s="247"/>
      <c r="C18" s="219" t="s">
        <v>17</v>
      </c>
      <c r="D18" s="252"/>
      <c r="E18" s="254"/>
      <c r="F18" s="254"/>
      <c r="G18" s="254"/>
      <c r="H18" s="254"/>
      <c r="I18" s="254"/>
      <c r="J18" s="254"/>
      <c r="K18" s="254"/>
      <c r="L18" s="254"/>
    </row>
    <row r="19" spans="2:12" x14ac:dyDescent="0.15">
      <c r="B19" s="247" t="s">
        <v>18</v>
      </c>
      <c r="C19" s="219" t="s">
        <v>19</v>
      </c>
      <c r="D19" s="252"/>
      <c r="E19" s="255">
        <f>SIS产品线!F85/SIS产品线!C81</f>
        <v>0.54430379746835444</v>
      </c>
      <c r="F19" s="255">
        <f>SIS产品线!F86/COUNTA(SIS产品线!C6:C18)</f>
        <v>1</v>
      </c>
      <c r="G19" s="255">
        <f>SIS产品线!F87/COUNTA(SIS产品线!C37:C46)</f>
        <v>0</v>
      </c>
      <c r="H19" s="255">
        <f>SIS产品线!F88/COUNTA(SIS产品线!C47:C56)</f>
        <v>0</v>
      </c>
      <c r="I19" s="255">
        <f>SIS产品线!F89/COUNTA(SIS产品线!C19:C32)</f>
        <v>0</v>
      </c>
      <c r="J19" s="255">
        <f>SIS产品线!F90/COUNTA(SIS产品线!C33:C36)</f>
        <v>1</v>
      </c>
      <c r="K19" s="255" t="s">
        <v>54</v>
      </c>
      <c r="L19" s="255">
        <f>SIS产品线!F91/COUNTA(SIS产品线!C57:C81)</f>
        <v>0.96</v>
      </c>
    </row>
    <row r="20" spans="2:12" x14ac:dyDescent="0.15">
      <c r="B20" s="247"/>
      <c r="C20" s="220" t="s">
        <v>20</v>
      </c>
      <c r="D20" s="252"/>
      <c r="E20" s="256"/>
      <c r="F20" s="256"/>
      <c r="G20" s="256"/>
      <c r="H20" s="256"/>
      <c r="I20" s="256"/>
      <c r="J20" s="256"/>
      <c r="K20" s="256"/>
      <c r="L20" s="256"/>
    </row>
    <row r="21" spans="2:12" x14ac:dyDescent="0.15">
      <c r="B21" s="247"/>
      <c r="C21" s="219" t="s">
        <v>21</v>
      </c>
      <c r="D21" s="252"/>
      <c r="E21" s="257"/>
      <c r="F21" s="257"/>
      <c r="G21" s="257"/>
      <c r="H21" s="257"/>
      <c r="I21" s="257"/>
      <c r="J21" s="257"/>
      <c r="K21" s="257"/>
      <c r="L21" s="257"/>
    </row>
    <row r="22" spans="2:12" x14ac:dyDescent="0.15">
      <c r="B22" s="248" t="s">
        <v>22</v>
      </c>
      <c r="C22" s="219" t="s">
        <v>23</v>
      </c>
      <c r="D22" s="222" t="s">
        <v>24</v>
      </c>
      <c r="E22" s="226"/>
      <c r="F22" s="226"/>
      <c r="G22" s="226"/>
      <c r="H22" s="226"/>
      <c r="I22" s="226"/>
      <c r="J22" s="226"/>
      <c r="K22" s="226"/>
      <c r="L22" s="226"/>
    </row>
    <row r="23" spans="2:12" x14ac:dyDescent="0.15">
      <c r="B23" s="248"/>
      <c r="C23" s="219" t="s">
        <v>25</v>
      </c>
      <c r="D23" s="222"/>
      <c r="E23" s="226"/>
      <c r="F23" s="226"/>
      <c r="G23" s="226"/>
      <c r="H23" s="226"/>
      <c r="I23" s="226"/>
      <c r="J23" s="226"/>
      <c r="K23" s="226"/>
      <c r="L23" s="226"/>
    </row>
    <row r="24" spans="2:12" x14ac:dyDescent="0.15">
      <c r="B24" s="248" t="s">
        <v>26</v>
      </c>
      <c r="C24" s="219" t="s">
        <v>27</v>
      </c>
      <c r="D24" s="222" t="s">
        <v>28</v>
      </c>
      <c r="E24" s="226"/>
      <c r="F24" s="226"/>
      <c r="G24" s="226"/>
      <c r="H24" s="226"/>
      <c r="I24" s="226"/>
      <c r="J24" s="226"/>
      <c r="K24" s="226"/>
      <c r="L24" s="226"/>
    </row>
    <row r="25" spans="2:12" x14ac:dyDescent="0.15">
      <c r="B25" s="248"/>
      <c r="C25" s="217" t="s">
        <v>29</v>
      </c>
      <c r="D25" s="222" t="s">
        <v>28</v>
      </c>
      <c r="E25" s="226"/>
      <c r="F25" s="226"/>
      <c r="G25" s="226"/>
      <c r="H25" s="226"/>
      <c r="I25" s="226"/>
      <c r="J25" s="226"/>
      <c r="K25" s="226"/>
      <c r="L25" s="226"/>
    </row>
    <row r="26" spans="2:12" x14ac:dyDescent="0.15">
      <c r="B26" s="248" t="s">
        <v>30</v>
      </c>
      <c r="C26" s="223" t="s">
        <v>31</v>
      </c>
      <c r="D26" s="222" t="s">
        <v>33</v>
      </c>
      <c r="E26" s="226" t="s">
        <v>54</v>
      </c>
      <c r="F26" s="226"/>
      <c r="G26" s="226"/>
      <c r="H26" s="226"/>
      <c r="I26" s="226"/>
      <c r="J26" s="226"/>
      <c r="K26" s="226"/>
      <c r="L26" s="226"/>
    </row>
    <row r="27" spans="2:12" x14ac:dyDescent="0.15">
      <c r="B27" s="248"/>
      <c r="C27" s="217" t="s">
        <v>34</v>
      </c>
      <c r="D27" s="222" t="s">
        <v>35</v>
      </c>
      <c r="E27" s="226"/>
      <c r="F27" s="226"/>
      <c r="G27" s="226"/>
      <c r="H27" s="226"/>
      <c r="I27" s="226"/>
      <c r="J27" s="226"/>
      <c r="K27" s="226"/>
      <c r="L27" s="226"/>
    </row>
    <row r="28" spans="2:12" x14ac:dyDescent="0.15">
      <c r="B28" s="248"/>
      <c r="C28" s="217" t="s">
        <v>36</v>
      </c>
      <c r="D28" s="222" t="s">
        <v>37</v>
      </c>
      <c r="E28" s="226"/>
      <c r="F28" s="226"/>
      <c r="G28" s="226"/>
      <c r="H28" s="226"/>
      <c r="I28" s="226"/>
      <c r="J28" s="226"/>
      <c r="K28" s="226"/>
      <c r="L28" s="226"/>
    </row>
    <row r="29" spans="2:12" x14ac:dyDescent="0.15">
      <c r="B29" s="221" t="s">
        <v>38</v>
      </c>
      <c r="C29" s="219" t="s">
        <v>39</v>
      </c>
      <c r="D29" s="222" t="s">
        <v>40</v>
      </c>
      <c r="E29" s="226"/>
      <c r="F29" s="226"/>
      <c r="G29" s="226"/>
      <c r="H29" s="226"/>
      <c r="I29" s="226"/>
      <c r="J29" s="226"/>
      <c r="K29" s="226"/>
      <c r="L29" s="226"/>
    </row>
    <row r="30" spans="2:12" x14ac:dyDescent="0.15">
      <c r="B30" s="221" t="s">
        <v>41</v>
      </c>
      <c r="C30" s="219" t="s">
        <v>42</v>
      </c>
      <c r="D30" s="222" t="s">
        <v>44</v>
      </c>
      <c r="E30" s="226"/>
      <c r="F30" s="226"/>
      <c r="G30" s="226"/>
      <c r="H30" s="226"/>
      <c r="I30" s="226"/>
      <c r="J30" s="226"/>
      <c r="K30" s="226"/>
      <c r="L30" s="226"/>
    </row>
  </sheetData>
  <sheetProtection formatCells="0" insertHyperlinks="0" autoFilter="0"/>
  <mergeCells count="33">
    <mergeCell ref="L7:L10"/>
    <mergeCell ref="L11:L18"/>
    <mergeCell ref="L19:L21"/>
    <mergeCell ref="J7:J10"/>
    <mergeCell ref="J11:J18"/>
    <mergeCell ref="J19:J21"/>
    <mergeCell ref="K7:K10"/>
    <mergeCell ref="K11:K18"/>
    <mergeCell ref="K19:K21"/>
    <mergeCell ref="H7:H10"/>
    <mergeCell ref="H11:H18"/>
    <mergeCell ref="H19:H21"/>
    <mergeCell ref="I7:I10"/>
    <mergeCell ref="I11:I18"/>
    <mergeCell ref="I19:I21"/>
    <mergeCell ref="F7:F10"/>
    <mergeCell ref="F11:F18"/>
    <mergeCell ref="F19:F21"/>
    <mergeCell ref="G7:G10"/>
    <mergeCell ref="G11:G18"/>
    <mergeCell ref="G19:G21"/>
    <mergeCell ref="B26:B28"/>
    <mergeCell ref="D7:D10"/>
    <mergeCell ref="D11:D18"/>
    <mergeCell ref="D19:D21"/>
    <mergeCell ref="E7:E10"/>
    <mergeCell ref="E11:E18"/>
    <mergeCell ref="E19:E21"/>
    <mergeCell ref="B7:B10"/>
    <mergeCell ref="B11:B18"/>
    <mergeCell ref="B19:B21"/>
    <mergeCell ref="B22:B23"/>
    <mergeCell ref="B24:B25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133"/>
  <sheetViews>
    <sheetView zoomScale="80" zoomScaleNormal="80" workbookViewId="0">
      <pane ySplit="1" topLeftCell="A124" activePane="bottomLeft" state="frozen"/>
      <selection pane="bottomLeft" activeCell="E124" sqref="E124:G132"/>
    </sheetView>
  </sheetViews>
  <sheetFormatPr defaultColWidth="9" defaultRowHeight="13.5" x14ac:dyDescent="0.15"/>
  <cols>
    <col min="1" max="1" width="9" style="148"/>
    <col min="2" max="2" width="15" style="148" customWidth="1"/>
    <col min="3" max="3" width="5.5" style="148" customWidth="1"/>
    <col min="4" max="4" width="52.5" style="149" customWidth="1"/>
    <col min="5" max="5" width="55.625" style="148" customWidth="1"/>
    <col min="6" max="7" width="30.75" style="150" customWidth="1"/>
    <col min="8" max="8" width="16.125" style="148" hidden="1" customWidth="1"/>
    <col min="9" max="9" width="16.75" style="148" hidden="1" customWidth="1"/>
    <col min="10" max="10" width="22.625" style="148" hidden="1" customWidth="1"/>
    <col min="11" max="11" width="17.5" style="148" hidden="1" customWidth="1"/>
    <col min="12" max="12" width="42.125" style="148" customWidth="1"/>
    <col min="13" max="16384" width="9" style="148"/>
  </cols>
  <sheetData>
    <row r="1" spans="1:12" ht="19.149999999999999" customHeight="1" x14ac:dyDescent="0.15">
      <c r="A1" s="29" t="s">
        <v>55</v>
      </c>
      <c r="B1" s="151" t="s">
        <v>56</v>
      </c>
      <c r="C1" s="151" t="s">
        <v>57</v>
      </c>
      <c r="D1" s="152" t="s">
        <v>58</v>
      </c>
      <c r="E1" s="165" t="s">
        <v>59</v>
      </c>
      <c r="F1" s="166" t="s">
        <v>60</v>
      </c>
      <c r="G1" s="166" t="s">
        <v>61</v>
      </c>
      <c r="H1" s="167" t="s">
        <v>62</v>
      </c>
      <c r="I1" s="167" t="s">
        <v>63</v>
      </c>
      <c r="J1" s="167" t="s">
        <v>64</v>
      </c>
      <c r="K1" s="167" t="s">
        <v>65</v>
      </c>
      <c r="L1" s="167" t="s">
        <v>66</v>
      </c>
    </row>
    <row r="2" spans="1:12" s="144" customFormat="1" x14ac:dyDescent="0.15">
      <c r="A2" s="153" t="s">
        <v>67</v>
      </c>
      <c r="B2" s="154" t="s">
        <v>68</v>
      </c>
      <c r="C2" s="155">
        <f>ROW()-2</f>
        <v>0</v>
      </c>
      <c r="D2" s="36" t="s">
        <v>54</v>
      </c>
      <c r="E2" s="51" t="s">
        <v>69</v>
      </c>
      <c r="F2" s="168" t="s">
        <v>70</v>
      </c>
      <c r="G2" s="168"/>
      <c r="H2" s="169"/>
      <c r="I2" s="169"/>
      <c r="J2" s="169"/>
      <c r="K2" s="169"/>
      <c r="L2" s="169"/>
    </row>
    <row r="3" spans="1:12" ht="19.149999999999999" customHeight="1" x14ac:dyDescent="0.15">
      <c r="A3" s="29" t="s">
        <v>71</v>
      </c>
      <c r="B3" s="258" t="s">
        <v>71</v>
      </c>
      <c r="C3" s="155">
        <f t="shared" ref="C3:C12" si="0">ROW()-2</f>
        <v>1</v>
      </c>
      <c r="D3" s="156" t="s">
        <v>72</v>
      </c>
      <c r="E3" s="159" t="s">
        <v>73</v>
      </c>
      <c r="F3" s="158" t="s">
        <v>74</v>
      </c>
      <c r="G3" s="158"/>
      <c r="H3" s="159">
        <v>8</v>
      </c>
      <c r="I3" s="159">
        <v>9</v>
      </c>
      <c r="J3" s="159">
        <v>4</v>
      </c>
      <c r="K3" s="159">
        <v>17</v>
      </c>
      <c r="L3" s="159"/>
    </row>
    <row r="4" spans="1:12" ht="19.149999999999999" customHeight="1" x14ac:dyDescent="0.15">
      <c r="A4" s="29" t="s">
        <v>71</v>
      </c>
      <c r="B4" s="259"/>
      <c r="C4" s="155">
        <f t="shared" si="0"/>
        <v>2</v>
      </c>
      <c r="D4" s="156" t="s">
        <v>75</v>
      </c>
      <c r="E4" s="159" t="s">
        <v>76</v>
      </c>
      <c r="F4" s="158" t="s">
        <v>77</v>
      </c>
      <c r="G4" s="158"/>
      <c r="H4" s="159">
        <v>8</v>
      </c>
      <c r="I4" s="159">
        <v>8</v>
      </c>
      <c r="J4" s="159">
        <v>4</v>
      </c>
      <c r="K4" s="159">
        <v>16</v>
      </c>
      <c r="L4" s="159"/>
    </row>
    <row r="5" spans="1:12" ht="19.149999999999999" customHeight="1" x14ac:dyDescent="0.15">
      <c r="A5" s="29" t="s">
        <v>71</v>
      </c>
      <c r="B5" s="259"/>
      <c r="C5" s="155">
        <f t="shared" si="0"/>
        <v>3</v>
      </c>
      <c r="D5" s="156" t="s">
        <v>78</v>
      </c>
      <c r="E5" s="159" t="s">
        <v>76</v>
      </c>
      <c r="F5" s="158" t="s">
        <v>79</v>
      </c>
      <c r="G5" s="158"/>
      <c r="H5" s="159">
        <v>8</v>
      </c>
      <c r="I5" s="159">
        <v>8</v>
      </c>
      <c r="J5" s="159">
        <v>4</v>
      </c>
      <c r="K5" s="159">
        <v>16</v>
      </c>
      <c r="L5" s="159"/>
    </row>
    <row r="6" spans="1:12" ht="19.149999999999999" customHeight="1" x14ac:dyDescent="0.15">
      <c r="A6" s="29" t="s">
        <v>71</v>
      </c>
      <c r="B6" s="259"/>
      <c r="C6" s="155">
        <f t="shared" si="0"/>
        <v>4</v>
      </c>
      <c r="D6" s="156" t="s">
        <v>80</v>
      </c>
      <c r="E6" s="159" t="s">
        <v>81</v>
      </c>
      <c r="F6" s="158" t="s">
        <v>82</v>
      </c>
      <c r="G6" s="158"/>
      <c r="H6" s="159">
        <v>7</v>
      </c>
      <c r="I6" s="159">
        <v>9</v>
      </c>
      <c r="J6" s="159">
        <v>4</v>
      </c>
      <c r="K6" s="159">
        <v>16</v>
      </c>
      <c r="L6" s="159"/>
    </row>
    <row r="7" spans="1:12" ht="19.149999999999999" customHeight="1" x14ac:dyDescent="0.15">
      <c r="A7" s="29" t="s">
        <v>71</v>
      </c>
      <c r="B7" s="259"/>
      <c r="C7" s="155">
        <f t="shared" si="0"/>
        <v>5</v>
      </c>
      <c r="D7" s="156" t="s">
        <v>83</v>
      </c>
      <c r="E7" s="159" t="s">
        <v>84</v>
      </c>
      <c r="F7" s="158" t="s">
        <v>85</v>
      </c>
      <c r="G7" s="158"/>
      <c r="H7" s="159">
        <v>8</v>
      </c>
      <c r="I7" s="159">
        <v>7</v>
      </c>
      <c r="J7" s="159">
        <v>3</v>
      </c>
      <c r="K7" s="159">
        <v>15</v>
      </c>
      <c r="L7" s="159"/>
    </row>
    <row r="8" spans="1:12" ht="19.149999999999999" customHeight="1" x14ac:dyDescent="0.15">
      <c r="A8" s="29" t="s">
        <v>71</v>
      </c>
      <c r="B8" s="259"/>
      <c r="C8" s="155">
        <f t="shared" si="0"/>
        <v>6</v>
      </c>
      <c r="D8" s="156" t="s">
        <v>86</v>
      </c>
      <c r="E8" s="159" t="s">
        <v>87</v>
      </c>
      <c r="F8" s="158" t="s">
        <v>88</v>
      </c>
      <c r="G8" s="158"/>
      <c r="H8" s="159">
        <v>7</v>
      </c>
      <c r="I8" s="159">
        <v>9</v>
      </c>
      <c r="J8" s="159">
        <v>5</v>
      </c>
      <c r="K8" s="159">
        <v>16</v>
      </c>
      <c r="L8" s="159"/>
    </row>
    <row r="9" spans="1:12" ht="19.149999999999999" customHeight="1" x14ac:dyDescent="0.15">
      <c r="A9" s="29" t="s">
        <v>71</v>
      </c>
      <c r="B9" s="259"/>
      <c r="C9" s="155">
        <f t="shared" si="0"/>
        <v>7</v>
      </c>
      <c r="D9" s="156" t="s">
        <v>89</v>
      </c>
      <c r="E9" s="159" t="s">
        <v>90</v>
      </c>
      <c r="F9" s="158" t="s">
        <v>91</v>
      </c>
      <c r="G9" s="158"/>
      <c r="H9" s="159">
        <v>9</v>
      </c>
      <c r="I9" s="159">
        <v>8</v>
      </c>
      <c r="J9" s="159">
        <v>2</v>
      </c>
      <c r="K9" s="159">
        <v>17</v>
      </c>
      <c r="L9" s="159"/>
    </row>
    <row r="10" spans="1:12" ht="19.149999999999999" customHeight="1" x14ac:dyDescent="0.15">
      <c r="A10" s="29" t="s">
        <v>71</v>
      </c>
      <c r="B10" s="259"/>
      <c r="C10" s="155">
        <f t="shared" si="0"/>
        <v>8</v>
      </c>
      <c r="D10" s="156" t="s">
        <v>92</v>
      </c>
      <c r="E10" s="159" t="s">
        <v>93</v>
      </c>
      <c r="F10" s="158" t="s">
        <v>94</v>
      </c>
      <c r="G10" s="158"/>
      <c r="H10" s="159">
        <v>9</v>
      </c>
      <c r="I10" s="159">
        <v>8</v>
      </c>
      <c r="J10" s="159">
        <v>2</v>
      </c>
      <c r="K10" s="159">
        <v>17</v>
      </c>
      <c r="L10" s="159"/>
    </row>
    <row r="11" spans="1:12" ht="19.149999999999999" customHeight="1" x14ac:dyDescent="0.15">
      <c r="A11" s="29" t="s">
        <v>71</v>
      </c>
      <c r="B11" s="259"/>
      <c r="C11" s="155">
        <f t="shared" si="0"/>
        <v>9</v>
      </c>
      <c r="D11" s="156" t="s">
        <v>95</v>
      </c>
      <c r="E11" s="159" t="s">
        <v>96</v>
      </c>
      <c r="F11" s="41" t="s">
        <v>97</v>
      </c>
      <c r="G11" s="158"/>
      <c r="H11" s="159">
        <v>7</v>
      </c>
      <c r="I11" s="159">
        <v>9</v>
      </c>
      <c r="J11" s="159">
        <v>3</v>
      </c>
      <c r="K11" s="159">
        <v>16</v>
      </c>
      <c r="L11" s="159"/>
    </row>
    <row r="12" spans="1:12" ht="19.149999999999999" customHeight="1" x14ac:dyDescent="0.15">
      <c r="A12" s="29" t="s">
        <v>71</v>
      </c>
      <c r="B12" s="259"/>
      <c r="C12" s="155">
        <f t="shared" si="0"/>
        <v>10</v>
      </c>
      <c r="D12" s="157" t="s">
        <v>98</v>
      </c>
      <c r="E12" s="159" t="s">
        <v>99</v>
      </c>
      <c r="F12" s="41" t="s">
        <v>100</v>
      </c>
      <c r="G12" s="158"/>
      <c r="H12" s="159">
        <v>8</v>
      </c>
      <c r="I12" s="159">
        <v>9</v>
      </c>
      <c r="J12" s="159">
        <v>3</v>
      </c>
      <c r="K12" s="159">
        <v>17</v>
      </c>
      <c r="L12" s="159"/>
    </row>
    <row r="13" spans="1:12" ht="27" x14ac:dyDescent="0.15">
      <c r="A13" s="29" t="s">
        <v>101</v>
      </c>
      <c r="B13" s="260" t="s">
        <v>102</v>
      </c>
      <c r="C13" s="155">
        <f t="shared" ref="C13:C22" si="1">ROW()-2</f>
        <v>11</v>
      </c>
      <c r="D13" s="159" t="s">
        <v>103</v>
      </c>
      <c r="E13" s="159" t="s">
        <v>104</v>
      </c>
      <c r="F13" s="56"/>
      <c r="G13" s="170" t="s">
        <v>105</v>
      </c>
      <c r="H13" s="159">
        <v>9</v>
      </c>
      <c r="I13" s="159">
        <v>8</v>
      </c>
      <c r="J13" s="159">
        <v>4</v>
      </c>
      <c r="K13" s="159">
        <v>17</v>
      </c>
      <c r="L13" s="159"/>
    </row>
    <row r="14" spans="1:12" ht="19.149999999999999" customHeight="1" x14ac:dyDescent="0.15">
      <c r="A14" s="29" t="s">
        <v>101</v>
      </c>
      <c r="B14" s="260"/>
      <c r="C14" s="155">
        <f t="shared" si="1"/>
        <v>12</v>
      </c>
      <c r="D14" s="159" t="s">
        <v>106</v>
      </c>
      <c r="E14" s="159" t="s">
        <v>107</v>
      </c>
      <c r="F14" s="56" t="s">
        <v>108</v>
      </c>
      <c r="G14" s="56"/>
      <c r="H14" s="159">
        <v>9</v>
      </c>
      <c r="I14" s="159">
        <v>9</v>
      </c>
      <c r="J14" s="159">
        <v>4</v>
      </c>
      <c r="K14" s="159">
        <v>18</v>
      </c>
      <c r="L14" s="159"/>
    </row>
    <row r="15" spans="1:12" ht="19.149999999999999" customHeight="1" x14ac:dyDescent="0.15">
      <c r="A15" s="29" t="s">
        <v>101</v>
      </c>
      <c r="B15" s="260"/>
      <c r="C15" s="155">
        <f t="shared" si="1"/>
        <v>13</v>
      </c>
      <c r="D15" s="159" t="s">
        <v>109</v>
      </c>
      <c r="E15" s="159" t="s">
        <v>110</v>
      </c>
      <c r="F15" s="56"/>
      <c r="G15" s="56" t="s">
        <v>111</v>
      </c>
      <c r="H15" s="159">
        <v>8</v>
      </c>
      <c r="I15" s="159">
        <v>8</v>
      </c>
      <c r="J15" s="159">
        <v>4</v>
      </c>
      <c r="K15" s="159">
        <v>16</v>
      </c>
      <c r="L15" s="159"/>
    </row>
    <row r="16" spans="1:12" ht="19.149999999999999" customHeight="1" x14ac:dyDescent="0.15">
      <c r="A16" s="29" t="s">
        <v>101</v>
      </c>
      <c r="B16" s="260"/>
      <c r="C16" s="155">
        <f t="shared" si="1"/>
        <v>14</v>
      </c>
      <c r="D16" s="159" t="s">
        <v>112</v>
      </c>
      <c r="E16" s="159" t="s">
        <v>113</v>
      </c>
      <c r="F16" s="56"/>
      <c r="G16" s="56" t="s">
        <v>114</v>
      </c>
      <c r="H16" s="159">
        <v>8</v>
      </c>
      <c r="I16" s="159">
        <v>8</v>
      </c>
      <c r="J16" s="159">
        <v>4</v>
      </c>
      <c r="K16" s="159">
        <v>16</v>
      </c>
      <c r="L16" s="159"/>
    </row>
    <row r="17" spans="1:12" ht="19.149999999999999" customHeight="1" x14ac:dyDescent="0.15">
      <c r="A17" s="29" t="s">
        <v>101</v>
      </c>
      <c r="B17" s="260"/>
      <c r="C17" s="155">
        <f t="shared" si="1"/>
        <v>15</v>
      </c>
      <c r="D17" s="159" t="s">
        <v>115</v>
      </c>
      <c r="E17" s="159" t="s">
        <v>116</v>
      </c>
      <c r="F17" s="56" t="s">
        <v>117</v>
      </c>
      <c r="G17" s="56"/>
      <c r="H17" s="159">
        <v>9</v>
      </c>
      <c r="I17" s="159">
        <v>7</v>
      </c>
      <c r="J17" s="159">
        <v>3</v>
      </c>
      <c r="K17" s="159">
        <v>16</v>
      </c>
      <c r="L17" s="159"/>
    </row>
    <row r="18" spans="1:12" ht="19.149999999999999" customHeight="1" x14ac:dyDescent="0.15">
      <c r="A18" s="29" t="s">
        <v>101</v>
      </c>
      <c r="B18" s="260"/>
      <c r="C18" s="155">
        <f t="shared" si="1"/>
        <v>16</v>
      </c>
      <c r="D18" s="159" t="s">
        <v>118</v>
      </c>
      <c r="E18" s="159" t="s">
        <v>119</v>
      </c>
      <c r="F18" s="56" t="s">
        <v>120</v>
      </c>
      <c r="G18" s="56"/>
      <c r="H18" s="159">
        <v>8</v>
      </c>
      <c r="I18" s="159">
        <v>8</v>
      </c>
      <c r="J18" s="159">
        <v>4</v>
      </c>
      <c r="K18" s="159">
        <v>16</v>
      </c>
      <c r="L18" s="159"/>
    </row>
    <row r="19" spans="1:12" ht="19.149999999999999" customHeight="1" x14ac:dyDescent="0.15">
      <c r="A19" s="29" t="s">
        <v>101</v>
      </c>
      <c r="B19" s="260"/>
      <c r="C19" s="155">
        <f t="shared" si="1"/>
        <v>17</v>
      </c>
      <c r="D19" s="159" t="s">
        <v>121</v>
      </c>
      <c r="E19" s="159" t="s">
        <v>122</v>
      </c>
      <c r="F19" s="56" t="s">
        <v>120</v>
      </c>
      <c r="G19" s="56"/>
      <c r="H19" s="159">
        <v>7</v>
      </c>
      <c r="I19" s="159">
        <v>8</v>
      </c>
      <c r="J19" s="159">
        <v>4</v>
      </c>
      <c r="K19" s="159">
        <v>15</v>
      </c>
      <c r="L19" s="159"/>
    </row>
    <row r="20" spans="1:12" ht="19.149999999999999" customHeight="1" x14ac:dyDescent="0.15">
      <c r="A20" s="29" t="s">
        <v>101</v>
      </c>
      <c r="B20" s="260"/>
      <c r="C20" s="155">
        <f t="shared" si="1"/>
        <v>18</v>
      </c>
      <c r="D20" s="159" t="s">
        <v>123</v>
      </c>
      <c r="E20" s="159" t="s">
        <v>124</v>
      </c>
      <c r="F20" s="56" t="s">
        <v>120</v>
      </c>
      <c r="G20" s="56"/>
      <c r="H20" s="159">
        <v>9</v>
      </c>
      <c r="I20" s="159">
        <v>8</v>
      </c>
      <c r="J20" s="159"/>
      <c r="K20" s="159">
        <v>17</v>
      </c>
      <c r="L20" s="159"/>
    </row>
    <row r="21" spans="1:12" ht="34.15" customHeight="1" x14ac:dyDescent="0.15">
      <c r="A21" s="29" t="s">
        <v>101</v>
      </c>
      <c r="B21" s="260"/>
      <c r="C21" s="155">
        <f t="shared" si="1"/>
        <v>19</v>
      </c>
      <c r="D21" s="159" t="s">
        <v>125</v>
      </c>
      <c r="E21" s="156" t="s">
        <v>126</v>
      </c>
      <c r="F21" s="56" t="s">
        <v>120</v>
      </c>
      <c r="G21" s="56"/>
      <c r="H21" s="159">
        <v>9</v>
      </c>
      <c r="I21" s="159">
        <v>8</v>
      </c>
      <c r="J21" s="159">
        <v>3</v>
      </c>
      <c r="K21" s="159">
        <v>17</v>
      </c>
      <c r="L21" s="159"/>
    </row>
    <row r="22" spans="1:12" ht="36.6" customHeight="1" x14ac:dyDescent="0.15">
      <c r="A22" s="29" t="s">
        <v>101</v>
      </c>
      <c r="B22" s="260"/>
      <c r="C22" s="155">
        <f t="shared" si="1"/>
        <v>20</v>
      </c>
      <c r="D22" s="159" t="s">
        <v>127</v>
      </c>
      <c r="E22" s="156" t="s">
        <v>126</v>
      </c>
      <c r="F22" s="56"/>
      <c r="G22" s="56" t="s">
        <v>128</v>
      </c>
      <c r="H22" s="159">
        <v>9</v>
      </c>
      <c r="I22" s="159">
        <v>8</v>
      </c>
      <c r="J22" s="159">
        <v>3</v>
      </c>
      <c r="K22" s="159">
        <v>17</v>
      </c>
      <c r="L22" s="159"/>
    </row>
    <row r="23" spans="1:12" ht="19.149999999999999" customHeight="1" x14ac:dyDescent="0.15">
      <c r="A23" s="29" t="s">
        <v>101</v>
      </c>
      <c r="B23" s="260"/>
      <c r="C23" s="155">
        <f t="shared" ref="C23:C29" si="2">ROW()-2</f>
        <v>21</v>
      </c>
      <c r="D23" s="159" t="s">
        <v>129</v>
      </c>
      <c r="E23" s="159" t="s">
        <v>130</v>
      </c>
      <c r="F23" s="56" t="s">
        <v>131</v>
      </c>
      <c r="G23" s="56"/>
      <c r="H23" s="159">
        <v>6</v>
      </c>
      <c r="I23" s="159">
        <v>6</v>
      </c>
      <c r="J23" s="159">
        <v>3</v>
      </c>
      <c r="K23" s="159">
        <v>12</v>
      </c>
      <c r="L23" s="159"/>
    </row>
    <row r="24" spans="1:12" ht="19.149999999999999" customHeight="1" x14ac:dyDescent="0.15">
      <c r="A24" s="29" t="s">
        <v>101</v>
      </c>
      <c r="B24" s="260"/>
      <c r="C24" s="155">
        <f t="shared" si="2"/>
        <v>22</v>
      </c>
      <c r="D24" s="159" t="s">
        <v>132</v>
      </c>
      <c r="E24" s="159" t="s">
        <v>133</v>
      </c>
      <c r="F24" s="56"/>
      <c r="G24" s="56" t="s">
        <v>134</v>
      </c>
      <c r="H24" s="159">
        <v>7</v>
      </c>
      <c r="I24" s="159">
        <v>8</v>
      </c>
      <c r="J24" s="159">
        <v>4</v>
      </c>
      <c r="K24" s="159">
        <v>15</v>
      </c>
      <c r="L24" s="159"/>
    </row>
    <row r="25" spans="1:12" ht="19.149999999999999" customHeight="1" x14ac:dyDescent="0.15">
      <c r="A25" s="29" t="s">
        <v>101</v>
      </c>
      <c r="B25" s="260"/>
      <c r="C25" s="155">
        <f t="shared" si="2"/>
        <v>23</v>
      </c>
      <c r="D25" s="159" t="s">
        <v>135</v>
      </c>
      <c r="E25" s="159" t="s">
        <v>136</v>
      </c>
      <c r="F25" s="56" t="s">
        <v>137</v>
      </c>
      <c r="G25" s="56"/>
      <c r="H25" s="159">
        <v>8</v>
      </c>
      <c r="I25" s="159">
        <v>7</v>
      </c>
      <c r="J25" s="159">
        <v>3</v>
      </c>
      <c r="K25" s="159">
        <v>15</v>
      </c>
      <c r="L25" s="159"/>
    </row>
    <row r="26" spans="1:12" ht="28.5" customHeight="1" x14ac:dyDescent="0.15">
      <c r="A26" s="29" t="s">
        <v>101</v>
      </c>
      <c r="B26" s="260"/>
      <c r="C26" s="155">
        <f t="shared" si="2"/>
        <v>24</v>
      </c>
      <c r="D26" s="159" t="s">
        <v>138</v>
      </c>
      <c r="E26" s="156" t="s">
        <v>139</v>
      </c>
      <c r="F26" s="170" t="s">
        <v>108</v>
      </c>
      <c r="G26" s="170"/>
      <c r="H26" s="159">
        <v>8</v>
      </c>
      <c r="I26" s="159">
        <v>8</v>
      </c>
      <c r="J26" s="159">
        <v>4</v>
      </c>
      <c r="K26" s="159">
        <v>16</v>
      </c>
      <c r="L26" s="159"/>
    </row>
    <row r="27" spans="1:12" ht="19.149999999999999" customHeight="1" x14ac:dyDescent="0.15">
      <c r="A27" s="29" t="s">
        <v>101</v>
      </c>
      <c r="B27" s="260" t="s">
        <v>140</v>
      </c>
      <c r="C27" s="155">
        <f t="shared" si="2"/>
        <v>25</v>
      </c>
      <c r="D27" s="160" t="s">
        <v>141</v>
      </c>
      <c r="E27" s="171" t="s">
        <v>142</v>
      </c>
      <c r="G27" s="172" t="s">
        <v>143</v>
      </c>
      <c r="H27" s="171">
        <v>8</v>
      </c>
      <c r="I27" s="171">
        <v>10</v>
      </c>
      <c r="J27" s="171">
        <v>2</v>
      </c>
      <c r="K27" s="171">
        <v>20</v>
      </c>
      <c r="L27" s="159"/>
    </row>
    <row r="28" spans="1:12" ht="19.149999999999999" customHeight="1" x14ac:dyDescent="0.15">
      <c r="A28" s="29" t="s">
        <v>101</v>
      </c>
      <c r="B28" s="260"/>
      <c r="C28" s="155">
        <f t="shared" si="2"/>
        <v>26</v>
      </c>
      <c r="D28" s="160" t="s">
        <v>144</v>
      </c>
      <c r="E28" s="171" t="s">
        <v>145</v>
      </c>
      <c r="F28" s="172"/>
      <c r="G28" s="172" t="s">
        <v>146</v>
      </c>
      <c r="H28" s="171">
        <v>7</v>
      </c>
      <c r="I28" s="171">
        <v>9</v>
      </c>
      <c r="J28" s="171">
        <v>2</v>
      </c>
      <c r="K28" s="171">
        <v>18</v>
      </c>
      <c r="L28" s="159"/>
    </row>
    <row r="29" spans="1:12" ht="19.149999999999999" customHeight="1" x14ac:dyDescent="0.15">
      <c r="A29" s="29" t="s">
        <v>101</v>
      </c>
      <c r="B29" s="260"/>
      <c r="C29" s="155">
        <f t="shared" si="2"/>
        <v>27</v>
      </c>
      <c r="D29" s="160" t="s">
        <v>147</v>
      </c>
      <c r="E29" s="171" t="s">
        <v>148</v>
      </c>
      <c r="G29" s="172" t="s">
        <v>143</v>
      </c>
      <c r="H29" s="171">
        <v>6</v>
      </c>
      <c r="I29" s="171">
        <v>7</v>
      </c>
      <c r="J29" s="171">
        <v>1</v>
      </c>
      <c r="K29" s="171">
        <v>14</v>
      </c>
      <c r="L29" s="159"/>
    </row>
    <row r="30" spans="1:12" ht="19.149999999999999" customHeight="1" x14ac:dyDescent="0.15">
      <c r="A30" s="29" t="s">
        <v>101</v>
      </c>
      <c r="B30" s="260"/>
      <c r="C30" s="161">
        <f t="shared" ref="C30:C39" si="3">ROW()-2</f>
        <v>28</v>
      </c>
      <c r="D30" s="162" t="s">
        <v>149</v>
      </c>
      <c r="E30" s="173" t="s">
        <v>150</v>
      </c>
      <c r="F30" s="174"/>
      <c r="G30" s="174" t="s">
        <v>61</v>
      </c>
      <c r="H30" s="171">
        <v>7</v>
      </c>
      <c r="I30" s="171">
        <v>10</v>
      </c>
      <c r="J30" s="171">
        <v>3</v>
      </c>
      <c r="K30" s="171">
        <v>20</v>
      </c>
      <c r="L30" s="159"/>
    </row>
    <row r="31" spans="1:12" ht="19.149999999999999" customHeight="1" x14ac:dyDescent="0.15">
      <c r="A31" s="29" t="s">
        <v>101</v>
      </c>
      <c r="B31" s="260"/>
      <c r="C31" s="155">
        <f t="shared" si="3"/>
        <v>29</v>
      </c>
      <c r="D31" s="160" t="s">
        <v>151</v>
      </c>
      <c r="E31" s="171" t="s">
        <v>152</v>
      </c>
      <c r="F31" s="175"/>
      <c r="G31" s="175" t="s">
        <v>153</v>
      </c>
      <c r="H31" s="171">
        <v>8</v>
      </c>
      <c r="I31" s="171">
        <v>8</v>
      </c>
      <c r="J31" s="171">
        <v>1</v>
      </c>
      <c r="K31" s="171">
        <v>17</v>
      </c>
      <c r="L31" s="159"/>
    </row>
    <row r="32" spans="1:12" ht="19.149999999999999" customHeight="1" x14ac:dyDescent="0.15">
      <c r="A32" s="29" t="s">
        <v>101</v>
      </c>
      <c r="B32" s="260"/>
      <c r="C32" s="161">
        <f t="shared" si="3"/>
        <v>30</v>
      </c>
      <c r="D32" s="162" t="s">
        <v>154</v>
      </c>
      <c r="E32" s="173" t="s">
        <v>155</v>
      </c>
      <c r="F32" s="174"/>
      <c r="G32" s="174" t="s">
        <v>61</v>
      </c>
      <c r="H32" s="171">
        <v>8</v>
      </c>
      <c r="I32" s="171">
        <v>8</v>
      </c>
      <c r="J32" s="171">
        <v>2</v>
      </c>
      <c r="K32" s="171">
        <v>18</v>
      </c>
      <c r="L32" s="159"/>
    </row>
    <row r="33" spans="1:12" ht="19.149999999999999" customHeight="1" x14ac:dyDescent="0.15">
      <c r="A33" s="29" t="s">
        <v>101</v>
      </c>
      <c r="B33" s="260"/>
      <c r="C33" s="155">
        <f t="shared" si="3"/>
        <v>31</v>
      </c>
      <c r="D33" s="160" t="s">
        <v>156</v>
      </c>
      <c r="E33" s="171" t="s">
        <v>157</v>
      </c>
      <c r="F33" s="175" t="s">
        <v>158</v>
      </c>
      <c r="G33" s="175"/>
      <c r="H33" s="171">
        <v>8</v>
      </c>
      <c r="I33" s="171">
        <v>10</v>
      </c>
      <c r="J33" s="171">
        <v>3</v>
      </c>
      <c r="K33" s="171">
        <v>21</v>
      </c>
      <c r="L33" s="159"/>
    </row>
    <row r="34" spans="1:12" ht="19.149999999999999" customHeight="1" x14ac:dyDescent="0.15">
      <c r="A34" s="29" t="s">
        <v>101</v>
      </c>
      <c r="B34" s="260"/>
      <c r="C34" s="155">
        <f t="shared" si="3"/>
        <v>32</v>
      </c>
      <c r="D34" s="160" t="s">
        <v>159</v>
      </c>
      <c r="E34" s="171" t="s">
        <v>160</v>
      </c>
      <c r="F34" s="172" t="s">
        <v>161</v>
      </c>
      <c r="G34" s="172"/>
      <c r="H34" s="171">
        <v>9</v>
      </c>
      <c r="I34" s="171">
        <v>10</v>
      </c>
      <c r="J34" s="171">
        <v>2</v>
      </c>
      <c r="K34" s="171">
        <v>21</v>
      </c>
      <c r="L34" s="159"/>
    </row>
    <row r="35" spans="1:12" ht="19.149999999999999" customHeight="1" x14ac:dyDescent="0.15">
      <c r="A35" s="29" t="s">
        <v>101</v>
      </c>
      <c r="B35" s="260"/>
      <c r="C35" s="155">
        <f t="shared" si="3"/>
        <v>33</v>
      </c>
      <c r="D35" s="160" t="s">
        <v>162</v>
      </c>
      <c r="E35" s="171" t="s">
        <v>163</v>
      </c>
      <c r="F35" s="172" t="s">
        <v>164</v>
      </c>
      <c r="G35" s="172"/>
      <c r="H35" s="171">
        <v>6</v>
      </c>
      <c r="I35" s="171">
        <v>10</v>
      </c>
      <c r="J35" s="171">
        <v>2</v>
      </c>
      <c r="K35" s="171">
        <v>18</v>
      </c>
      <c r="L35" s="159"/>
    </row>
    <row r="36" spans="1:12" ht="19.149999999999999" customHeight="1" x14ac:dyDescent="0.15">
      <c r="A36" s="29" t="s">
        <v>101</v>
      </c>
      <c r="B36" s="260"/>
      <c r="C36" s="155">
        <f t="shared" si="3"/>
        <v>34</v>
      </c>
      <c r="D36" s="160" t="s">
        <v>165</v>
      </c>
      <c r="E36" s="171" t="s">
        <v>166</v>
      </c>
      <c r="F36" s="172" t="s">
        <v>164</v>
      </c>
      <c r="G36" s="172"/>
      <c r="H36" s="171">
        <v>8</v>
      </c>
      <c r="I36" s="171">
        <v>9</v>
      </c>
      <c r="J36" s="171">
        <v>2</v>
      </c>
      <c r="K36" s="171">
        <v>19</v>
      </c>
      <c r="L36" s="159"/>
    </row>
    <row r="37" spans="1:12" ht="19.149999999999999" customHeight="1" x14ac:dyDescent="0.15">
      <c r="A37" s="29" t="s">
        <v>101</v>
      </c>
      <c r="B37" s="260"/>
      <c r="C37" s="161">
        <f t="shared" si="3"/>
        <v>35</v>
      </c>
      <c r="D37" s="162" t="s">
        <v>167</v>
      </c>
      <c r="E37" s="173" t="s">
        <v>168</v>
      </c>
      <c r="F37" s="174"/>
      <c r="G37" s="174" t="s">
        <v>61</v>
      </c>
      <c r="H37" s="171">
        <v>7</v>
      </c>
      <c r="I37" s="171">
        <v>10</v>
      </c>
      <c r="J37" s="171">
        <v>3</v>
      </c>
      <c r="K37" s="171">
        <v>20</v>
      </c>
      <c r="L37" s="159"/>
    </row>
    <row r="38" spans="1:12" ht="19.149999999999999" customHeight="1" x14ac:dyDescent="0.15">
      <c r="A38" s="29" t="s">
        <v>101</v>
      </c>
      <c r="B38" s="260"/>
      <c r="C38" s="155">
        <f t="shared" si="3"/>
        <v>36</v>
      </c>
      <c r="D38" s="160" t="s">
        <v>169</v>
      </c>
      <c r="E38" s="171" t="s">
        <v>170</v>
      </c>
      <c r="F38" s="172"/>
      <c r="G38" s="172" t="s">
        <v>171</v>
      </c>
      <c r="H38" s="171">
        <v>7</v>
      </c>
      <c r="I38" s="171">
        <v>8</v>
      </c>
      <c r="J38" s="171">
        <v>2</v>
      </c>
      <c r="K38" s="171">
        <v>17</v>
      </c>
      <c r="L38" s="159"/>
    </row>
    <row r="39" spans="1:12" ht="17.25" customHeight="1" x14ac:dyDescent="0.15">
      <c r="A39" s="29" t="s">
        <v>101</v>
      </c>
      <c r="B39" s="260"/>
      <c r="C39" s="155">
        <f t="shared" si="3"/>
        <v>37</v>
      </c>
      <c r="D39" s="160" t="s">
        <v>172</v>
      </c>
      <c r="E39" s="171" t="s">
        <v>173</v>
      </c>
      <c r="F39" s="172" t="s">
        <v>158</v>
      </c>
      <c r="G39" s="172"/>
      <c r="H39" s="171">
        <v>8</v>
      </c>
      <c r="I39" s="171">
        <v>10</v>
      </c>
      <c r="J39" s="171">
        <v>3</v>
      </c>
      <c r="K39" s="171">
        <v>21</v>
      </c>
      <c r="L39" s="159"/>
    </row>
    <row r="40" spans="1:12" ht="19.149999999999999" customHeight="1" x14ac:dyDescent="0.15">
      <c r="A40" s="29" t="s">
        <v>101</v>
      </c>
      <c r="B40" s="260"/>
      <c r="C40" s="161">
        <f t="shared" ref="C40:C48" si="4">ROW()-2</f>
        <v>38</v>
      </c>
      <c r="D40" s="162" t="s">
        <v>174</v>
      </c>
      <c r="E40" s="173" t="s">
        <v>175</v>
      </c>
      <c r="F40" s="174"/>
      <c r="G40" s="174" t="s">
        <v>171</v>
      </c>
      <c r="H40" s="171">
        <v>7</v>
      </c>
      <c r="I40" s="171">
        <v>9</v>
      </c>
      <c r="J40" s="171">
        <v>2</v>
      </c>
      <c r="K40" s="171">
        <v>18</v>
      </c>
      <c r="L40" s="159"/>
    </row>
    <row r="41" spans="1:12" ht="19.149999999999999" customHeight="1" x14ac:dyDescent="0.15">
      <c r="A41" s="29" t="s">
        <v>101</v>
      </c>
      <c r="B41" s="260"/>
      <c r="C41" s="155">
        <f t="shared" si="4"/>
        <v>39</v>
      </c>
      <c r="D41" s="160" t="s">
        <v>176</v>
      </c>
      <c r="E41" s="171" t="s">
        <v>177</v>
      </c>
      <c r="F41" s="172" t="s">
        <v>161</v>
      </c>
      <c r="G41" s="172"/>
      <c r="H41" s="171">
        <v>6</v>
      </c>
      <c r="I41" s="171">
        <v>10</v>
      </c>
      <c r="J41" s="171">
        <v>2</v>
      </c>
      <c r="K41" s="171">
        <v>18</v>
      </c>
      <c r="L41" s="159"/>
    </row>
    <row r="42" spans="1:12" ht="19.149999999999999" customHeight="1" x14ac:dyDescent="0.15">
      <c r="A42" s="29" t="s">
        <v>101</v>
      </c>
      <c r="B42" s="260"/>
      <c r="C42" s="155">
        <f t="shared" si="4"/>
        <v>40</v>
      </c>
      <c r="D42" s="160" t="s">
        <v>178</v>
      </c>
      <c r="E42" s="171" t="s">
        <v>179</v>
      </c>
      <c r="F42" s="172" t="s">
        <v>158</v>
      </c>
      <c r="G42" s="172"/>
      <c r="H42" s="171">
        <v>7</v>
      </c>
      <c r="I42" s="171">
        <v>10</v>
      </c>
      <c r="J42" s="171">
        <v>3</v>
      </c>
      <c r="K42" s="171">
        <v>20</v>
      </c>
      <c r="L42" s="159"/>
    </row>
    <row r="43" spans="1:12" ht="19.149999999999999" customHeight="1" x14ac:dyDescent="0.15">
      <c r="A43" s="29" t="s">
        <v>71</v>
      </c>
      <c r="B43" s="261" t="s">
        <v>180</v>
      </c>
      <c r="C43" s="155">
        <f t="shared" si="4"/>
        <v>41</v>
      </c>
      <c r="D43" s="156" t="s">
        <v>181</v>
      </c>
      <c r="E43" s="159" t="s">
        <v>182</v>
      </c>
      <c r="F43" s="56"/>
      <c r="G43" s="56" t="s">
        <v>183</v>
      </c>
      <c r="H43" s="159">
        <v>8</v>
      </c>
      <c r="I43" s="159">
        <v>10</v>
      </c>
      <c r="J43" s="159">
        <v>5</v>
      </c>
      <c r="K43" s="159">
        <v>18</v>
      </c>
      <c r="L43" s="159"/>
    </row>
    <row r="44" spans="1:12" ht="19.149999999999999" customHeight="1" x14ac:dyDescent="0.15">
      <c r="A44" s="29" t="s">
        <v>71</v>
      </c>
      <c r="B44" s="261"/>
      <c r="C44" s="155">
        <f t="shared" si="4"/>
        <v>42</v>
      </c>
      <c r="D44" s="156" t="s">
        <v>184</v>
      </c>
      <c r="E44" s="159" t="s">
        <v>185</v>
      </c>
      <c r="F44" s="56"/>
      <c r="G44" s="56" t="s">
        <v>183</v>
      </c>
      <c r="H44" s="159">
        <v>8</v>
      </c>
      <c r="I44" s="159">
        <v>10</v>
      </c>
      <c r="J44" s="159">
        <v>5</v>
      </c>
      <c r="K44" s="159">
        <v>18</v>
      </c>
      <c r="L44" s="159"/>
    </row>
    <row r="45" spans="1:12" ht="19.149999999999999" customHeight="1" x14ac:dyDescent="0.15">
      <c r="A45" s="29" t="s">
        <v>71</v>
      </c>
      <c r="B45" s="261"/>
      <c r="C45" s="155">
        <f t="shared" si="4"/>
        <v>43</v>
      </c>
      <c r="D45" s="163" t="s">
        <v>186</v>
      </c>
      <c r="E45" s="159"/>
      <c r="F45" s="158"/>
      <c r="G45" s="158" t="s">
        <v>187</v>
      </c>
      <c r="H45" s="159"/>
      <c r="I45" s="159"/>
      <c r="J45" s="159"/>
      <c r="K45" s="159"/>
      <c r="L45" s="159"/>
    </row>
    <row r="46" spans="1:12" ht="19.149999999999999" customHeight="1" x14ac:dyDescent="0.15">
      <c r="A46" s="29" t="s">
        <v>71</v>
      </c>
      <c r="B46" s="261"/>
      <c r="C46" s="155">
        <f t="shared" si="4"/>
        <v>44</v>
      </c>
      <c r="D46" s="156" t="s">
        <v>188</v>
      </c>
      <c r="E46" s="159"/>
      <c r="F46" s="56"/>
      <c r="G46" s="56" t="s">
        <v>183</v>
      </c>
      <c r="H46" s="159"/>
      <c r="I46" s="159"/>
      <c r="J46" s="159"/>
      <c r="K46" s="159"/>
      <c r="L46" s="159"/>
    </row>
    <row r="47" spans="1:12" ht="19.149999999999999" customHeight="1" x14ac:dyDescent="0.15">
      <c r="A47" s="29" t="s">
        <v>71</v>
      </c>
      <c r="B47" s="261"/>
      <c r="C47" s="155">
        <f t="shared" si="4"/>
        <v>45</v>
      </c>
      <c r="D47" s="156" t="s">
        <v>189</v>
      </c>
      <c r="E47" s="159" t="s">
        <v>190</v>
      </c>
      <c r="F47" s="56"/>
      <c r="G47" s="56" t="s">
        <v>183</v>
      </c>
      <c r="H47" s="159">
        <v>8</v>
      </c>
      <c r="I47" s="159">
        <v>7</v>
      </c>
      <c r="J47" s="159">
        <v>3</v>
      </c>
      <c r="K47" s="159">
        <v>15</v>
      </c>
      <c r="L47" s="159"/>
    </row>
    <row r="48" spans="1:12" ht="19.149999999999999" customHeight="1" x14ac:dyDescent="0.15">
      <c r="A48" s="29" t="s">
        <v>71</v>
      </c>
      <c r="B48" s="261"/>
      <c r="C48" s="155">
        <f t="shared" si="4"/>
        <v>46</v>
      </c>
      <c r="D48" s="156" t="s">
        <v>191</v>
      </c>
      <c r="E48" s="159" t="s">
        <v>192</v>
      </c>
      <c r="F48" s="56"/>
      <c r="G48" s="56" t="s">
        <v>193</v>
      </c>
      <c r="H48" s="159">
        <v>8</v>
      </c>
      <c r="I48" s="159">
        <v>10</v>
      </c>
      <c r="J48" s="159">
        <v>5</v>
      </c>
      <c r="K48" s="159">
        <v>18</v>
      </c>
      <c r="L48" s="159"/>
    </row>
    <row r="49" spans="1:60" ht="19.149999999999999" customHeight="1" x14ac:dyDescent="0.15">
      <c r="A49" s="29" t="s">
        <v>71</v>
      </c>
      <c r="B49" s="261"/>
      <c r="C49" s="155">
        <f t="shared" ref="C49:C59" si="5">ROW()-2</f>
        <v>47</v>
      </c>
      <c r="D49" s="156" t="s">
        <v>194</v>
      </c>
      <c r="E49" s="159" t="s">
        <v>195</v>
      </c>
      <c r="F49" s="56"/>
      <c r="G49" s="56" t="s">
        <v>193</v>
      </c>
      <c r="H49" s="159">
        <v>9</v>
      </c>
      <c r="I49" s="159">
        <v>9</v>
      </c>
      <c r="J49" s="159">
        <v>4</v>
      </c>
      <c r="K49" s="159">
        <v>18</v>
      </c>
      <c r="L49" s="159"/>
    </row>
    <row r="50" spans="1:60" ht="19.149999999999999" customHeight="1" x14ac:dyDescent="0.15">
      <c r="A50" s="29" t="s">
        <v>71</v>
      </c>
      <c r="B50" s="261"/>
      <c r="C50" s="155">
        <f t="shared" si="5"/>
        <v>48</v>
      </c>
      <c r="D50" s="156" t="s">
        <v>196</v>
      </c>
      <c r="E50" s="159" t="s">
        <v>195</v>
      </c>
      <c r="F50" s="56"/>
      <c r="G50" s="56" t="s">
        <v>193</v>
      </c>
      <c r="H50" s="159">
        <v>8</v>
      </c>
      <c r="I50" s="159">
        <v>8</v>
      </c>
      <c r="J50" s="159">
        <v>3</v>
      </c>
      <c r="K50" s="159">
        <v>16</v>
      </c>
      <c r="L50" s="159"/>
    </row>
    <row r="51" spans="1:60" ht="19.149999999999999" customHeight="1" x14ac:dyDescent="0.15">
      <c r="A51" s="29" t="s">
        <v>71</v>
      </c>
      <c r="B51" s="261"/>
      <c r="C51" s="155">
        <f t="shared" si="5"/>
        <v>49</v>
      </c>
      <c r="D51" s="156" t="s">
        <v>197</v>
      </c>
      <c r="E51" s="159" t="s">
        <v>198</v>
      </c>
      <c r="F51" s="56"/>
      <c r="G51" s="56" t="s">
        <v>193</v>
      </c>
      <c r="H51" s="159">
        <v>8</v>
      </c>
      <c r="I51" s="159">
        <v>9</v>
      </c>
      <c r="J51" s="159">
        <v>3</v>
      </c>
      <c r="K51" s="159">
        <v>17</v>
      </c>
      <c r="L51" s="159"/>
    </row>
    <row r="52" spans="1:60" s="145" customFormat="1" ht="19.149999999999999" customHeight="1" x14ac:dyDescent="0.15">
      <c r="A52" s="29" t="s">
        <v>71</v>
      </c>
      <c r="B52" s="261"/>
      <c r="C52" s="155">
        <f t="shared" si="5"/>
        <v>50</v>
      </c>
      <c r="D52" s="164" t="s">
        <v>199</v>
      </c>
      <c r="E52" s="159" t="s">
        <v>200</v>
      </c>
      <c r="F52" s="56" t="s">
        <v>201</v>
      </c>
      <c r="G52" s="56"/>
      <c r="H52" s="159">
        <v>9</v>
      </c>
      <c r="I52" s="159">
        <v>9</v>
      </c>
      <c r="J52" s="159">
        <v>3</v>
      </c>
      <c r="K52" s="159">
        <v>18</v>
      </c>
      <c r="L52" s="159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48"/>
      <c r="AG52" s="148"/>
      <c r="AH52" s="148"/>
      <c r="AI52" s="148"/>
      <c r="AJ52" s="148"/>
      <c r="AK52" s="148"/>
      <c r="AL52" s="148"/>
      <c r="AM52" s="148"/>
      <c r="AN52" s="148"/>
      <c r="AO52" s="148"/>
      <c r="AP52" s="148"/>
      <c r="AQ52" s="148"/>
      <c r="AR52" s="148"/>
      <c r="AS52" s="148"/>
      <c r="AT52" s="148"/>
      <c r="AU52" s="148"/>
      <c r="AV52" s="148"/>
      <c r="AW52" s="148"/>
      <c r="AX52" s="148"/>
      <c r="AY52" s="148"/>
      <c r="AZ52" s="148"/>
      <c r="BA52" s="148"/>
      <c r="BB52" s="148"/>
      <c r="BC52" s="148"/>
      <c r="BD52" s="148"/>
      <c r="BE52" s="148"/>
      <c r="BF52" s="148"/>
      <c r="BG52" s="148"/>
      <c r="BH52" s="148"/>
    </row>
    <row r="53" spans="1:60" s="145" customFormat="1" ht="19.149999999999999" customHeight="1" x14ac:dyDescent="0.15">
      <c r="A53" s="29" t="s">
        <v>71</v>
      </c>
      <c r="B53" s="261"/>
      <c r="C53" s="155">
        <f t="shared" si="5"/>
        <v>51</v>
      </c>
      <c r="D53" s="156" t="s">
        <v>202</v>
      </c>
      <c r="E53" s="159" t="s">
        <v>203</v>
      </c>
      <c r="F53" s="56" t="s">
        <v>201</v>
      </c>
      <c r="G53" s="56"/>
      <c r="H53" s="159">
        <v>9</v>
      </c>
      <c r="I53" s="159">
        <v>8</v>
      </c>
      <c r="J53" s="159">
        <v>3</v>
      </c>
      <c r="K53" s="159">
        <v>17</v>
      </c>
      <c r="L53" s="159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</row>
    <row r="54" spans="1:60" s="145" customFormat="1" ht="19.149999999999999" customHeight="1" x14ac:dyDescent="0.15">
      <c r="A54" s="29" t="s">
        <v>71</v>
      </c>
      <c r="B54" s="261"/>
      <c r="C54" s="155">
        <f t="shared" si="5"/>
        <v>52</v>
      </c>
      <c r="D54" s="156" t="s">
        <v>204</v>
      </c>
      <c r="E54" s="159" t="s">
        <v>205</v>
      </c>
      <c r="F54" s="56" t="s">
        <v>201</v>
      </c>
      <c r="G54" s="56"/>
      <c r="H54" s="159">
        <v>9</v>
      </c>
      <c r="I54" s="159">
        <v>8</v>
      </c>
      <c r="J54" s="159">
        <v>3</v>
      </c>
      <c r="K54" s="159">
        <v>17</v>
      </c>
      <c r="L54" s="159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48"/>
      <c r="AG54" s="148"/>
      <c r="AH54" s="148"/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AV54" s="148"/>
      <c r="AW54" s="148"/>
      <c r="AX54" s="148"/>
      <c r="AY54" s="148"/>
      <c r="AZ54" s="148"/>
      <c r="BA54" s="148"/>
      <c r="BB54" s="148"/>
      <c r="BC54" s="148"/>
      <c r="BD54" s="148"/>
      <c r="BE54" s="148"/>
      <c r="BF54" s="148"/>
      <c r="BG54" s="148"/>
      <c r="BH54" s="148"/>
    </row>
    <row r="55" spans="1:60" s="145" customFormat="1" ht="19.149999999999999" customHeight="1" x14ac:dyDescent="0.15">
      <c r="A55" s="29" t="s">
        <v>71</v>
      </c>
      <c r="B55" s="261"/>
      <c r="C55" s="155">
        <f t="shared" si="5"/>
        <v>53</v>
      </c>
      <c r="D55" s="156" t="s">
        <v>206</v>
      </c>
      <c r="E55" s="159" t="s">
        <v>207</v>
      </c>
      <c r="F55" s="56" t="s">
        <v>201</v>
      </c>
      <c r="G55" s="56"/>
      <c r="H55" s="159">
        <v>9</v>
      </c>
      <c r="I55" s="159">
        <v>9</v>
      </c>
      <c r="J55" s="159">
        <v>3</v>
      </c>
      <c r="K55" s="159">
        <v>18</v>
      </c>
      <c r="L55" s="159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</row>
    <row r="56" spans="1:60" s="145" customFormat="1" ht="19.149999999999999" customHeight="1" x14ac:dyDescent="0.15">
      <c r="A56" s="29" t="s">
        <v>71</v>
      </c>
      <c r="B56" s="261"/>
      <c r="C56" s="155">
        <f t="shared" si="5"/>
        <v>54</v>
      </c>
      <c r="D56" s="156" t="s">
        <v>208</v>
      </c>
      <c r="E56" s="159"/>
      <c r="F56" s="56"/>
      <c r="G56" s="56" t="s">
        <v>187</v>
      </c>
      <c r="H56" s="159"/>
      <c r="I56" s="159"/>
      <c r="J56" s="159"/>
      <c r="K56" s="159"/>
      <c r="L56" s="159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48"/>
      <c r="AG56" s="148"/>
      <c r="AH56" s="148"/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AV56" s="148"/>
      <c r="AW56" s="148"/>
      <c r="AX56" s="148"/>
      <c r="AY56" s="148"/>
      <c r="AZ56" s="148"/>
      <c r="BA56" s="148"/>
      <c r="BB56" s="148"/>
      <c r="BC56" s="148"/>
      <c r="BD56" s="148"/>
      <c r="BE56" s="148"/>
      <c r="BF56" s="148"/>
      <c r="BG56" s="148"/>
      <c r="BH56" s="148"/>
    </row>
    <row r="57" spans="1:60" s="145" customFormat="1" ht="19.149999999999999" customHeight="1" x14ac:dyDescent="0.15">
      <c r="A57" s="29" t="s">
        <v>71</v>
      </c>
      <c r="B57" s="261"/>
      <c r="C57" s="155">
        <f t="shared" si="5"/>
        <v>55</v>
      </c>
      <c r="D57" s="156" t="s">
        <v>209</v>
      </c>
      <c r="E57" s="159" t="s">
        <v>210</v>
      </c>
      <c r="F57" s="56"/>
      <c r="G57" s="56" t="s">
        <v>193</v>
      </c>
      <c r="H57" s="159">
        <v>8</v>
      </c>
      <c r="I57" s="159">
        <v>9</v>
      </c>
      <c r="J57" s="159">
        <v>3</v>
      </c>
      <c r="K57" s="159">
        <v>17</v>
      </c>
      <c r="L57" s="159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</row>
    <row r="58" spans="1:60" s="145" customFormat="1" ht="19.149999999999999" customHeight="1" x14ac:dyDescent="0.15">
      <c r="A58" s="29" t="s">
        <v>71</v>
      </c>
      <c r="B58" s="261"/>
      <c r="C58" s="155">
        <f t="shared" si="5"/>
        <v>56</v>
      </c>
      <c r="D58" s="156" t="s">
        <v>211</v>
      </c>
      <c r="E58" s="159" t="s">
        <v>212</v>
      </c>
      <c r="F58" s="56"/>
      <c r="G58" s="56" t="s">
        <v>193</v>
      </c>
      <c r="H58" s="159">
        <v>9</v>
      </c>
      <c r="I58" s="159">
        <v>9</v>
      </c>
      <c r="J58" s="159">
        <v>3</v>
      </c>
      <c r="K58" s="159">
        <v>18</v>
      </c>
      <c r="L58" s="159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48"/>
      <c r="AG58" s="148"/>
      <c r="AH58" s="148"/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AV58" s="148"/>
      <c r="AW58" s="148"/>
      <c r="AX58" s="148"/>
      <c r="AY58" s="148"/>
      <c r="AZ58" s="148"/>
      <c r="BA58" s="148"/>
      <c r="BB58" s="148"/>
      <c r="BC58" s="148"/>
      <c r="BD58" s="148"/>
      <c r="BE58" s="148"/>
      <c r="BF58" s="148"/>
      <c r="BG58" s="148"/>
      <c r="BH58" s="148"/>
    </row>
    <row r="59" spans="1:60" s="145" customFormat="1" ht="19.149999999999999" customHeight="1" x14ac:dyDescent="0.15">
      <c r="A59" s="29" t="s">
        <v>71</v>
      </c>
      <c r="B59" s="261"/>
      <c r="C59" s="155">
        <f t="shared" si="5"/>
        <v>57</v>
      </c>
      <c r="D59" s="156" t="s">
        <v>213</v>
      </c>
      <c r="E59" s="159" t="s">
        <v>214</v>
      </c>
      <c r="F59" s="56" t="s">
        <v>201</v>
      </c>
      <c r="G59" s="56"/>
      <c r="H59" s="159">
        <v>9</v>
      </c>
      <c r="I59" s="159">
        <v>9</v>
      </c>
      <c r="J59" s="159">
        <v>3</v>
      </c>
      <c r="K59" s="159">
        <v>18</v>
      </c>
      <c r="L59" s="159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</row>
    <row r="60" spans="1:60" s="145" customFormat="1" ht="19.149999999999999" customHeight="1" x14ac:dyDescent="0.15">
      <c r="A60" s="29" t="s">
        <v>71</v>
      </c>
      <c r="B60" s="261" t="s">
        <v>215</v>
      </c>
      <c r="C60" s="155">
        <f t="shared" ref="C60:C70" si="6">ROW()-2</f>
        <v>58</v>
      </c>
      <c r="D60" s="156" t="s">
        <v>216</v>
      </c>
      <c r="E60" s="159" t="s">
        <v>217</v>
      </c>
      <c r="F60" s="158" t="s">
        <v>218</v>
      </c>
      <c r="G60" s="158"/>
      <c r="H60" s="159">
        <v>8</v>
      </c>
      <c r="I60" s="159">
        <v>10</v>
      </c>
      <c r="J60" s="159">
        <v>4</v>
      </c>
      <c r="K60" s="159">
        <v>18</v>
      </c>
      <c r="L60" s="159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AV60" s="148"/>
      <c r="AW60" s="148"/>
      <c r="AX60" s="148"/>
      <c r="AY60" s="148"/>
      <c r="AZ60" s="148"/>
      <c r="BA60" s="148"/>
      <c r="BB60" s="148"/>
      <c r="BC60" s="148"/>
      <c r="BD60" s="148"/>
      <c r="BE60" s="148"/>
      <c r="BF60" s="148"/>
      <c r="BG60" s="148"/>
      <c r="BH60" s="148"/>
    </row>
    <row r="61" spans="1:60" ht="19.149999999999999" customHeight="1" x14ac:dyDescent="0.15">
      <c r="A61" s="29" t="s">
        <v>71</v>
      </c>
      <c r="B61" s="261"/>
      <c r="C61" s="155">
        <f t="shared" si="6"/>
        <v>59</v>
      </c>
      <c r="D61" s="164" t="s">
        <v>219</v>
      </c>
      <c r="E61" s="159" t="s">
        <v>220</v>
      </c>
      <c r="F61" s="158" t="s">
        <v>221</v>
      </c>
      <c r="G61" s="158"/>
      <c r="H61" s="159">
        <v>9</v>
      </c>
      <c r="I61" s="159">
        <v>8</v>
      </c>
      <c r="J61" s="159">
        <v>3</v>
      </c>
      <c r="K61" s="159">
        <v>17</v>
      </c>
      <c r="L61" s="159"/>
    </row>
    <row r="62" spans="1:60" ht="19.149999999999999" customHeight="1" x14ac:dyDescent="0.15">
      <c r="A62" s="29" t="s">
        <v>71</v>
      </c>
      <c r="B62" s="261"/>
      <c r="C62" s="155">
        <f t="shared" si="6"/>
        <v>60</v>
      </c>
      <c r="D62" s="156" t="s">
        <v>222</v>
      </c>
      <c r="E62" s="159" t="s">
        <v>223</v>
      </c>
      <c r="F62" s="176"/>
      <c r="G62" s="56" t="s">
        <v>224</v>
      </c>
      <c r="H62" s="159"/>
      <c r="I62" s="159"/>
      <c r="J62" s="159"/>
      <c r="K62" s="159"/>
      <c r="L62" s="159"/>
    </row>
    <row r="63" spans="1:60" ht="19.149999999999999" customHeight="1" x14ac:dyDescent="0.15">
      <c r="A63" s="29" t="s">
        <v>101</v>
      </c>
      <c r="B63" s="262" t="s">
        <v>225</v>
      </c>
      <c r="C63" s="155">
        <f t="shared" si="6"/>
        <v>61</v>
      </c>
      <c r="D63" s="156" t="s">
        <v>226</v>
      </c>
      <c r="E63" s="156" t="s">
        <v>227</v>
      </c>
      <c r="F63" s="177"/>
      <c r="G63" s="177" t="s">
        <v>228</v>
      </c>
      <c r="H63" s="159">
        <v>8</v>
      </c>
      <c r="I63" s="159">
        <v>7</v>
      </c>
      <c r="J63" s="159">
        <v>3</v>
      </c>
      <c r="K63" s="159">
        <v>15</v>
      </c>
      <c r="L63" s="159"/>
    </row>
    <row r="64" spans="1:60" ht="19.149999999999999" customHeight="1" x14ac:dyDescent="0.15">
      <c r="A64" s="29" t="s">
        <v>101</v>
      </c>
      <c r="B64" s="262"/>
      <c r="C64" s="155"/>
      <c r="D64" s="156" t="s">
        <v>229</v>
      </c>
      <c r="E64" s="156"/>
      <c r="F64" s="177"/>
      <c r="G64" s="177" t="s">
        <v>228</v>
      </c>
      <c r="H64" s="159"/>
      <c r="I64" s="159"/>
      <c r="J64" s="159"/>
      <c r="K64" s="159"/>
      <c r="L64" s="159"/>
    </row>
    <row r="65" spans="1:12" ht="35.85" customHeight="1" x14ac:dyDescent="0.15">
      <c r="A65" s="29" t="s">
        <v>101</v>
      </c>
      <c r="B65" s="260"/>
      <c r="C65" s="155">
        <f t="shared" si="6"/>
        <v>63</v>
      </c>
      <c r="D65" s="156" t="s">
        <v>230</v>
      </c>
      <c r="E65" s="156" t="s">
        <v>231</v>
      </c>
      <c r="F65" s="177"/>
      <c r="G65" s="177" t="s">
        <v>228</v>
      </c>
      <c r="H65" s="159">
        <v>7</v>
      </c>
      <c r="I65" s="159">
        <v>6</v>
      </c>
      <c r="J65" s="159">
        <v>3</v>
      </c>
      <c r="K65" s="159">
        <v>13</v>
      </c>
      <c r="L65" s="159"/>
    </row>
    <row r="66" spans="1:12" ht="19.149999999999999" customHeight="1" x14ac:dyDescent="0.15">
      <c r="A66" s="29" t="s">
        <v>101</v>
      </c>
      <c r="B66" s="260"/>
      <c r="C66" s="155">
        <f t="shared" si="6"/>
        <v>64</v>
      </c>
      <c r="D66" s="156" t="s">
        <v>232</v>
      </c>
      <c r="E66" s="159" t="s">
        <v>233</v>
      </c>
      <c r="F66" s="56" t="s">
        <v>234</v>
      </c>
      <c r="G66" s="56"/>
      <c r="H66" s="159">
        <v>9</v>
      </c>
      <c r="I66" s="159">
        <v>6</v>
      </c>
      <c r="J66" s="159">
        <v>2</v>
      </c>
      <c r="K66" s="159">
        <v>15</v>
      </c>
      <c r="L66" s="159"/>
    </row>
    <row r="67" spans="1:12" ht="19.149999999999999" customHeight="1" x14ac:dyDescent="0.15">
      <c r="A67" s="29" t="s">
        <v>101</v>
      </c>
      <c r="B67" s="260"/>
      <c r="C67" s="155">
        <f t="shared" si="6"/>
        <v>65</v>
      </c>
      <c r="D67" s="156" t="s">
        <v>235</v>
      </c>
      <c r="E67" s="159" t="s">
        <v>236</v>
      </c>
      <c r="F67" s="56" t="s">
        <v>237</v>
      </c>
      <c r="G67" s="56"/>
      <c r="H67" s="159">
        <v>6</v>
      </c>
      <c r="I67" s="159">
        <v>8</v>
      </c>
      <c r="J67" s="159">
        <v>4</v>
      </c>
      <c r="K67" s="159">
        <v>14</v>
      </c>
      <c r="L67" s="159"/>
    </row>
    <row r="68" spans="1:12" ht="19.149999999999999" customHeight="1" x14ac:dyDescent="0.15">
      <c r="A68" s="29" t="s">
        <v>101</v>
      </c>
      <c r="B68" s="260"/>
      <c r="C68" s="155">
        <f t="shared" si="6"/>
        <v>66</v>
      </c>
      <c r="D68" s="156" t="s">
        <v>238</v>
      </c>
      <c r="E68" s="159" t="s">
        <v>239</v>
      </c>
      <c r="F68" s="187"/>
      <c r="G68" s="187" t="s">
        <v>240</v>
      </c>
      <c r="H68" s="159">
        <v>7</v>
      </c>
      <c r="I68" s="159">
        <v>7</v>
      </c>
      <c r="J68" s="159">
        <v>3</v>
      </c>
      <c r="K68" s="159">
        <v>14</v>
      </c>
      <c r="L68" s="159"/>
    </row>
    <row r="69" spans="1:12" ht="19.149999999999999" customHeight="1" x14ac:dyDescent="0.15">
      <c r="A69" s="29" t="s">
        <v>101</v>
      </c>
      <c r="B69" s="260"/>
      <c r="C69" s="155">
        <f t="shared" si="6"/>
        <v>67</v>
      </c>
      <c r="D69" s="156" t="s">
        <v>241</v>
      </c>
      <c r="E69" s="159" t="s">
        <v>242</v>
      </c>
      <c r="F69" s="187"/>
      <c r="G69" s="187" t="s">
        <v>240</v>
      </c>
      <c r="H69" s="159">
        <v>8</v>
      </c>
      <c r="I69" s="159">
        <v>6</v>
      </c>
      <c r="J69" s="159">
        <v>3</v>
      </c>
      <c r="K69" s="159">
        <v>14</v>
      </c>
      <c r="L69" s="159"/>
    </row>
    <row r="70" spans="1:12" ht="19.149999999999999" customHeight="1" x14ac:dyDescent="0.15">
      <c r="A70" s="29" t="s">
        <v>101</v>
      </c>
      <c r="B70" s="260"/>
      <c r="C70" s="155">
        <f t="shared" si="6"/>
        <v>68</v>
      </c>
      <c r="D70" s="156" t="s">
        <v>243</v>
      </c>
      <c r="E70" s="159" t="s">
        <v>244</v>
      </c>
      <c r="F70" s="56" t="s">
        <v>245</v>
      </c>
      <c r="G70" s="56"/>
      <c r="H70" s="159">
        <v>5</v>
      </c>
      <c r="I70" s="159">
        <v>10</v>
      </c>
      <c r="J70" s="159">
        <v>5</v>
      </c>
      <c r="K70" s="159">
        <v>15</v>
      </c>
      <c r="L70" s="159"/>
    </row>
    <row r="71" spans="1:12" ht="19.149999999999999" customHeight="1" x14ac:dyDescent="0.15">
      <c r="A71" s="29" t="s">
        <v>101</v>
      </c>
      <c r="B71" s="260"/>
      <c r="C71" s="155">
        <f t="shared" ref="C71:C80" si="7">ROW()-2</f>
        <v>69</v>
      </c>
      <c r="D71" s="156" t="s">
        <v>246</v>
      </c>
      <c r="E71" s="156" t="s">
        <v>247</v>
      </c>
      <c r="F71" s="170" t="s">
        <v>248</v>
      </c>
      <c r="G71" s="170"/>
      <c r="H71" s="159">
        <v>6</v>
      </c>
      <c r="I71" s="159">
        <v>6</v>
      </c>
      <c r="J71" s="159">
        <v>3</v>
      </c>
      <c r="K71" s="159">
        <v>12</v>
      </c>
      <c r="L71" s="159"/>
    </row>
    <row r="72" spans="1:12" ht="19.149999999999999" customHeight="1" x14ac:dyDescent="0.15">
      <c r="A72" s="29" t="s">
        <v>101</v>
      </c>
      <c r="B72" s="260"/>
      <c r="C72" s="155">
        <f t="shared" si="7"/>
        <v>70</v>
      </c>
      <c r="D72" s="156" t="s">
        <v>249</v>
      </c>
      <c r="E72" s="156" t="s">
        <v>250</v>
      </c>
      <c r="F72" s="177"/>
      <c r="G72" s="177" t="s">
        <v>240</v>
      </c>
      <c r="H72" s="159">
        <v>6</v>
      </c>
      <c r="I72" s="159">
        <v>6</v>
      </c>
      <c r="J72" s="159">
        <v>3</v>
      </c>
      <c r="K72" s="159">
        <v>12</v>
      </c>
      <c r="L72" s="159"/>
    </row>
    <row r="73" spans="1:12" ht="19.149999999999999" customHeight="1" x14ac:dyDescent="0.15">
      <c r="A73" s="29" t="s">
        <v>101</v>
      </c>
      <c r="B73" s="260"/>
      <c r="C73" s="155">
        <f t="shared" si="7"/>
        <v>71</v>
      </c>
      <c r="D73" s="156" t="s">
        <v>251</v>
      </c>
      <c r="E73" s="156" t="s">
        <v>252</v>
      </c>
      <c r="F73" s="170" t="s">
        <v>253</v>
      </c>
      <c r="G73" s="170"/>
      <c r="H73" s="159">
        <v>6</v>
      </c>
      <c r="I73" s="159">
        <v>8</v>
      </c>
      <c r="J73" s="159">
        <v>4</v>
      </c>
      <c r="K73" s="159">
        <v>14</v>
      </c>
      <c r="L73" s="159"/>
    </row>
    <row r="74" spans="1:12" ht="19.149999999999999" customHeight="1" x14ac:dyDescent="0.15">
      <c r="A74" s="29" t="s">
        <v>101</v>
      </c>
      <c r="B74" s="260"/>
      <c r="C74" s="155">
        <f t="shared" si="7"/>
        <v>72</v>
      </c>
      <c r="D74" s="156" t="s">
        <v>254</v>
      </c>
      <c r="E74" s="156" t="s">
        <v>255</v>
      </c>
      <c r="F74" s="170" t="s">
        <v>253</v>
      </c>
      <c r="G74" s="170"/>
      <c r="H74" s="159">
        <v>6</v>
      </c>
      <c r="I74" s="159">
        <v>8</v>
      </c>
      <c r="J74" s="159">
        <v>5</v>
      </c>
      <c r="K74" s="159">
        <v>14</v>
      </c>
      <c r="L74" s="159"/>
    </row>
    <row r="75" spans="1:12" ht="19.149999999999999" customHeight="1" x14ac:dyDescent="0.15">
      <c r="A75" s="29" t="s">
        <v>101</v>
      </c>
      <c r="B75" s="260"/>
      <c r="C75" s="155">
        <f t="shared" si="7"/>
        <v>73</v>
      </c>
      <c r="D75" s="156" t="s">
        <v>256</v>
      </c>
      <c r="E75" s="156" t="s">
        <v>257</v>
      </c>
      <c r="F75" s="177"/>
      <c r="G75" s="177" t="s">
        <v>240</v>
      </c>
      <c r="H75" s="159">
        <v>7</v>
      </c>
      <c r="I75" s="159">
        <v>8</v>
      </c>
      <c r="J75" s="159">
        <v>2</v>
      </c>
      <c r="K75" s="159">
        <v>15</v>
      </c>
      <c r="L75" s="159"/>
    </row>
    <row r="76" spans="1:12" s="146" customFormat="1" ht="39" customHeight="1" x14ac:dyDescent="0.15">
      <c r="A76" s="29" t="s">
        <v>101</v>
      </c>
      <c r="B76" s="263"/>
      <c r="C76" s="178">
        <f t="shared" si="7"/>
        <v>74</v>
      </c>
      <c r="D76" s="179" t="s">
        <v>258</v>
      </c>
      <c r="E76" s="179" t="s">
        <v>259</v>
      </c>
      <c r="F76" s="188"/>
      <c r="G76" s="188" t="s">
        <v>228</v>
      </c>
      <c r="H76" s="189">
        <v>8</v>
      </c>
      <c r="I76" s="189">
        <v>7</v>
      </c>
      <c r="J76" s="189">
        <v>2</v>
      </c>
      <c r="K76" s="189">
        <v>15</v>
      </c>
      <c r="L76" s="189"/>
    </row>
    <row r="77" spans="1:12" ht="19.149999999999999" customHeight="1" x14ac:dyDescent="0.15">
      <c r="A77" s="29" t="s">
        <v>101</v>
      </c>
      <c r="B77" s="260"/>
      <c r="C77" s="155">
        <f t="shared" si="7"/>
        <v>75</v>
      </c>
      <c r="D77" s="156" t="s">
        <v>260</v>
      </c>
      <c r="E77" s="156" t="s">
        <v>261</v>
      </c>
      <c r="F77" s="170" t="s">
        <v>262</v>
      </c>
      <c r="G77" s="170"/>
      <c r="H77" s="159">
        <v>6</v>
      </c>
      <c r="I77" s="159">
        <v>10</v>
      </c>
      <c r="J77" s="159">
        <v>5</v>
      </c>
      <c r="K77" s="159">
        <v>16</v>
      </c>
      <c r="L77" s="159"/>
    </row>
    <row r="78" spans="1:12" ht="19.149999999999999" customHeight="1" x14ac:dyDescent="0.15">
      <c r="A78" s="29" t="s">
        <v>101</v>
      </c>
      <c r="B78" s="260"/>
      <c r="C78" s="155">
        <f t="shared" si="7"/>
        <v>76</v>
      </c>
      <c r="D78" s="156" t="s">
        <v>263</v>
      </c>
      <c r="E78" s="156" t="s">
        <v>264</v>
      </c>
      <c r="F78" s="170" t="s">
        <v>262</v>
      </c>
      <c r="G78" s="170"/>
      <c r="H78" s="159">
        <v>6</v>
      </c>
      <c r="I78" s="159">
        <v>10</v>
      </c>
      <c r="J78" s="159">
        <v>4</v>
      </c>
      <c r="K78" s="159">
        <v>16</v>
      </c>
      <c r="L78" s="159"/>
    </row>
    <row r="79" spans="1:12" ht="19.149999999999999" customHeight="1" x14ac:dyDescent="0.15">
      <c r="A79" s="29" t="s">
        <v>101</v>
      </c>
      <c r="B79" s="260"/>
      <c r="C79" s="155">
        <f t="shared" si="7"/>
        <v>77</v>
      </c>
      <c r="D79" s="156" t="s">
        <v>265</v>
      </c>
      <c r="E79" s="156" t="s">
        <v>266</v>
      </c>
      <c r="F79" s="170" t="s">
        <v>267</v>
      </c>
      <c r="G79" s="170"/>
      <c r="H79" s="159">
        <v>8</v>
      </c>
      <c r="I79" s="159">
        <v>10</v>
      </c>
      <c r="J79" s="159">
        <v>2</v>
      </c>
      <c r="K79" s="159">
        <v>18</v>
      </c>
      <c r="L79" s="159"/>
    </row>
    <row r="80" spans="1:12" ht="19.149999999999999" customHeight="1" x14ac:dyDescent="0.15">
      <c r="A80" s="29" t="s">
        <v>101</v>
      </c>
      <c r="B80" s="260"/>
      <c r="C80" s="155">
        <f t="shared" si="7"/>
        <v>78</v>
      </c>
      <c r="D80" s="156" t="s">
        <v>268</v>
      </c>
      <c r="E80" s="156" t="s">
        <v>269</v>
      </c>
      <c r="F80" s="170" t="s">
        <v>262</v>
      </c>
      <c r="G80" s="170"/>
      <c r="H80" s="159">
        <v>8</v>
      </c>
      <c r="I80" s="159">
        <v>5</v>
      </c>
      <c r="J80" s="159">
        <v>2</v>
      </c>
      <c r="K80" s="159">
        <v>13</v>
      </c>
      <c r="L80" s="159"/>
    </row>
    <row r="81" spans="1:12" ht="19.149999999999999" customHeight="1" x14ac:dyDescent="0.15">
      <c r="A81" s="29" t="s">
        <v>101</v>
      </c>
      <c r="B81" s="260"/>
      <c r="C81" s="155">
        <f t="shared" ref="C81:C90" si="8">ROW()-2</f>
        <v>79</v>
      </c>
      <c r="D81" s="156" t="s">
        <v>270</v>
      </c>
      <c r="E81" s="156" t="s">
        <v>271</v>
      </c>
      <c r="F81" s="170" t="s">
        <v>262</v>
      </c>
      <c r="G81" s="170"/>
      <c r="H81" s="159">
        <v>7</v>
      </c>
      <c r="I81" s="159">
        <v>9</v>
      </c>
      <c r="J81" s="159">
        <v>2</v>
      </c>
      <c r="K81" s="159">
        <v>16</v>
      </c>
      <c r="L81" s="159"/>
    </row>
    <row r="82" spans="1:12" ht="19.149999999999999" customHeight="1" x14ac:dyDescent="0.15">
      <c r="A82" s="29" t="s">
        <v>101</v>
      </c>
      <c r="B82" s="260"/>
      <c r="C82" s="155">
        <f t="shared" si="8"/>
        <v>80</v>
      </c>
      <c r="D82" s="156" t="s">
        <v>272</v>
      </c>
      <c r="E82" s="156" t="s">
        <v>273</v>
      </c>
      <c r="F82" s="177"/>
      <c r="G82" s="177" t="s">
        <v>240</v>
      </c>
      <c r="H82" s="159">
        <v>6</v>
      </c>
      <c r="I82" s="159">
        <v>8</v>
      </c>
      <c r="J82" s="159">
        <v>2</v>
      </c>
      <c r="K82" s="159">
        <v>14</v>
      </c>
      <c r="L82" s="159"/>
    </row>
    <row r="83" spans="1:12" ht="19.149999999999999" customHeight="1" x14ac:dyDescent="0.15">
      <c r="A83" s="29" t="s">
        <v>101</v>
      </c>
      <c r="B83" s="260"/>
      <c r="C83" s="155">
        <f t="shared" si="8"/>
        <v>81</v>
      </c>
      <c r="D83" s="156" t="s">
        <v>274</v>
      </c>
      <c r="E83" s="156" t="s">
        <v>275</v>
      </c>
      <c r="F83" s="177"/>
      <c r="G83" s="177" t="s">
        <v>240</v>
      </c>
      <c r="H83" s="159">
        <v>9</v>
      </c>
      <c r="I83" s="159">
        <v>7</v>
      </c>
      <c r="J83" s="159">
        <v>2</v>
      </c>
      <c r="K83" s="159">
        <v>16</v>
      </c>
      <c r="L83" s="159"/>
    </row>
    <row r="84" spans="1:12" ht="19.149999999999999" customHeight="1" x14ac:dyDescent="0.15">
      <c r="A84" s="29" t="s">
        <v>101</v>
      </c>
      <c r="B84" s="260"/>
      <c r="C84" s="155">
        <f t="shared" si="8"/>
        <v>82</v>
      </c>
      <c r="D84" s="156" t="s">
        <v>276</v>
      </c>
      <c r="E84" s="156" t="s">
        <v>277</v>
      </c>
      <c r="F84" s="177"/>
      <c r="G84" s="177" t="s">
        <v>240</v>
      </c>
      <c r="H84" s="159">
        <v>10</v>
      </c>
      <c r="I84" s="159">
        <v>5</v>
      </c>
      <c r="J84" s="159">
        <v>1</v>
      </c>
      <c r="K84" s="159">
        <v>15</v>
      </c>
      <c r="L84" s="159"/>
    </row>
    <row r="85" spans="1:12" ht="19.149999999999999" customHeight="1" x14ac:dyDescent="0.15">
      <c r="A85" s="29" t="s">
        <v>101</v>
      </c>
      <c r="B85" s="260"/>
      <c r="C85" s="155">
        <f t="shared" si="8"/>
        <v>83</v>
      </c>
      <c r="D85" s="156" t="s">
        <v>278</v>
      </c>
      <c r="E85" s="156" t="s">
        <v>279</v>
      </c>
      <c r="F85" s="177"/>
      <c r="G85" s="177" t="s">
        <v>228</v>
      </c>
      <c r="H85" s="159">
        <v>7</v>
      </c>
      <c r="I85" s="159">
        <v>9</v>
      </c>
      <c r="J85" s="159">
        <v>2</v>
      </c>
      <c r="K85" s="159">
        <v>16</v>
      </c>
      <c r="L85" s="159"/>
    </row>
    <row r="86" spans="1:12" ht="19.149999999999999" customHeight="1" x14ac:dyDescent="0.15">
      <c r="A86" s="29" t="s">
        <v>101</v>
      </c>
      <c r="B86" s="260"/>
      <c r="C86" s="155">
        <f t="shared" si="8"/>
        <v>84</v>
      </c>
      <c r="D86" s="156" t="s">
        <v>280</v>
      </c>
      <c r="E86" s="156" t="s">
        <v>281</v>
      </c>
      <c r="F86" s="177"/>
      <c r="G86" s="177" t="s">
        <v>228</v>
      </c>
      <c r="H86" s="159">
        <v>6</v>
      </c>
      <c r="I86" s="159">
        <v>6</v>
      </c>
      <c r="J86" s="159">
        <v>2</v>
      </c>
      <c r="K86" s="159">
        <v>12</v>
      </c>
      <c r="L86" s="159"/>
    </row>
    <row r="87" spans="1:12" ht="19.149999999999999" customHeight="1" x14ac:dyDescent="0.15">
      <c r="A87" s="29" t="s">
        <v>101</v>
      </c>
      <c r="B87" s="260"/>
      <c r="C87" s="155">
        <f t="shared" si="8"/>
        <v>85</v>
      </c>
      <c r="D87" s="156" t="s">
        <v>282</v>
      </c>
      <c r="E87" s="156" t="s">
        <v>283</v>
      </c>
      <c r="F87" s="177"/>
      <c r="G87" s="177" t="s">
        <v>228</v>
      </c>
      <c r="H87" s="159">
        <v>8</v>
      </c>
      <c r="I87" s="159">
        <v>8</v>
      </c>
      <c r="J87" s="159">
        <v>2</v>
      </c>
      <c r="K87" s="159">
        <v>16</v>
      </c>
      <c r="L87" s="159"/>
    </row>
    <row r="88" spans="1:12" s="147" customFormat="1" ht="21.75" customHeight="1" x14ac:dyDescent="0.15">
      <c r="A88" s="180" t="s">
        <v>51</v>
      </c>
      <c r="B88" s="264" t="s">
        <v>284</v>
      </c>
      <c r="C88" s="155">
        <f t="shared" si="8"/>
        <v>86</v>
      </c>
      <c r="D88" s="181" t="s">
        <v>285</v>
      </c>
      <c r="E88" s="190" t="s">
        <v>286</v>
      </c>
      <c r="F88" s="191" t="s">
        <v>287</v>
      </c>
      <c r="G88" s="191"/>
      <c r="H88" s="192">
        <v>8</v>
      </c>
      <c r="I88" s="192">
        <v>10</v>
      </c>
      <c r="J88" s="192">
        <v>3</v>
      </c>
      <c r="K88" s="192">
        <f>H88+I88</f>
        <v>18</v>
      </c>
      <c r="L88" s="206"/>
    </row>
    <row r="89" spans="1:12" s="147" customFormat="1" ht="21.75" customHeight="1" x14ac:dyDescent="0.15">
      <c r="A89" s="180" t="s">
        <v>51</v>
      </c>
      <c r="B89" s="265"/>
      <c r="C89" s="155">
        <f t="shared" si="8"/>
        <v>87</v>
      </c>
      <c r="D89" s="182" t="s">
        <v>288</v>
      </c>
      <c r="E89" s="182" t="s">
        <v>289</v>
      </c>
      <c r="F89" s="191" t="s">
        <v>287</v>
      </c>
      <c r="G89" s="191"/>
      <c r="H89" s="192">
        <v>7</v>
      </c>
      <c r="I89" s="192">
        <v>8</v>
      </c>
      <c r="J89" s="192">
        <v>3</v>
      </c>
      <c r="K89" s="192">
        <f t="shared" ref="K89:K94" si="9">H89+I89</f>
        <v>15</v>
      </c>
      <c r="L89" s="206"/>
    </row>
    <row r="90" spans="1:12" s="147" customFormat="1" ht="21.75" customHeight="1" x14ac:dyDescent="0.15">
      <c r="A90" s="180" t="s">
        <v>51</v>
      </c>
      <c r="B90" s="265"/>
      <c r="C90" s="155">
        <f t="shared" si="8"/>
        <v>88</v>
      </c>
      <c r="D90" s="182" t="s">
        <v>290</v>
      </c>
      <c r="E90" s="182" t="s">
        <v>291</v>
      </c>
      <c r="F90" s="191" t="s">
        <v>287</v>
      </c>
      <c r="G90" s="191"/>
      <c r="H90" s="192">
        <v>8</v>
      </c>
      <c r="I90" s="192">
        <v>10</v>
      </c>
      <c r="J90" s="192">
        <v>3</v>
      </c>
      <c r="K90" s="192">
        <f t="shared" si="9"/>
        <v>18</v>
      </c>
      <c r="L90" s="206"/>
    </row>
    <row r="91" spans="1:12" s="147" customFormat="1" ht="21.75" customHeight="1" x14ac:dyDescent="0.15">
      <c r="A91" s="180" t="s">
        <v>51</v>
      </c>
      <c r="B91" s="265"/>
      <c r="C91" s="155">
        <f t="shared" ref="C91:C94" si="10">ROW()-2</f>
        <v>89</v>
      </c>
      <c r="D91" s="182" t="s">
        <v>292</v>
      </c>
      <c r="E91" s="182" t="s">
        <v>293</v>
      </c>
      <c r="F91" s="191" t="s">
        <v>287</v>
      </c>
      <c r="G91" s="191"/>
      <c r="H91" s="192">
        <v>7</v>
      </c>
      <c r="I91" s="192">
        <v>9</v>
      </c>
      <c r="J91" s="192">
        <v>2</v>
      </c>
      <c r="K91" s="192">
        <f t="shared" si="9"/>
        <v>16</v>
      </c>
      <c r="L91" s="206"/>
    </row>
    <row r="92" spans="1:12" s="147" customFormat="1" ht="21.75" customHeight="1" x14ac:dyDescent="0.15">
      <c r="A92" s="180" t="s">
        <v>51</v>
      </c>
      <c r="B92" s="265"/>
      <c r="C92" s="155">
        <f t="shared" si="10"/>
        <v>90</v>
      </c>
      <c r="D92" s="11" t="s">
        <v>278</v>
      </c>
      <c r="E92" s="182" t="s">
        <v>294</v>
      </c>
      <c r="F92" s="191" t="s">
        <v>287</v>
      </c>
      <c r="G92" s="191"/>
      <c r="H92" s="192">
        <v>7</v>
      </c>
      <c r="I92" s="192">
        <v>5</v>
      </c>
      <c r="J92" s="192">
        <v>2</v>
      </c>
      <c r="K92" s="192">
        <f t="shared" si="9"/>
        <v>12</v>
      </c>
      <c r="L92" s="206"/>
    </row>
    <row r="93" spans="1:12" s="147" customFormat="1" ht="21.75" customHeight="1" x14ac:dyDescent="0.15">
      <c r="A93" s="180" t="s">
        <v>51</v>
      </c>
      <c r="B93" s="265"/>
      <c r="C93" s="155">
        <f t="shared" si="10"/>
        <v>91</v>
      </c>
      <c r="D93" s="182" t="s">
        <v>295</v>
      </c>
      <c r="E93" s="182" t="s">
        <v>296</v>
      </c>
      <c r="F93" s="191" t="s">
        <v>287</v>
      </c>
      <c r="G93" s="191"/>
      <c r="H93" s="192">
        <v>9</v>
      </c>
      <c r="I93" s="192">
        <v>8</v>
      </c>
      <c r="J93" s="192">
        <v>3</v>
      </c>
      <c r="K93" s="192">
        <f t="shared" si="9"/>
        <v>17</v>
      </c>
      <c r="L93" s="206"/>
    </row>
    <row r="94" spans="1:12" s="147" customFormat="1" ht="21.75" customHeight="1" x14ac:dyDescent="0.15">
      <c r="A94" s="180" t="s">
        <v>51</v>
      </c>
      <c r="B94" s="266"/>
      <c r="C94" s="155">
        <f t="shared" si="10"/>
        <v>92</v>
      </c>
      <c r="D94" s="182" t="s">
        <v>297</v>
      </c>
      <c r="E94" s="182" t="s">
        <v>298</v>
      </c>
      <c r="F94" s="191"/>
      <c r="G94" s="191" t="s">
        <v>299</v>
      </c>
      <c r="H94" s="192">
        <v>10</v>
      </c>
      <c r="I94" s="192">
        <v>10</v>
      </c>
      <c r="J94" s="192">
        <v>5</v>
      </c>
      <c r="K94" s="192">
        <f t="shared" si="9"/>
        <v>20</v>
      </c>
      <c r="L94" s="206"/>
    </row>
    <row r="95" spans="1:12" s="147" customFormat="1" ht="21.75" customHeight="1" x14ac:dyDescent="0.15">
      <c r="A95" s="180" t="s">
        <v>51</v>
      </c>
      <c r="B95" s="265"/>
      <c r="C95" s="155">
        <v>92</v>
      </c>
      <c r="D95" s="46" t="s">
        <v>300</v>
      </c>
      <c r="E95" s="46" t="s">
        <v>301</v>
      </c>
      <c r="F95" s="193"/>
      <c r="G95" s="193" t="s">
        <v>302</v>
      </c>
      <c r="H95" s="192"/>
      <c r="I95" s="192"/>
      <c r="J95" s="192"/>
      <c r="K95" s="192"/>
      <c r="L95" s="206"/>
    </row>
    <row r="96" spans="1:12" s="147" customFormat="1" ht="21.75" customHeight="1" x14ac:dyDescent="0.15">
      <c r="A96" s="180" t="s">
        <v>51</v>
      </c>
      <c r="B96" s="267" t="s">
        <v>303</v>
      </c>
      <c r="C96" s="155">
        <f t="shared" ref="C96:C101" si="11">ROW()-2</f>
        <v>94</v>
      </c>
      <c r="D96" s="183" t="s">
        <v>304</v>
      </c>
      <c r="E96" s="194" t="s">
        <v>305</v>
      </c>
      <c r="F96" s="195" t="s">
        <v>306</v>
      </c>
      <c r="G96" s="195"/>
      <c r="H96" s="196">
        <v>8</v>
      </c>
      <c r="I96" s="196">
        <v>10</v>
      </c>
      <c r="J96" s="196">
        <v>5</v>
      </c>
      <c r="K96" s="196">
        <f t="shared" ref="K96:K101" si="12">H96+I96</f>
        <v>18</v>
      </c>
      <c r="L96" s="207"/>
    </row>
    <row r="97" spans="1:12" s="147" customFormat="1" ht="21.75" customHeight="1" x14ac:dyDescent="0.15">
      <c r="A97" s="180" t="s">
        <v>51</v>
      </c>
      <c r="B97" s="268"/>
      <c r="C97" s="155">
        <f t="shared" si="11"/>
        <v>95</v>
      </c>
      <c r="D97" s="185" t="s">
        <v>307</v>
      </c>
      <c r="E97" s="197" t="s">
        <v>305</v>
      </c>
      <c r="F97" s="195"/>
      <c r="G97" s="195" t="s">
        <v>308</v>
      </c>
      <c r="H97" s="198">
        <v>9</v>
      </c>
      <c r="I97" s="198">
        <v>9</v>
      </c>
      <c r="J97" s="198">
        <v>5</v>
      </c>
      <c r="K97" s="198">
        <f t="shared" si="12"/>
        <v>18</v>
      </c>
      <c r="L97" s="208"/>
    </row>
    <row r="98" spans="1:12" s="147" customFormat="1" ht="21.75" customHeight="1" x14ac:dyDescent="0.15">
      <c r="A98" s="180" t="s">
        <v>51</v>
      </c>
      <c r="B98" s="268"/>
      <c r="C98" s="155">
        <f t="shared" si="11"/>
        <v>96</v>
      </c>
      <c r="D98" s="185" t="s">
        <v>309</v>
      </c>
      <c r="E98" s="197" t="s">
        <v>305</v>
      </c>
      <c r="F98" s="195" t="s">
        <v>306</v>
      </c>
      <c r="G98" s="195"/>
      <c r="H98" s="198">
        <v>9</v>
      </c>
      <c r="I98" s="198">
        <v>10</v>
      </c>
      <c r="J98" s="198">
        <v>5</v>
      </c>
      <c r="K98" s="198">
        <f t="shared" si="12"/>
        <v>19</v>
      </c>
      <c r="L98" s="208"/>
    </row>
    <row r="99" spans="1:12" s="147" customFormat="1" ht="21.75" customHeight="1" x14ac:dyDescent="0.15">
      <c r="A99" s="180" t="s">
        <v>51</v>
      </c>
      <c r="B99" s="268"/>
      <c r="C99" s="155">
        <f t="shared" si="11"/>
        <v>97</v>
      </c>
      <c r="D99" s="185" t="s">
        <v>310</v>
      </c>
      <c r="E99" s="197" t="s">
        <v>311</v>
      </c>
      <c r="F99" s="195"/>
      <c r="G99" s="195" t="s">
        <v>308</v>
      </c>
      <c r="H99" s="198">
        <v>8</v>
      </c>
      <c r="I99" s="198">
        <v>7</v>
      </c>
      <c r="J99" s="198">
        <v>4</v>
      </c>
      <c r="K99" s="198">
        <f t="shared" si="12"/>
        <v>15</v>
      </c>
      <c r="L99" s="208"/>
    </row>
    <row r="100" spans="1:12" s="147" customFormat="1" ht="21.75" customHeight="1" x14ac:dyDescent="0.15">
      <c r="A100" s="180" t="s">
        <v>51</v>
      </c>
      <c r="B100" s="268"/>
      <c r="C100" s="155">
        <f t="shared" si="11"/>
        <v>98</v>
      </c>
      <c r="D100" s="186" t="s">
        <v>312</v>
      </c>
      <c r="E100" s="199" t="s">
        <v>313</v>
      </c>
      <c r="F100" s="195" t="s">
        <v>306</v>
      </c>
      <c r="G100" s="195"/>
      <c r="H100" s="198">
        <v>9</v>
      </c>
      <c r="I100" s="198">
        <v>9</v>
      </c>
      <c r="J100" s="198">
        <v>3</v>
      </c>
      <c r="K100" s="198">
        <f t="shared" si="12"/>
        <v>18</v>
      </c>
      <c r="L100" s="208"/>
    </row>
    <row r="101" spans="1:12" s="147" customFormat="1" ht="21.75" customHeight="1" x14ac:dyDescent="0.15">
      <c r="A101" s="180" t="s">
        <v>51</v>
      </c>
      <c r="B101" s="267" t="s">
        <v>314</v>
      </c>
      <c r="C101" s="155">
        <f t="shared" si="11"/>
        <v>99</v>
      </c>
      <c r="D101" s="185" t="s">
        <v>315</v>
      </c>
      <c r="E101" s="197" t="s">
        <v>316</v>
      </c>
      <c r="F101" s="200" t="s">
        <v>317</v>
      </c>
      <c r="G101" s="200"/>
      <c r="H101" s="198">
        <v>8</v>
      </c>
      <c r="I101" s="198">
        <v>8</v>
      </c>
      <c r="J101" s="198">
        <v>5</v>
      </c>
      <c r="K101" s="198">
        <f t="shared" si="12"/>
        <v>16</v>
      </c>
      <c r="L101" s="208"/>
    </row>
    <row r="102" spans="1:12" s="147" customFormat="1" ht="21.75" customHeight="1" x14ac:dyDescent="0.15">
      <c r="A102" s="180" t="s">
        <v>51</v>
      </c>
      <c r="B102" s="268"/>
      <c r="C102" s="155">
        <f t="shared" ref="C102:C111" si="13">ROW()-2</f>
        <v>100</v>
      </c>
      <c r="D102" s="185" t="s">
        <v>318</v>
      </c>
      <c r="E102" s="197" t="s">
        <v>316</v>
      </c>
      <c r="F102" s="200" t="s">
        <v>317</v>
      </c>
      <c r="G102" s="200"/>
      <c r="H102" s="198">
        <v>9</v>
      </c>
      <c r="I102" s="198">
        <v>8</v>
      </c>
      <c r="J102" s="198">
        <v>5</v>
      </c>
      <c r="K102" s="198">
        <f t="shared" ref="K102:K107" si="14">H102+I102</f>
        <v>17</v>
      </c>
      <c r="L102" s="208"/>
    </row>
    <row r="103" spans="1:12" s="147" customFormat="1" ht="21.75" customHeight="1" x14ac:dyDescent="0.15">
      <c r="A103" s="180" t="s">
        <v>51</v>
      </c>
      <c r="B103" s="268"/>
      <c r="C103" s="155">
        <f t="shared" si="13"/>
        <v>101</v>
      </c>
      <c r="D103" s="185" t="s">
        <v>319</v>
      </c>
      <c r="E103" s="197" t="s">
        <v>320</v>
      </c>
      <c r="F103" s="200" t="s">
        <v>317</v>
      </c>
      <c r="G103" s="200" t="s">
        <v>61</v>
      </c>
      <c r="H103" s="198">
        <v>10</v>
      </c>
      <c r="I103" s="198">
        <v>10</v>
      </c>
      <c r="J103" s="198">
        <v>4</v>
      </c>
      <c r="K103" s="198">
        <f t="shared" si="14"/>
        <v>20</v>
      </c>
      <c r="L103" s="208"/>
    </row>
    <row r="104" spans="1:12" s="147" customFormat="1" ht="21.75" customHeight="1" x14ac:dyDescent="0.15">
      <c r="A104" s="180" t="s">
        <v>51</v>
      </c>
      <c r="B104" s="268"/>
      <c r="C104" s="155">
        <f t="shared" si="13"/>
        <v>102</v>
      </c>
      <c r="D104" s="185" t="s">
        <v>321</v>
      </c>
      <c r="E104" s="197" t="s">
        <v>322</v>
      </c>
      <c r="F104" s="200" t="s">
        <v>317</v>
      </c>
      <c r="G104" s="200" t="s">
        <v>61</v>
      </c>
      <c r="H104" s="198">
        <v>10</v>
      </c>
      <c r="I104" s="198">
        <v>10</v>
      </c>
      <c r="J104" s="198">
        <v>5</v>
      </c>
      <c r="K104" s="198">
        <f t="shared" si="14"/>
        <v>20</v>
      </c>
      <c r="L104" s="208"/>
    </row>
    <row r="105" spans="1:12" s="147" customFormat="1" ht="21.75" customHeight="1" x14ac:dyDescent="0.15">
      <c r="A105" s="180" t="s">
        <v>51</v>
      </c>
      <c r="B105" s="268"/>
      <c r="C105" s="155">
        <f t="shared" si="13"/>
        <v>103</v>
      </c>
      <c r="D105" s="185" t="s">
        <v>323</v>
      </c>
      <c r="E105" s="197" t="s">
        <v>322</v>
      </c>
      <c r="F105" s="200" t="s">
        <v>317</v>
      </c>
      <c r="G105" s="200"/>
      <c r="H105" s="198">
        <v>8</v>
      </c>
      <c r="I105" s="198">
        <v>8</v>
      </c>
      <c r="J105" s="198">
        <v>4</v>
      </c>
      <c r="K105" s="198">
        <f t="shared" si="14"/>
        <v>16</v>
      </c>
      <c r="L105" s="208"/>
    </row>
    <row r="106" spans="1:12" s="147" customFormat="1" ht="21.75" customHeight="1" x14ac:dyDescent="0.15">
      <c r="A106" s="180" t="s">
        <v>51</v>
      </c>
      <c r="B106" s="268"/>
      <c r="C106" s="155">
        <f t="shared" si="13"/>
        <v>104</v>
      </c>
      <c r="D106" s="185" t="s">
        <v>324</v>
      </c>
      <c r="E106" s="199" t="s">
        <v>325</v>
      </c>
      <c r="F106" s="200"/>
      <c r="G106" s="80" t="s">
        <v>326</v>
      </c>
      <c r="H106" s="198">
        <v>8</v>
      </c>
      <c r="I106" s="198">
        <v>9</v>
      </c>
      <c r="J106" s="198">
        <v>3</v>
      </c>
      <c r="K106" s="198">
        <f t="shared" si="14"/>
        <v>17</v>
      </c>
      <c r="L106" s="208"/>
    </row>
    <row r="107" spans="1:12" s="147" customFormat="1" ht="21.75" customHeight="1" x14ac:dyDescent="0.15">
      <c r="A107" s="180" t="s">
        <v>51</v>
      </c>
      <c r="B107" s="268"/>
      <c r="C107" s="155">
        <f t="shared" si="13"/>
        <v>105</v>
      </c>
      <c r="D107" s="186" t="s">
        <v>312</v>
      </c>
      <c r="E107" s="199" t="s">
        <v>313</v>
      </c>
      <c r="F107" s="200" t="s">
        <v>317</v>
      </c>
      <c r="G107" s="200"/>
      <c r="H107" s="198">
        <v>9</v>
      </c>
      <c r="I107" s="198">
        <v>9</v>
      </c>
      <c r="J107" s="198">
        <v>3</v>
      </c>
      <c r="K107" s="198">
        <f t="shared" si="14"/>
        <v>18</v>
      </c>
      <c r="L107" s="208"/>
    </row>
    <row r="108" spans="1:12" s="147" customFormat="1" ht="21.75" customHeight="1" x14ac:dyDescent="0.15">
      <c r="A108" s="180" t="s">
        <v>51</v>
      </c>
      <c r="B108" s="184"/>
      <c r="C108" s="155">
        <f t="shared" si="13"/>
        <v>106</v>
      </c>
      <c r="D108" s="46" t="s">
        <v>327</v>
      </c>
      <c r="E108" s="201" t="s">
        <v>328</v>
      </c>
      <c r="F108" s="80"/>
      <c r="G108" s="80" t="s">
        <v>326</v>
      </c>
      <c r="H108" s="202"/>
      <c r="I108" s="202"/>
      <c r="J108" s="202"/>
      <c r="K108" s="202"/>
      <c r="L108" s="206"/>
    </row>
    <row r="109" spans="1:12" ht="21.75" customHeight="1" x14ac:dyDescent="0.15">
      <c r="A109" s="180" t="s">
        <v>51</v>
      </c>
      <c r="B109" s="269" t="s">
        <v>329</v>
      </c>
      <c r="C109" s="155">
        <f t="shared" si="13"/>
        <v>107</v>
      </c>
      <c r="D109" s="119" t="s">
        <v>330</v>
      </c>
      <c r="E109" s="119" t="s">
        <v>331</v>
      </c>
      <c r="F109" s="193" t="s">
        <v>332</v>
      </c>
      <c r="G109" s="203"/>
      <c r="H109" s="204">
        <v>8</v>
      </c>
      <c r="I109" s="204">
        <v>8</v>
      </c>
      <c r="J109" s="204">
        <v>2</v>
      </c>
      <c r="K109" s="204">
        <f t="shared" ref="K109:K122" si="15">H109+I109</f>
        <v>16</v>
      </c>
      <c r="L109" s="209"/>
    </row>
    <row r="110" spans="1:12" ht="21.75" customHeight="1" x14ac:dyDescent="0.15">
      <c r="A110" s="180" t="s">
        <v>51</v>
      </c>
      <c r="B110" s="270"/>
      <c r="C110" s="155">
        <f t="shared" si="13"/>
        <v>108</v>
      </c>
      <c r="D110" s="119" t="s">
        <v>333</v>
      </c>
      <c r="E110" s="119" t="s">
        <v>334</v>
      </c>
      <c r="F110" s="193" t="s">
        <v>332</v>
      </c>
      <c r="G110" s="203"/>
      <c r="H110" s="204">
        <v>8</v>
      </c>
      <c r="I110" s="204">
        <v>8</v>
      </c>
      <c r="J110" s="204">
        <v>3</v>
      </c>
      <c r="K110" s="204">
        <f t="shared" si="15"/>
        <v>16</v>
      </c>
      <c r="L110" s="209"/>
    </row>
    <row r="111" spans="1:12" ht="21.75" customHeight="1" x14ac:dyDescent="0.15">
      <c r="A111" s="180" t="s">
        <v>51</v>
      </c>
      <c r="B111" s="270"/>
      <c r="C111" s="155">
        <f t="shared" si="13"/>
        <v>109</v>
      </c>
      <c r="D111" s="119" t="s">
        <v>335</v>
      </c>
      <c r="E111" s="119" t="s">
        <v>336</v>
      </c>
      <c r="F111" s="193" t="s">
        <v>332</v>
      </c>
      <c r="G111" s="203"/>
      <c r="H111" s="204">
        <v>7</v>
      </c>
      <c r="I111" s="204">
        <v>9</v>
      </c>
      <c r="J111" s="204">
        <v>3</v>
      </c>
      <c r="K111" s="204">
        <f t="shared" si="15"/>
        <v>16</v>
      </c>
      <c r="L111" s="209"/>
    </row>
    <row r="112" spans="1:12" ht="21.75" customHeight="1" x14ac:dyDescent="0.15">
      <c r="A112" s="180" t="s">
        <v>51</v>
      </c>
      <c r="B112" s="270"/>
      <c r="C112" s="155">
        <f t="shared" ref="C112:C122" si="16">ROW()-2</f>
        <v>110</v>
      </c>
      <c r="D112" s="119" t="s">
        <v>337</v>
      </c>
      <c r="E112" s="119" t="s">
        <v>338</v>
      </c>
      <c r="F112" s="193" t="s">
        <v>339</v>
      </c>
      <c r="G112" s="203"/>
      <c r="H112" s="204">
        <v>9</v>
      </c>
      <c r="I112" s="204">
        <v>9</v>
      </c>
      <c r="J112" s="204">
        <v>4</v>
      </c>
      <c r="K112" s="204">
        <f t="shared" si="15"/>
        <v>18</v>
      </c>
      <c r="L112" s="209"/>
    </row>
    <row r="113" spans="1:12" ht="21.75" customHeight="1" x14ac:dyDescent="0.15">
      <c r="A113" s="180" t="s">
        <v>51</v>
      </c>
      <c r="B113" s="270"/>
      <c r="C113" s="155">
        <f t="shared" si="16"/>
        <v>111</v>
      </c>
      <c r="D113" s="119" t="s">
        <v>340</v>
      </c>
      <c r="E113" s="119" t="s">
        <v>341</v>
      </c>
      <c r="F113" s="193" t="s">
        <v>332</v>
      </c>
      <c r="G113" s="203"/>
      <c r="H113" s="204">
        <v>7</v>
      </c>
      <c r="I113" s="204">
        <v>6</v>
      </c>
      <c r="J113" s="204">
        <v>2</v>
      </c>
      <c r="K113" s="204">
        <f t="shared" si="15"/>
        <v>13</v>
      </c>
      <c r="L113" s="209"/>
    </row>
    <row r="114" spans="1:12" ht="21.75" customHeight="1" x14ac:dyDescent="0.15">
      <c r="A114" s="180" t="s">
        <v>51</v>
      </c>
      <c r="B114" s="270"/>
      <c r="C114" s="155">
        <f t="shared" si="16"/>
        <v>112</v>
      </c>
      <c r="D114" s="119" t="s">
        <v>342</v>
      </c>
      <c r="E114" s="119" t="s">
        <v>343</v>
      </c>
      <c r="F114" s="193" t="s">
        <v>339</v>
      </c>
      <c r="G114" s="203"/>
      <c r="H114" s="204">
        <v>9</v>
      </c>
      <c r="I114" s="204">
        <v>9</v>
      </c>
      <c r="J114" s="204">
        <v>5</v>
      </c>
      <c r="K114" s="204">
        <f t="shared" si="15"/>
        <v>18</v>
      </c>
      <c r="L114" s="209"/>
    </row>
    <row r="115" spans="1:12" ht="21.75" customHeight="1" x14ac:dyDescent="0.15">
      <c r="A115" s="180" t="s">
        <v>51</v>
      </c>
      <c r="B115" s="270"/>
      <c r="C115" s="155">
        <f t="shared" si="16"/>
        <v>113</v>
      </c>
      <c r="D115" s="119" t="s">
        <v>344</v>
      </c>
      <c r="E115" s="119" t="s">
        <v>345</v>
      </c>
      <c r="F115" s="193" t="s">
        <v>339</v>
      </c>
      <c r="G115" s="203"/>
      <c r="H115" s="204">
        <v>9</v>
      </c>
      <c r="I115" s="204">
        <v>8</v>
      </c>
      <c r="J115" s="204">
        <v>4</v>
      </c>
      <c r="K115" s="204">
        <f t="shared" si="15"/>
        <v>17</v>
      </c>
      <c r="L115" s="209"/>
    </row>
    <row r="116" spans="1:12" ht="21.75" customHeight="1" x14ac:dyDescent="0.15">
      <c r="A116" s="180" t="s">
        <v>51</v>
      </c>
      <c r="B116" s="270"/>
      <c r="C116" s="155">
        <f t="shared" si="16"/>
        <v>114</v>
      </c>
      <c r="D116" s="119" t="s">
        <v>346</v>
      </c>
      <c r="E116" s="119" t="s">
        <v>347</v>
      </c>
      <c r="F116" s="193" t="s">
        <v>339</v>
      </c>
      <c r="G116" s="203"/>
      <c r="H116" s="204">
        <v>8</v>
      </c>
      <c r="I116" s="204">
        <v>8</v>
      </c>
      <c r="J116" s="204">
        <v>3</v>
      </c>
      <c r="K116" s="204">
        <f t="shared" si="15"/>
        <v>16</v>
      </c>
      <c r="L116" s="209"/>
    </row>
    <row r="117" spans="1:12" ht="21.75" customHeight="1" x14ac:dyDescent="0.15">
      <c r="A117" s="180" t="s">
        <v>51</v>
      </c>
      <c r="B117" s="270"/>
      <c r="C117" s="155">
        <f t="shared" si="16"/>
        <v>115</v>
      </c>
      <c r="D117" s="119" t="s">
        <v>348</v>
      </c>
      <c r="E117" s="119" t="s">
        <v>349</v>
      </c>
      <c r="F117" s="193" t="s">
        <v>339</v>
      </c>
      <c r="G117" s="203"/>
      <c r="H117" s="204">
        <v>7</v>
      </c>
      <c r="I117" s="204">
        <v>7</v>
      </c>
      <c r="J117" s="204">
        <v>3</v>
      </c>
      <c r="K117" s="204">
        <f t="shared" si="15"/>
        <v>14</v>
      </c>
      <c r="L117" s="209"/>
    </row>
    <row r="118" spans="1:12" ht="21.75" customHeight="1" x14ac:dyDescent="0.15">
      <c r="A118" s="180" t="s">
        <v>51</v>
      </c>
      <c r="B118" s="270"/>
      <c r="C118" s="155">
        <f t="shared" si="16"/>
        <v>116</v>
      </c>
      <c r="D118" s="119" t="s">
        <v>350</v>
      </c>
      <c r="E118" s="119" t="s">
        <v>351</v>
      </c>
      <c r="F118" s="193" t="s">
        <v>352</v>
      </c>
      <c r="G118" s="203"/>
      <c r="H118" s="204">
        <v>8</v>
      </c>
      <c r="I118" s="204">
        <v>8</v>
      </c>
      <c r="J118" s="204">
        <v>3</v>
      </c>
      <c r="K118" s="204">
        <f t="shared" si="15"/>
        <v>16</v>
      </c>
      <c r="L118" s="209"/>
    </row>
    <row r="119" spans="1:12" ht="21.75" customHeight="1" x14ac:dyDescent="0.15">
      <c r="A119" s="180" t="s">
        <v>51</v>
      </c>
      <c r="B119" s="270"/>
      <c r="C119" s="155">
        <f t="shared" si="16"/>
        <v>117</v>
      </c>
      <c r="D119" s="119" t="s">
        <v>353</v>
      </c>
      <c r="E119" s="205" t="s">
        <v>354</v>
      </c>
      <c r="F119" s="193" t="s">
        <v>352</v>
      </c>
      <c r="G119" s="203"/>
      <c r="H119" s="204">
        <v>7</v>
      </c>
      <c r="I119" s="204">
        <v>8</v>
      </c>
      <c r="J119" s="204">
        <v>2</v>
      </c>
      <c r="K119" s="204">
        <f t="shared" si="15"/>
        <v>15</v>
      </c>
      <c r="L119" s="209"/>
    </row>
    <row r="120" spans="1:12" ht="21.75" customHeight="1" x14ac:dyDescent="0.15">
      <c r="A120" s="180" t="s">
        <v>51</v>
      </c>
      <c r="B120" s="270"/>
      <c r="C120" s="155">
        <f t="shared" si="16"/>
        <v>118</v>
      </c>
      <c r="D120" s="119" t="s">
        <v>355</v>
      </c>
      <c r="E120" s="205" t="s">
        <v>356</v>
      </c>
      <c r="F120" s="193" t="s">
        <v>352</v>
      </c>
      <c r="G120" s="203"/>
      <c r="H120" s="204">
        <v>8</v>
      </c>
      <c r="I120" s="204">
        <v>9</v>
      </c>
      <c r="J120" s="204">
        <v>3</v>
      </c>
      <c r="K120" s="204">
        <f t="shared" si="15"/>
        <v>17</v>
      </c>
      <c r="L120" s="209"/>
    </row>
    <row r="121" spans="1:12" ht="21.75" customHeight="1" x14ac:dyDescent="0.15">
      <c r="A121" s="180" t="s">
        <v>51</v>
      </c>
      <c r="B121" s="270"/>
      <c r="C121" s="155">
        <f t="shared" si="16"/>
        <v>119</v>
      </c>
      <c r="D121" s="119" t="s">
        <v>357</v>
      </c>
      <c r="E121" s="205" t="s">
        <v>358</v>
      </c>
      <c r="F121" s="193" t="s">
        <v>352</v>
      </c>
      <c r="G121" s="203"/>
      <c r="H121" s="204">
        <v>9</v>
      </c>
      <c r="I121" s="204">
        <v>8</v>
      </c>
      <c r="J121" s="204">
        <v>3</v>
      </c>
      <c r="K121" s="204">
        <f t="shared" si="15"/>
        <v>17</v>
      </c>
      <c r="L121" s="209"/>
    </row>
    <row r="122" spans="1:12" ht="21.75" customHeight="1" x14ac:dyDescent="0.15">
      <c r="A122" s="180" t="s">
        <v>51</v>
      </c>
      <c r="B122" s="270"/>
      <c r="C122" s="155">
        <f t="shared" si="16"/>
        <v>120</v>
      </c>
      <c r="D122" s="119" t="s">
        <v>359</v>
      </c>
      <c r="E122" s="205" t="s">
        <v>360</v>
      </c>
      <c r="F122" s="80"/>
      <c r="G122" s="80" t="s">
        <v>361</v>
      </c>
      <c r="H122" s="204">
        <v>9</v>
      </c>
      <c r="I122" s="204">
        <v>8</v>
      </c>
      <c r="J122" s="204">
        <v>3</v>
      </c>
      <c r="K122" s="204">
        <f t="shared" si="15"/>
        <v>17</v>
      </c>
      <c r="L122" s="209"/>
    </row>
    <row r="125" spans="1:12" x14ac:dyDescent="0.15">
      <c r="E125" s="90" t="s">
        <v>362</v>
      </c>
      <c r="F125" s="91" t="s">
        <v>363</v>
      </c>
      <c r="G125" s="91" t="s">
        <v>61</v>
      </c>
    </row>
    <row r="126" spans="1:12" x14ac:dyDescent="0.15">
      <c r="E126" s="92" t="s">
        <v>364</v>
      </c>
      <c r="F126" s="93">
        <f>COUNTA(F3:F122)</f>
        <v>72</v>
      </c>
      <c r="G126" s="93">
        <f>COUNTA(G3:G122)</f>
        <v>50</v>
      </c>
    </row>
    <row r="127" spans="1:12" x14ac:dyDescent="0.15">
      <c r="E127" s="94" t="s">
        <v>71</v>
      </c>
      <c r="F127" s="91">
        <f>COUNTA(F3:F12)</f>
        <v>10</v>
      </c>
      <c r="G127" s="91">
        <f>COUNTA(G3:G12)</f>
        <v>0</v>
      </c>
    </row>
    <row r="128" spans="1:12" x14ac:dyDescent="0.15">
      <c r="E128" s="94" t="s">
        <v>102</v>
      </c>
      <c r="F128" s="91">
        <f>COUNTA(F13:F26)</f>
        <v>9</v>
      </c>
      <c r="G128" s="91">
        <f>COUNTA(G13:G26)</f>
        <v>5</v>
      </c>
    </row>
    <row r="129" spans="5:7" x14ac:dyDescent="0.15">
      <c r="E129" s="94" t="s">
        <v>140</v>
      </c>
      <c r="F129" s="91">
        <f>COUNTA(F27:F42)</f>
        <v>7</v>
      </c>
      <c r="G129" s="91">
        <f>COUNTA(G27:G42)</f>
        <v>9</v>
      </c>
    </row>
    <row r="130" spans="5:7" x14ac:dyDescent="0.15">
      <c r="E130" s="94" t="s">
        <v>180</v>
      </c>
      <c r="F130" s="91">
        <f>COUNTA(F43:F59)</f>
        <v>5</v>
      </c>
      <c r="G130" s="91">
        <f>COUNTA(G43:G59)</f>
        <v>12</v>
      </c>
    </row>
    <row r="131" spans="5:7" x14ac:dyDescent="0.15">
      <c r="E131" s="94" t="s">
        <v>215</v>
      </c>
      <c r="F131" s="91">
        <f>COUNTA(F60:F62)</f>
        <v>2</v>
      </c>
      <c r="G131" s="91">
        <f>COUNTA(G60:G62)</f>
        <v>1</v>
      </c>
    </row>
    <row r="132" spans="5:7" x14ac:dyDescent="0.15">
      <c r="E132" s="94" t="s">
        <v>225</v>
      </c>
      <c r="F132" s="91">
        <f>COUNTA(F63:F87)</f>
        <v>11</v>
      </c>
      <c r="G132" s="91">
        <f>COUNTA(G63:G87)</f>
        <v>14</v>
      </c>
    </row>
    <row r="133" spans="5:7" x14ac:dyDescent="0.15">
      <c r="E133" s="95" t="s">
        <v>365</v>
      </c>
      <c r="F133" s="91">
        <f>COUNTA(F88:F122)</f>
        <v>28</v>
      </c>
      <c r="G133" s="91">
        <f>COUNTA(G88:G122)</f>
        <v>9</v>
      </c>
    </row>
  </sheetData>
  <sheetProtection formatCells="0" insertHyperlinks="0" autoFilter="0"/>
  <autoFilter ref="B1:BH123"/>
  <mergeCells count="10">
    <mergeCell ref="B63:B87"/>
    <mergeCell ref="B88:B95"/>
    <mergeCell ref="B96:B100"/>
    <mergeCell ref="B101:B107"/>
    <mergeCell ref="B109:B122"/>
    <mergeCell ref="B3:B12"/>
    <mergeCell ref="B13:B26"/>
    <mergeCell ref="B27:B42"/>
    <mergeCell ref="B43:B59"/>
    <mergeCell ref="B60:B62"/>
  </mergeCells>
  <phoneticPr fontId="16" type="noConversion"/>
  <pageMargins left="0.7" right="0.7" top="0.75" bottom="0.75" header="0.3" footer="0.3"/>
  <pageSetup paperSize="9" orientation="portrait" horizontalDpi="90" verticalDpi="9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7"/>
  <sheetViews>
    <sheetView topLeftCell="A7" workbookViewId="0">
      <selection activeCell="G86" sqref="G86"/>
    </sheetView>
  </sheetViews>
  <sheetFormatPr defaultColWidth="9" defaultRowHeight="13.5" x14ac:dyDescent="0.15"/>
  <cols>
    <col min="2" max="2" width="15" style="97" customWidth="1"/>
    <col min="3" max="3" width="5.5" style="97" customWidth="1"/>
    <col min="4" max="4" width="52.5" style="1" customWidth="1"/>
    <col min="5" max="5" width="51.75" customWidth="1"/>
    <col min="6" max="6" width="20.125" style="97" customWidth="1"/>
    <col min="7" max="7" width="24.5" style="97" customWidth="1"/>
    <col min="8" max="8" width="16.125" hidden="1" customWidth="1"/>
    <col min="9" max="9" width="16.75" hidden="1" customWidth="1"/>
    <col min="10" max="10" width="22.625" hidden="1" customWidth="1"/>
    <col min="11" max="11" width="17.5" hidden="1" customWidth="1"/>
    <col min="12" max="12" width="42.125" customWidth="1"/>
  </cols>
  <sheetData>
    <row r="1" spans="1:12" x14ac:dyDescent="0.15">
      <c r="A1" s="98" t="s">
        <v>55</v>
      </c>
      <c r="B1" s="99" t="s">
        <v>56</v>
      </c>
      <c r="C1" s="100" t="s">
        <v>57</v>
      </c>
      <c r="D1" s="4" t="s">
        <v>58</v>
      </c>
      <c r="E1" s="5" t="s">
        <v>59</v>
      </c>
      <c r="F1" s="5" t="s">
        <v>60</v>
      </c>
      <c r="G1" s="17" t="s">
        <v>61</v>
      </c>
      <c r="H1" s="18" t="s">
        <v>62</v>
      </c>
      <c r="I1" s="18" t="s">
        <v>63</v>
      </c>
      <c r="J1" s="18" t="s">
        <v>64</v>
      </c>
      <c r="K1" s="18" t="s">
        <v>65</v>
      </c>
      <c r="L1" s="18" t="s">
        <v>66</v>
      </c>
    </row>
    <row r="2" spans="1:12" s="96" customFormat="1" x14ac:dyDescent="0.15">
      <c r="A2" s="101"/>
      <c r="B2" s="102" t="s">
        <v>68</v>
      </c>
      <c r="C2" s="103">
        <f>ROW()-2</f>
        <v>0</v>
      </c>
      <c r="D2" s="36" t="s">
        <v>54</v>
      </c>
      <c r="E2" s="51" t="s">
        <v>69</v>
      </c>
      <c r="F2" s="121" t="s">
        <v>366</v>
      </c>
      <c r="G2" s="121"/>
      <c r="H2" s="23"/>
      <c r="I2" s="23"/>
      <c r="J2" s="23"/>
      <c r="K2" s="23"/>
      <c r="L2" s="23"/>
    </row>
    <row r="3" spans="1:12" x14ac:dyDescent="0.15">
      <c r="A3" s="98" t="s">
        <v>71</v>
      </c>
      <c r="B3" s="271" t="s">
        <v>71</v>
      </c>
      <c r="C3" s="103">
        <f t="shared" ref="C3:C10" si="0">ROW()-2</f>
        <v>1</v>
      </c>
      <c r="D3" s="104" t="s">
        <v>72</v>
      </c>
      <c r="E3" s="10" t="s">
        <v>73</v>
      </c>
      <c r="F3" s="89" t="s">
        <v>367</v>
      </c>
      <c r="G3" s="89"/>
      <c r="H3" s="21">
        <v>8</v>
      </c>
      <c r="I3" s="21">
        <v>9</v>
      </c>
      <c r="J3" s="21">
        <v>4</v>
      </c>
      <c r="K3" s="21">
        <f t="shared" ref="K3:K10" si="1">H3+I3</f>
        <v>17</v>
      </c>
      <c r="L3" s="21"/>
    </row>
    <row r="4" spans="1:12" x14ac:dyDescent="0.15">
      <c r="A4" s="98" t="s">
        <v>71</v>
      </c>
      <c r="B4" s="272"/>
      <c r="C4" s="103">
        <f t="shared" si="0"/>
        <v>2</v>
      </c>
      <c r="D4" s="104" t="s">
        <v>75</v>
      </c>
      <c r="E4" s="10" t="s">
        <v>368</v>
      </c>
      <c r="F4" s="89" t="s">
        <v>367</v>
      </c>
      <c r="G4" s="122" t="s">
        <v>369</v>
      </c>
      <c r="H4" s="21">
        <v>8</v>
      </c>
      <c r="I4" s="21">
        <v>8</v>
      </c>
      <c r="J4" s="21">
        <v>4</v>
      </c>
      <c r="K4" s="21">
        <f t="shared" si="1"/>
        <v>16</v>
      </c>
      <c r="L4" s="21"/>
    </row>
    <row r="5" spans="1:12" x14ac:dyDescent="0.15">
      <c r="A5" s="98" t="s">
        <v>71</v>
      </c>
      <c r="B5" s="272"/>
      <c r="C5" s="103">
        <f t="shared" si="0"/>
        <v>3</v>
      </c>
      <c r="D5" s="104" t="s">
        <v>78</v>
      </c>
      <c r="E5" s="10" t="s">
        <v>368</v>
      </c>
      <c r="F5" s="89" t="s">
        <v>367</v>
      </c>
      <c r="G5" s="89"/>
      <c r="H5" s="21">
        <v>8</v>
      </c>
      <c r="I5" s="21">
        <v>8</v>
      </c>
      <c r="J5" s="21">
        <v>4</v>
      </c>
      <c r="K5" s="21">
        <f t="shared" si="1"/>
        <v>16</v>
      </c>
      <c r="L5" s="21"/>
    </row>
    <row r="6" spans="1:12" x14ac:dyDescent="0.15">
      <c r="A6" s="98" t="s">
        <v>71</v>
      </c>
      <c r="B6" s="272"/>
      <c r="C6" s="103">
        <f t="shared" si="0"/>
        <v>4</v>
      </c>
      <c r="D6" s="104" t="s">
        <v>80</v>
      </c>
      <c r="E6" s="10" t="s">
        <v>370</v>
      </c>
      <c r="F6" s="89" t="s">
        <v>367</v>
      </c>
      <c r="G6" s="122" t="s">
        <v>369</v>
      </c>
      <c r="H6" s="21">
        <v>7</v>
      </c>
      <c r="I6" s="21">
        <v>9</v>
      </c>
      <c r="J6" s="21">
        <v>4</v>
      </c>
      <c r="K6" s="21">
        <f t="shared" si="1"/>
        <v>16</v>
      </c>
      <c r="L6" s="21"/>
    </row>
    <row r="7" spans="1:12" x14ac:dyDescent="0.15">
      <c r="A7" s="98" t="s">
        <v>71</v>
      </c>
      <c r="B7" s="272"/>
      <c r="C7" s="103">
        <f t="shared" si="0"/>
        <v>5</v>
      </c>
      <c r="D7" s="104" t="s">
        <v>83</v>
      </c>
      <c r="E7" s="10" t="s">
        <v>84</v>
      </c>
      <c r="F7" s="89" t="s">
        <v>367</v>
      </c>
      <c r="G7" s="89"/>
      <c r="H7" s="21">
        <v>8</v>
      </c>
      <c r="I7" s="21">
        <v>7</v>
      </c>
      <c r="J7" s="21">
        <v>3</v>
      </c>
      <c r="K7" s="21">
        <f t="shared" si="1"/>
        <v>15</v>
      </c>
      <c r="L7" s="21"/>
    </row>
    <row r="8" spans="1:12" x14ac:dyDescent="0.15">
      <c r="A8" s="98" t="s">
        <v>71</v>
      </c>
      <c r="B8" s="272"/>
      <c r="C8" s="103">
        <f t="shared" si="0"/>
        <v>6</v>
      </c>
      <c r="D8" s="104" t="s">
        <v>86</v>
      </c>
      <c r="E8" s="10" t="s">
        <v>87</v>
      </c>
      <c r="F8" s="89" t="s">
        <v>367</v>
      </c>
      <c r="G8" s="122" t="s">
        <v>369</v>
      </c>
      <c r="H8" s="21">
        <v>7</v>
      </c>
      <c r="I8" s="21">
        <v>9</v>
      </c>
      <c r="J8" s="21">
        <v>5</v>
      </c>
      <c r="K8" s="21">
        <f t="shared" si="1"/>
        <v>16</v>
      </c>
      <c r="L8" s="21"/>
    </row>
    <row r="9" spans="1:12" x14ac:dyDescent="0.15">
      <c r="A9" s="98" t="s">
        <v>71</v>
      </c>
      <c r="B9" s="272"/>
      <c r="C9" s="103">
        <f t="shared" si="0"/>
        <v>7</v>
      </c>
      <c r="D9" s="105" t="s">
        <v>89</v>
      </c>
      <c r="E9" s="10" t="s">
        <v>90</v>
      </c>
      <c r="F9" s="89" t="s">
        <v>91</v>
      </c>
      <c r="G9" s="89"/>
      <c r="H9" s="21">
        <v>9</v>
      </c>
      <c r="I9" s="21">
        <v>8</v>
      </c>
      <c r="J9" s="21">
        <v>2</v>
      </c>
      <c r="K9" s="21">
        <f t="shared" si="1"/>
        <v>17</v>
      </c>
      <c r="L9" s="21"/>
    </row>
    <row r="10" spans="1:12" x14ac:dyDescent="0.15">
      <c r="A10" s="98" t="s">
        <v>71</v>
      </c>
      <c r="B10" s="272"/>
      <c r="C10" s="103">
        <f t="shared" si="0"/>
        <v>8</v>
      </c>
      <c r="D10" s="104" t="s">
        <v>92</v>
      </c>
      <c r="E10" s="10" t="s">
        <v>93</v>
      </c>
      <c r="F10" s="89" t="s">
        <v>371</v>
      </c>
      <c r="G10" s="89"/>
      <c r="H10" s="21">
        <v>9</v>
      </c>
      <c r="I10" s="21">
        <v>8</v>
      </c>
      <c r="J10" s="21">
        <v>2</v>
      </c>
      <c r="K10" s="21">
        <f t="shared" si="1"/>
        <v>17</v>
      </c>
      <c r="L10" s="21"/>
    </row>
    <row r="11" spans="1:12" x14ac:dyDescent="0.15">
      <c r="A11" s="98" t="s">
        <v>71</v>
      </c>
      <c r="B11" s="272"/>
      <c r="C11" s="103">
        <f>ROW()-2</f>
        <v>9</v>
      </c>
      <c r="D11" s="104" t="s">
        <v>372</v>
      </c>
      <c r="E11" s="10" t="s">
        <v>96</v>
      </c>
      <c r="F11" s="86"/>
      <c r="G11" s="86" t="s">
        <v>373</v>
      </c>
      <c r="H11" s="21">
        <v>8</v>
      </c>
      <c r="I11" s="21">
        <v>9</v>
      </c>
      <c r="J11" s="21">
        <v>3</v>
      </c>
      <c r="K11" s="21">
        <f t="shared" ref="K11:K29" si="2">H11+I11</f>
        <v>17</v>
      </c>
      <c r="L11" s="21"/>
    </row>
    <row r="12" spans="1:12" x14ac:dyDescent="0.15">
      <c r="A12" s="98" t="s">
        <v>101</v>
      </c>
      <c r="B12" s="272" t="s">
        <v>102</v>
      </c>
      <c r="C12" s="103">
        <f t="shared" ref="C12:C21" si="3">ROW()-2</f>
        <v>10</v>
      </c>
      <c r="D12" s="106" t="s">
        <v>103</v>
      </c>
      <c r="E12" s="10" t="s">
        <v>104</v>
      </c>
      <c r="F12" s="123" t="s">
        <v>374</v>
      </c>
      <c r="G12" s="124"/>
      <c r="H12" s="21">
        <v>9</v>
      </c>
      <c r="I12" s="21">
        <v>8</v>
      </c>
      <c r="J12" s="21">
        <v>4</v>
      </c>
      <c r="K12" s="21">
        <f t="shared" si="2"/>
        <v>17</v>
      </c>
      <c r="L12" s="23"/>
    </row>
    <row r="13" spans="1:12" x14ac:dyDescent="0.15">
      <c r="A13" s="98" t="s">
        <v>101</v>
      </c>
      <c r="B13" s="272"/>
      <c r="C13" s="103">
        <f t="shared" si="3"/>
        <v>11</v>
      </c>
      <c r="D13" s="107" t="s">
        <v>375</v>
      </c>
      <c r="E13" s="10" t="s">
        <v>113</v>
      </c>
      <c r="F13" s="125"/>
      <c r="G13" s="126" t="s">
        <v>376</v>
      </c>
      <c r="H13" s="21">
        <v>8</v>
      </c>
      <c r="I13" s="21">
        <v>8</v>
      </c>
      <c r="J13" s="21">
        <v>4</v>
      </c>
      <c r="K13" s="21">
        <f t="shared" si="2"/>
        <v>16</v>
      </c>
      <c r="L13" s="23"/>
    </row>
    <row r="14" spans="1:12" x14ac:dyDescent="0.15">
      <c r="A14" s="98" t="s">
        <v>101</v>
      </c>
      <c r="B14" s="272"/>
      <c r="C14" s="103">
        <f t="shared" si="3"/>
        <v>12</v>
      </c>
      <c r="D14" s="107" t="s">
        <v>377</v>
      </c>
      <c r="E14" s="10" t="s">
        <v>116</v>
      </c>
      <c r="F14" s="123"/>
      <c r="G14" s="61" t="s">
        <v>378</v>
      </c>
      <c r="H14" s="21">
        <v>9</v>
      </c>
      <c r="I14" s="21">
        <v>7</v>
      </c>
      <c r="J14" s="21">
        <v>3</v>
      </c>
      <c r="K14" s="21">
        <f t="shared" si="2"/>
        <v>16</v>
      </c>
      <c r="L14" s="23"/>
    </row>
    <row r="15" spans="1:12" x14ac:dyDescent="0.15">
      <c r="A15" s="98" t="s">
        <v>101</v>
      </c>
      <c r="B15" s="272"/>
      <c r="C15" s="103">
        <f t="shared" si="3"/>
        <v>13</v>
      </c>
      <c r="D15" s="107" t="s">
        <v>118</v>
      </c>
      <c r="E15" s="10" t="s">
        <v>119</v>
      </c>
      <c r="F15" s="127"/>
      <c r="G15" s="61" t="s">
        <v>379</v>
      </c>
      <c r="H15" s="21">
        <v>8</v>
      </c>
      <c r="I15" s="21">
        <v>8</v>
      </c>
      <c r="J15" s="21">
        <v>4</v>
      </c>
      <c r="K15" s="21">
        <f t="shared" si="2"/>
        <v>16</v>
      </c>
      <c r="L15" s="23"/>
    </row>
    <row r="16" spans="1:12" x14ac:dyDescent="0.15">
      <c r="A16" s="98" t="s">
        <v>101</v>
      </c>
      <c r="B16" s="272"/>
      <c r="C16" s="103">
        <f t="shared" si="3"/>
        <v>14</v>
      </c>
      <c r="D16" s="107" t="s">
        <v>121</v>
      </c>
      <c r="E16" s="10" t="s">
        <v>122</v>
      </c>
      <c r="F16" s="127"/>
      <c r="G16" s="61" t="s">
        <v>376</v>
      </c>
      <c r="H16" s="21">
        <v>7</v>
      </c>
      <c r="I16" s="21">
        <v>8</v>
      </c>
      <c r="J16" s="21">
        <v>4</v>
      </c>
      <c r="K16" s="21">
        <f t="shared" si="2"/>
        <v>15</v>
      </c>
      <c r="L16" s="23"/>
    </row>
    <row r="17" spans="1:12" x14ac:dyDescent="0.15">
      <c r="A17" s="98" t="s">
        <v>101</v>
      </c>
      <c r="B17" s="272"/>
      <c r="C17" s="103">
        <f t="shared" si="3"/>
        <v>15</v>
      </c>
      <c r="D17" s="107" t="s">
        <v>123</v>
      </c>
      <c r="E17" s="10" t="s">
        <v>124</v>
      </c>
      <c r="F17" s="127"/>
      <c r="G17" s="61" t="s">
        <v>376</v>
      </c>
      <c r="H17" s="21">
        <v>9</v>
      </c>
      <c r="I17" s="21">
        <v>8</v>
      </c>
      <c r="J17" s="21"/>
      <c r="K17" s="21">
        <f t="shared" si="2"/>
        <v>17</v>
      </c>
      <c r="L17" s="23"/>
    </row>
    <row r="18" spans="1:12" ht="27" x14ac:dyDescent="0.15">
      <c r="A18" s="98" t="s">
        <v>101</v>
      </c>
      <c r="B18" s="272"/>
      <c r="C18" s="103">
        <f t="shared" si="3"/>
        <v>16</v>
      </c>
      <c r="D18" s="107" t="s">
        <v>125</v>
      </c>
      <c r="E18" s="9" t="s">
        <v>126</v>
      </c>
      <c r="F18" s="127"/>
      <c r="G18" s="61" t="s">
        <v>376</v>
      </c>
      <c r="H18" s="21">
        <v>9</v>
      </c>
      <c r="I18" s="21">
        <v>8</v>
      </c>
      <c r="J18" s="21">
        <v>3</v>
      </c>
      <c r="K18" s="21">
        <f t="shared" si="2"/>
        <v>17</v>
      </c>
      <c r="L18" s="23"/>
    </row>
    <row r="19" spans="1:12" ht="27" x14ac:dyDescent="0.15">
      <c r="A19" s="98" t="s">
        <v>101</v>
      </c>
      <c r="B19" s="272"/>
      <c r="C19" s="103">
        <f t="shared" si="3"/>
        <v>17</v>
      </c>
      <c r="D19" s="107" t="s">
        <v>127</v>
      </c>
      <c r="E19" s="9" t="s">
        <v>126</v>
      </c>
      <c r="F19" s="127"/>
      <c r="G19" s="128" t="s">
        <v>380</v>
      </c>
      <c r="H19" s="21">
        <v>9</v>
      </c>
      <c r="I19" s="21">
        <v>8</v>
      </c>
      <c r="J19" s="21">
        <v>3</v>
      </c>
      <c r="K19" s="21">
        <f t="shared" si="2"/>
        <v>17</v>
      </c>
      <c r="L19" s="23"/>
    </row>
    <row r="20" spans="1:12" x14ac:dyDescent="0.15">
      <c r="A20" s="98" t="s">
        <v>101</v>
      </c>
      <c r="B20" s="272"/>
      <c r="C20" s="108">
        <f t="shared" si="3"/>
        <v>18</v>
      </c>
      <c r="D20" s="109" t="s">
        <v>129</v>
      </c>
      <c r="E20" s="129" t="s">
        <v>130</v>
      </c>
      <c r="F20" s="130" t="s">
        <v>381</v>
      </c>
      <c r="G20" s="131"/>
      <c r="H20" s="21">
        <v>6</v>
      </c>
      <c r="I20" s="21">
        <v>6</v>
      </c>
      <c r="J20" s="21">
        <v>3</v>
      </c>
      <c r="K20" s="21">
        <f t="shared" si="2"/>
        <v>12</v>
      </c>
      <c r="L20" s="23"/>
    </row>
    <row r="21" spans="1:12" x14ac:dyDescent="0.15">
      <c r="A21" s="98" t="s">
        <v>101</v>
      </c>
      <c r="B21" s="272"/>
      <c r="C21" s="108">
        <f t="shared" si="3"/>
        <v>19</v>
      </c>
      <c r="D21" s="109" t="s">
        <v>382</v>
      </c>
      <c r="E21" s="129" t="s">
        <v>383</v>
      </c>
      <c r="F21" s="130"/>
      <c r="G21" s="131" t="s">
        <v>61</v>
      </c>
      <c r="H21" s="21">
        <v>5</v>
      </c>
      <c r="I21" s="21">
        <v>6</v>
      </c>
      <c r="J21" s="21">
        <v>2</v>
      </c>
      <c r="K21" s="21">
        <f t="shared" si="2"/>
        <v>11</v>
      </c>
      <c r="L21" s="23"/>
    </row>
    <row r="22" spans="1:12" x14ac:dyDescent="0.15">
      <c r="A22" s="98" t="s">
        <v>101</v>
      </c>
      <c r="B22" s="272"/>
      <c r="C22" s="103">
        <f t="shared" ref="C22:C29" si="4">ROW()-2</f>
        <v>20</v>
      </c>
      <c r="D22" s="107" t="s">
        <v>384</v>
      </c>
      <c r="E22" s="10" t="s">
        <v>133</v>
      </c>
      <c r="F22" s="126"/>
      <c r="G22" s="61" t="s">
        <v>385</v>
      </c>
      <c r="H22" s="21">
        <v>7</v>
      </c>
      <c r="I22" s="21">
        <v>8</v>
      </c>
      <c r="J22" s="21">
        <v>4</v>
      </c>
      <c r="K22" s="21">
        <f t="shared" si="2"/>
        <v>15</v>
      </c>
      <c r="L22" s="23"/>
    </row>
    <row r="23" spans="1:12" ht="27" x14ac:dyDescent="0.15">
      <c r="A23" s="98" t="s">
        <v>101</v>
      </c>
      <c r="B23" s="272"/>
      <c r="C23" s="103">
        <f t="shared" si="4"/>
        <v>21</v>
      </c>
      <c r="D23" s="107" t="s">
        <v>138</v>
      </c>
      <c r="E23" s="9" t="s">
        <v>139</v>
      </c>
      <c r="F23" s="125"/>
      <c r="G23" s="132" t="s">
        <v>376</v>
      </c>
      <c r="H23" s="21">
        <v>8</v>
      </c>
      <c r="I23" s="21">
        <v>8</v>
      </c>
      <c r="J23" s="21">
        <v>4</v>
      </c>
      <c r="K23" s="21">
        <f t="shared" si="2"/>
        <v>16</v>
      </c>
      <c r="L23" s="23"/>
    </row>
    <row r="24" spans="1:12" x14ac:dyDescent="0.15">
      <c r="A24" s="98" t="s">
        <v>101</v>
      </c>
      <c r="B24" s="273" t="s">
        <v>386</v>
      </c>
      <c r="C24" s="103">
        <f t="shared" si="4"/>
        <v>22</v>
      </c>
      <c r="D24" s="110" t="s">
        <v>387</v>
      </c>
      <c r="E24" s="45" t="s">
        <v>142</v>
      </c>
      <c r="F24" s="133"/>
      <c r="G24" s="70" t="s">
        <v>388</v>
      </c>
      <c r="H24" s="21">
        <v>8</v>
      </c>
      <c r="I24" s="21">
        <v>10</v>
      </c>
      <c r="J24" s="21">
        <v>2</v>
      </c>
      <c r="K24" s="21">
        <f t="shared" si="2"/>
        <v>18</v>
      </c>
      <c r="L24" s="23"/>
    </row>
    <row r="25" spans="1:12" x14ac:dyDescent="0.15">
      <c r="A25" s="98" t="s">
        <v>101</v>
      </c>
      <c r="B25" s="272"/>
      <c r="C25" s="103">
        <f t="shared" si="4"/>
        <v>23</v>
      </c>
      <c r="D25" s="111" t="s">
        <v>389</v>
      </c>
      <c r="E25" s="45" t="s">
        <v>173</v>
      </c>
      <c r="F25" s="134"/>
      <c r="G25" s="72" t="s">
        <v>390</v>
      </c>
      <c r="H25" s="21">
        <v>8</v>
      </c>
      <c r="I25" s="21">
        <v>10</v>
      </c>
      <c r="J25" s="21">
        <v>3</v>
      </c>
      <c r="K25" s="21">
        <f t="shared" si="2"/>
        <v>18</v>
      </c>
      <c r="L25" s="23"/>
    </row>
    <row r="26" spans="1:12" ht="27" x14ac:dyDescent="0.15">
      <c r="A26" s="98" t="s">
        <v>101</v>
      </c>
      <c r="B26" s="272"/>
      <c r="C26" s="103">
        <f t="shared" si="4"/>
        <v>24</v>
      </c>
      <c r="D26" s="112" t="s">
        <v>391</v>
      </c>
      <c r="E26" s="16" t="s">
        <v>392</v>
      </c>
      <c r="F26" s="127"/>
      <c r="G26" s="74" t="s">
        <v>393</v>
      </c>
      <c r="H26" s="21">
        <v>7</v>
      </c>
      <c r="I26" s="21">
        <v>10</v>
      </c>
      <c r="J26" s="21">
        <v>3</v>
      </c>
      <c r="K26" s="21">
        <f t="shared" si="2"/>
        <v>17</v>
      </c>
      <c r="L26" s="23"/>
    </row>
    <row r="27" spans="1:12" x14ac:dyDescent="0.15">
      <c r="A27" s="98" t="s">
        <v>101</v>
      </c>
      <c r="B27" s="272"/>
      <c r="C27" s="103">
        <f t="shared" si="4"/>
        <v>25</v>
      </c>
      <c r="D27" s="111" t="s">
        <v>394</v>
      </c>
      <c r="E27" s="21" t="s">
        <v>395</v>
      </c>
      <c r="F27" s="127" t="s">
        <v>396</v>
      </c>
      <c r="G27" s="74"/>
      <c r="H27" s="21">
        <v>8</v>
      </c>
      <c r="I27" s="21">
        <v>10</v>
      </c>
      <c r="J27" s="21">
        <v>3</v>
      </c>
      <c r="K27" s="21">
        <f t="shared" si="2"/>
        <v>18</v>
      </c>
      <c r="L27" s="23"/>
    </row>
    <row r="28" spans="1:12" x14ac:dyDescent="0.15">
      <c r="A28" s="98" t="s">
        <v>101</v>
      </c>
      <c r="B28" s="272"/>
      <c r="C28" s="103">
        <f t="shared" si="4"/>
        <v>26</v>
      </c>
      <c r="D28" s="111" t="s">
        <v>397</v>
      </c>
      <c r="E28" s="45" t="s">
        <v>398</v>
      </c>
      <c r="F28" s="134"/>
      <c r="G28" s="72" t="s">
        <v>390</v>
      </c>
      <c r="H28" s="21">
        <v>8</v>
      </c>
      <c r="I28" s="21">
        <v>10</v>
      </c>
      <c r="J28" s="21">
        <v>2</v>
      </c>
      <c r="K28" s="21">
        <f t="shared" si="2"/>
        <v>18</v>
      </c>
      <c r="L28" s="23"/>
    </row>
    <row r="29" spans="1:12" x14ac:dyDescent="0.15">
      <c r="A29" s="98" t="s">
        <v>101</v>
      </c>
      <c r="B29" s="272"/>
      <c r="C29" s="103">
        <f t="shared" si="4"/>
        <v>27</v>
      </c>
      <c r="D29" s="111" t="s">
        <v>399</v>
      </c>
      <c r="E29" s="46" t="s">
        <v>400</v>
      </c>
      <c r="F29" s="135"/>
      <c r="G29" s="76" t="s">
        <v>388</v>
      </c>
      <c r="H29" s="21">
        <v>7</v>
      </c>
      <c r="I29" s="21">
        <v>9</v>
      </c>
      <c r="J29" s="21">
        <v>2</v>
      </c>
      <c r="K29" s="21">
        <f t="shared" si="2"/>
        <v>16</v>
      </c>
      <c r="L29" s="23"/>
    </row>
    <row r="30" spans="1:12" ht="27" x14ac:dyDescent="0.15">
      <c r="A30" s="98" t="s">
        <v>101</v>
      </c>
      <c r="B30" s="272"/>
      <c r="C30" s="103">
        <f>ROW()-2</f>
        <v>28</v>
      </c>
      <c r="D30" s="111" t="s">
        <v>401</v>
      </c>
      <c r="E30" s="11" t="s">
        <v>402</v>
      </c>
      <c r="F30" s="134" t="s">
        <v>403</v>
      </c>
      <c r="G30" s="72"/>
      <c r="H30" s="21">
        <v>3</v>
      </c>
      <c r="I30" s="21">
        <v>8</v>
      </c>
      <c r="J30" s="21">
        <v>5</v>
      </c>
      <c r="K30" s="21">
        <f>H30+I30</f>
        <v>11</v>
      </c>
      <c r="L30" s="23"/>
    </row>
    <row r="31" spans="1:12" x14ac:dyDescent="0.15">
      <c r="A31" s="98" t="s">
        <v>101</v>
      </c>
      <c r="B31" s="272"/>
      <c r="C31" s="103">
        <f>ROW()-2</f>
        <v>29</v>
      </c>
      <c r="D31" s="111" t="s">
        <v>404</v>
      </c>
      <c r="E31" s="11" t="s">
        <v>405</v>
      </c>
      <c r="F31" s="134" t="s">
        <v>406</v>
      </c>
      <c r="G31" s="72"/>
      <c r="H31" s="21">
        <v>6</v>
      </c>
      <c r="I31" s="21">
        <v>8</v>
      </c>
      <c r="J31" s="21">
        <v>2</v>
      </c>
      <c r="K31" s="21">
        <f>H31+I31</f>
        <v>14</v>
      </c>
      <c r="L31" s="23"/>
    </row>
    <row r="32" spans="1:12" x14ac:dyDescent="0.15">
      <c r="A32" s="98" t="s">
        <v>101</v>
      </c>
      <c r="B32" s="272"/>
      <c r="C32" s="103">
        <f>ROW()-2</f>
        <v>30</v>
      </c>
      <c r="D32" s="111" t="s">
        <v>407</v>
      </c>
      <c r="E32" s="11" t="s">
        <v>408</v>
      </c>
      <c r="F32" s="134" t="s">
        <v>406</v>
      </c>
      <c r="G32" s="72"/>
      <c r="H32" s="21">
        <v>6</v>
      </c>
      <c r="I32" s="21">
        <v>8</v>
      </c>
      <c r="J32" s="21">
        <v>2</v>
      </c>
      <c r="K32" s="21">
        <f>H32+I32</f>
        <v>14</v>
      </c>
      <c r="L32" s="23"/>
    </row>
    <row r="33" spans="1:12" x14ac:dyDescent="0.15">
      <c r="A33" s="98" t="s">
        <v>101</v>
      </c>
      <c r="B33" s="272"/>
      <c r="C33" s="103">
        <f t="shared" ref="C33:C39" si="5">ROW()-2</f>
        <v>31</v>
      </c>
      <c r="D33" s="113" t="s">
        <v>409</v>
      </c>
      <c r="E33" s="11" t="s">
        <v>410</v>
      </c>
      <c r="F33" s="134"/>
      <c r="G33" s="72" t="s">
        <v>393</v>
      </c>
      <c r="H33" s="21">
        <v>5</v>
      </c>
      <c r="I33" s="21">
        <v>7</v>
      </c>
      <c r="J33" s="21">
        <v>3</v>
      </c>
      <c r="K33" s="21">
        <f>H33+I33</f>
        <v>12</v>
      </c>
      <c r="L33" s="23"/>
    </row>
    <row r="34" spans="1:12" x14ac:dyDescent="0.15">
      <c r="A34" s="98" t="s">
        <v>71</v>
      </c>
      <c r="B34" s="274" t="s">
        <v>180</v>
      </c>
      <c r="C34" s="103">
        <f t="shared" si="5"/>
        <v>32</v>
      </c>
      <c r="D34" s="111" t="s">
        <v>181</v>
      </c>
      <c r="E34" s="21" t="s">
        <v>182</v>
      </c>
      <c r="G34" s="136" t="s">
        <v>411</v>
      </c>
      <c r="H34" s="21">
        <v>8</v>
      </c>
      <c r="I34" s="21">
        <v>10</v>
      </c>
      <c r="J34" s="21">
        <v>5</v>
      </c>
      <c r="K34" s="21">
        <f>H34+I34</f>
        <v>18</v>
      </c>
      <c r="L34" s="21"/>
    </row>
    <row r="35" spans="1:12" x14ac:dyDescent="0.15">
      <c r="A35" s="98" t="s">
        <v>71</v>
      </c>
      <c r="B35" s="274"/>
      <c r="C35" s="103">
        <f t="shared" si="5"/>
        <v>33</v>
      </c>
      <c r="D35" s="114" t="s">
        <v>186</v>
      </c>
      <c r="E35" s="21"/>
      <c r="F35" s="136"/>
      <c r="G35" s="136" t="s">
        <v>412</v>
      </c>
      <c r="H35" s="21"/>
      <c r="I35" s="21"/>
      <c r="J35" s="21"/>
      <c r="K35" s="21"/>
      <c r="L35" s="21"/>
    </row>
    <row r="36" spans="1:12" x14ac:dyDescent="0.15">
      <c r="A36" s="98" t="s">
        <v>71</v>
      </c>
      <c r="B36" s="275"/>
      <c r="C36" s="103">
        <f t="shared" si="5"/>
        <v>34</v>
      </c>
      <c r="D36" s="111" t="s">
        <v>184</v>
      </c>
      <c r="E36" s="21" t="s">
        <v>185</v>
      </c>
      <c r="F36" s="136"/>
      <c r="G36" s="136" t="s">
        <v>411</v>
      </c>
      <c r="H36" s="21">
        <v>8</v>
      </c>
      <c r="I36" s="21">
        <v>10</v>
      </c>
      <c r="J36" s="21">
        <v>5</v>
      </c>
      <c r="K36" s="21">
        <f>H36+I36</f>
        <v>18</v>
      </c>
      <c r="L36" s="21"/>
    </row>
    <row r="37" spans="1:12" x14ac:dyDescent="0.15">
      <c r="A37" s="98" t="s">
        <v>71</v>
      </c>
      <c r="B37" s="275"/>
      <c r="C37" s="103">
        <f t="shared" si="5"/>
        <v>35</v>
      </c>
      <c r="D37" s="111" t="s">
        <v>189</v>
      </c>
      <c r="E37" s="21" t="s">
        <v>190</v>
      </c>
      <c r="F37" s="136"/>
      <c r="G37" s="136" t="s">
        <v>411</v>
      </c>
      <c r="H37" s="21">
        <v>8</v>
      </c>
      <c r="I37" s="21">
        <v>7</v>
      </c>
      <c r="J37" s="21">
        <v>3</v>
      </c>
      <c r="K37" s="21">
        <f>H37+I37</f>
        <v>15</v>
      </c>
      <c r="L37" s="21"/>
    </row>
    <row r="38" spans="1:12" x14ac:dyDescent="0.15">
      <c r="A38" s="98" t="s">
        <v>71</v>
      </c>
      <c r="B38" s="275"/>
      <c r="C38" s="103">
        <f t="shared" si="5"/>
        <v>36</v>
      </c>
      <c r="D38" s="111" t="s">
        <v>413</v>
      </c>
      <c r="E38" s="21"/>
      <c r="F38" s="136"/>
      <c r="G38" s="136" t="s">
        <v>411</v>
      </c>
      <c r="H38" s="21"/>
      <c r="I38" s="21"/>
      <c r="J38" s="21"/>
      <c r="K38" s="21"/>
      <c r="L38" s="21"/>
    </row>
    <row r="39" spans="1:12" x14ac:dyDescent="0.15">
      <c r="A39" s="98" t="s">
        <v>71</v>
      </c>
      <c r="B39" s="275"/>
      <c r="C39" s="103">
        <f t="shared" si="5"/>
        <v>37</v>
      </c>
      <c r="D39" s="111" t="s">
        <v>191</v>
      </c>
      <c r="E39" s="21" t="s">
        <v>192</v>
      </c>
      <c r="F39" s="136"/>
      <c r="G39" s="136" t="s">
        <v>411</v>
      </c>
      <c r="H39" s="21">
        <v>8</v>
      </c>
      <c r="I39" s="21">
        <v>10</v>
      </c>
      <c r="J39" s="21">
        <v>5</v>
      </c>
      <c r="K39" s="21">
        <f t="shared" ref="K39:K47" si="6">H39+I39</f>
        <v>18</v>
      </c>
      <c r="L39" s="21"/>
    </row>
    <row r="40" spans="1:12" x14ac:dyDescent="0.15">
      <c r="A40" s="98" t="s">
        <v>71</v>
      </c>
      <c r="B40" s="275"/>
      <c r="C40" s="103">
        <f t="shared" ref="C40:C49" si="7">ROW()-2</f>
        <v>38</v>
      </c>
      <c r="D40" s="111" t="s">
        <v>414</v>
      </c>
      <c r="E40" s="21" t="s">
        <v>200</v>
      </c>
      <c r="F40" s="122"/>
      <c r="G40" s="122" t="s">
        <v>415</v>
      </c>
      <c r="H40" s="21">
        <v>9</v>
      </c>
      <c r="I40" s="21">
        <v>9</v>
      </c>
      <c r="J40" s="21">
        <v>3</v>
      </c>
      <c r="K40" s="21">
        <f t="shared" si="6"/>
        <v>18</v>
      </c>
      <c r="L40" s="21"/>
    </row>
    <row r="41" spans="1:12" x14ac:dyDescent="0.15">
      <c r="A41" s="98" t="s">
        <v>71</v>
      </c>
      <c r="B41" s="275"/>
      <c r="C41" s="103">
        <f t="shared" si="7"/>
        <v>39</v>
      </c>
      <c r="D41" s="111" t="s">
        <v>202</v>
      </c>
      <c r="E41" s="21" t="s">
        <v>203</v>
      </c>
      <c r="F41" s="122"/>
      <c r="G41" s="122" t="s">
        <v>415</v>
      </c>
      <c r="H41" s="21">
        <v>9</v>
      </c>
      <c r="I41" s="21">
        <v>8</v>
      </c>
      <c r="J41" s="21">
        <v>3</v>
      </c>
      <c r="K41" s="21">
        <f t="shared" si="6"/>
        <v>17</v>
      </c>
      <c r="L41" s="21"/>
    </row>
    <row r="42" spans="1:12" x14ac:dyDescent="0.15">
      <c r="A42" s="98" t="s">
        <v>71</v>
      </c>
      <c r="B42" s="275"/>
      <c r="C42" s="103">
        <f t="shared" si="7"/>
        <v>40</v>
      </c>
      <c r="D42" s="111" t="s">
        <v>204</v>
      </c>
      <c r="E42" s="21" t="s">
        <v>205</v>
      </c>
      <c r="F42" s="122"/>
      <c r="G42" s="122" t="s">
        <v>415</v>
      </c>
      <c r="H42" s="21">
        <v>9</v>
      </c>
      <c r="I42" s="21">
        <v>8</v>
      </c>
      <c r="J42" s="21">
        <v>3</v>
      </c>
      <c r="K42" s="21">
        <f t="shared" si="6"/>
        <v>17</v>
      </c>
      <c r="L42" s="21"/>
    </row>
    <row r="43" spans="1:12" x14ac:dyDescent="0.15">
      <c r="A43" s="98" t="s">
        <v>71</v>
      </c>
      <c r="B43" s="275"/>
      <c r="C43" s="103">
        <f t="shared" si="7"/>
        <v>41</v>
      </c>
      <c r="D43" s="111" t="s">
        <v>206</v>
      </c>
      <c r="E43" s="21" t="s">
        <v>207</v>
      </c>
      <c r="F43" s="122"/>
      <c r="G43" s="122" t="s">
        <v>415</v>
      </c>
      <c r="H43" s="21">
        <v>9</v>
      </c>
      <c r="I43" s="21">
        <v>9</v>
      </c>
      <c r="J43" s="21">
        <v>3</v>
      </c>
      <c r="K43" s="21">
        <f t="shared" si="6"/>
        <v>18</v>
      </c>
      <c r="L43" s="21"/>
    </row>
    <row r="44" spans="1:12" s="96" customFormat="1" x14ac:dyDescent="0.15">
      <c r="A44" s="98" t="s">
        <v>71</v>
      </c>
      <c r="B44" s="275"/>
      <c r="C44" s="103">
        <f t="shared" si="7"/>
        <v>42</v>
      </c>
      <c r="D44" s="105" t="s">
        <v>209</v>
      </c>
      <c r="E44" s="8" t="s">
        <v>210</v>
      </c>
      <c r="F44" s="136"/>
      <c r="G44" s="136" t="s">
        <v>411</v>
      </c>
      <c r="H44" s="23">
        <v>8</v>
      </c>
      <c r="I44" s="23">
        <v>9</v>
      </c>
      <c r="J44" s="23">
        <v>3</v>
      </c>
      <c r="K44" s="23">
        <f t="shared" si="6"/>
        <v>17</v>
      </c>
      <c r="L44" s="23"/>
    </row>
    <row r="45" spans="1:12" s="96" customFormat="1" x14ac:dyDescent="0.15">
      <c r="A45" s="98" t="s">
        <v>71</v>
      </c>
      <c r="B45" s="275"/>
      <c r="C45" s="103">
        <f t="shared" si="7"/>
        <v>43</v>
      </c>
      <c r="D45" s="115" t="s">
        <v>211</v>
      </c>
      <c r="E45" s="8" t="s">
        <v>212</v>
      </c>
      <c r="F45" s="136"/>
      <c r="G45" s="136" t="s">
        <v>411</v>
      </c>
      <c r="H45" s="23">
        <v>9</v>
      </c>
      <c r="I45" s="23">
        <v>9</v>
      </c>
      <c r="J45" s="23">
        <v>3</v>
      </c>
      <c r="K45" s="23">
        <f t="shared" si="6"/>
        <v>18</v>
      </c>
      <c r="L45" s="23"/>
    </row>
    <row r="46" spans="1:12" s="96" customFormat="1" x14ac:dyDescent="0.15">
      <c r="A46" s="98" t="s">
        <v>71</v>
      </c>
      <c r="B46" s="275"/>
      <c r="C46" s="103">
        <f t="shared" si="7"/>
        <v>44</v>
      </c>
      <c r="D46" s="115" t="s">
        <v>213</v>
      </c>
      <c r="E46" s="23" t="s">
        <v>214</v>
      </c>
      <c r="F46" s="122"/>
      <c r="G46" s="122" t="s">
        <v>415</v>
      </c>
      <c r="H46" s="23">
        <v>9</v>
      </c>
      <c r="I46" s="23">
        <v>9</v>
      </c>
      <c r="J46" s="23">
        <v>3</v>
      </c>
      <c r="K46" s="23">
        <f t="shared" si="6"/>
        <v>18</v>
      </c>
      <c r="L46" s="23"/>
    </row>
    <row r="47" spans="1:12" s="96" customFormat="1" x14ac:dyDescent="0.15">
      <c r="A47" s="98" t="s">
        <v>71</v>
      </c>
      <c r="B47" s="276" t="s">
        <v>215</v>
      </c>
      <c r="C47" s="103">
        <f t="shared" si="7"/>
        <v>45</v>
      </c>
      <c r="D47" s="105" t="s">
        <v>216</v>
      </c>
      <c r="E47" s="23" t="s">
        <v>217</v>
      </c>
      <c r="F47" s="121" t="s">
        <v>367</v>
      </c>
      <c r="G47" s="122" t="s">
        <v>369</v>
      </c>
      <c r="H47" s="23">
        <v>8</v>
      </c>
      <c r="I47" s="23">
        <v>10</v>
      </c>
      <c r="J47" s="23">
        <v>4</v>
      </c>
      <c r="K47" s="23">
        <f t="shared" si="6"/>
        <v>18</v>
      </c>
      <c r="L47" s="23"/>
    </row>
    <row r="48" spans="1:12" s="96" customFormat="1" x14ac:dyDescent="0.15">
      <c r="A48" s="98" t="s">
        <v>71</v>
      </c>
      <c r="B48" s="276"/>
      <c r="C48" s="103">
        <f t="shared" si="7"/>
        <v>46</v>
      </c>
      <c r="D48" s="104" t="s">
        <v>416</v>
      </c>
      <c r="E48" s="10" t="s">
        <v>223</v>
      </c>
      <c r="F48" s="89" t="s">
        <v>367</v>
      </c>
      <c r="G48" s="122" t="s">
        <v>369</v>
      </c>
      <c r="H48" s="23"/>
      <c r="I48" s="23"/>
      <c r="J48" s="23"/>
      <c r="K48" s="23"/>
      <c r="L48" s="23"/>
    </row>
    <row r="49" spans="1:12" s="96" customFormat="1" x14ac:dyDescent="0.15">
      <c r="A49" s="98" t="s">
        <v>71</v>
      </c>
      <c r="B49" s="277"/>
      <c r="C49" s="103">
        <f t="shared" si="7"/>
        <v>47</v>
      </c>
      <c r="D49" s="116" t="s">
        <v>417</v>
      </c>
      <c r="E49" s="23" t="s">
        <v>418</v>
      </c>
      <c r="F49" s="137"/>
      <c r="G49" s="137" t="s">
        <v>419</v>
      </c>
      <c r="H49" s="23">
        <v>9</v>
      </c>
      <c r="I49" s="23">
        <v>7</v>
      </c>
      <c r="J49" s="23">
        <v>3</v>
      </c>
      <c r="K49" s="23">
        <f t="shared" ref="K49:K60" si="8">H49+I49</f>
        <v>16</v>
      </c>
      <c r="L49" s="23"/>
    </row>
    <row r="50" spans="1:12" s="96" customFormat="1" x14ac:dyDescent="0.15">
      <c r="A50" s="98" t="s">
        <v>71</v>
      </c>
      <c r="B50" s="277"/>
      <c r="C50" s="103">
        <f t="shared" ref="C50:C59" si="9">ROW()-2</f>
        <v>48</v>
      </c>
      <c r="D50" s="116" t="s">
        <v>420</v>
      </c>
      <c r="E50" s="23" t="s">
        <v>421</v>
      </c>
      <c r="F50" s="121"/>
      <c r="G50" s="121" t="s">
        <v>412</v>
      </c>
      <c r="H50" s="23">
        <v>9</v>
      </c>
      <c r="I50" s="23">
        <v>6</v>
      </c>
      <c r="J50" s="23">
        <v>2</v>
      </c>
      <c r="K50" s="23">
        <f t="shared" si="8"/>
        <v>15</v>
      </c>
      <c r="L50" s="23"/>
    </row>
    <row r="51" spans="1:12" x14ac:dyDescent="0.15">
      <c r="A51" s="98" t="s">
        <v>51</v>
      </c>
      <c r="B51" s="276" t="s">
        <v>303</v>
      </c>
      <c r="C51" s="103">
        <f t="shared" si="9"/>
        <v>49</v>
      </c>
      <c r="D51" s="117" t="s">
        <v>304</v>
      </c>
      <c r="E51" s="138" t="s">
        <v>305</v>
      </c>
      <c r="F51" s="136"/>
      <c r="G51" s="17" t="s">
        <v>422</v>
      </c>
      <c r="H51" s="87">
        <v>10</v>
      </c>
      <c r="I51" s="87">
        <v>10</v>
      </c>
      <c r="J51" s="87">
        <v>10</v>
      </c>
      <c r="K51" s="87">
        <f t="shared" si="8"/>
        <v>20</v>
      </c>
      <c r="L51" s="87"/>
    </row>
    <row r="52" spans="1:12" x14ac:dyDescent="0.15">
      <c r="A52" s="98" t="s">
        <v>51</v>
      </c>
      <c r="B52" s="276"/>
      <c r="C52" s="103">
        <f t="shared" si="9"/>
        <v>50</v>
      </c>
      <c r="D52" s="117" t="s">
        <v>307</v>
      </c>
      <c r="E52" s="138" t="s">
        <v>305</v>
      </c>
      <c r="F52" s="136"/>
      <c r="G52" s="17" t="s">
        <v>422</v>
      </c>
      <c r="H52" s="87">
        <v>10</v>
      </c>
      <c r="I52" s="87">
        <v>9</v>
      </c>
      <c r="J52" s="87">
        <v>10</v>
      </c>
      <c r="K52" s="87">
        <f t="shared" si="8"/>
        <v>19</v>
      </c>
      <c r="L52" s="87"/>
    </row>
    <row r="53" spans="1:12" x14ac:dyDescent="0.15">
      <c r="A53" s="98" t="s">
        <v>51</v>
      </c>
      <c r="B53" s="277"/>
      <c r="C53" s="103">
        <f t="shared" si="9"/>
        <v>51</v>
      </c>
      <c r="D53" s="117" t="s">
        <v>309</v>
      </c>
      <c r="E53" s="138" t="s">
        <v>305</v>
      </c>
      <c r="F53" s="136"/>
      <c r="G53" s="17" t="s">
        <v>422</v>
      </c>
      <c r="H53" s="87">
        <v>10</v>
      </c>
      <c r="I53" s="87">
        <v>10</v>
      </c>
      <c r="J53" s="87">
        <v>10</v>
      </c>
      <c r="K53" s="87">
        <f t="shared" si="8"/>
        <v>20</v>
      </c>
      <c r="L53" s="87"/>
    </row>
    <row r="54" spans="1:12" x14ac:dyDescent="0.15">
      <c r="A54" s="98" t="s">
        <v>51</v>
      </c>
      <c r="B54" s="277"/>
      <c r="C54" s="103">
        <f t="shared" si="9"/>
        <v>52</v>
      </c>
      <c r="D54" s="117" t="s">
        <v>310</v>
      </c>
      <c r="E54" s="138" t="s">
        <v>311</v>
      </c>
      <c r="F54" s="136"/>
      <c r="G54" s="17" t="s">
        <v>422</v>
      </c>
      <c r="H54" s="87">
        <v>8</v>
      </c>
      <c r="I54" s="87">
        <v>7</v>
      </c>
      <c r="J54" s="87">
        <v>9</v>
      </c>
      <c r="K54" s="87">
        <f t="shared" si="8"/>
        <v>15</v>
      </c>
      <c r="L54" s="87"/>
    </row>
    <row r="55" spans="1:12" x14ac:dyDescent="0.15">
      <c r="A55" s="98" t="s">
        <v>51</v>
      </c>
      <c r="B55" s="276" t="s">
        <v>314</v>
      </c>
      <c r="C55" s="103">
        <f t="shared" si="9"/>
        <v>53</v>
      </c>
      <c r="D55" s="117" t="s">
        <v>315</v>
      </c>
      <c r="E55" s="138" t="s">
        <v>316</v>
      </c>
      <c r="F55" s="89" t="s">
        <v>423</v>
      </c>
      <c r="G55" s="89"/>
      <c r="H55" s="87">
        <v>8</v>
      </c>
      <c r="I55" s="87">
        <v>8</v>
      </c>
      <c r="J55" s="87">
        <v>10</v>
      </c>
      <c r="K55" s="87">
        <f t="shared" si="8"/>
        <v>16</v>
      </c>
      <c r="L55" s="87"/>
    </row>
    <row r="56" spans="1:12" x14ac:dyDescent="0.15">
      <c r="A56" s="98" t="s">
        <v>51</v>
      </c>
      <c r="B56" s="276"/>
      <c r="C56" s="103">
        <f t="shared" si="9"/>
        <v>54</v>
      </c>
      <c r="D56" s="117" t="s">
        <v>318</v>
      </c>
      <c r="E56" s="84" t="s">
        <v>316</v>
      </c>
      <c r="F56" s="89" t="s">
        <v>423</v>
      </c>
      <c r="G56" s="89"/>
      <c r="H56" s="87">
        <v>9</v>
      </c>
      <c r="I56" s="87">
        <v>8</v>
      </c>
      <c r="J56" s="87">
        <v>10</v>
      </c>
      <c r="K56" s="87">
        <f t="shared" si="8"/>
        <v>17</v>
      </c>
      <c r="L56" s="87"/>
    </row>
    <row r="57" spans="1:12" x14ac:dyDescent="0.15">
      <c r="A57" s="98" t="s">
        <v>51</v>
      </c>
      <c r="B57" s="276"/>
      <c r="C57" s="103">
        <f t="shared" si="9"/>
        <v>55</v>
      </c>
      <c r="D57" s="117" t="s">
        <v>319</v>
      </c>
      <c r="E57" s="84" t="s">
        <v>320</v>
      </c>
      <c r="F57" s="122" t="s">
        <v>424</v>
      </c>
      <c r="G57" s="89"/>
      <c r="H57" s="87">
        <v>10</v>
      </c>
      <c r="I57" s="87">
        <v>10</v>
      </c>
      <c r="J57" s="87">
        <v>9</v>
      </c>
      <c r="K57" s="87">
        <f t="shared" si="8"/>
        <v>20</v>
      </c>
      <c r="L57" s="87"/>
    </row>
    <row r="58" spans="1:12" x14ac:dyDescent="0.15">
      <c r="A58" s="98" t="s">
        <v>51</v>
      </c>
      <c r="B58" s="276"/>
      <c r="C58" s="103">
        <f t="shared" si="9"/>
        <v>56</v>
      </c>
      <c r="D58" s="117" t="s">
        <v>321</v>
      </c>
      <c r="E58" s="84" t="s">
        <v>322</v>
      </c>
      <c r="F58" s="122" t="s">
        <v>424</v>
      </c>
      <c r="G58" s="89"/>
      <c r="H58" s="87">
        <v>10</v>
      </c>
      <c r="I58" s="87">
        <v>10</v>
      </c>
      <c r="J58" s="87">
        <v>10</v>
      </c>
      <c r="K58" s="87">
        <f t="shared" si="8"/>
        <v>20</v>
      </c>
      <c r="L58" s="87"/>
    </row>
    <row r="59" spans="1:12" x14ac:dyDescent="0.15">
      <c r="A59" s="98" t="s">
        <v>51</v>
      </c>
      <c r="B59" s="276"/>
      <c r="C59" s="103">
        <f t="shared" si="9"/>
        <v>57</v>
      </c>
      <c r="D59" s="117" t="s">
        <v>323</v>
      </c>
      <c r="E59" s="84" t="s">
        <v>322</v>
      </c>
      <c r="F59" s="122" t="s">
        <v>424</v>
      </c>
      <c r="G59" s="89"/>
      <c r="H59" s="87">
        <v>8</v>
      </c>
      <c r="I59" s="87">
        <v>8</v>
      </c>
      <c r="J59" s="87">
        <v>9</v>
      </c>
      <c r="K59" s="87">
        <f t="shared" si="8"/>
        <v>16</v>
      </c>
      <c r="L59" s="87"/>
    </row>
    <row r="60" spans="1:12" x14ac:dyDescent="0.15">
      <c r="A60" s="98" t="s">
        <v>51</v>
      </c>
      <c r="B60" s="276"/>
      <c r="C60" s="103">
        <f t="shared" ref="C60:C69" si="10">ROW()-2</f>
        <v>58</v>
      </c>
      <c r="D60" s="117" t="s">
        <v>324</v>
      </c>
      <c r="E60" s="84" t="s">
        <v>325</v>
      </c>
      <c r="F60" s="89"/>
      <c r="G60" s="122" t="s">
        <v>425</v>
      </c>
      <c r="H60" s="87">
        <v>8</v>
      </c>
      <c r="I60" s="87">
        <v>9</v>
      </c>
      <c r="J60" s="87">
        <v>8</v>
      </c>
      <c r="K60" s="87">
        <f t="shared" si="8"/>
        <v>17</v>
      </c>
      <c r="L60" s="87"/>
    </row>
    <row r="61" spans="1:12" x14ac:dyDescent="0.15">
      <c r="A61" s="98" t="s">
        <v>51</v>
      </c>
      <c r="B61" s="278" t="s">
        <v>329</v>
      </c>
      <c r="C61" s="103">
        <f t="shared" si="10"/>
        <v>59</v>
      </c>
      <c r="D61" s="118" t="s">
        <v>426</v>
      </c>
      <c r="E61" s="119" t="s">
        <v>427</v>
      </c>
      <c r="G61" s="137" t="s">
        <v>428</v>
      </c>
      <c r="H61" s="139">
        <v>8</v>
      </c>
      <c r="I61" s="139">
        <v>10</v>
      </c>
      <c r="J61" s="139">
        <v>4</v>
      </c>
      <c r="K61" s="139">
        <f t="shared" ref="K61:K75" si="11">H61+I61</f>
        <v>18</v>
      </c>
      <c r="L61" s="140"/>
    </row>
    <row r="62" spans="1:12" x14ac:dyDescent="0.15">
      <c r="A62" s="98" t="s">
        <v>51</v>
      </c>
      <c r="B62" s="278"/>
      <c r="C62" s="103">
        <f t="shared" si="10"/>
        <v>60</v>
      </c>
      <c r="D62" s="118" t="s">
        <v>429</v>
      </c>
      <c r="E62" s="119" t="s">
        <v>430</v>
      </c>
      <c r="F62" s="122"/>
      <c r="G62" s="137" t="s">
        <v>428</v>
      </c>
      <c r="H62" s="139">
        <v>7</v>
      </c>
      <c r="I62" s="139">
        <v>7</v>
      </c>
      <c r="J62" s="139">
        <v>2</v>
      </c>
      <c r="K62" s="139">
        <f t="shared" si="11"/>
        <v>14</v>
      </c>
      <c r="L62" s="140"/>
    </row>
    <row r="63" spans="1:12" x14ac:dyDescent="0.15">
      <c r="A63" s="98" t="s">
        <v>51</v>
      </c>
      <c r="B63" s="278"/>
      <c r="C63" s="103">
        <f t="shared" si="10"/>
        <v>61</v>
      </c>
      <c r="D63" s="119" t="s">
        <v>330</v>
      </c>
      <c r="E63" s="119" t="s">
        <v>331</v>
      </c>
      <c r="F63" s="122"/>
      <c r="G63" s="137" t="s">
        <v>428</v>
      </c>
      <c r="H63" s="139">
        <v>8</v>
      </c>
      <c r="I63" s="139">
        <v>8</v>
      </c>
      <c r="J63" s="139">
        <v>2</v>
      </c>
      <c r="K63" s="139">
        <f t="shared" si="11"/>
        <v>16</v>
      </c>
      <c r="L63" s="140"/>
    </row>
    <row r="64" spans="1:12" x14ac:dyDescent="0.15">
      <c r="A64" s="98" t="s">
        <v>51</v>
      </c>
      <c r="B64" s="278"/>
      <c r="C64" s="103">
        <f t="shared" si="10"/>
        <v>62</v>
      </c>
      <c r="D64" s="120" t="s">
        <v>333</v>
      </c>
      <c r="E64" s="119" t="s">
        <v>334</v>
      </c>
      <c r="F64" s="122"/>
      <c r="G64" s="137" t="s">
        <v>428</v>
      </c>
      <c r="H64" s="139">
        <v>8</v>
      </c>
      <c r="I64" s="139">
        <v>8</v>
      </c>
      <c r="J64" s="139">
        <v>3</v>
      </c>
      <c r="K64" s="139">
        <f t="shared" si="11"/>
        <v>16</v>
      </c>
      <c r="L64" s="140"/>
    </row>
    <row r="65" spans="1:12" x14ac:dyDescent="0.15">
      <c r="A65" s="98" t="s">
        <v>51</v>
      </c>
      <c r="B65" s="278"/>
      <c r="C65" s="103">
        <f t="shared" si="10"/>
        <v>63</v>
      </c>
      <c r="D65" s="119" t="s">
        <v>335</v>
      </c>
      <c r="E65" s="119" t="s">
        <v>336</v>
      </c>
      <c r="F65" s="122"/>
      <c r="G65" s="137" t="s">
        <v>428</v>
      </c>
      <c r="H65" s="139">
        <v>7</v>
      </c>
      <c r="I65" s="139">
        <v>9</v>
      </c>
      <c r="J65" s="139">
        <v>3</v>
      </c>
      <c r="K65" s="139">
        <f t="shared" si="11"/>
        <v>16</v>
      </c>
      <c r="L65" s="140"/>
    </row>
    <row r="66" spans="1:12" x14ac:dyDescent="0.15">
      <c r="A66" s="98" t="s">
        <v>51</v>
      </c>
      <c r="B66" s="278"/>
      <c r="C66" s="103">
        <f t="shared" si="10"/>
        <v>64</v>
      </c>
      <c r="D66" s="120" t="s">
        <v>337</v>
      </c>
      <c r="E66" s="119" t="s">
        <v>338</v>
      </c>
      <c r="F66" s="137" t="s">
        <v>431</v>
      </c>
      <c r="G66" s="137"/>
      <c r="H66" s="139">
        <v>9</v>
      </c>
      <c r="I66" s="139">
        <v>9</v>
      </c>
      <c r="J66" s="139">
        <v>4</v>
      </c>
      <c r="K66" s="139">
        <f t="shared" si="11"/>
        <v>18</v>
      </c>
      <c r="L66" s="140"/>
    </row>
    <row r="67" spans="1:12" x14ac:dyDescent="0.15">
      <c r="A67" s="98" t="s">
        <v>51</v>
      </c>
      <c r="B67" s="278"/>
      <c r="C67" s="103">
        <f t="shared" si="10"/>
        <v>65</v>
      </c>
      <c r="D67" s="141" t="s">
        <v>340</v>
      </c>
      <c r="E67" s="142" t="s">
        <v>341</v>
      </c>
      <c r="F67" s="122"/>
      <c r="G67" s="137" t="s">
        <v>428</v>
      </c>
      <c r="H67" s="139">
        <v>7</v>
      </c>
      <c r="I67" s="139">
        <v>6</v>
      </c>
      <c r="J67" s="139">
        <v>2</v>
      </c>
      <c r="K67" s="139">
        <f t="shared" si="11"/>
        <v>13</v>
      </c>
      <c r="L67" s="140"/>
    </row>
    <row r="68" spans="1:12" x14ac:dyDescent="0.15">
      <c r="A68" s="98" t="s">
        <v>51</v>
      </c>
      <c r="B68" s="278"/>
      <c r="C68" s="103">
        <f t="shared" si="10"/>
        <v>66</v>
      </c>
      <c r="D68" s="119" t="s">
        <v>342</v>
      </c>
      <c r="E68" s="119" t="s">
        <v>343</v>
      </c>
      <c r="F68" s="122"/>
      <c r="G68" s="137" t="s">
        <v>428</v>
      </c>
      <c r="H68" s="139">
        <v>9</v>
      </c>
      <c r="I68" s="139">
        <v>9</v>
      </c>
      <c r="J68" s="139">
        <v>5</v>
      </c>
      <c r="K68" s="139">
        <f t="shared" si="11"/>
        <v>18</v>
      </c>
      <c r="L68" s="140"/>
    </row>
    <row r="69" spans="1:12" x14ac:dyDescent="0.15">
      <c r="A69" s="98" t="s">
        <v>51</v>
      </c>
      <c r="B69" s="278"/>
      <c r="C69" s="103">
        <f t="shared" si="10"/>
        <v>67</v>
      </c>
      <c r="D69" s="119" t="s">
        <v>344</v>
      </c>
      <c r="E69" s="119" t="s">
        <v>345</v>
      </c>
      <c r="F69" s="137" t="s">
        <v>431</v>
      </c>
      <c r="G69" s="137"/>
      <c r="H69" s="139">
        <v>9</v>
      </c>
      <c r="I69" s="139">
        <v>8</v>
      </c>
      <c r="J69" s="139">
        <v>4</v>
      </c>
      <c r="K69" s="139">
        <f t="shared" si="11"/>
        <v>17</v>
      </c>
      <c r="L69" s="140"/>
    </row>
    <row r="70" spans="1:12" x14ac:dyDescent="0.15">
      <c r="A70" s="98" t="s">
        <v>51</v>
      </c>
      <c r="B70" s="278"/>
      <c r="C70" s="103">
        <f t="shared" ref="C70:C75" si="12">ROW()-2</f>
        <v>68</v>
      </c>
      <c r="D70" s="141" t="s">
        <v>346</v>
      </c>
      <c r="E70" s="142" t="s">
        <v>347</v>
      </c>
      <c r="F70" s="137" t="s">
        <v>431</v>
      </c>
      <c r="G70" s="137"/>
      <c r="H70" s="139">
        <v>8</v>
      </c>
      <c r="I70" s="139">
        <v>8</v>
      </c>
      <c r="J70" s="139">
        <v>3</v>
      </c>
      <c r="K70" s="139">
        <f t="shared" si="11"/>
        <v>16</v>
      </c>
      <c r="L70" s="140"/>
    </row>
    <row r="71" spans="1:12" x14ac:dyDescent="0.15">
      <c r="A71" s="98" t="s">
        <v>51</v>
      </c>
      <c r="B71" s="278"/>
      <c r="C71" s="103">
        <f t="shared" si="12"/>
        <v>69</v>
      </c>
      <c r="D71" s="142" t="s">
        <v>348</v>
      </c>
      <c r="E71" s="142" t="s">
        <v>349</v>
      </c>
      <c r="F71" s="137" t="s">
        <v>431</v>
      </c>
      <c r="G71" s="137"/>
      <c r="H71" s="139">
        <v>7</v>
      </c>
      <c r="I71" s="139">
        <v>7</v>
      </c>
      <c r="J71" s="139">
        <v>3</v>
      </c>
      <c r="K71" s="139">
        <f t="shared" si="11"/>
        <v>14</v>
      </c>
      <c r="L71" s="140"/>
    </row>
    <row r="72" spans="1:12" x14ac:dyDescent="0.15">
      <c r="A72" s="98" t="s">
        <v>51</v>
      </c>
      <c r="B72" s="278"/>
      <c r="C72" s="103">
        <f t="shared" si="12"/>
        <v>70</v>
      </c>
      <c r="D72" s="142" t="s">
        <v>350</v>
      </c>
      <c r="E72" s="142" t="s">
        <v>351</v>
      </c>
      <c r="F72" s="122"/>
      <c r="G72" s="137" t="s">
        <v>428</v>
      </c>
      <c r="H72" s="139">
        <v>8</v>
      </c>
      <c r="I72" s="139">
        <v>8</v>
      </c>
      <c r="J72" s="139">
        <v>3</v>
      </c>
      <c r="K72" s="139">
        <f t="shared" si="11"/>
        <v>16</v>
      </c>
      <c r="L72" s="140"/>
    </row>
    <row r="73" spans="1:12" x14ac:dyDescent="0.15">
      <c r="A73" s="98" t="s">
        <v>51</v>
      </c>
      <c r="B73" s="278"/>
      <c r="C73" s="103">
        <f t="shared" si="12"/>
        <v>71</v>
      </c>
      <c r="D73" s="142" t="s">
        <v>353</v>
      </c>
      <c r="E73" s="143" t="s">
        <v>354</v>
      </c>
      <c r="F73" s="122"/>
      <c r="G73" s="137" t="s">
        <v>428</v>
      </c>
      <c r="H73" s="139">
        <v>7</v>
      </c>
      <c r="I73" s="139">
        <v>8</v>
      </c>
      <c r="J73" s="139">
        <v>2</v>
      </c>
      <c r="K73" s="139">
        <f t="shared" si="11"/>
        <v>15</v>
      </c>
      <c r="L73" s="140"/>
    </row>
    <row r="74" spans="1:12" x14ac:dyDescent="0.15">
      <c r="A74" s="98" t="s">
        <v>51</v>
      </c>
      <c r="B74" s="278"/>
      <c r="C74" s="103">
        <f t="shared" si="12"/>
        <v>72</v>
      </c>
      <c r="D74" s="142" t="s">
        <v>355</v>
      </c>
      <c r="E74" s="143" t="s">
        <v>356</v>
      </c>
      <c r="F74" s="122"/>
      <c r="G74" s="137" t="s">
        <v>428</v>
      </c>
      <c r="H74" s="139">
        <v>8</v>
      </c>
      <c r="I74" s="139">
        <v>9</v>
      </c>
      <c r="J74" s="139">
        <v>3</v>
      </c>
      <c r="K74" s="139">
        <f t="shared" si="11"/>
        <v>17</v>
      </c>
      <c r="L74" s="140"/>
    </row>
    <row r="75" spans="1:12" x14ac:dyDescent="0.15">
      <c r="A75" s="98" t="s">
        <v>51</v>
      </c>
      <c r="B75" s="278"/>
      <c r="C75" s="103">
        <f t="shared" si="12"/>
        <v>73</v>
      </c>
      <c r="D75" s="142" t="s">
        <v>357</v>
      </c>
      <c r="E75" s="143" t="s">
        <v>358</v>
      </c>
      <c r="F75" s="122"/>
      <c r="G75" s="137" t="s">
        <v>428</v>
      </c>
      <c r="H75" s="139">
        <v>9</v>
      </c>
      <c r="I75" s="139">
        <v>8</v>
      </c>
      <c r="J75" s="139">
        <v>3</v>
      </c>
      <c r="K75" s="139">
        <f t="shared" si="11"/>
        <v>17</v>
      </c>
      <c r="L75" s="140"/>
    </row>
    <row r="80" spans="1:12" x14ac:dyDescent="0.15">
      <c r="E80" s="90" t="s">
        <v>362</v>
      </c>
      <c r="F80" s="91" t="s">
        <v>363</v>
      </c>
      <c r="G80" s="91" t="s">
        <v>61</v>
      </c>
    </row>
    <row r="81" spans="5:7" x14ac:dyDescent="0.15">
      <c r="E81" s="92" t="s">
        <v>364</v>
      </c>
      <c r="F81" s="93">
        <f>COUNTA(F3:F75)</f>
        <v>25</v>
      </c>
      <c r="G81" s="93">
        <f>COUNTA(G2:G75)</f>
        <v>53</v>
      </c>
    </row>
    <row r="82" spans="5:7" x14ac:dyDescent="0.15">
      <c r="E82" s="94" t="s">
        <v>71</v>
      </c>
      <c r="F82" s="91">
        <f>COUNTA(F3:F11)</f>
        <v>8</v>
      </c>
      <c r="G82" s="91">
        <f>COUNTA(G3:G11)</f>
        <v>4</v>
      </c>
    </row>
    <row r="83" spans="5:7" x14ac:dyDescent="0.15">
      <c r="E83" s="94" t="s">
        <v>102</v>
      </c>
      <c r="F83" s="91">
        <f>COUNTA(F12:F23)</f>
        <v>2</v>
      </c>
      <c r="G83" s="91">
        <f>COUNTA(G12:G23)</f>
        <v>10</v>
      </c>
    </row>
    <row r="84" spans="5:7" x14ac:dyDescent="0.15">
      <c r="E84" s="94" t="s">
        <v>140</v>
      </c>
      <c r="F84" s="91">
        <f>COUNTA(F24:F33)</f>
        <v>4</v>
      </c>
      <c r="G84" s="91">
        <f>COUNTA(G24:G33)</f>
        <v>6</v>
      </c>
    </row>
    <row r="85" spans="5:7" x14ac:dyDescent="0.15">
      <c r="E85" s="94" t="s">
        <v>180</v>
      </c>
      <c r="F85" s="91">
        <f>COUNTA(F34:F46)</f>
        <v>0</v>
      </c>
      <c r="G85" s="91">
        <f>COUNTA(G34:G46)</f>
        <v>13</v>
      </c>
    </row>
    <row r="86" spans="5:7" x14ac:dyDescent="0.15">
      <c r="E86" s="94" t="s">
        <v>215</v>
      </c>
      <c r="F86" s="91">
        <f>COUNTA(F47:F50)</f>
        <v>2</v>
      </c>
      <c r="G86" s="91">
        <f>COUNTA(G47:G50)</f>
        <v>4</v>
      </c>
    </row>
    <row r="87" spans="5:7" x14ac:dyDescent="0.15">
      <c r="E87" s="95" t="s">
        <v>365</v>
      </c>
      <c r="F87" s="91">
        <f>COUNTA(F51:F75)</f>
        <v>9</v>
      </c>
      <c r="G87" s="91">
        <f>COUNTA(G51:G75)</f>
        <v>16</v>
      </c>
    </row>
  </sheetData>
  <sheetProtection formatCells="0" insertHyperlinks="0" autoFilter="0"/>
  <autoFilter ref="B1:L75"/>
  <mergeCells count="8">
    <mergeCell ref="B51:B54"/>
    <mergeCell ref="B55:B60"/>
    <mergeCell ref="B61:B75"/>
    <mergeCell ref="B3:B11"/>
    <mergeCell ref="B12:B23"/>
    <mergeCell ref="B24:B33"/>
    <mergeCell ref="B34:B46"/>
    <mergeCell ref="B47:B50"/>
  </mergeCells>
  <phoneticPr fontId="1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91"/>
  <sheetViews>
    <sheetView tabSelected="1" topLeftCell="B36" zoomScale="85" zoomScaleNormal="85" workbookViewId="0">
      <selection activeCell="D25" sqref="D25:D33"/>
    </sheetView>
  </sheetViews>
  <sheetFormatPr defaultColWidth="9" defaultRowHeight="19.149999999999999" customHeight="1" x14ac:dyDescent="0.15"/>
  <cols>
    <col min="1" max="1" width="9" style="26"/>
    <col min="2" max="2" width="7.5" style="26" customWidth="1"/>
    <col min="3" max="3" width="5.5" style="27" customWidth="1"/>
    <col min="4" max="4" width="52.5" style="28" customWidth="1"/>
    <col min="5" max="5" width="55.625" style="26" customWidth="1"/>
    <col min="6" max="7" width="22.5" style="27" customWidth="1"/>
    <col min="8" max="8" width="16.125" style="26" customWidth="1"/>
    <col min="9" max="9" width="16.75" style="26" customWidth="1"/>
    <col min="10" max="10" width="22.625" style="26" customWidth="1"/>
    <col min="11" max="11" width="17.5" style="26" customWidth="1"/>
    <col min="12" max="12" width="42.125" style="26" customWidth="1"/>
    <col min="13" max="16384" width="9" style="26"/>
  </cols>
  <sheetData>
    <row r="1" spans="1:12" ht="19.149999999999999" customHeight="1" x14ac:dyDescent="0.15">
      <c r="A1" s="29" t="s">
        <v>55</v>
      </c>
      <c r="B1" s="30" t="s">
        <v>56</v>
      </c>
      <c r="C1" s="31" t="s">
        <v>57</v>
      </c>
      <c r="D1" s="32" t="s">
        <v>58</v>
      </c>
      <c r="E1" s="48" t="s">
        <v>59</v>
      </c>
      <c r="F1" s="49" t="s">
        <v>60</v>
      </c>
      <c r="G1" s="49" t="s">
        <v>61</v>
      </c>
      <c r="H1" s="50" t="s">
        <v>62</v>
      </c>
      <c r="I1" s="50" t="s">
        <v>63</v>
      </c>
      <c r="J1" s="50" t="s">
        <v>64</v>
      </c>
      <c r="K1" s="50" t="s">
        <v>65</v>
      </c>
      <c r="L1" s="50" t="s">
        <v>66</v>
      </c>
    </row>
    <row r="2" spans="1:12" s="24" customFormat="1" ht="19.149999999999999" customHeight="1" x14ac:dyDescent="0.15">
      <c r="A2" s="33"/>
      <c r="B2" s="34" t="s">
        <v>68</v>
      </c>
      <c r="C2" s="35">
        <f>ROW()-2</f>
        <v>0</v>
      </c>
      <c r="D2" s="36" t="s">
        <v>54</v>
      </c>
      <c r="E2" s="51" t="s">
        <v>69</v>
      </c>
      <c r="F2" s="52" t="s">
        <v>432</v>
      </c>
      <c r="G2" s="52" t="s">
        <v>433</v>
      </c>
      <c r="H2" s="53"/>
      <c r="I2" s="53"/>
      <c r="J2" s="53"/>
      <c r="K2" s="53"/>
      <c r="L2" s="53"/>
    </row>
    <row r="3" spans="1:12" ht="27" x14ac:dyDescent="0.15">
      <c r="A3" s="37"/>
      <c r="B3" s="279" t="s">
        <v>434</v>
      </c>
      <c r="C3" s="31">
        <f>ROW()-2</f>
        <v>1</v>
      </c>
      <c r="D3" s="38" t="s">
        <v>435</v>
      </c>
      <c r="E3" s="38" t="s">
        <v>436</v>
      </c>
      <c r="F3" s="54" t="s">
        <v>437</v>
      </c>
      <c r="G3" s="54"/>
      <c r="H3" s="38">
        <v>10</v>
      </c>
      <c r="I3" s="38">
        <v>10</v>
      </c>
      <c r="J3" s="38">
        <v>4</v>
      </c>
      <c r="K3" s="38">
        <v>20</v>
      </c>
      <c r="L3" s="38"/>
    </row>
    <row r="4" spans="1:12" ht="13.5" x14ac:dyDescent="0.15">
      <c r="A4" s="37"/>
      <c r="B4" s="280"/>
      <c r="C4" s="31">
        <f t="shared" ref="C4:C13" si="0">ROW()-2</f>
        <v>2</v>
      </c>
      <c r="D4" s="39" t="s">
        <v>438</v>
      </c>
      <c r="E4" s="39" t="s">
        <v>439</v>
      </c>
      <c r="F4" s="54" t="s">
        <v>437</v>
      </c>
      <c r="G4" s="40"/>
      <c r="H4" s="39">
        <v>10</v>
      </c>
      <c r="I4" s="39">
        <v>10</v>
      </c>
      <c r="J4" s="39">
        <v>3</v>
      </c>
      <c r="K4" s="39">
        <v>20</v>
      </c>
      <c r="L4" s="39"/>
    </row>
    <row r="5" spans="1:12" ht="32.1" customHeight="1" x14ac:dyDescent="0.15">
      <c r="A5" s="37"/>
      <c r="B5" s="281"/>
      <c r="C5" s="31">
        <f t="shared" si="0"/>
        <v>3</v>
      </c>
      <c r="D5" s="39" t="s">
        <v>440</v>
      </c>
      <c r="E5" s="39" t="s">
        <v>441</v>
      </c>
      <c r="F5" s="40"/>
      <c r="G5" s="40"/>
      <c r="H5" s="39">
        <v>10</v>
      </c>
      <c r="I5" s="39">
        <v>9</v>
      </c>
      <c r="J5" s="39">
        <v>5</v>
      </c>
      <c r="K5" s="39">
        <v>19</v>
      </c>
      <c r="L5" s="39" t="s">
        <v>442</v>
      </c>
    </row>
    <row r="6" spans="1:12" ht="19.149999999999999" customHeight="1" x14ac:dyDescent="0.15">
      <c r="A6" s="29" t="s">
        <v>71</v>
      </c>
      <c r="B6" s="282" t="s">
        <v>71</v>
      </c>
      <c r="C6" s="31">
        <f t="shared" si="0"/>
        <v>4</v>
      </c>
      <c r="D6" s="39" t="s">
        <v>443</v>
      </c>
      <c r="E6" s="55" t="s">
        <v>349</v>
      </c>
      <c r="F6" s="41" t="s">
        <v>444</v>
      </c>
      <c r="G6" s="41"/>
      <c r="H6" s="55">
        <v>7</v>
      </c>
      <c r="I6" s="55">
        <v>9</v>
      </c>
      <c r="J6" s="55">
        <v>3</v>
      </c>
      <c r="K6" s="55">
        <v>16</v>
      </c>
      <c r="L6" s="55"/>
    </row>
    <row r="7" spans="1:12" ht="19.149999999999999" customHeight="1" x14ac:dyDescent="0.15">
      <c r="A7" s="29" t="s">
        <v>71</v>
      </c>
      <c r="B7" s="283"/>
      <c r="C7" s="31">
        <f t="shared" si="0"/>
        <v>5</v>
      </c>
      <c r="D7" s="39" t="s">
        <v>72</v>
      </c>
      <c r="E7" s="55" t="s">
        <v>73</v>
      </c>
      <c r="F7" s="41" t="s">
        <v>445</v>
      </c>
      <c r="G7" s="41"/>
      <c r="H7" s="55">
        <v>8</v>
      </c>
      <c r="I7" s="55">
        <v>9</v>
      </c>
      <c r="J7" s="55">
        <v>4</v>
      </c>
      <c r="K7" s="55">
        <v>17</v>
      </c>
      <c r="L7" s="55"/>
    </row>
    <row r="8" spans="1:12" ht="19.149999999999999" customHeight="1" x14ac:dyDescent="0.15">
      <c r="A8" s="29" t="s">
        <v>71</v>
      </c>
      <c r="B8" s="283"/>
      <c r="C8" s="31">
        <f t="shared" si="0"/>
        <v>6</v>
      </c>
      <c r="D8" s="39" t="s">
        <v>75</v>
      </c>
      <c r="E8" s="55" t="s">
        <v>76</v>
      </c>
      <c r="F8" s="41" t="s">
        <v>446</v>
      </c>
      <c r="G8" s="41"/>
      <c r="H8" s="55">
        <v>8</v>
      </c>
      <c r="I8" s="55">
        <v>8</v>
      </c>
      <c r="J8" s="55">
        <v>4</v>
      </c>
      <c r="K8" s="55">
        <v>16</v>
      </c>
      <c r="L8" s="55"/>
    </row>
    <row r="9" spans="1:12" ht="19.149999999999999" customHeight="1" x14ac:dyDescent="0.15">
      <c r="A9" s="29" t="s">
        <v>71</v>
      </c>
      <c r="B9" s="283"/>
      <c r="C9" s="31">
        <f t="shared" si="0"/>
        <v>7</v>
      </c>
      <c r="D9" s="39" t="s">
        <v>78</v>
      </c>
      <c r="E9" s="55" t="s">
        <v>76</v>
      </c>
      <c r="F9" s="41" t="s">
        <v>447</v>
      </c>
      <c r="G9" s="41"/>
      <c r="H9" s="55">
        <v>8</v>
      </c>
      <c r="I9" s="55">
        <v>8</v>
      </c>
      <c r="J9" s="55">
        <v>4</v>
      </c>
      <c r="K9" s="55">
        <v>16</v>
      </c>
      <c r="L9" s="55"/>
    </row>
    <row r="10" spans="1:12" ht="19.149999999999999" customHeight="1" x14ac:dyDescent="0.15">
      <c r="A10" s="29" t="s">
        <v>71</v>
      </c>
      <c r="B10" s="283"/>
      <c r="C10" s="31">
        <f t="shared" si="0"/>
        <v>8</v>
      </c>
      <c r="D10" s="39" t="s">
        <v>80</v>
      </c>
      <c r="E10" s="55" t="s">
        <v>81</v>
      </c>
      <c r="F10" s="56" t="s">
        <v>448</v>
      </c>
      <c r="G10" s="56" t="s">
        <v>449</v>
      </c>
      <c r="H10" s="55">
        <v>7</v>
      </c>
      <c r="I10" s="55">
        <v>9</v>
      </c>
      <c r="J10" s="55">
        <v>4</v>
      </c>
      <c r="K10" s="55">
        <v>16</v>
      </c>
      <c r="L10" s="55"/>
    </row>
    <row r="11" spans="1:12" ht="19.149999999999999" customHeight="1" x14ac:dyDescent="0.15">
      <c r="A11" s="29" t="s">
        <v>71</v>
      </c>
      <c r="B11" s="283"/>
      <c r="C11" s="31">
        <f t="shared" si="0"/>
        <v>9</v>
      </c>
      <c r="D11" s="39" t="s">
        <v>86</v>
      </c>
      <c r="E11" s="55" t="s">
        <v>87</v>
      </c>
      <c r="F11" s="41" t="s">
        <v>450</v>
      </c>
      <c r="G11" s="41"/>
      <c r="H11" s="55">
        <v>7</v>
      </c>
      <c r="I11" s="55">
        <v>9</v>
      </c>
      <c r="J11" s="55">
        <v>5</v>
      </c>
      <c r="K11" s="55">
        <v>16</v>
      </c>
      <c r="L11" s="55"/>
    </row>
    <row r="12" spans="1:12" ht="19.149999999999999" customHeight="1" x14ac:dyDescent="0.15">
      <c r="A12" s="29" t="s">
        <v>71</v>
      </c>
      <c r="B12" s="283"/>
      <c r="C12" s="31">
        <f t="shared" si="0"/>
        <v>10</v>
      </c>
      <c r="D12" s="39" t="s">
        <v>89</v>
      </c>
      <c r="E12" s="55" t="s">
        <v>90</v>
      </c>
      <c r="F12" s="41" t="s">
        <v>91</v>
      </c>
      <c r="G12" s="41"/>
      <c r="H12" s="55">
        <v>9</v>
      </c>
      <c r="I12" s="55">
        <v>8</v>
      </c>
      <c r="J12" s="55">
        <v>2</v>
      </c>
      <c r="K12" s="55">
        <v>17</v>
      </c>
      <c r="L12" s="55"/>
    </row>
    <row r="13" spans="1:12" ht="19.149999999999999" customHeight="1" x14ac:dyDescent="0.15">
      <c r="A13" s="29" t="s">
        <v>71</v>
      </c>
      <c r="B13" s="283"/>
      <c r="C13" s="31">
        <f t="shared" si="0"/>
        <v>11</v>
      </c>
      <c r="D13" s="39" t="s">
        <v>92</v>
      </c>
      <c r="E13" s="55" t="s">
        <v>93</v>
      </c>
      <c r="F13" s="41" t="s">
        <v>94</v>
      </c>
      <c r="G13" s="41"/>
      <c r="H13" s="55">
        <v>9</v>
      </c>
      <c r="I13" s="55">
        <v>8</v>
      </c>
      <c r="J13" s="55">
        <v>2</v>
      </c>
      <c r="K13" s="55">
        <v>17</v>
      </c>
      <c r="L13" s="55"/>
    </row>
    <row r="14" spans="1:12" ht="19.149999999999999" customHeight="1" x14ac:dyDescent="0.15">
      <c r="A14" s="29" t="s">
        <v>71</v>
      </c>
      <c r="B14" s="283"/>
      <c r="C14" s="31">
        <f t="shared" ref="C14:C23" si="1">ROW()-2</f>
        <v>12</v>
      </c>
      <c r="D14" s="39" t="s">
        <v>451</v>
      </c>
      <c r="E14" s="55" t="s">
        <v>96</v>
      </c>
      <c r="F14" s="41" t="s">
        <v>452</v>
      </c>
      <c r="G14" s="41"/>
      <c r="H14" s="55">
        <v>7</v>
      </c>
      <c r="I14" s="55">
        <v>9</v>
      </c>
      <c r="J14" s="55">
        <v>3</v>
      </c>
      <c r="K14" s="55">
        <v>16</v>
      </c>
      <c r="L14" s="55"/>
    </row>
    <row r="15" spans="1:12" ht="19.149999999999999" customHeight="1" x14ac:dyDescent="0.15">
      <c r="A15" s="29" t="s">
        <v>71</v>
      </c>
      <c r="B15" s="283"/>
      <c r="C15" s="31">
        <f t="shared" si="1"/>
        <v>13</v>
      </c>
      <c r="D15" s="39" t="s">
        <v>453</v>
      </c>
      <c r="E15" s="55" t="s">
        <v>454</v>
      </c>
      <c r="F15" s="56" t="s">
        <v>452</v>
      </c>
      <c r="G15" s="41"/>
      <c r="H15" s="55">
        <v>9</v>
      </c>
      <c r="I15" s="55">
        <v>9</v>
      </c>
      <c r="J15" s="55">
        <v>3</v>
      </c>
      <c r="K15" s="55">
        <v>18</v>
      </c>
      <c r="L15" s="55"/>
    </row>
    <row r="16" spans="1:12" ht="19.149999999999999" customHeight="1" x14ac:dyDescent="0.15">
      <c r="A16" s="29" t="s">
        <v>71</v>
      </c>
      <c r="B16" s="283"/>
      <c r="C16" s="31">
        <f t="shared" si="1"/>
        <v>14</v>
      </c>
      <c r="D16" s="39" t="s">
        <v>455</v>
      </c>
      <c r="E16" s="55" t="s">
        <v>456</v>
      </c>
      <c r="F16" s="56" t="s">
        <v>450</v>
      </c>
      <c r="G16" s="56" t="s">
        <v>449</v>
      </c>
      <c r="H16" s="55">
        <v>8</v>
      </c>
      <c r="I16" s="55">
        <v>9</v>
      </c>
      <c r="J16" s="55">
        <v>3</v>
      </c>
      <c r="K16" s="55">
        <v>17</v>
      </c>
      <c r="L16" s="55"/>
    </row>
    <row r="17" spans="1:60" ht="19.149999999999999" customHeight="1" x14ac:dyDescent="0.15">
      <c r="A17" s="29" t="s">
        <v>71</v>
      </c>
      <c r="B17" s="283"/>
      <c r="C17" s="31">
        <f t="shared" si="1"/>
        <v>15</v>
      </c>
      <c r="D17" s="39" t="s">
        <v>457</v>
      </c>
      <c r="E17" s="55" t="s">
        <v>458</v>
      </c>
      <c r="F17" s="56" t="s">
        <v>459</v>
      </c>
      <c r="G17" s="56" t="s">
        <v>449</v>
      </c>
      <c r="H17" s="55">
        <v>8</v>
      </c>
      <c r="I17" s="55">
        <v>10</v>
      </c>
      <c r="J17" s="55">
        <v>4</v>
      </c>
      <c r="K17" s="55">
        <v>18</v>
      </c>
      <c r="L17" s="55"/>
    </row>
    <row r="18" spans="1:60" ht="19.149999999999999" customHeight="1" x14ac:dyDescent="0.15">
      <c r="A18" s="29" t="s">
        <v>71</v>
      </c>
      <c r="B18" s="284"/>
      <c r="C18" s="31">
        <f t="shared" si="1"/>
        <v>16</v>
      </c>
      <c r="D18" s="39" t="s">
        <v>98</v>
      </c>
      <c r="E18" s="55" t="s">
        <v>99</v>
      </c>
      <c r="F18" s="56" t="s">
        <v>460</v>
      </c>
      <c r="G18" s="41"/>
      <c r="H18" s="55">
        <v>8</v>
      </c>
      <c r="I18" s="55">
        <v>9</v>
      </c>
      <c r="J18" s="55">
        <v>3</v>
      </c>
      <c r="K18" s="55">
        <v>17</v>
      </c>
      <c r="L18" s="55"/>
    </row>
    <row r="19" spans="1:60" ht="19.149999999999999" customHeight="1" x14ac:dyDescent="0.15">
      <c r="A19" s="29" t="s">
        <v>71</v>
      </c>
      <c r="B19" s="281" t="s">
        <v>180</v>
      </c>
      <c r="C19" s="31">
        <f t="shared" si="1"/>
        <v>17</v>
      </c>
      <c r="D19" s="39" t="s">
        <v>181</v>
      </c>
      <c r="E19" s="55" t="s">
        <v>182</v>
      </c>
      <c r="F19" s="41"/>
      <c r="G19" s="56" t="s">
        <v>461</v>
      </c>
      <c r="H19" s="55">
        <v>8</v>
      </c>
      <c r="I19" s="55">
        <v>10</v>
      </c>
      <c r="J19" s="55">
        <v>5</v>
      </c>
      <c r="K19" s="55">
        <v>18</v>
      </c>
      <c r="L19" s="55"/>
    </row>
    <row r="20" spans="1:60" ht="19.149999999999999" customHeight="1" x14ac:dyDescent="0.15">
      <c r="A20" s="29" t="s">
        <v>71</v>
      </c>
      <c r="B20" s="281"/>
      <c r="C20" s="31">
        <f t="shared" si="1"/>
        <v>18</v>
      </c>
      <c r="D20" s="39" t="s">
        <v>184</v>
      </c>
      <c r="E20" s="55" t="s">
        <v>185</v>
      </c>
      <c r="F20" s="41"/>
      <c r="G20" s="56" t="s">
        <v>461</v>
      </c>
      <c r="H20" s="55">
        <v>8</v>
      </c>
      <c r="I20" s="55">
        <v>10</v>
      </c>
      <c r="J20" s="55">
        <v>5</v>
      </c>
      <c r="K20" s="55">
        <v>18</v>
      </c>
      <c r="L20" s="55"/>
    </row>
    <row r="21" spans="1:60" ht="19.149999999999999" customHeight="1" x14ac:dyDescent="0.15">
      <c r="A21" s="29" t="s">
        <v>71</v>
      </c>
      <c r="B21" s="281"/>
      <c r="C21" s="31">
        <f t="shared" si="1"/>
        <v>19</v>
      </c>
      <c r="D21" s="39" t="s">
        <v>188</v>
      </c>
      <c r="E21" s="55"/>
      <c r="F21" s="41"/>
      <c r="G21" s="56" t="s">
        <v>461</v>
      </c>
      <c r="H21" s="55"/>
      <c r="I21" s="55"/>
      <c r="J21" s="55"/>
      <c r="K21" s="55"/>
      <c r="L21" s="55"/>
    </row>
    <row r="22" spans="1:60" ht="19.149999999999999" customHeight="1" x14ac:dyDescent="0.15">
      <c r="A22" s="29" t="s">
        <v>71</v>
      </c>
      <c r="B22" s="281"/>
      <c r="C22" s="31">
        <f t="shared" si="1"/>
        <v>20</v>
      </c>
      <c r="D22" s="39" t="s">
        <v>186</v>
      </c>
      <c r="E22" s="55"/>
      <c r="F22" s="41"/>
      <c r="G22" s="56" t="s">
        <v>461</v>
      </c>
      <c r="H22" s="55"/>
      <c r="I22" s="55"/>
      <c r="J22" s="55"/>
      <c r="K22" s="55"/>
      <c r="L22" s="55"/>
    </row>
    <row r="23" spans="1:60" ht="19.149999999999999" customHeight="1" x14ac:dyDescent="0.15">
      <c r="A23" s="29" t="s">
        <v>71</v>
      </c>
      <c r="B23" s="281"/>
      <c r="C23" s="31">
        <f t="shared" si="1"/>
        <v>21</v>
      </c>
      <c r="D23" s="39" t="s">
        <v>462</v>
      </c>
      <c r="E23" s="55" t="s">
        <v>463</v>
      </c>
      <c r="F23" s="41"/>
      <c r="G23" s="56" t="s">
        <v>461</v>
      </c>
      <c r="H23" s="55">
        <v>8</v>
      </c>
      <c r="I23" s="55">
        <v>10</v>
      </c>
      <c r="J23" s="55">
        <v>3</v>
      </c>
      <c r="K23" s="55">
        <v>18</v>
      </c>
      <c r="L23" s="55"/>
    </row>
    <row r="24" spans="1:60" ht="19.149999999999999" customHeight="1" x14ac:dyDescent="0.15">
      <c r="A24" s="29" t="s">
        <v>71</v>
      </c>
      <c r="B24" s="281"/>
      <c r="C24" s="31">
        <f t="shared" ref="C24:C33" si="2">ROW()-2</f>
        <v>22</v>
      </c>
      <c r="D24" s="39" t="s">
        <v>191</v>
      </c>
      <c r="E24" s="55" t="s">
        <v>192</v>
      </c>
      <c r="F24" s="41"/>
      <c r="G24" s="56" t="s">
        <v>461</v>
      </c>
      <c r="H24" s="55">
        <v>8</v>
      </c>
      <c r="I24" s="55">
        <v>10</v>
      </c>
      <c r="J24" s="55">
        <v>5</v>
      </c>
      <c r="K24" s="55">
        <v>18</v>
      </c>
      <c r="L24" s="55"/>
    </row>
    <row r="25" spans="1:60" s="25" customFormat="1" ht="19.149999999999999" customHeight="1" x14ac:dyDescent="0.15">
      <c r="A25" s="29" t="s">
        <v>71</v>
      </c>
      <c r="B25" s="281"/>
      <c r="C25" s="31">
        <f t="shared" si="2"/>
        <v>23</v>
      </c>
      <c r="D25" s="39" t="s">
        <v>414</v>
      </c>
      <c r="E25" s="55" t="s">
        <v>200</v>
      </c>
      <c r="F25" s="41"/>
      <c r="G25" s="56" t="s">
        <v>464</v>
      </c>
      <c r="H25" s="55">
        <v>9</v>
      </c>
      <c r="I25" s="55">
        <v>9</v>
      </c>
      <c r="J25" s="55">
        <v>3</v>
      </c>
      <c r="K25" s="55">
        <v>18</v>
      </c>
      <c r="L25" s="5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s="25" customFormat="1" ht="19.149999999999999" customHeight="1" x14ac:dyDescent="0.15">
      <c r="A26" s="29" t="s">
        <v>71</v>
      </c>
      <c r="B26" s="281"/>
      <c r="C26" s="31">
        <f t="shared" si="2"/>
        <v>24</v>
      </c>
      <c r="D26" s="39" t="s">
        <v>202</v>
      </c>
      <c r="E26" s="55" t="s">
        <v>203</v>
      </c>
      <c r="F26" s="41"/>
      <c r="G26" s="56" t="s">
        <v>464</v>
      </c>
      <c r="H26" s="55">
        <v>9</v>
      </c>
      <c r="I26" s="55">
        <v>8</v>
      </c>
      <c r="J26" s="55">
        <v>3</v>
      </c>
      <c r="K26" s="55">
        <v>17</v>
      </c>
      <c r="L26" s="5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s="25" customFormat="1" ht="19.149999999999999" customHeight="1" x14ac:dyDescent="0.15">
      <c r="A27" s="29" t="s">
        <v>71</v>
      </c>
      <c r="B27" s="281"/>
      <c r="C27" s="31">
        <f t="shared" si="2"/>
        <v>25</v>
      </c>
      <c r="D27" s="39" t="s">
        <v>465</v>
      </c>
      <c r="E27" s="55" t="s">
        <v>205</v>
      </c>
      <c r="F27" s="41"/>
      <c r="G27" s="56" t="s">
        <v>464</v>
      </c>
      <c r="H27" s="55">
        <v>9</v>
      </c>
      <c r="I27" s="55">
        <v>8</v>
      </c>
      <c r="J27" s="55">
        <v>3</v>
      </c>
      <c r="K27" s="55">
        <v>17</v>
      </c>
      <c r="L27" s="55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s="25" customFormat="1" ht="19.149999999999999" customHeight="1" x14ac:dyDescent="0.15">
      <c r="A28" s="29" t="s">
        <v>71</v>
      </c>
      <c r="B28" s="281"/>
      <c r="C28" s="31">
        <f t="shared" si="2"/>
        <v>26</v>
      </c>
      <c r="D28" s="39" t="s">
        <v>206</v>
      </c>
      <c r="E28" s="55" t="s">
        <v>207</v>
      </c>
      <c r="F28" s="41"/>
      <c r="G28" s="56" t="s">
        <v>464</v>
      </c>
      <c r="H28" s="55">
        <v>9</v>
      </c>
      <c r="I28" s="55">
        <v>9</v>
      </c>
      <c r="J28" s="55">
        <v>3</v>
      </c>
      <c r="K28" s="55">
        <v>18</v>
      </c>
      <c r="L28" s="55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</row>
    <row r="29" spans="1:60" s="25" customFormat="1" ht="19.149999999999999" customHeight="1" x14ac:dyDescent="0.15">
      <c r="A29" s="29" t="s">
        <v>71</v>
      </c>
      <c r="B29" s="281"/>
      <c r="C29" s="31">
        <f t="shared" si="2"/>
        <v>27</v>
      </c>
      <c r="D29" s="39" t="s">
        <v>209</v>
      </c>
      <c r="E29" s="55" t="s">
        <v>210</v>
      </c>
      <c r="F29" s="56"/>
      <c r="G29" s="56" t="s">
        <v>461</v>
      </c>
      <c r="H29" s="55">
        <v>8</v>
      </c>
      <c r="I29" s="55">
        <v>9</v>
      </c>
      <c r="J29" s="55">
        <v>3</v>
      </c>
      <c r="K29" s="55">
        <v>17</v>
      </c>
      <c r="L29" s="55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  <row r="30" spans="1:60" s="25" customFormat="1" ht="19.149999999999999" customHeight="1" x14ac:dyDescent="0.15">
      <c r="A30" s="29" t="s">
        <v>71</v>
      </c>
      <c r="B30" s="281"/>
      <c r="C30" s="31">
        <f t="shared" si="2"/>
        <v>28</v>
      </c>
      <c r="D30" s="39" t="s">
        <v>211</v>
      </c>
      <c r="E30" s="55" t="s">
        <v>212</v>
      </c>
      <c r="F30" s="56"/>
      <c r="G30" s="56" t="s">
        <v>461</v>
      </c>
      <c r="H30" s="55">
        <v>9</v>
      </c>
      <c r="I30" s="55">
        <v>9</v>
      </c>
      <c r="J30" s="55">
        <v>3</v>
      </c>
      <c r="K30" s="55">
        <v>18</v>
      </c>
      <c r="L30" s="55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</row>
    <row r="31" spans="1:60" s="25" customFormat="1" ht="27" x14ac:dyDescent="0.15">
      <c r="A31" s="29" t="s">
        <v>71</v>
      </c>
      <c r="B31" s="281"/>
      <c r="C31" s="31">
        <f t="shared" si="2"/>
        <v>29</v>
      </c>
      <c r="D31" s="39" t="s">
        <v>466</v>
      </c>
      <c r="E31" s="39" t="s">
        <v>467</v>
      </c>
      <c r="F31" s="56"/>
      <c r="G31" s="56" t="s">
        <v>461</v>
      </c>
      <c r="H31" s="55">
        <v>10</v>
      </c>
      <c r="I31" s="55">
        <v>10</v>
      </c>
      <c r="J31" s="55">
        <v>1</v>
      </c>
      <c r="K31" s="55">
        <v>20</v>
      </c>
      <c r="L31" s="55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</row>
    <row r="32" spans="1:60" s="25" customFormat="1" ht="19.149999999999999" customHeight="1" x14ac:dyDescent="0.15">
      <c r="A32" s="29" t="s">
        <v>71</v>
      </c>
      <c r="B32" s="281"/>
      <c r="C32" s="31">
        <f t="shared" si="2"/>
        <v>30</v>
      </c>
      <c r="D32" s="39" t="s">
        <v>213</v>
      </c>
      <c r="E32" s="55" t="s">
        <v>214</v>
      </c>
      <c r="F32" s="41"/>
      <c r="G32" s="56" t="s">
        <v>464</v>
      </c>
      <c r="H32" s="55">
        <v>9</v>
      </c>
      <c r="I32" s="55">
        <v>9</v>
      </c>
      <c r="J32" s="55">
        <v>3</v>
      </c>
      <c r="K32" s="55">
        <v>18</v>
      </c>
      <c r="L32" s="55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</row>
    <row r="33" spans="1:60" s="25" customFormat="1" ht="19.149999999999999" customHeight="1" x14ac:dyDescent="0.15">
      <c r="A33" s="29" t="s">
        <v>71</v>
      </c>
      <c r="B33" s="281" t="s">
        <v>468</v>
      </c>
      <c r="C33" s="31">
        <f t="shared" si="2"/>
        <v>31</v>
      </c>
      <c r="D33" s="39" t="s">
        <v>216</v>
      </c>
      <c r="E33" s="55" t="s">
        <v>217</v>
      </c>
      <c r="F33" s="41" t="s">
        <v>469</v>
      </c>
      <c r="G33" s="41"/>
      <c r="H33" s="55">
        <v>8</v>
      </c>
      <c r="I33" s="55">
        <v>10</v>
      </c>
      <c r="J33" s="55">
        <v>4</v>
      </c>
      <c r="K33" s="55">
        <v>18</v>
      </c>
      <c r="L33" s="55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</row>
    <row r="34" spans="1:60" ht="19.149999999999999" customHeight="1" x14ac:dyDescent="0.15">
      <c r="A34" s="29" t="s">
        <v>71</v>
      </c>
      <c r="B34" s="281"/>
      <c r="C34" s="31">
        <f t="shared" ref="C34:C43" si="3">ROW()-2</f>
        <v>32</v>
      </c>
      <c r="D34" s="42" t="s">
        <v>470</v>
      </c>
      <c r="E34" s="57" t="s">
        <v>471</v>
      </c>
      <c r="F34" s="41" t="s">
        <v>472</v>
      </c>
      <c r="G34" s="41"/>
      <c r="H34" s="57">
        <v>9</v>
      </c>
      <c r="I34" s="57">
        <v>10</v>
      </c>
      <c r="J34" s="57">
        <v>3</v>
      </c>
      <c r="K34" s="57">
        <v>19</v>
      </c>
      <c r="L34" s="55"/>
    </row>
    <row r="35" spans="1:60" ht="19.149999999999999" customHeight="1" x14ac:dyDescent="0.15">
      <c r="A35" s="29" t="s">
        <v>71</v>
      </c>
      <c r="B35" s="281"/>
      <c r="C35" s="31">
        <f t="shared" si="3"/>
        <v>33</v>
      </c>
      <c r="D35" s="42" t="s">
        <v>473</v>
      </c>
      <c r="E35" s="57"/>
      <c r="F35" s="41" t="s">
        <v>469</v>
      </c>
      <c r="G35" s="41"/>
      <c r="H35" s="57"/>
      <c r="I35" s="57"/>
      <c r="J35" s="57"/>
      <c r="K35" s="57"/>
      <c r="L35" s="55"/>
    </row>
    <row r="36" spans="1:60" ht="19.149999999999999" customHeight="1" x14ac:dyDescent="0.15">
      <c r="A36" s="29" t="s">
        <v>71</v>
      </c>
      <c r="B36" s="281"/>
      <c r="C36" s="31">
        <f t="shared" si="3"/>
        <v>34</v>
      </c>
      <c r="D36" s="42" t="s">
        <v>222</v>
      </c>
      <c r="E36" s="55" t="s">
        <v>474</v>
      </c>
      <c r="F36" s="41" t="s">
        <v>469</v>
      </c>
      <c r="G36" s="41"/>
      <c r="H36" s="57">
        <v>7</v>
      </c>
      <c r="I36" s="57">
        <v>8</v>
      </c>
      <c r="J36" s="57">
        <v>3</v>
      </c>
      <c r="K36" s="57">
        <v>15</v>
      </c>
      <c r="L36" s="55"/>
    </row>
    <row r="37" spans="1:60" ht="19.149999999999999" customHeight="1" x14ac:dyDescent="0.15">
      <c r="A37" s="29" t="s">
        <v>101</v>
      </c>
      <c r="B37" s="272" t="s">
        <v>102</v>
      </c>
      <c r="C37" s="31">
        <f t="shared" si="3"/>
        <v>35</v>
      </c>
      <c r="D37" s="13" t="s">
        <v>475</v>
      </c>
      <c r="E37" s="10" t="s">
        <v>104</v>
      </c>
      <c r="F37" s="58"/>
      <c r="G37" s="59" t="s">
        <v>476</v>
      </c>
      <c r="H37" s="21">
        <v>9</v>
      </c>
      <c r="I37" s="21">
        <v>8</v>
      </c>
      <c r="J37" s="21">
        <v>4</v>
      </c>
      <c r="K37" s="21">
        <f t="shared" ref="K37:K44" si="4">H37+I37</f>
        <v>17</v>
      </c>
      <c r="L37" s="23"/>
    </row>
    <row r="38" spans="1:60" ht="19.149999999999999" customHeight="1" x14ac:dyDescent="0.15">
      <c r="A38" s="29" t="s">
        <v>101</v>
      </c>
      <c r="B38" s="272"/>
      <c r="C38" s="31">
        <f t="shared" si="3"/>
        <v>36</v>
      </c>
      <c r="D38" s="13" t="s">
        <v>375</v>
      </c>
      <c r="E38" s="10" t="s">
        <v>113</v>
      </c>
      <c r="F38" s="60"/>
      <c r="G38" s="61" t="s">
        <v>376</v>
      </c>
      <c r="H38" s="21">
        <v>8</v>
      </c>
      <c r="I38" s="21">
        <v>8</v>
      </c>
      <c r="J38" s="21">
        <v>4</v>
      </c>
      <c r="K38" s="21">
        <f t="shared" si="4"/>
        <v>16</v>
      </c>
      <c r="L38" s="23"/>
    </row>
    <row r="39" spans="1:60" ht="19.149999999999999" customHeight="1" x14ac:dyDescent="0.15">
      <c r="A39" s="29" t="s">
        <v>101</v>
      </c>
      <c r="B39" s="272"/>
      <c r="C39" s="31">
        <f t="shared" si="3"/>
        <v>37</v>
      </c>
      <c r="D39" s="13" t="s">
        <v>377</v>
      </c>
      <c r="E39" s="10" t="s">
        <v>116</v>
      </c>
      <c r="F39" s="60"/>
      <c r="G39" s="61" t="s">
        <v>378</v>
      </c>
      <c r="H39" s="21">
        <v>9</v>
      </c>
      <c r="I39" s="21">
        <v>7</v>
      </c>
      <c r="J39" s="21">
        <v>3</v>
      </c>
      <c r="K39" s="21">
        <f t="shared" si="4"/>
        <v>16</v>
      </c>
      <c r="L39" s="23"/>
    </row>
    <row r="40" spans="1:60" ht="19.149999999999999" customHeight="1" x14ac:dyDescent="0.15">
      <c r="A40" s="29" t="s">
        <v>101</v>
      </c>
      <c r="B40" s="272"/>
      <c r="C40" s="31">
        <f t="shared" si="3"/>
        <v>38</v>
      </c>
      <c r="D40" s="13" t="s">
        <v>118</v>
      </c>
      <c r="E40" s="62" t="s">
        <v>119</v>
      </c>
      <c r="F40" s="60"/>
      <c r="G40" s="61" t="s">
        <v>379</v>
      </c>
      <c r="H40" s="21">
        <v>8</v>
      </c>
      <c r="I40" s="21">
        <v>8</v>
      </c>
      <c r="J40" s="21">
        <v>4</v>
      </c>
      <c r="K40" s="21">
        <f t="shared" si="4"/>
        <v>16</v>
      </c>
      <c r="L40" s="23"/>
    </row>
    <row r="41" spans="1:60" ht="19.149999999999999" customHeight="1" x14ac:dyDescent="0.15">
      <c r="A41" s="29" t="s">
        <v>101</v>
      </c>
      <c r="B41" s="272"/>
      <c r="C41" s="31">
        <f t="shared" si="3"/>
        <v>39</v>
      </c>
      <c r="D41" s="13" t="s">
        <v>121</v>
      </c>
      <c r="E41" s="62" t="s">
        <v>122</v>
      </c>
      <c r="F41" s="60"/>
      <c r="G41" s="61" t="s">
        <v>376</v>
      </c>
      <c r="H41" s="21">
        <v>7</v>
      </c>
      <c r="I41" s="21">
        <v>8</v>
      </c>
      <c r="J41" s="21">
        <v>4</v>
      </c>
      <c r="K41" s="21">
        <f t="shared" si="4"/>
        <v>15</v>
      </c>
      <c r="L41" s="23"/>
    </row>
    <row r="42" spans="1:60" ht="19.149999999999999" customHeight="1" x14ac:dyDescent="0.15">
      <c r="A42" s="29" t="s">
        <v>101</v>
      </c>
      <c r="B42" s="272"/>
      <c r="C42" s="31">
        <f t="shared" si="3"/>
        <v>40</v>
      </c>
      <c r="D42" s="13" t="s">
        <v>129</v>
      </c>
      <c r="E42" s="10" t="s">
        <v>130</v>
      </c>
      <c r="F42" s="63"/>
      <c r="G42" s="64"/>
      <c r="H42" s="21">
        <v>6</v>
      </c>
      <c r="I42" s="21">
        <v>6</v>
      </c>
      <c r="J42" s="21">
        <v>3</v>
      </c>
      <c r="K42" s="21">
        <f t="shared" si="4"/>
        <v>12</v>
      </c>
      <c r="L42" s="23"/>
    </row>
    <row r="43" spans="1:60" ht="19.149999999999999" customHeight="1" x14ac:dyDescent="0.15">
      <c r="A43" s="29" t="s">
        <v>101</v>
      </c>
      <c r="B43" s="272"/>
      <c r="C43" s="31">
        <f t="shared" si="3"/>
        <v>41</v>
      </c>
      <c r="D43" s="13" t="s">
        <v>382</v>
      </c>
      <c r="E43" s="10" t="s">
        <v>383</v>
      </c>
      <c r="F43" s="63"/>
      <c r="G43" s="64"/>
      <c r="H43" s="21">
        <v>5</v>
      </c>
      <c r="I43" s="21">
        <v>6</v>
      </c>
      <c r="J43" s="21">
        <v>2</v>
      </c>
      <c r="K43" s="21">
        <f t="shared" si="4"/>
        <v>11</v>
      </c>
      <c r="L43" s="23"/>
    </row>
    <row r="44" spans="1:60" ht="19.149999999999999" customHeight="1" x14ac:dyDescent="0.15">
      <c r="A44" s="29" t="s">
        <v>101</v>
      </c>
      <c r="B44" s="272"/>
      <c r="C44" s="31">
        <f>ROW()-2</f>
        <v>42</v>
      </c>
      <c r="D44" s="13" t="s">
        <v>384</v>
      </c>
      <c r="E44" s="10" t="s">
        <v>133</v>
      </c>
      <c r="F44" s="60"/>
      <c r="G44" s="61" t="s">
        <v>385</v>
      </c>
      <c r="H44" s="21">
        <v>7</v>
      </c>
      <c r="I44" s="21">
        <v>8</v>
      </c>
      <c r="J44" s="21">
        <v>4</v>
      </c>
      <c r="K44" s="21">
        <f t="shared" si="4"/>
        <v>15</v>
      </c>
      <c r="L44" s="23"/>
    </row>
    <row r="45" spans="1:60" ht="19.149999999999999" customHeight="1" x14ac:dyDescent="0.15">
      <c r="A45" s="29" t="s">
        <v>101</v>
      </c>
      <c r="B45" s="272"/>
      <c r="C45" s="31">
        <f>ROW()-2</f>
        <v>43</v>
      </c>
      <c r="D45" s="43" t="s">
        <v>477</v>
      </c>
      <c r="E45" s="65"/>
      <c r="F45" s="66"/>
      <c r="G45" s="67"/>
      <c r="H45" s="21"/>
      <c r="I45" s="21"/>
      <c r="J45" s="21"/>
      <c r="K45" s="21"/>
      <c r="L45" s="23"/>
    </row>
    <row r="46" spans="1:60" ht="27" x14ac:dyDescent="0.15">
      <c r="A46" s="29" t="s">
        <v>101</v>
      </c>
      <c r="B46" s="272"/>
      <c r="C46" s="44">
        <f t="shared" ref="C46:C52" si="5">ROW()-2</f>
        <v>44</v>
      </c>
      <c r="D46" s="43" t="s">
        <v>478</v>
      </c>
      <c r="E46" s="68" t="s">
        <v>139</v>
      </c>
      <c r="F46" s="66"/>
      <c r="G46" s="61" t="s">
        <v>376</v>
      </c>
      <c r="H46" s="21">
        <v>8</v>
      </c>
      <c r="I46" s="21">
        <v>8</v>
      </c>
      <c r="J46" s="21">
        <v>4</v>
      </c>
      <c r="K46" s="21">
        <f t="shared" ref="K46:K55" si="6">H46+I46</f>
        <v>16</v>
      </c>
      <c r="L46" s="23"/>
    </row>
    <row r="47" spans="1:60" ht="19.149999999999999" customHeight="1" x14ac:dyDescent="0.15">
      <c r="A47" s="29" t="s">
        <v>101</v>
      </c>
      <c r="B47" s="273" t="s">
        <v>386</v>
      </c>
      <c r="C47" s="31">
        <f t="shared" si="5"/>
        <v>45</v>
      </c>
      <c r="D47" s="45" t="s">
        <v>387</v>
      </c>
      <c r="E47" s="45" t="s">
        <v>142</v>
      </c>
      <c r="F47" s="69"/>
      <c r="G47" s="70" t="s">
        <v>388</v>
      </c>
      <c r="H47" s="21">
        <v>8</v>
      </c>
      <c r="I47" s="21">
        <v>10</v>
      </c>
      <c r="J47" s="21">
        <v>2</v>
      </c>
      <c r="K47" s="21">
        <f t="shared" si="6"/>
        <v>18</v>
      </c>
      <c r="L47" s="23"/>
    </row>
    <row r="48" spans="1:60" ht="19.149999999999999" customHeight="1" x14ac:dyDescent="0.15">
      <c r="A48" s="29" t="s">
        <v>101</v>
      </c>
      <c r="B48" s="272"/>
      <c r="C48" s="31">
        <f t="shared" si="5"/>
        <v>46</v>
      </c>
      <c r="D48" s="45" t="s">
        <v>389</v>
      </c>
      <c r="E48" s="45" t="s">
        <v>173</v>
      </c>
      <c r="F48" s="71"/>
      <c r="G48" s="72" t="s">
        <v>390</v>
      </c>
      <c r="H48" s="21">
        <v>8</v>
      </c>
      <c r="I48" s="21">
        <v>10</v>
      </c>
      <c r="J48" s="21">
        <v>3</v>
      </c>
      <c r="K48" s="21">
        <f t="shared" si="6"/>
        <v>18</v>
      </c>
      <c r="L48" s="23"/>
    </row>
    <row r="49" spans="1:12" ht="27" x14ac:dyDescent="0.15">
      <c r="A49" s="29" t="s">
        <v>101</v>
      </c>
      <c r="B49" s="272"/>
      <c r="C49" s="31">
        <f t="shared" si="5"/>
        <v>47</v>
      </c>
      <c r="D49" s="15" t="s">
        <v>391</v>
      </c>
      <c r="E49" s="16" t="s">
        <v>392</v>
      </c>
      <c r="F49" s="73"/>
      <c r="G49" s="74" t="s">
        <v>393</v>
      </c>
      <c r="H49" s="21">
        <v>7</v>
      </c>
      <c r="I49" s="21">
        <v>10</v>
      </c>
      <c r="J49" s="21">
        <v>3</v>
      </c>
      <c r="K49" s="21">
        <f t="shared" si="6"/>
        <v>17</v>
      </c>
      <c r="L49" s="23"/>
    </row>
    <row r="50" spans="1:12" ht="19.149999999999999" customHeight="1" x14ac:dyDescent="0.15">
      <c r="A50" s="29" t="s">
        <v>101</v>
      </c>
      <c r="B50" s="272"/>
      <c r="C50" s="31">
        <f t="shared" si="5"/>
        <v>48</v>
      </c>
      <c r="D50" s="12" t="s">
        <v>394</v>
      </c>
      <c r="E50" s="21" t="s">
        <v>395</v>
      </c>
      <c r="F50" s="73"/>
      <c r="G50" s="72" t="s">
        <v>390</v>
      </c>
      <c r="H50" s="21">
        <v>8</v>
      </c>
      <c r="I50" s="21">
        <v>10</v>
      </c>
      <c r="J50" s="21">
        <v>3</v>
      </c>
      <c r="K50" s="21">
        <f t="shared" si="6"/>
        <v>18</v>
      </c>
      <c r="L50" s="23"/>
    </row>
    <row r="51" spans="1:12" ht="19.149999999999999" customHeight="1" x14ac:dyDescent="0.15">
      <c r="A51" s="29" t="s">
        <v>101</v>
      </c>
      <c r="B51" s="272"/>
      <c r="C51" s="31">
        <f t="shared" si="5"/>
        <v>49</v>
      </c>
      <c r="D51" s="45" t="s">
        <v>397</v>
      </c>
      <c r="E51" s="45" t="s">
        <v>398</v>
      </c>
      <c r="F51" s="71"/>
      <c r="G51" s="72" t="s">
        <v>390</v>
      </c>
      <c r="H51" s="21">
        <v>8</v>
      </c>
      <c r="I51" s="21">
        <v>10</v>
      </c>
      <c r="J51" s="21">
        <v>2</v>
      </c>
      <c r="K51" s="21">
        <f t="shared" si="6"/>
        <v>18</v>
      </c>
      <c r="L51" s="23"/>
    </row>
    <row r="52" spans="1:12" ht="19.149999999999999" customHeight="1" x14ac:dyDescent="0.15">
      <c r="A52" s="29" t="s">
        <v>101</v>
      </c>
      <c r="B52" s="272"/>
      <c r="C52" s="31">
        <f t="shared" si="5"/>
        <v>50</v>
      </c>
      <c r="D52" s="46" t="s">
        <v>399</v>
      </c>
      <c r="E52" s="46" t="s">
        <v>400</v>
      </c>
      <c r="F52" s="75"/>
      <c r="G52" s="76" t="s">
        <v>388</v>
      </c>
      <c r="H52" s="21">
        <v>7</v>
      </c>
      <c r="I52" s="21">
        <v>9</v>
      </c>
      <c r="J52" s="21">
        <v>2</v>
      </c>
      <c r="K52" s="21">
        <f t="shared" si="6"/>
        <v>16</v>
      </c>
      <c r="L52" s="23"/>
    </row>
    <row r="53" spans="1:12" ht="19.149999999999999" customHeight="1" x14ac:dyDescent="0.15">
      <c r="A53" s="29" t="s">
        <v>101</v>
      </c>
      <c r="B53" s="272"/>
      <c r="C53" s="31">
        <f>ROW()-2</f>
        <v>51</v>
      </c>
      <c r="D53" s="11" t="s">
        <v>401</v>
      </c>
      <c r="E53" s="11" t="s">
        <v>402</v>
      </c>
      <c r="F53" s="71"/>
      <c r="G53" s="77" t="s">
        <v>479</v>
      </c>
      <c r="H53" s="21">
        <v>3</v>
      </c>
      <c r="I53" s="21">
        <v>8</v>
      </c>
      <c r="J53" s="21">
        <v>5</v>
      </c>
      <c r="K53" s="21">
        <f t="shared" si="6"/>
        <v>11</v>
      </c>
      <c r="L53" s="23"/>
    </row>
    <row r="54" spans="1:12" ht="19.149999999999999" customHeight="1" x14ac:dyDescent="0.15">
      <c r="A54" s="29" t="s">
        <v>101</v>
      </c>
      <c r="B54" s="272"/>
      <c r="C54" s="31">
        <f>ROW()-2</f>
        <v>52</v>
      </c>
      <c r="D54" s="11" t="s">
        <v>404</v>
      </c>
      <c r="E54" s="11" t="s">
        <v>405</v>
      </c>
      <c r="F54" s="71"/>
      <c r="G54" s="77" t="s">
        <v>480</v>
      </c>
      <c r="H54" s="21">
        <v>6</v>
      </c>
      <c r="I54" s="21">
        <v>8</v>
      </c>
      <c r="J54" s="21">
        <v>2</v>
      </c>
      <c r="K54" s="21">
        <f t="shared" si="6"/>
        <v>14</v>
      </c>
      <c r="L54" s="23"/>
    </row>
    <row r="55" spans="1:12" ht="19.149999999999999" customHeight="1" x14ac:dyDescent="0.15">
      <c r="A55" s="29" t="s">
        <v>101</v>
      </c>
      <c r="B55" s="272"/>
      <c r="C55" s="31">
        <f>ROW()-2</f>
        <v>53</v>
      </c>
      <c r="D55" s="11" t="s">
        <v>407</v>
      </c>
      <c r="E55" s="11" t="s">
        <v>408</v>
      </c>
      <c r="F55" s="71"/>
      <c r="G55" s="77" t="s">
        <v>480</v>
      </c>
      <c r="H55" s="21">
        <v>6</v>
      </c>
      <c r="I55" s="21">
        <v>8</v>
      </c>
      <c r="J55" s="21">
        <v>2</v>
      </c>
      <c r="K55" s="21">
        <f t="shared" si="6"/>
        <v>14</v>
      </c>
      <c r="L55" s="23"/>
    </row>
    <row r="56" spans="1:12" ht="19.149999999999999" customHeight="1" x14ac:dyDescent="0.15">
      <c r="A56" s="29" t="s">
        <v>101</v>
      </c>
      <c r="B56" s="272"/>
      <c r="C56" s="31">
        <f t="shared" ref="C56:C62" si="7">ROW()-2</f>
        <v>54</v>
      </c>
      <c r="D56" s="11" t="s">
        <v>409</v>
      </c>
      <c r="E56" s="11" t="s">
        <v>410</v>
      </c>
      <c r="F56" s="71"/>
      <c r="G56" s="72" t="s">
        <v>393</v>
      </c>
      <c r="H56" s="21">
        <v>5</v>
      </c>
      <c r="I56" s="21">
        <v>7</v>
      </c>
      <c r="J56" s="21">
        <v>3</v>
      </c>
      <c r="K56" s="21">
        <f t="shared" ref="K56:K81" si="8">H56+I56</f>
        <v>12</v>
      </c>
      <c r="L56" s="23"/>
    </row>
    <row r="57" spans="1:12" ht="19.149999999999999" customHeight="1" x14ac:dyDescent="0.15">
      <c r="A57" s="29" t="s">
        <v>51</v>
      </c>
      <c r="B57" s="285" t="s">
        <v>329</v>
      </c>
      <c r="C57" s="31">
        <f t="shared" si="7"/>
        <v>55</v>
      </c>
      <c r="D57" s="47" t="s">
        <v>481</v>
      </c>
      <c r="E57" s="47" t="s">
        <v>336</v>
      </c>
      <c r="F57" s="78" t="s">
        <v>482</v>
      </c>
      <c r="G57" s="78"/>
      <c r="H57" s="79">
        <v>8</v>
      </c>
      <c r="I57" s="79">
        <v>10</v>
      </c>
      <c r="J57" s="79">
        <v>4</v>
      </c>
      <c r="K57" s="79">
        <f t="shared" si="8"/>
        <v>18</v>
      </c>
      <c r="L57" s="82"/>
    </row>
    <row r="58" spans="1:12" ht="19.149999999999999" customHeight="1" x14ac:dyDescent="0.15">
      <c r="A58" s="29" t="s">
        <v>51</v>
      </c>
      <c r="B58" s="286"/>
      <c r="C58" s="31">
        <f t="shared" si="7"/>
        <v>56</v>
      </c>
      <c r="D58" s="47" t="s">
        <v>337</v>
      </c>
      <c r="E58" s="47" t="s">
        <v>338</v>
      </c>
      <c r="F58" s="80"/>
      <c r="G58" s="80" t="s">
        <v>483</v>
      </c>
      <c r="H58" s="79">
        <v>7</v>
      </c>
      <c r="I58" s="79">
        <v>7</v>
      </c>
      <c r="J58" s="79">
        <v>2</v>
      </c>
      <c r="K58" s="79">
        <f t="shared" si="8"/>
        <v>14</v>
      </c>
      <c r="L58" s="82"/>
    </row>
    <row r="59" spans="1:12" ht="19.149999999999999" customHeight="1" x14ac:dyDescent="0.15">
      <c r="A59" s="29" t="s">
        <v>51</v>
      </c>
      <c r="B59" s="286"/>
      <c r="C59" s="31">
        <f t="shared" si="7"/>
        <v>57</v>
      </c>
      <c r="D59" s="11" t="s">
        <v>333</v>
      </c>
      <c r="E59" s="47" t="s">
        <v>334</v>
      </c>
      <c r="F59" s="81" t="s">
        <v>483</v>
      </c>
      <c r="G59" s="81"/>
      <c r="H59" s="79">
        <v>7</v>
      </c>
      <c r="I59" s="79">
        <v>9</v>
      </c>
      <c r="J59" s="79">
        <v>2</v>
      </c>
      <c r="K59" s="79">
        <f t="shared" si="8"/>
        <v>16</v>
      </c>
      <c r="L59" s="82"/>
    </row>
    <row r="60" spans="1:12" ht="19.149999999999999" customHeight="1" x14ac:dyDescent="0.15">
      <c r="A60" s="29" t="s">
        <v>51</v>
      </c>
      <c r="B60" s="286"/>
      <c r="C60" s="31">
        <f t="shared" si="7"/>
        <v>58</v>
      </c>
      <c r="D60" s="47" t="s">
        <v>484</v>
      </c>
      <c r="E60" s="47" t="s">
        <v>485</v>
      </c>
      <c r="F60" s="78" t="s">
        <v>482</v>
      </c>
      <c r="G60" s="78"/>
      <c r="H60" s="79">
        <v>7</v>
      </c>
      <c r="I60" s="79">
        <v>6</v>
      </c>
      <c r="J60" s="79">
        <v>2</v>
      </c>
      <c r="K60" s="79">
        <f t="shared" si="8"/>
        <v>13</v>
      </c>
      <c r="L60" s="82"/>
    </row>
    <row r="61" spans="1:12" ht="19.149999999999999" customHeight="1" x14ac:dyDescent="0.15">
      <c r="A61" s="29" t="s">
        <v>51</v>
      </c>
      <c r="B61" s="286"/>
      <c r="C61" s="31">
        <f t="shared" si="7"/>
        <v>59</v>
      </c>
      <c r="D61" s="47" t="s">
        <v>486</v>
      </c>
      <c r="E61" s="47" t="s">
        <v>345</v>
      </c>
      <c r="F61" s="78" t="s">
        <v>482</v>
      </c>
      <c r="G61" s="78"/>
      <c r="H61" s="79">
        <v>9</v>
      </c>
      <c r="I61" s="79">
        <v>9</v>
      </c>
      <c r="J61" s="79">
        <v>5</v>
      </c>
      <c r="K61" s="79">
        <f t="shared" si="8"/>
        <v>18</v>
      </c>
      <c r="L61" s="82"/>
    </row>
    <row r="62" spans="1:12" ht="19.149999999999999" customHeight="1" x14ac:dyDescent="0.15">
      <c r="A62" s="29" t="s">
        <v>51</v>
      </c>
      <c r="B62" s="286"/>
      <c r="C62" s="31">
        <f t="shared" si="7"/>
        <v>60</v>
      </c>
      <c r="D62" s="47" t="s">
        <v>487</v>
      </c>
      <c r="E62" s="47" t="s">
        <v>345</v>
      </c>
      <c r="F62" s="78" t="s">
        <v>482</v>
      </c>
      <c r="G62" s="78"/>
      <c r="H62" s="79">
        <v>9</v>
      </c>
      <c r="I62" s="79">
        <v>8</v>
      </c>
      <c r="J62" s="79">
        <v>4</v>
      </c>
      <c r="K62" s="79">
        <f t="shared" si="8"/>
        <v>17</v>
      </c>
      <c r="L62" s="82"/>
    </row>
    <row r="63" spans="1:12" ht="19.149999999999999" customHeight="1" x14ac:dyDescent="0.15">
      <c r="A63" s="29" t="s">
        <v>51</v>
      </c>
      <c r="B63" s="286"/>
      <c r="C63" s="31">
        <f t="shared" ref="C63:C72" si="9">ROW()-2</f>
        <v>61</v>
      </c>
      <c r="D63" s="47" t="s">
        <v>488</v>
      </c>
      <c r="E63" s="47" t="s">
        <v>345</v>
      </c>
      <c r="F63" s="78" t="s">
        <v>482</v>
      </c>
      <c r="G63" s="78"/>
      <c r="H63" s="79">
        <v>7</v>
      </c>
      <c r="I63" s="79">
        <v>7</v>
      </c>
      <c r="J63" s="79">
        <v>3</v>
      </c>
      <c r="K63" s="79">
        <f t="shared" si="8"/>
        <v>14</v>
      </c>
      <c r="L63" s="82"/>
    </row>
    <row r="64" spans="1:12" ht="19.149999999999999" customHeight="1" x14ac:dyDescent="0.15">
      <c r="A64" s="29" t="s">
        <v>51</v>
      </c>
      <c r="B64" s="286"/>
      <c r="C64" s="31">
        <f t="shared" si="9"/>
        <v>62</v>
      </c>
      <c r="D64" s="47" t="s">
        <v>489</v>
      </c>
      <c r="E64" s="47" t="s">
        <v>490</v>
      </c>
      <c r="F64" s="78" t="s">
        <v>491</v>
      </c>
      <c r="G64" s="78"/>
      <c r="H64" s="79">
        <v>8</v>
      </c>
      <c r="I64" s="79">
        <v>8</v>
      </c>
      <c r="J64" s="79">
        <v>3</v>
      </c>
      <c r="K64" s="79">
        <f t="shared" si="8"/>
        <v>16</v>
      </c>
      <c r="L64" s="82"/>
    </row>
    <row r="65" spans="1:12" ht="19.149999999999999" customHeight="1" x14ac:dyDescent="0.15">
      <c r="A65" s="29" t="s">
        <v>51</v>
      </c>
      <c r="B65" s="286"/>
      <c r="C65" s="31">
        <f t="shared" si="9"/>
        <v>63</v>
      </c>
      <c r="D65" s="47" t="s">
        <v>492</v>
      </c>
      <c r="E65" s="47" t="s">
        <v>493</v>
      </c>
      <c r="F65" s="14" t="s">
        <v>491</v>
      </c>
      <c r="G65" s="14"/>
      <c r="H65" s="79">
        <v>8</v>
      </c>
      <c r="I65" s="79">
        <v>8</v>
      </c>
      <c r="J65" s="79">
        <v>3</v>
      </c>
      <c r="K65" s="79">
        <f t="shared" si="8"/>
        <v>16</v>
      </c>
      <c r="L65" s="82"/>
    </row>
    <row r="66" spans="1:12" ht="19.149999999999999" customHeight="1" x14ac:dyDescent="0.15">
      <c r="A66" s="29" t="s">
        <v>51</v>
      </c>
      <c r="B66" s="286"/>
      <c r="C66" s="31">
        <f t="shared" si="9"/>
        <v>64</v>
      </c>
      <c r="D66" s="47" t="s">
        <v>350</v>
      </c>
      <c r="E66" s="47" t="s">
        <v>351</v>
      </c>
      <c r="F66" s="81" t="s">
        <v>483</v>
      </c>
      <c r="G66" s="81"/>
      <c r="H66" s="79">
        <v>9</v>
      </c>
      <c r="I66" s="79">
        <v>8</v>
      </c>
      <c r="J66" s="79">
        <v>3</v>
      </c>
      <c r="K66" s="79">
        <f t="shared" si="8"/>
        <v>17</v>
      </c>
      <c r="L66" s="82"/>
    </row>
    <row r="67" spans="1:12" ht="19.149999999999999" customHeight="1" x14ac:dyDescent="0.15">
      <c r="A67" s="29" t="s">
        <v>51</v>
      </c>
      <c r="B67" s="286"/>
      <c r="C67" s="31">
        <f t="shared" si="9"/>
        <v>65</v>
      </c>
      <c r="D67" s="47" t="s">
        <v>353</v>
      </c>
      <c r="E67" s="46" t="s">
        <v>354</v>
      </c>
      <c r="F67" s="81" t="s">
        <v>483</v>
      </c>
      <c r="G67" s="81"/>
      <c r="H67" s="79">
        <v>9</v>
      </c>
      <c r="I67" s="79">
        <v>8</v>
      </c>
      <c r="J67" s="79">
        <v>3</v>
      </c>
      <c r="K67" s="79">
        <f t="shared" si="8"/>
        <v>17</v>
      </c>
      <c r="L67" s="82"/>
    </row>
    <row r="68" spans="1:12" ht="19.149999999999999" customHeight="1" x14ac:dyDescent="0.15">
      <c r="A68" s="29" t="s">
        <v>51</v>
      </c>
      <c r="B68" s="286"/>
      <c r="C68" s="31">
        <f t="shared" si="9"/>
        <v>66</v>
      </c>
      <c r="D68" s="47" t="s">
        <v>355</v>
      </c>
      <c r="E68" s="46" t="s">
        <v>356</v>
      </c>
      <c r="F68" s="81" t="s">
        <v>483</v>
      </c>
      <c r="G68" s="81"/>
      <c r="H68" s="79">
        <v>7</v>
      </c>
      <c r="I68" s="79">
        <v>7</v>
      </c>
      <c r="J68" s="79">
        <v>3</v>
      </c>
      <c r="K68" s="79">
        <f t="shared" si="8"/>
        <v>14</v>
      </c>
      <c r="L68" s="82"/>
    </row>
    <row r="69" spans="1:12" ht="19.149999999999999" customHeight="1" x14ac:dyDescent="0.15">
      <c r="A69" s="29" t="s">
        <v>51</v>
      </c>
      <c r="B69" s="286"/>
      <c r="C69" s="31">
        <f t="shared" si="9"/>
        <v>67</v>
      </c>
      <c r="D69" s="47" t="s">
        <v>357</v>
      </c>
      <c r="E69" s="46" t="s">
        <v>358</v>
      </c>
      <c r="F69" s="81" t="s">
        <v>482</v>
      </c>
      <c r="G69" s="81"/>
      <c r="H69" s="79">
        <v>9</v>
      </c>
      <c r="I69" s="79">
        <v>8</v>
      </c>
      <c r="J69" s="79">
        <v>4</v>
      </c>
      <c r="K69" s="79">
        <f t="shared" si="8"/>
        <v>17</v>
      </c>
      <c r="L69" s="82"/>
    </row>
    <row r="70" spans="1:12" ht="19.149999999999999" customHeight="1" x14ac:dyDescent="0.15">
      <c r="A70" s="29" t="s">
        <v>51</v>
      </c>
      <c r="B70" s="286"/>
      <c r="C70" s="31">
        <f t="shared" si="9"/>
        <v>68</v>
      </c>
      <c r="D70" s="47" t="s">
        <v>494</v>
      </c>
      <c r="E70" s="46" t="s">
        <v>495</v>
      </c>
      <c r="F70" s="81" t="s">
        <v>482</v>
      </c>
      <c r="G70" s="81"/>
      <c r="H70" s="79">
        <v>9</v>
      </c>
      <c r="I70" s="79">
        <v>9</v>
      </c>
      <c r="J70" s="79">
        <v>5</v>
      </c>
      <c r="K70" s="79">
        <f t="shared" si="8"/>
        <v>18</v>
      </c>
      <c r="L70" s="82"/>
    </row>
    <row r="71" spans="1:12" ht="19.149999999999999" customHeight="1" x14ac:dyDescent="0.15">
      <c r="A71" s="29" t="s">
        <v>51</v>
      </c>
      <c r="B71" s="286"/>
      <c r="C71" s="31">
        <f t="shared" si="9"/>
        <v>69</v>
      </c>
      <c r="D71" s="47" t="s">
        <v>496</v>
      </c>
      <c r="E71" s="46" t="s">
        <v>497</v>
      </c>
      <c r="F71" s="81" t="s">
        <v>482</v>
      </c>
      <c r="G71" s="81"/>
      <c r="H71" s="79">
        <v>10</v>
      </c>
      <c r="I71" s="79">
        <v>10</v>
      </c>
      <c r="J71" s="79">
        <v>4</v>
      </c>
      <c r="K71" s="79">
        <f t="shared" si="8"/>
        <v>20</v>
      </c>
      <c r="L71" s="82"/>
    </row>
    <row r="72" spans="1:12" ht="19.149999999999999" customHeight="1" x14ac:dyDescent="0.15">
      <c r="A72" s="29" t="s">
        <v>51</v>
      </c>
      <c r="B72" s="276" t="s">
        <v>303</v>
      </c>
      <c r="C72" s="31">
        <f t="shared" si="9"/>
        <v>70</v>
      </c>
      <c r="D72" s="83" t="s">
        <v>304</v>
      </c>
      <c r="E72" s="84" t="s">
        <v>305</v>
      </c>
      <c r="F72" s="85" t="s">
        <v>498</v>
      </c>
      <c r="G72" s="86"/>
      <c r="H72" s="87">
        <v>10</v>
      </c>
      <c r="I72" s="87">
        <v>10</v>
      </c>
      <c r="J72" s="87">
        <v>10</v>
      </c>
      <c r="K72" s="87">
        <f t="shared" si="8"/>
        <v>20</v>
      </c>
      <c r="L72" s="87"/>
    </row>
    <row r="73" spans="1:12" ht="19.149999999999999" customHeight="1" x14ac:dyDescent="0.15">
      <c r="A73" s="29" t="s">
        <v>51</v>
      </c>
      <c r="B73" s="276"/>
      <c r="C73" s="31">
        <f t="shared" ref="C73:C81" si="10">ROW()-2</f>
        <v>71</v>
      </c>
      <c r="D73" s="83" t="s">
        <v>307</v>
      </c>
      <c r="E73" s="84" t="s">
        <v>305</v>
      </c>
      <c r="F73" s="85" t="s">
        <v>498</v>
      </c>
      <c r="G73" s="86"/>
      <c r="H73" s="87">
        <v>10</v>
      </c>
      <c r="I73" s="87">
        <v>9</v>
      </c>
      <c r="J73" s="87">
        <v>10</v>
      </c>
      <c r="K73" s="87">
        <f t="shared" si="8"/>
        <v>19</v>
      </c>
      <c r="L73" s="87"/>
    </row>
    <row r="74" spans="1:12" ht="19.149999999999999" customHeight="1" x14ac:dyDescent="0.15">
      <c r="A74" s="29" t="s">
        <v>51</v>
      </c>
      <c r="B74" s="277"/>
      <c r="C74" s="31">
        <f t="shared" si="10"/>
        <v>72</v>
      </c>
      <c r="D74" s="83" t="s">
        <v>309</v>
      </c>
      <c r="E74" s="84" t="s">
        <v>305</v>
      </c>
      <c r="F74" s="85" t="s">
        <v>498</v>
      </c>
      <c r="G74" s="86"/>
      <c r="H74" s="87">
        <v>10</v>
      </c>
      <c r="I74" s="87">
        <v>10</v>
      </c>
      <c r="J74" s="87">
        <v>10</v>
      </c>
      <c r="K74" s="87">
        <f t="shared" si="8"/>
        <v>20</v>
      </c>
      <c r="L74" s="87"/>
    </row>
    <row r="75" spans="1:12" ht="19.149999999999999" customHeight="1" x14ac:dyDescent="0.15">
      <c r="A75" s="29" t="s">
        <v>51</v>
      </c>
      <c r="B75" s="277"/>
      <c r="C75" s="31">
        <f t="shared" si="10"/>
        <v>73</v>
      </c>
      <c r="D75" s="83" t="s">
        <v>310</v>
      </c>
      <c r="E75" s="84" t="s">
        <v>311</v>
      </c>
      <c r="F75" s="85" t="s">
        <v>498</v>
      </c>
      <c r="G75" s="86"/>
      <c r="H75" s="87">
        <v>8</v>
      </c>
      <c r="I75" s="87">
        <v>7</v>
      </c>
      <c r="J75" s="87">
        <v>9</v>
      </c>
      <c r="K75" s="87">
        <f t="shared" si="8"/>
        <v>15</v>
      </c>
      <c r="L75" s="87"/>
    </row>
    <row r="76" spans="1:12" ht="19.149999999999999" customHeight="1" x14ac:dyDescent="0.15">
      <c r="A76" s="29" t="s">
        <v>51</v>
      </c>
      <c r="B76" s="287" t="s">
        <v>314</v>
      </c>
      <c r="C76" s="31">
        <f t="shared" si="10"/>
        <v>74</v>
      </c>
      <c r="D76" s="83" t="s">
        <v>315</v>
      </c>
      <c r="E76" s="84" t="s">
        <v>316</v>
      </c>
      <c r="F76" s="85" t="s">
        <v>498</v>
      </c>
      <c r="G76" s="86"/>
      <c r="H76" s="87">
        <v>8</v>
      </c>
      <c r="I76" s="87">
        <v>8</v>
      </c>
      <c r="J76" s="87">
        <v>10</v>
      </c>
      <c r="K76" s="87">
        <f t="shared" si="8"/>
        <v>16</v>
      </c>
      <c r="L76" s="87"/>
    </row>
    <row r="77" spans="1:12" ht="19.149999999999999" customHeight="1" x14ac:dyDescent="0.15">
      <c r="A77" s="29" t="s">
        <v>51</v>
      </c>
      <c r="B77" s="288"/>
      <c r="C77" s="31">
        <f t="shared" si="10"/>
        <v>75</v>
      </c>
      <c r="D77" s="83" t="s">
        <v>318</v>
      </c>
      <c r="E77" s="84" t="s">
        <v>316</v>
      </c>
      <c r="F77" s="85" t="s">
        <v>498</v>
      </c>
      <c r="G77" s="86"/>
      <c r="H77" s="87">
        <v>9</v>
      </c>
      <c r="I77" s="87">
        <v>8</v>
      </c>
      <c r="J77" s="87">
        <v>10</v>
      </c>
      <c r="K77" s="87">
        <f t="shared" si="8"/>
        <v>17</v>
      </c>
      <c r="L77" s="87"/>
    </row>
    <row r="78" spans="1:12" ht="19.149999999999999" customHeight="1" x14ac:dyDescent="0.15">
      <c r="A78" s="29" t="s">
        <v>51</v>
      </c>
      <c r="B78" s="288"/>
      <c r="C78" s="31">
        <f t="shared" si="10"/>
        <v>76</v>
      </c>
      <c r="D78" s="83" t="s">
        <v>499</v>
      </c>
      <c r="E78" s="84" t="s">
        <v>320</v>
      </c>
      <c r="F78" s="88" t="s">
        <v>498</v>
      </c>
      <c r="G78" s="89"/>
      <c r="H78" s="87">
        <v>10</v>
      </c>
      <c r="I78" s="87">
        <v>10</v>
      </c>
      <c r="J78" s="87">
        <v>9</v>
      </c>
      <c r="K78" s="87">
        <f t="shared" si="8"/>
        <v>20</v>
      </c>
      <c r="L78" s="87"/>
    </row>
    <row r="79" spans="1:12" ht="19.149999999999999" customHeight="1" x14ac:dyDescent="0.15">
      <c r="A79" s="29" t="s">
        <v>51</v>
      </c>
      <c r="B79" s="288"/>
      <c r="C79" s="31">
        <f t="shared" si="10"/>
        <v>77</v>
      </c>
      <c r="D79" s="83" t="s">
        <v>321</v>
      </c>
      <c r="E79" s="84" t="s">
        <v>322</v>
      </c>
      <c r="F79" s="88" t="s">
        <v>498</v>
      </c>
      <c r="G79" s="89"/>
      <c r="H79" s="87">
        <v>10</v>
      </c>
      <c r="I79" s="87">
        <v>10</v>
      </c>
      <c r="J79" s="87">
        <v>10</v>
      </c>
      <c r="K79" s="87">
        <f t="shared" si="8"/>
        <v>20</v>
      </c>
      <c r="L79" s="87"/>
    </row>
    <row r="80" spans="1:12" ht="19.149999999999999" customHeight="1" x14ac:dyDescent="0.15">
      <c r="A80" s="29" t="s">
        <v>51</v>
      </c>
      <c r="B80" s="288"/>
      <c r="C80" s="31">
        <f t="shared" si="10"/>
        <v>78</v>
      </c>
      <c r="D80" s="83" t="s">
        <v>323</v>
      </c>
      <c r="E80" s="84" t="s">
        <v>322</v>
      </c>
      <c r="F80" s="88" t="s">
        <v>498</v>
      </c>
      <c r="G80" s="89"/>
      <c r="H80" s="87">
        <v>8</v>
      </c>
      <c r="I80" s="87">
        <v>8</v>
      </c>
      <c r="J80" s="87">
        <v>9</v>
      </c>
      <c r="K80" s="87">
        <f t="shared" si="8"/>
        <v>16</v>
      </c>
      <c r="L80" s="87"/>
    </row>
    <row r="81" spans="1:12" ht="19.149999999999999" customHeight="1" x14ac:dyDescent="0.15">
      <c r="A81" s="29" t="s">
        <v>51</v>
      </c>
      <c r="B81" s="289"/>
      <c r="C81" s="31">
        <f t="shared" si="10"/>
        <v>79</v>
      </c>
      <c r="D81" s="83" t="s">
        <v>324</v>
      </c>
      <c r="E81" s="84" t="s">
        <v>500</v>
      </c>
      <c r="F81" s="88" t="s">
        <v>498</v>
      </c>
      <c r="G81" s="89"/>
      <c r="H81" s="87">
        <v>8</v>
      </c>
      <c r="I81" s="87">
        <v>9</v>
      </c>
      <c r="J81" s="87">
        <v>8</v>
      </c>
      <c r="K81" s="87">
        <f t="shared" si="8"/>
        <v>17</v>
      </c>
      <c r="L81" s="87"/>
    </row>
    <row r="84" spans="1:12" ht="19.149999999999999" customHeight="1" x14ac:dyDescent="0.15">
      <c r="E84" s="90" t="s">
        <v>362</v>
      </c>
      <c r="F84" s="91" t="s">
        <v>363</v>
      </c>
      <c r="G84" s="91" t="s">
        <v>61</v>
      </c>
    </row>
    <row r="85" spans="1:12" ht="19.149999999999999" customHeight="1" x14ac:dyDescent="0.15">
      <c r="E85" s="92" t="s">
        <v>364</v>
      </c>
      <c r="F85" s="93">
        <f>COUNTA(F3:F81)</f>
        <v>43</v>
      </c>
      <c r="G85" s="93">
        <f>COUNTA(G3:G81)-14</f>
        <v>21</v>
      </c>
    </row>
    <row r="86" spans="1:12" ht="19.149999999999999" customHeight="1" x14ac:dyDescent="0.15">
      <c r="E86" s="94" t="s">
        <v>71</v>
      </c>
      <c r="F86" s="91">
        <f>COUNTA(F6:F18)</f>
        <v>13</v>
      </c>
      <c r="G86" s="91">
        <f>COUNTA(G6:G18)</f>
        <v>3</v>
      </c>
    </row>
    <row r="87" spans="1:12" ht="19.149999999999999" customHeight="1" x14ac:dyDescent="0.15">
      <c r="E87" s="94" t="s">
        <v>102</v>
      </c>
      <c r="F87" s="91">
        <f>COUNTA(F37:F46)</f>
        <v>0</v>
      </c>
      <c r="G87" s="91">
        <f>COUNTA(G37:G46)</f>
        <v>7</v>
      </c>
    </row>
    <row r="88" spans="1:12" ht="19.149999999999999" customHeight="1" x14ac:dyDescent="0.15">
      <c r="E88" s="94" t="s">
        <v>140</v>
      </c>
      <c r="F88" s="91">
        <f>COUNTA(F47:F56)</f>
        <v>0</v>
      </c>
      <c r="G88" s="91">
        <f>COUNTA(G47:G56)</f>
        <v>10</v>
      </c>
    </row>
    <row r="89" spans="1:12" ht="19.149999999999999" customHeight="1" x14ac:dyDescent="0.15">
      <c r="E89" s="94" t="s">
        <v>180</v>
      </c>
      <c r="F89" s="91">
        <f>COUNTA(F19:F30)</f>
        <v>0</v>
      </c>
      <c r="G89" s="91">
        <f>COUNTA(G19:G30)</f>
        <v>12</v>
      </c>
    </row>
    <row r="90" spans="1:12" ht="19.149999999999999" customHeight="1" x14ac:dyDescent="0.15">
      <c r="E90" s="94" t="s">
        <v>215</v>
      </c>
      <c r="F90" s="91">
        <f>COUNTA(F33:F36)</f>
        <v>4</v>
      </c>
      <c r="G90" s="91">
        <f>COUNTA(G33:G36)</f>
        <v>0</v>
      </c>
    </row>
    <row r="91" spans="1:12" ht="19.149999999999999" customHeight="1" x14ac:dyDescent="0.15">
      <c r="E91" s="95" t="s">
        <v>365</v>
      </c>
      <c r="F91" s="91">
        <f>COUNTA(F57:F81)</f>
        <v>24</v>
      </c>
      <c r="G91" s="91">
        <f>COUNTA(G57:G81)</f>
        <v>1</v>
      </c>
    </row>
  </sheetData>
  <sheetProtection formatCells="0" insertHyperlinks="0" autoFilter="0"/>
  <autoFilter ref="B1:BH81"/>
  <mergeCells count="9">
    <mergeCell ref="B47:B56"/>
    <mergeCell ref="B57:B71"/>
    <mergeCell ref="B72:B75"/>
    <mergeCell ref="B76:B81"/>
    <mergeCell ref="B3:B5"/>
    <mergeCell ref="B6:B18"/>
    <mergeCell ref="B19:B32"/>
    <mergeCell ref="B33:B36"/>
    <mergeCell ref="B37:B46"/>
  </mergeCells>
  <phoneticPr fontId="16" type="noConversion"/>
  <pageMargins left="0.7" right="0.7" top="0.75" bottom="0.75" header="0.3" footer="0.3"/>
  <pageSetup paperSize="9" orientation="portrait" verticalDpi="9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85" zoomScaleNormal="85" workbookViewId="0">
      <selection activeCell="D37" sqref="D37"/>
    </sheetView>
  </sheetViews>
  <sheetFormatPr defaultColWidth="9" defaultRowHeight="13.5" x14ac:dyDescent="0.15"/>
  <cols>
    <col min="1" max="1" width="7.5" customWidth="1"/>
    <col min="2" max="2" width="5.5" customWidth="1"/>
    <col min="3" max="3" width="52.5" style="1" customWidth="1"/>
    <col min="4" max="4" width="40" customWidth="1"/>
    <col min="5" max="7" width="16.125" customWidth="1"/>
    <col min="8" max="8" width="16.75" customWidth="1"/>
    <col min="9" max="9" width="22.625" customWidth="1"/>
    <col min="10" max="10" width="17.5" customWidth="1"/>
    <col min="11" max="11" width="42.125" customWidth="1"/>
  </cols>
  <sheetData>
    <row r="1" spans="1:11" x14ac:dyDescent="0.15">
      <c r="A1" s="2" t="s">
        <v>56</v>
      </c>
      <c r="B1" s="3" t="s">
        <v>57</v>
      </c>
      <c r="C1" s="4" t="s">
        <v>58</v>
      </c>
      <c r="D1" s="5" t="s">
        <v>59</v>
      </c>
      <c r="E1" s="17" t="s">
        <v>60</v>
      </c>
      <c r="F1" s="17" t="s">
        <v>61</v>
      </c>
      <c r="G1" s="18" t="s">
        <v>62</v>
      </c>
      <c r="H1" s="18" t="s">
        <v>63</v>
      </c>
      <c r="I1" s="18" t="s">
        <v>64</v>
      </c>
      <c r="J1" s="18" t="s">
        <v>65</v>
      </c>
      <c r="K1" s="18" t="s">
        <v>66</v>
      </c>
    </row>
    <row r="2" spans="1:11" x14ac:dyDescent="0.15">
      <c r="A2" s="290" t="s">
        <v>501</v>
      </c>
      <c r="B2" s="6">
        <v>1</v>
      </c>
      <c r="C2" s="7" t="s">
        <v>502</v>
      </c>
      <c r="D2" s="8" t="s">
        <v>503</v>
      </c>
      <c r="E2" s="19"/>
      <c r="F2" s="19"/>
      <c r="G2" s="20">
        <v>2</v>
      </c>
      <c r="H2" s="20">
        <v>8</v>
      </c>
      <c r="I2" s="20">
        <v>4</v>
      </c>
      <c r="J2" s="22">
        <f t="shared" ref="J2:J17" si="0">G2+H2</f>
        <v>10</v>
      </c>
      <c r="K2" s="21"/>
    </row>
    <row r="3" spans="1:11" ht="27" x14ac:dyDescent="0.15">
      <c r="A3" s="291"/>
      <c r="B3" s="6">
        <v>2</v>
      </c>
      <c r="C3" s="9" t="s">
        <v>504</v>
      </c>
      <c r="D3" s="8" t="s">
        <v>505</v>
      </c>
      <c r="E3" s="8"/>
      <c r="F3" s="8"/>
      <c r="G3" s="21">
        <v>7</v>
      </c>
      <c r="H3" s="21">
        <v>10</v>
      </c>
      <c r="I3" s="21">
        <v>5</v>
      </c>
      <c r="J3" s="23">
        <f t="shared" si="0"/>
        <v>17</v>
      </c>
      <c r="K3" s="21"/>
    </row>
    <row r="4" spans="1:11" x14ac:dyDescent="0.15">
      <c r="A4" s="291"/>
      <c r="B4" s="6">
        <v>3</v>
      </c>
      <c r="C4" s="9" t="s">
        <v>506</v>
      </c>
      <c r="D4" s="8" t="s">
        <v>507</v>
      </c>
      <c r="E4" s="8"/>
      <c r="F4" s="8"/>
      <c r="G4" s="21">
        <v>6</v>
      </c>
      <c r="H4" s="21">
        <v>10</v>
      </c>
      <c r="I4" s="21">
        <v>5</v>
      </c>
      <c r="J4" s="23">
        <f t="shared" si="0"/>
        <v>16</v>
      </c>
      <c r="K4" s="21"/>
    </row>
    <row r="5" spans="1:11" x14ac:dyDescent="0.15">
      <c r="A5" s="291"/>
      <c r="B5" s="6">
        <v>4</v>
      </c>
      <c r="C5" s="9" t="s">
        <v>508</v>
      </c>
      <c r="D5" s="8" t="s">
        <v>509</v>
      </c>
      <c r="E5" s="8"/>
      <c r="F5" s="8"/>
      <c r="G5" s="21">
        <v>10</v>
      </c>
      <c r="H5" s="21">
        <v>10</v>
      </c>
      <c r="I5" s="21">
        <v>5</v>
      </c>
      <c r="J5" s="23">
        <f t="shared" si="0"/>
        <v>20</v>
      </c>
      <c r="K5" s="21"/>
    </row>
    <row r="6" spans="1:11" x14ac:dyDescent="0.15">
      <c r="A6" s="291"/>
      <c r="B6" s="6">
        <v>5</v>
      </c>
      <c r="C6" s="9" t="s">
        <v>510</v>
      </c>
      <c r="D6" s="8" t="s">
        <v>511</v>
      </c>
      <c r="E6" s="8"/>
      <c r="F6" s="8"/>
      <c r="G6" s="21">
        <v>10</v>
      </c>
      <c r="H6" s="21">
        <v>10</v>
      </c>
      <c r="I6" s="21">
        <v>5</v>
      </c>
      <c r="J6" s="23">
        <f t="shared" si="0"/>
        <v>20</v>
      </c>
      <c r="K6" s="21"/>
    </row>
    <row r="7" spans="1:11" x14ac:dyDescent="0.15">
      <c r="A7" s="291"/>
      <c r="B7" s="6">
        <v>6</v>
      </c>
      <c r="C7" s="9" t="s">
        <v>512</v>
      </c>
      <c r="D7" s="8" t="s">
        <v>513</v>
      </c>
      <c r="E7" s="8"/>
      <c r="F7" s="8"/>
      <c r="G7" s="21">
        <v>8</v>
      </c>
      <c r="H7" s="21">
        <v>9</v>
      </c>
      <c r="I7" s="21">
        <v>5</v>
      </c>
      <c r="J7" s="23">
        <f t="shared" si="0"/>
        <v>17</v>
      </c>
      <c r="K7" s="21"/>
    </row>
    <row r="8" spans="1:11" x14ac:dyDescent="0.15">
      <c r="A8" s="291"/>
      <c r="B8" s="6">
        <v>7</v>
      </c>
      <c r="C8" s="9" t="s">
        <v>514</v>
      </c>
      <c r="D8" s="10" t="s">
        <v>515</v>
      </c>
      <c r="E8" s="10"/>
      <c r="F8" s="10"/>
      <c r="G8" s="21">
        <v>7</v>
      </c>
      <c r="H8" s="21">
        <v>10</v>
      </c>
      <c r="I8" s="21">
        <v>4</v>
      </c>
      <c r="J8" s="23">
        <f t="shared" si="0"/>
        <v>17</v>
      </c>
      <c r="K8" s="21"/>
    </row>
    <row r="9" spans="1:11" x14ac:dyDescent="0.15">
      <c r="A9" s="291"/>
      <c r="B9" s="6">
        <v>8</v>
      </c>
      <c r="C9" s="9" t="s">
        <v>516</v>
      </c>
      <c r="D9" s="10" t="s">
        <v>517</v>
      </c>
      <c r="E9" s="10"/>
      <c r="F9" s="10"/>
      <c r="G9" s="21">
        <v>6</v>
      </c>
      <c r="H9" s="21">
        <v>8</v>
      </c>
      <c r="I9" s="21">
        <v>4</v>
      </c>
      <c r="J9" s="23">
        <f t="shared" si="0"/>
        <v>14</v>
      </c>
      <c r="K9" s="21"/>
    </row>
    <row r="10" spans="1:11" x14ac:dyDescent="0.15">
      <c r="A10" s="291"/>
      <c r="B10" s="6">
        <v>9</v>
      </c>
      <c r="C10" s="11" t="s">
        <v>404</v>
      </c>
      <c r="D10" s="11" t="s">
        <v>518</v>
      </c>
      <c r="E10" s="11"/>
      <c r="F10" s="11"/>
      <c r="G10" s="21">
        <v>6</v>
      </c>
      <c r="H10" s="21">
        <v>9</v>
      </c>
      <c r="I10" s="21">
        <v>2</v>
      </c>
      <c r="J10" s="23">
        <f t="shared" si="0"/>
        <v>15</v>
      </c>
      <c r="K10" s="21"/>
    </row>
    <row r="11" spans="1:11" x14ac:dyDescent="0.15">
      <c r="A11" s="291"/>
      <c r="B11" s="6">
        <v>10</v>
      </c>
      <c r="C11" s="11" t="s">
        <v>519</v>
      </c>
      <c r="D11" s="11" t="s">
        <v>520</v>
      </c>
      <c r="E11" s="11"/>
      <c r="F11" s="11"/>
      <c r="G11" s="21">
        <v>7</v>
      </c>
      <c r="H11" s="21">
        <v>10</v>
      </c>
      <c r="I11" s="21">
        <v>2</v>
      </c>
      <c r="J11" s="23">
        <f t="shared" si="0"/>
        <v>17</v>
      </c>
      <c r="K11" s="21"/>
    </row>
    <row r="12" spans="1:11" x14ac:dyDescent="0.15">
      <c r="A12" s="291"/>
      <c r="B12" s="6">
        <v>11</v>
      </c>
      <c r="C12" s="11" t="s">
        <v>407</v>
      </c>
      <c r="D12" s="11" t="s">
        <v>521</v>
      </c>
      <c r="E12" s="11"/>
      <c r="F12" s="11"/>
      <c r="G12" s="21">
        <v>7</v>
      </c>
      <c r="H12" s="21">
        <v>7</v>
      </c>
      <c r="I12" s="21">
        <v>2</v>
      </c>
      <c r="J12" s="23">
        <f t="shared" si="0"/>
        <v>14</v>
      </c>
      <c r="K12" s="21"/>
    </row>
    <row r="13" spans="1:11" x14ac:dyDescent="0.15">
      <c r="A13" s="291"/>
      <c r="B13" s="6">
        <v>12</v>
      </c>
      <c r="C13" s="9" t="s">
        <v>522</v>
      </c>
      <c r="D13" s="10" t="s">
        <v>523</v>
      </c>
      <c r="E13" s="10"/>
      <c r="F13" s="10"/>
      <c r="G13" s="21">
        <v>7</v>
      </c>
      <c r="H13" s="21">
        <v>9</v>
      </c>
      <c r="I13" s="21">
        <v>2</v>
      </c>
      <c r="J13" s="23">
        <f t="shared" si="0"/>
        <v>16</v>
      </c>
      <c r="K13" s="21"/>
    </row>
    <row r="14" spans="1:11" x14ac:dyDescent="0.15">
      <c r="A14" s="291"/>
      <c r="B14" s="6">
        <v>13</v>
      </c>
      <c r="C14" s="12" t="s">
        <v>524</v>
      </c>
      <c r="D14" s="10" t="s">
        <v>525</v>
      </c>
      <c r="E14" s="10"/>
      <c r="F14" s="10"/>
      <c r="G14" s="21">
        <v>6</v>
      </c>
      <c r="H14" s="21">
        <v>7</v>
      </c>
      <c r="I14" s="21">
        <v>3</v>
      </c>
      <c r="J14" s="23">
        <f t="shared" si="0"/>
        <v>13</v>
      </c>
      <c r="K14" s="21"/>
    </row>
    <row r="15" spans="1:11" x14ac:dyDescent="0.15">
      <c r="A15" s="291"/>
      <c r="B15" s="6">
        <v>14</v>
      </c>
      <c r="C15" s="9" t="s">
        <v>526</v>
      </c>
      <c r="D15" s="10" t="s">
        <v>527</v>
      </c>
      <c r="E15" s="10"/>
      <c r="F15" s="10"/>
      <c r="G15" s="21">
        <v>3</v>
      </c>
      <c r="H15" s="21">
        <v>7</v>
      </c>
      <c r="I15" s="21">
        <v>3</v>
      </c>
      <c r="J15" s="23">
        <f t="shared" si="0"/>
        <v>10</v>
      </c>
      <c r="K15" s="21"/>
    </row>
    <row r="16" spans="1:11" x14ac:dyDescent="0.15">
      <c r="A16" s="291"/>
      <c r="B16" s="6">
        <v>15</v>
      </c>
      <c r="C16" s="9" t="s">
        <v>528</v>
      </c>
      <c r="D16" s="10" t="s">
        <v>529</v>
      </c>
      <c r="E16" s="10"/>
      <c r="F16" s="10"/>
      <c r="G16" s="21">
        <v>6</v>
      </c>
      <c r="H16" s="21">
        <v>7</v>
      </c>
      <c r="I16" s="21">
        <v>3</v>
      </c>
      <c r="J16" s="23">
        <f t="shared" si="0"/>
        <v>13</v>
      </c>
      <c r="K16" s="21"/>
    </row>
    <row r="17" spans="1:11" x14ac:dyDescent="0.15">
      <c r="A17" s="292"/>
      <c r="B17" s="6">
        <v>16</v>
      </c>
      <c r="C17" s="13" t="s">
        <v>530</v>
      </c>
      <c r="D17" s="10" t="s">
        <v>531</v>
      </c>
      <c r="E17" s="10"/>
      <c r="F17" s="10"/>
      <c r="G17" s="21">
        <v>8</v>
      </c>
      <c r="H17" s="21">
        <v>10</v>
      </c>
      <c r="I17" s="21">
        <v>5</v>
      </c>
      <c r="J17" s="23">
        <f t="shared" si="0"/>
        <v>18</v>
      </c>
      <c r="K17" s="21"/>
    </row>
    <row r="18" spans="1:11" x14ac:dyDescent="0.15">
      <c r="A18" s="293" t="s">
        <v>532</v>
      </c>
      <c r="B18" s="14">
        <v>1</v>
      </c>
      <c r="C18" s="15" t="s">
        <v>533</v>
      </c>
      <c r="D18" s="16" t="s">
        <v>534</v>
      </c>
      <c r="E18" s="16"/>
      <c r="F18" s="16" t="s">
        <v>61</v>
      </c>
      <c r="G18" s="21">
        <v>2</v>
      </c>
      <c r="H18" s="21">
        <v>8</v>
      </c>
      <c r="I18" s="21">
        <v>4</v>
      </c>
      <c r="J18" s="21">
        <v>10</v>
      </c>
      <c r="K18" s="23"/>
    </row>
    <row r="19" spans="1:11" x14ac:dyDescent="0.15">
      <c r="A19" s="293"/>
      <c r="B19" s="14">
        <v>2</v>
      </c>
      <c r="C19" s="15" t="s">
        <v>535</v>
      </c>
      <c r="D19" s="16" t="s">
        <v>534</v>
      </c>
      <c r="E19" s="16"/>
      <c r="F19" s="16" t="s">
        <v>61</v>
      </c>
      <c r="G19" s="21">
        <v>5</v>
      </c>
      <c r="H19" s="21">
        <v>10</v>
      </c>
      <c r="I19" s="21">
        <v>4</v>
      </c>
      <c r="J19" s="21">
        <v>15</v>
      </c>
      <c r="K19" s="23"/>
    </row>
    <row r="20" spans="1:11" x14ac:dyDescent="0.15">
      <c r="A20" s="293"/>
      <c r="B20" s="14">
        <v>3</v>
      </c>
      <c r="C20" s="15" t="s">
        <v>510</v>
      </c>
      <c r="D20" s="16" t="s">
        <v>536</v>
      </c>
      <c r="E20" s="16"/>
      <c r="F20" s="16" t="s">
        <v>61</v>
      </c>
      <c r="G20" s="21">
        <v>8</v>
      </c>
      <c r="H20" s="21">
        <v>3</v>
      </c>
      <c r="I20" s="21">
        <v>3</v>
      </c>
      <c r="J20" s="21">
        <v>11</v>
      </c>
      <c r="K20" s="23"/>
    </row>
    <row r="21" spans="1:11" x14ac:dyDescent="0.15">
      <c r="A21" s="293"/>
      <c r="B21" s="14">
        <v>4</v>
      </c>
      <c r="C21" s="15" t="s">
        <v>537</v>
      </c>
      <c r="D21" s="16" t="s">
        <v>534</v>
      </c>
      <c r="E21" s="16"/>
      <c r="F21" s="16" t="s">
        <v>61</v>
      </c>
      <c r="G21" s="21">
        <v>7</v>
      </c>
      <c r="H21" s="21">
        <v>10</v>
      </c>
      <c r="I21" s="21">
        <v>5</v>
      </c>
      <c r="J21" s="21">
        <v>17</v>
      </c>
      <c r="K21" s="23"/>
    </row>
    <row r="22" spans="1:11" x14ac:dyDescent="0.15">
      <c r="A22" s="293"/>
      <c r="B22" s="14">
        <v>5</v>
      </c>
      <c r="C22" s="12" t="s">
        <v>538</v>
      </c>
      <c r="D22" s="16" t="s">
        <v>534</v>
      </c>
      <c r="E22" s="16"/>
      <c r="F22" s="16" t="s">
        <v>61</v>
      </c>
      <c r="G22" s="21">
        <v>5</v>
      </c>
      <c r="H22" s="21">
        <v>10</v>
      </c>
      <c r="I22" s="21">
        <v>4</v>
      </c>
      <c r="J22" s="21">
        <v>15</v>
      </c>
      <c r="K22" s="21"/>
    </row>
  </sheetData>
  <sheetProtection formatCells="0" insertHyperlinks="0" autoFilter="0"/>
  <mergeCells count="2">
    <mergeCell ref="A2:A17"/>
    <mergeCell ref="A18:A22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6"/>
  <pixelatorList sheetStid="7"/>
  <pixelatorList sheetStid="4"/>
  <pixelatorList sheetStid="5"/>
  <pixelatorList sheetStid="8"/>
</pixelators>
</file>

<file path=customXml/item3.xml><?xml version="1.0" encoding="utf-8"?>
<comments xmlns="https://web.wps.cn/et/2018/main" xmlns:s="http://schemas.openxmlformats.org/spreadsheetml/2006/main">
  <commentList sheetStid="6">
    <comment s:ref="H1" rgbClr="FF0000">
      <item id="{f09525cf-a0ed-4a40-8a29-c208dbdfb745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8a4967f8-91c8-40c7-9132-b8624263ecba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07dac641-14cb-4f4b-b2db-8808b9cce43a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  <commentList sheetStid="7">
    <comment s:ref="H1" rgbClr="FF0000">
      <item id="{8dd5508a-6dd1-4c9d-a452-dca53a9c7768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d662b80c-5d6d-4686-83f7-5ba0d40f9db5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fe0e8fcb-4812-4f38-9e48-5ace01930318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  <commentList sheetStid="4">
    <comment s:ref="H1" rgbClr="FF0000">
      <item id="{ae3f044f-de81-42ae-abbc-df7f98b518cc}" isNormal="1">
        <s:text>
          <s:r>
            <s:t xml:space="preserve">刘建中:
指此技术的实现难度，以打分形式体现，10分为最难，需要现有最高水平人员实现，1分最简单，二级或以上工程师即可实现</s:t>
          </s:r>
        </s:text>
      </item>
    </comment>
    <comment s:ref="I1" rgbClr="FF0000">
      <item id="{e97d618d-8bb0-4454-aba3-cf2ffcb2eafa}" isNormal="1">
        <s:text>
          <s:r>
            <s:t xml:space="preserve">刘建中:
对此技术进行关键度进行评估打分，10分为最关键，离开此技术系统无法运行，1分为最不关键，离开不影响使用。</s:t>
          </s:r>
        </s:text>
      </item>
    </comment>
    <comment s:ref="J1" rgbClr="FF0000">
      <item id="{cfca8d7c-a2aa-4f0d-97d1-5ea2ee40cff7}" isNormal="1">
        <s:text>
          <s:r>
            <s:t xml:space="preserve">刘建中:
此技术与其它技术的相关程度，10分为此技术与其它技术强烈相关，共同作用才能实现功能，1分为不相关，此技术为独立功能点。参考项。</s:t>
          </s:r>
        </s:text>
      </item>
    </comment>
  </commentList>
</comment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6" interlineOnOff="0" interlineColor="0"/>
  <interlineItem sheetStid="7" interlineOnOff="0" interlineColor="0"/>
  <interlineItem sheetStid="4" interlineOnOff="0" interlineColor="0"/>
  <interlineItem sheetStid="5" interlineOnOff="0" interlineColor="0"/>
  <interlineItem sheetStid="8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" master=""/>
  <rangeList sheetStid="2" master=""/>
  <rangeList sheetStid="6" master=""/>
  <rangeList sheetStid="7" master=""/>
  <rangeList sheetStid="4" master=""/>
  <rangeList sheetStid="5" master=""/>
  <rangeList sheetStid="8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产品线划分</vt:lpstr>
      <vt:lpstr>下一代平台产品线</vt:lpstr>
      <vt:lpstr>DCS产品线</vt:lpstr>
      <vt:lpstr>SIS产品线</vt:lpstr>
      <vt:lpstr>AMS产品线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宋琛</dc:creator>
  <cp:lastModifiedBy>王斌</cp:lastModifiedBy>
  <dcterms:created xsi:type="dcterms:W3CDTF">2006-09-20T16:00:00Z</dcterms:created>
  <dcterms:modified xsi:type="dcterms:W3CDTF">2020-06-30T01:00:41Z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