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OneDrive\01 BAPPENAS\02 - PEPPD\03 - PPD\2024\03 TPT\02 Bali\"/>
    </mc:Choice>
  </mc:AlternateContent>
  <xr:revisionPtr revIDLastSave="1" documentId="13_ncr:1_{DF296EF1-E575-4815-821E-9D287F558E1D}" xr6:coauthVersionLast="36" xr6:coauthVersionMax="36" xr10:uidLastSave="{1FC164CD-2358-4AD1-A143-F47BBE7C049B}"/>
  <bookViews>
    <workbookView xWindow="0" yWindow="0" windowWidth="19200" windowHeight="6816" firstSheet="9" activeTab="8" xr2:uid="{A75AF768-A8EF-43EF-AC90-2E2766615CCF}"/>
  </bookViews>
  <sheets>
    <sheet name="10. PN RPJMN" sheetId="16" r:id="rId1"/>
    <sheet name="11. PN RPJMN_Prov-Kab-Kot" sheetId="20" r:id="rId2"/>
    <sheet name="12. Target RPJMN-RPJMD-RPD-PROV" sheetId="28" r:id="rId3"/>
    <sheet name="12. Target RPJMN-RPJMD-RPDKABKO" sheetId="34" r:id="rId4"/>
    <sheet name="13. Pemetaan Kebijakan" sheetId="21" r:id="rId5"/>
    <sheet name="14. Sasaran PN" sheetId="4" r:id="rId6"/>
    <sheet name="15. Evaluasi Pelaksanaan" sheetId="22" r:id="rId7"/>
    <sheet name="16. Isu Strategis" sheetId="23" r:id="rId8"/>
    <sheet name="20. PN RKP_Prov" sheetId="29" r:id="rId9"/>
    <sheet name="20. PN RKP_Kabupaten" sheetId="32" r:id="rId10"/>
    <sheet name="20. PN RKP_Kota" sheetId="33" r:id="rId11"/>
    <sheet name="20. PN RKP_Kab" sheetId="24" state="hidden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4" l="1"/>
  <c r="P5" i="34" s="1"/>
  <c r="K5" i="34"/>
  <c r="L5" i="34" s="1"/>
  <c r="G5" i="34"/>
  <c r="H5" i="34" s="1"/>
  <c r="R141" i="20" l="1"/>
  <c r="F165" i="20"/>
  <c r="F177" i="33" l="1"/>
  <c r="F192" i="32"/>
  <c r="F174" i="32"/>
  <c r="F144" i="32"/>
  <c r="F126" i="32"/>
  <c r="F61" i="32"/>
  <c r="F39" i="32"/>
  <c r="F200" i="29"/>
  <c r="F182" i="29"/>
  <c r="F144" i="29"/>
  <c r="F126" i="29"/>
  <c r="F61" i="29"/>
  <c r="F39" i="29"/>
  <c r="L144" i="20"/>
  <c r="F147" i="20"/>
  <c r="F109" i="20"/>
  <c r="F81" i="20"/>
  <c r="F45" i="20"/>
  <c r="D7" i="4" l="1"/>
  <c r="O39" i="34" l="1"/>
  <c r="P39" i="34" s="1"/>
  <c r="K39" i="34"/>
  <c r="L39" i="34" s="1"/>
  <c r="G39" i="34"/>
  <c r="H39" i="34" s="1"/>
  <c r="O38" i="34"/>
  <c r="P38" i="34" s="1"/>
  <c r="K38" i="34"/>
  <c r="L38" i="34" s="1"/>
  <c r="G38" i="34"/>
  <c r="H38" i="34" s="1"/>
  <c r="O37" i="34"/>
  <c r="P37" i="34" s="1"/>
  <c r="K37" i="34"/>
  <c r="L37" i="34" s="1"/>
  <c r="G37" i="34"/>
  <c r="H37" i="34" s="1"/>
  <c r="O36" i="34"/>
  <c r="P36" i="34" s="1"/>
  <c r="K36" i="34"/>
  <c r="L36" i="34" s="1"/>
  <c r="G36" i="34"/>
  <c r="H36" i="34" s="1"/>
  <c r="O35" i="34"/>
  <c r="P35" i="34" s="1"/>
  <c r="K35" i="34"/>
  <c r="L35" i="34" s="1"/>
  <c r="G35" i="34"/>
  <c r="H35" i="34" s="1"/>
  <c r="O34" i="34"/>
  <c r="P34" i="34" s="1"/>
  <c r="K34" i="34"/>
  <c r="L34" i="34" s="1"/>
  <c r="G34" i="34"/>
  <c r="H34" i="34" s="1"/>
  <c r="O33" i="34"/>
  <c r="P33" i="34" s="1"/>
  <c r="K33" i="34"/>
  <c r="L33" i="34" s="1"/>
  <c r="G33" i="34"/>
  <c r="H33" i="34" s="1"/>
  <c r="O32" i="34"/>
  <c r="P32" i="34" s="1"/>
  <c r="K32" i="34"/>
  <c r="L32" i="34" s="1"/>
  <c r="G32" i="34"/>
  <c r="H32" i="34" s="1"/>
  <c r="O31" i="34"/>
  <c r="P31" i="34" s="1"/>
  <c r="K31" i="34"/>
  <c r="L31" i="34" s="1"/>
  <c r="G31" i="34"/>
  <c r="H31" i="34" s="1"/>
  <c r="O30" i="34"/>
  <c r="P30" i="34" s="1"/>
  <c r="K30" i="34"/>
  <c r="L30" i="34" s="1"/>
  <c r="G30" i="34"/>
  <c r="H30" i="34" s="1"/>
  <c r="O29" i="34"/>
  <c r="P29" i="34" s="1"/>
  <c r="K29" i="34"/>
  <c r="L29" i="34" s="1"/>
  <c r="G29" i="34"/>
  <c r="H29" i="34" s="1"/>
  <c r="O28" i="34"/>
  <c r="P28" i="34" s="1"/>
  <c r="K28" i="34"/>
  <c r="L28" i="34" s="1"/>
  <c r="G28" i="34"/>
  <c r="H28" i="34" s="1"/>
  <c r="O27" i="34"/>
  <c r="P27" i="34" s="1"/>
  <c r="K27" i="34"/>
  <c r="L27" i="34" s="1"/>
  <c r="G27" i="34"/>
  <c r="H27" i="34" s="1"/>
  <c r="O26" i="34"/>
  <c r="P26" i="34" s="1"/>
  <c r="K26" i="34"/>
  <c r="L26" i="34" s="1"/>
  <c r="G26" i="34"/>
  <c r="H26" i="34" s="1"/>
  <c r="O25" i="34"/>
  <c r="P25" i="34" s="1"/>
  <c r="K25" i="34"/>
  <c r="L25" i="34" s="1"/>
  <c r="G25" i="34"/>
  <c r="H25" i="34" s="1"/>
  <c r="O24" i="34"/>
  <c r="P24" i="34" s="1"/>
  <c r="K24" i="34"/>
  <c r="L24" i="34" s="1"/>
  <c r="G24" i="34"/>
  <c r="H24" i="34" s="1"/>
  <c r="O23" i="34"/>
  <c r="P23" i="34" s="1"/>
  <c r="K23" i="34"/>
  <c r="L23" i="34" s="1"/>
  <c r="G23" i="34"/>
  <c r="H23" i="34" s="1"/>
  <c r="O22" i="34"/>
  <c r="P22" i="34" s="1"/>
  <c r="K22" i="34"/>
  <c r="L22" i="34" s="1"/>
  <c r="G22" i="34"/>
  <c r="H22" i="34" s="1"/>
  <c r="O21" i="34"/>
  <c r="P21" i="34" s="1"/>
  <c r="K21" i="34"/>
  <c r="L21" i="34" s="1"/>
  <c r="G21" i="34"/>
  <c r="H21" i="34" s="1"/>
  <c r="O20" i="34"/>
  <c r="P20" i="34" s="1"/>
  <c r="K20" i="34"/>
  <c r="L20" i="34" s="1"/>
  <c r="G20" i="34"/>
  <c r="H20" i="34" s="1"/>
  <c r="O19" i="34"/>
  <c r="P19" i="34" s="1"/>
  <c r="K19" i="34"/>
  <c r="L19" i="34" s="1"/>
  <c r="G19" i="34"/>
  <c r="H19" i="34" s="1"/>
  <c r="O18" i="34"/>
  <c r="P18" i="34" s="1"/>
  <c r="K18" i="34"/>
  <c r="L18" i="34" s="1"/>
  <c r="G18" i="34"/>
  <c r="H18" i="34" s="1"/>
  <c r="O17" i="34"/>
  <c r="P17" i="34" s="1"/>
  <c r="K17" i="34"/>
  <c r="L17" i="34" s="1"/>
  <c r="G17" i="34"/>
  <c r="H17" i="34" s="1"/>
  <c r="O16" i="34"/>
  <c r="P16" i="34" s="1"/>
  <c r="K16" i="34"/>
  <c r="L16" i="34" s="1"/>
  <c r="G16" i="34"/>
  <c r="H16" i="34" s="1"/>
  <c r="O15" i="34"/>
  <c r="P15" i="34" s="1"/>
  <c r="K15" i="34"/>
  <c r="L15" i="34" s="1"/>
  <c r="G15" i="34"/>
  <c r="H15" i="34" s="1"/>
  <c r="O14" i="34"/>
  <c r="P14" i="34" s="1"/>
  <c r="K14" i="34"/>
  <c r="L14" i="34" s="1"/>
  <c r="G14" i="34"/>
  <c r="H14" i="34" s="1"/>
  <c r="X13" i="34"/>
  <c r="O13" i="34"/>
  <c r="P13" i="34" s="1"/>
  <c r="K13" i="34"/>
  <c r="L13" i="34" s="1"/>
  <c r="G13" i="34"/>
  <c r="H13" i="34" s="1"/>
  <c r="O12" i="34"/>
  <c r="P12" i="34" s="1"/>
  <c r="K12" i="34"/>
  <c r="L12" i="34" s="1"/>
  <c r="G12" i="34"/>
  <c r="H12" i="34" s="1"/>
  <c r="O11" i="34"/>
  <c r="P11" i="34" s="1"/>
  <c r="K11" i="34"/>
  <c r="L11" i="34" s="1"/>
  <c r="G11" i="34"/>
  <c r="H11" i="34" s="1"/>
  <c r="O10" i="34"/>
  <c r="P10" i="34" s="1"/>
  <c r="K10" i="34"/>
  <c r="L10" i="34" s="1"/>
  <c r="G10" i="34"/>
  <c r="H10" i="34" s="1"/>
  <c r="O9" i="34"/>
  <c r="P9" i="34" s="1"/>
  <c r="K9" i="34"/>
  <c r="L9" i="34" s="1"/>
  <c r="G9" i="34"/>
  <c r="H9" i="34" s="1"/>
  <c r="O8" i="34"/>
  <c r="P8" i="34" s="1"/>
  <c r="K8" i="34"/>
  <c r="L8" i="34" s="1"/>
  <c r="G8" i="34"/>
  <c r="H8" i="34" s="1"/>
  <c r="O7" i="34"/>
  <c r="P7" i="34" s="1"/>
  <c r="K7" i="34"/>
  <c r="L7" i="34" s="1"/>
  <c r="G7" i="34"/>
  <c r="H7" i="34" s="1"/>
  <c r="O6" i="34"/>
  <c r="P6" i="34" s="1"/>
  <c r="K6" i="34"/>
  <c r="L6" i="34" s="1"/>
  <c r="G6" i="34"/>
  <c r="H6" i="34" s="1"/>
  <c r="F195" i="33" l="1"/>
  <c r="F144" i="33"/>
  <c r="F126" i="33"/>
  <c r="F61" i="33"/>
  <c r="F39" i="33"/>
  <c r="F128" i="20" l="1"/>
  <c r="O6" i="28" l="1"/>
  <c r="O7" i="28"/>
  <c r="O8" i="28"/>
  <c r="O10" i="28"/>
  <c r="O11" i="28"/>
  <c r="O12" i="28"/>
  <c r="O13" i="28"/>
  <c r="O14" i="28"/>
  <c r="O15" i="28"/>
  <c r="O16" i="28"/>
  <c r="O17" i="28"/>
  <c r="O18" i="28"/>
  <c r="O19" i="28"/>
  <c r="O20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J5" i="28"/>
  <c r="K5" i="28" s="1"/>
  <c r="F5" i="28"/>
  <c r="G5" i="28" s="1"/>
  <c r="F159" i="20" l="1"/>
  <c r="N6" i="28"/>
  <c r="N7" i="28"/>
  <c r="N8" i="28"/>
  <c r="N9" i="28"/>
  <c r="O9" i="28" s="1"/>
  <c r="N10" i="28"/>
  <c r="N11" i="28"/>
  <c r="N12" i="28"/>
  <c r="N13" i="28"/>
  <c r="N14" i="28"/>
  <c r="N15" i="28"/>
  <c r="N16" i="28"/>
  <c r="N17" i="28"/>
  <c r="N18" i="28"/>
  <c r="N19" i="28"/>
  <c r="N20" i="28"/>
  <c r="N21" i="28"/>
  <c r="O21" i="28" s="1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K21" i="28" s="1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F6" i="28" l="1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G21" i="28" s="1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W12" i="28" l="1"/>
  <c r="G74" i="24" l="1"/>
  <c r="G141" i="24"/>
  <c r="D31" i="22"/>
  <c r="G129" i="24" l="1"/>
  <c r="G117" i="24"/>
  <c r="G102" i="24"/>
  <c r="G45" i="24"/>
</calcChain>
</file>

<file path=xl/sharedStrings.xml><?xml version="1.0" encoding="utf-8"?>
<sst xmlns="http://schemas.openxmlformats.org/spreadsheetml/2006/main" count="1323" uniqueCount="606">
  <si>
    <t>No</t>
  </si>
  <si>
    <t>Skor</t>
  </si>
  <si>
    <t>Pendidikan</t>
  </si>
  <si>
    <t>Kesehatan</t>
  </si>
  <si>
    <t>Perhubungan</t>
  </si>
  <si>
    <t>Pertanahan</t>
  </si>
  <si>
    <t>Statistik</t>
  </si>
  <si>
    <t>Kearsipan</t>
  </si>
  <si>
    <t>Perpustakaan</t>
  </si>
  <si>
    <t>No.</t>
  </si>
  <si>
    <t>Prioritas Nasional</t>
  </si>
  <si>
    <t>Program Prioritas</t>
  </si>
  <si>
    <r>
      <t xml:space="preserve">0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1</t>
    </r>
  </si>
  <si>
    <t>Pertumbuhan ekonomi (%)</t>
  </si>
  <si>
    <t>Tingkat pengangguran terbuka (%)</t>
  </si>
  <si>
    <t>Pertumbuhan PDB Pertanian</t>
  </si>
  <si>
    <t>Persentase Sasaran PN</t>
  </si>
  <si>
    <t>Persentase Urusan Wajib</t>
  </si>
  <si>
    <r>
      <t>Urusan Wajib Pemerintah</t>
    </r>
    <r>
      <rPr>
        <sz val="10"/>
        <color theme="1"/>
        <rFont val="Calibri"/>
        <family val="2"/>
        <scheme val="minor"/>
      </rPr>
      <t xml:space="preserve">
UU 23/2014 dan Permendagri 86/2017</t>
    </r>
  </si>
  <si>
    <t>Pekerjaan Umum dan Penataan Ruang</t>
  </si>
  <si>
    <t>Perumahan Rakyat dan Kawasan Permukiman</t>
  </si>
  <si>
    <t>Ketenteraman, Ketertiban Umum dan Perlindungan Masyarakat</t>
  </si>
  <si>
    <t>Sosial</t>
  </si>
  <si>
    <t>Tenaga Kerja</t>
  </si>
  <si>
    <t>Pemberdayaan Perempuan dan Perlindungan Anak</t>
  </si>
  <si>
    <t>Pangan</t>
  </si>
  <si>
    <t>Lingkungan Hidup</t>
  </si>
  <si>
    <t>Administrasi Kependudukan dan Pencatatan Sipil</t>
  </si>
  <si>
    <t>Pemberdayaan Masyarakat dan Desa</t>
  </si>
  <si>
    <t>Pengendalian Penduduk dan Keluarga Berencana</t>
  </si>
  <si>
    <t>Komunikasi dan Informatika</t>
  </si>
  <si>
    <t>Koperasi, Usaha Kecil, dan Menengah</t>
  </si>
  <si>
    <t>Penanaman Modal</t>
  </si>
  <si>
    <t>Kepemudaan dan Olah Raga</t>
  </si>
  <si>
    <t>Persandian</t>
  </si>
  <si>
    <t>Kebudayaan</t>
  </si>
  <si>
    <t>Tingkat kemiskinan (%)</t>
  </si>
  <si>
    <t xml:space="preserve">Rasio Gini (indeks) </t>
  </si>
  <si>
    <t>Indeks pembangunan manusia (IPM) (nilai)</t>
  </si>
  <si>
    <t>PN 1 Memperkuat Ketahanan Ekonomi untuk Pertumbuhan yang Berkualitas dan Berkeadilan</t>
  </si>
  <si>
    <t>Rasio kewirausahaan nasional</t>
  </si>
  <si>
    <t>Penyediaan lapangan kerja per tahun</t>
  </si>
  <si>
    <t>Pertumbuhan investasi (PMTB)</t>
  </si>
  <si>
    <t>Pertumbuhan ekspor industri pengolahan</t>
  </si>
  <si>
    <t>Pertumbuhan ekspor riil barang dan jasa</t>
  </si>
  <si>
    <t>Rasio perpajakan terhadap PDB</t>
  </si>
  <si>
    <t>PN 2 Mengembangkan Wilayah untuk Mengurangi Kesenjangan dan Menjamin Pemerataan</t>
  </si>
  <si>
    <t>PN 3 Meningkatkan Sumber Daya Manusia Berkualitas dan Berdaya Saing</t>
  </si>
  <si>
    <t>Persentase cakupan kepemilikan Nomor Induk Kependudukan (NIK)</t>
  </si>
  <si>
    <t>Proporsi penduduk yang tercakup dalam program jaminan sosial</t>
  </si>
  <si>
    <t>Proporsi rumah tangga miskin dan rentan yang memperoleh bantuan sosial pemerintah</t>
  </si>
  <si>
    <t>Angka Kematian Ibu (AKI)</t>
  </si>
  <si>
    <r>
      <t>Angka Kelahiran Total (</t>
    </r>
    <r>
      <rPr>
        <i/>
        <sz val="12"/>
        <color theme="1"/>
        <rFont val="Calibri"/>
        <family val="2"/>
        <scheme val="minor"/>
      </rPr>
      <t>Total Fertility Rate</t>
    </r>
    <r>
      <rPr>
        <sz val="12"/>
        <color theme="1"/>
        <rFont val="Calibri"/>
        <family val="2"/>
        <scheme val="minor"/>
      </rPr>
      <t>/TFR)</t>
    </r>
  </si>
  <si>
    <t>Rata-rata lama sekolah penduduk usia 15 tahun ke atas</t>
  </si>
  <si>
    <t>Harapan lama sekolah</t>
  </si>
  <si>
    <t>Indeks Pembangunan Gender (IPG)</t>
  </si>
  <si>
    <t>Persentase angkatan kerja berpendidikan menengah ke atas</t>
  </si>
  <si>
    <t>PN 4 Revolusi Mental dan Pembangunan Kebudayaan</t>
  </si>
  <si>
    <t>Indeks Pembangunan Kebudayaan</t>
  </si>
  <si>
    <t>Indeks Kerukunan Umat Beragama</t>
  </si>
  <si>
    <t>Indeks Pembangunan Keluarga</t>
  </si>
  <si>
    <t>Nilai Budaya Literasi</t>
  </si>
  <si>
    <t>PN 5 Memperkuat Infrastruktur untuk Mendukung Pengembangan Ekonomi dan Pelayanan Dasar</t>
  </si>
  <si>
    <t>Rumah Tangga yang menempati hunian layak dan terjangkau</t>
  </si>
  <si>
    <t xml:space="preserve">Persentase luas daerah irigasi premium yang dimodernisasi </t>
  </si>
  <si>
    <t>Persentase pemenuhan kebutuhan air baku</t>
  </si>
  <si>
    <t>Rasio elektrifikasi</t>
  </si>
  <si>
    <t>Rata-rata pemenuhan kebutuhan (konsumsi) listrik</t>
  </si>
  <si>
    <t>PN 6 Membangun Lingkungan Hidup, Meningkatan Ketahanan Bencana, dan Perubahan Iklim</t>
  </si>
  <si>
    <t>Indeks Kualitas Lingkungan Hidup (IKLH)</t>
  </si>
  <si>
    <t>Persentase penurunan emisi GRK</t>
  </si>
  <si>
    <t>Memperkuat Ketahanan Ekonomi untuk Pertumbuhan yang Berkualitas dan Berkeadilan</t>
  </si>
  <si>
    <t>Pemenuhan kebutuhan energi dengan mengutamakan peningkatan Energi Baru Terbarukan (EBT)</t>
  </si>
  <si>
    <t>Peningkatan ketersediaan, akses dan kualitas konsumsi pangan</t>
  </si>
  <si>
    <t>Peningkatan pengelolaan kemaritiman, perikanan dan kelautan</t>
  </si>
  <si>
    <t>Penguatan kewirausahaan, usaha mikro, kecil menengan (UMKM), dan koperasi</t>
  </si>
  <si>
    <t>Peningkatan ekspor bernilai tambah tinggi dan penguatan tingkat kandungan dalam negeri (TKDN)</t>
  </si>
  <si>
    <t>Penguatan pilar pertumbuhan dan daya saing ekonomi</t>
  </si>
  <si>
    <t>Membangun Wilayah untuk Mengurangi Kesenjangan dan Menjamin Pemerataan</t>
  </si>
  <si>
    <t>Meningkatkan Sumber Daya Manusia Berkualitas dan Berdaya Saing</t>
  </si>
  <si>
    <t>Penguatan pelaksanaan perlindungan sosial</t>
  </si>
  <si>
    <t>Peningkatan akses dan mutu pelayanan kesehatan</t>
  </si>
  <si>
    <t>Peningkatan pemerataan layanan Pendidikan berkualitas</t>
  </si>
  <si>
    <t>Peningkatan kualitas anak, perempuan, dan pemuda</t>
  </si>
  <si>
    <t>Pengentasan kemiskinan</t>
  </si>
  <si>
    <t>Peningkatan produktivitas dan daya saing</t>
  </si>
  <si>
    <t>Revolusi Mental dan Pembangunan Kebudayaan</t>
  </si>
  <si>
    <t>Revolusi mental dan pembinaan ideologi pancasila untuk memperkukuh ketahanan sbudaya bangsa dan membentuk mentalitas bangsa yang maju, modern, dan berkarakter</t>
  </si>
  <si>
    <t>Peningkatan budaya literasi, inovasi dan kreativitas bagi terwujudnya masyarakat berpengetahuan dan berkarakter</t>
  </si>
  <si>
    <t>Memperkuat Infrastruktur untuk mendukung Pengembangan Ekonomi dan Pelayanan Dasar</t>
  </si>
  <si>
    <t>Infrastruktur pelayanan dasar</t>
  </si>
  <si>
    <t>Infrastruktur ekonomi</t>
  </si>
  <si>
    <t>Transformasi digital</t>
  </si>
  <si>
    <t>Membangun Lingkungan Hidup, Meningkatkan Ketahanan Bencana, dan Perubahan Iklim</t>
  </si>
  <si>
    <t>Peningkatan kualitas lingkungan hidup</t>
  </si>
  <si>
    <t>Peningkatan ketahanan bencana dan iklim</t>
  </si>
  <si>
    <t>Pembangunan rendah karbon</t>
  </si>
  <si>
    <t>Peningkatan kuantitas / ketahanan air untuk mendukung pertumbuhan ekonomi</t>
  </si>
  <si>
    <r>
      <t xml:space="preserve">Energi dan ketenagalistrikan
</t>
    </r>
    <r>
      <rPr>
        <b/>
        <sz val="12"/>
        <color rgb="FFFF0000"/>
        <rFont val="Calibri"/>
        <family val="2"/>
        <scheme val="minor"/>
      </rPr>
      <t>(khusus penilaian provinsi)</t>
    </r>
  </si>
  <si>
    <r>
      <t xml:space="preserve">Infrastruktur perkotaan
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</si>
  <si>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t>Penurunan rasio fatalitas kecelakaan jalan per 10.000 kendaraan terhadap angka dasar tahun 2010</t>
  </si>
  <si>
    <t>Meningkatkan pemajuan dan pelestarian kebudayaan untuk memperkuat karakter dan memperteguh jati diri bangsa, meningkatkan kesejahteraan rakyat, dan memengaruhi arah perkembangan peradaban dunia</t>
  </si>
  <si>
    <t>Indikator</t>
  </si>
  <si>
    <t>Kapasitas Terpasang Tambahan Pembangkit EBT</t>
  </si>
  <si>
    <t>Jumlah Pemanfaatan biofuel untuk Domestik</t>
  </si>
  <si>
    <t>01 - Alokasi batu bara untuk Kepentingan dalam Negeri (DMO) yang direncanakan
02 - Persentase Pemanfaatan Gas Bumi Domestik</t>
  </si>
  <si>
    <t>01 - Intensitas Energi Primer
02 - Penurunan Intensitas Energi Final</t>
  </si>
  <si>
    <t>Luas lahan beririgasi untuk komoditas padi dan nonpadi</t>
  </si>
  <si>
    <t>Jumlah debit air baku untuk kebutuhan domestik, industri, dan kawasan unggulan</t>
  </si>
  <si>
    <t>Peningkatan tutupan hutan</t>
  </si>
  <si>
    <t>01 - Penggunaan Benih Bersertifikat
02 - Ketersediaan Beras
03 - Ketersediaan Protein Hewani
04 - Produksi jagung
05 - Produksi daging
06 - Produksi umbi-umbian
07 - Produksi sayuran
08 - Produksi buah-buahan</t>
  </si>
  <si>
    <t>01 - Teknologi yang diterapkan oleh petani
02 - Nilai tambah per tenaga kerja pertanian</t>
  </si>
  <si>
    <t>Global food security index</t>
  </si>
  <si>
    <t>01 - Jumlah pendanaan pelaku usaha kelautan dan perikanan skala kecil
02 - Nilai Tukar Pembudidaya Ikan (NTPi)</t>
  </si>
  <si>
    <t>Jumlah koperasi modern yang dikembangkan</t>
  </si>
  <si>
    <t>Kontribusi usaha sosial</t>
  </si>
  <si>
    <t>01 - Pertumbuhan PDB Perkebunan
02 - Pertumbuhan PDB Hortikultura
03 - Pertumbuhan PDB Subsektor industri makanan dan minuman</t>
  </si>
  <si>
    <t>01 - Pertumbuhan PDB ekonomi kreatif
02 - Pertumbuhan PDB informasi dan komunikasi</t>
  </si>
  <si>
    <t>01 - Kontribusi PMDN terhadap total realisasi PMA dan PMDN
02 - Kontribusi realisasi investasi luar Jawa</t>
  </si>
  <si>
    <t>Jumlah sektor industri halal yang difasilitasi</t>
  </si>
  <si>
    <t>01 - Jumlah negara tujuan ekspor
02 - Pangsa pasar ekspor produk Indonesia di kawasan Afrika, Amerika Selatan, dan Eropa Timur
03 - Pangsa pasar ekspor produk Indonesia di pasar tradisional</t>
  </si>
  <si>
    <t>Tingkat Kandungan Dalam Negeri (TKDN) (Rerata Tertimbang)</t>
  </si>
  <si>
    <t>Produk tersertifikasi TKDN &gt; 25% yang masih berlaku</t>
  </si>
  <si>
    <t>Jumlah kesepakatan industri dalam jaringan produksi global</t>
  </si>
  <si>
    <t>01 - Rasio Kredit/PDB
02 - Jumlah mesin ATM per 100.000 penduduk dewasa
03 - Jumlah Kantor Layanan Bank per 100.000 Penduduk Dewasa
04 - Skema Pembiayaan Berbasis HKI</t>
  </si>
  <si>
    <t>01 - Kontribusi ekonomi digital
02 - Nilai transaksi e-commerce</t>
  </si>
  <si>
    <t xml:space="preserve">Pembangunan wilayah Sumatera  </t>
  </si>
  <si>
    <t>Pembangunan Wilayah Jawa-Bali</t>
  </si>
  <si>
    <t>Pembangunan Wilayah Nusa Tenggara</t>
  </si>
  <si>
    <t>Pembangunan Wilayah Kalimantan</t>
  </si>
  <si>
    <t>Pembangunan Wilayah Sulawesi</t>
  </si>
  <si>
    <t>Pembangunan Wilayah Maluku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</si>
  <si>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
07 - Kawasan Perdagangan Bebas dan Pelabuhan Bebas (KPBPB)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</si>
  <si>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Cakupan peta RBI skala 1:5.000
02 - Jumlah kesepakatan teknis batas wilayah administrasi desa/kelurahan yang dihasilkan
03 - Jumlah luasan data geospasial dasar skala 1:5.000 yang diakuisisi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</si>
  <si>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</si>
  <si>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Cengkeh
06 - Persentase peningkatan produksi komoditas unggulan per tahun - Perikanan Tangkap
07 - Persentase peningkatan produksi komoditas unggulan per tahun - Perikanan Budidaya
08 - Persentase peningkatan produksi komoditas unggulan per tahun - Garam
09 - Persentase peningkatan produksi komoditas unggulan per tahun - Lada
10 - Persentase peningkatan produksi komoditas unggulan per tahun - Pala</t>
  </si>
  <si>
    <t>01 - Rasio pertumbuhan investasi kawasan (KEK/KI/DPP/KPBPB) terhadap wilayah
02 - Jumlah Kawasan pusat pertumbuhan yang difasilitasi dan dikembangkan
03 - Destinasi Pariwisata Prioritas (DPP)
04 - KEK berbasis pariwisata dan industri</t>
  </si>
  <si>
    <t>01 - Rasio pertumbuhan investasi kawasan (KEK/KI/DPP/KPBPB) terhadap wilayah
02 - Jumlah kawasan pusat pertumbuhan yang difasilitasi dan dikembangkan
03 - Destinasi Pariwisata Pengembangan dan Revitalisasi
04 - KEK berbasis pariwisata dan industri
05 - KI Prioritas dan KI Pengembangan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</si>
  <si>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</si>
  <si>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01 - Rasio pertumbuhan investasi kawasan (KEK/KI/DPP/KPBPB) terhadap wilayah
02 - Jumlah Kawasan pusat pertumbuhan yang difasilitasi dan dikembangkan
03 - Destinasi Pariwisata Prioritas (DPP)
04 - KEK berbasis pariwisata dan industri
05 - KI Prioritas dan KI pengembangan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</si>
  <si>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</si>
  <si>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Jumlah Pedoman/Kebijakan/SOP Penyelenggaraan Administrasi Kependudukan yang disusun</t>
  </si>
  <si>
    <t>Jumlah Sistem Informasi Administrasi Kependudukan (SIAK) yang dikembangkan dan diintegrasikan</t>
  </si>
  <si>
    <t>Indeks Kepedulian Terhadap Isu Kependudukan</t>
  </si>
  <si>
    <t>Jumlah kajian penguatan dan harmonisasi peraturan perundangan terkait jaminan sosial</t>
  </si>
  <si>
    <t>01 - Akurasi penyaluran bantuan sosial
02 - Rumah tangga miskin dan rentan dengan akses layanan keuangan
03 - Penyaluran Bantuan keluarga untuk kesehatan dan pendidikan
04 - Penyaluran Bantuan Pangan melalui Kartu Sembako Murah
05 - Penyaluran Bantuan LPG 3 KG
06 - Penyaluran Bantuan listrik daya 450 VA dan 900 VA</t>
  </si>
  <si>
    <t>Penduduk yang memperoleh bantuan sosial bencana dan layanan pencegahan dan kesiapsiagaan bencana</t>
  </si>
  <si>
    <t>01 - Persentase lanjut usia yang memperoleh bantuan kesejahteraan sosial
02 - Persentase penyandang disabilitas yang memperoleh bantuan kesejahteraan sosial
03 - Jumlah kelompok rentan lain yang memperoleh layanan kesejahteraan sosial</t>
  </si>
  <si>
    <t>01 - Persentase imunisasi dasar lengkap pada anak usia 12-23 bulan
02 - Persentase peserta KB aktif Metode Kontrasepsi Jangka Panjang (MKJP)</t>
  </si>
  <si>
    <t>01 - Persentase bayi usia kurang dari 6 bulan mendapat ASI eksklusif
02 - Persentase ibu hamil Kurang Energi Kronis (KEK)</t>
  </si>
  <si>
    <t>01 - Persentase Orang Dengan HIV-AIDS yang menjalani Terapi ARV (ODHA on ART)
02 - Persentase angka keberhasilan pengobatan TBC (TBC Success Rate)
03 - Jumlah kabupaten/kota yang mencapai eliminasi malaria
04 - Persentase kabupaten/kota yang melaksanakan deteksi dini Hepatitis B dan C pada populasi berisiko
05 - Jumlah kabupaten/kota dengan eliminasi kusta
06 - Jumlah kabupaten/kota endemis filariasis yang mencapai eliminasi
07 - Jumlah desa endemis schistosomiasis yang mencapai eliminasi
08 - Jumlah kabupaten/kota yang melakukan deteksi dini faktor risiko Penyakit Tidak Menular (PTM)
09 - Jumlah kabupaten/kota yang menerapkan Kawasan Tanpa Rokok (KTR)</t>
  </si>
  <si>
    <t>Jumlah kabupaten/kota sehat</t>
  </si>
  <si>
    <t>01 - Persentase puskesmas tanpa dokter
02 - Persentase puskesmas dengan jenis tenaga kesehatan sesuai standar
03 - Persentase RSUD kabupaten/kota yang memiliki 4 dokter spesialis dasar dan 3 dokter spesialis lainnya
04 - Persentase fasilitas kesehatan tingkat pertama terakreditasi
05 - Persentase rumah sakit terakreditasi
06 - Persentase puskesmas dengan ketersediaan obat esensial
07 - Jumlah kabupaten/kota yang telah melakukan perbaikan tata kelola pembangunan kesehatan
08 - Persentase obat memenuhi syarat
09 - Persentase makanan memenuhi syarat</t>
  </si>
  <si>
    <t>01 - Persentase satuan pendidikan yang menerapkan kurikulum yang berlaku
02 - Persentase satuan pendidikan yang menggunakan hasil asesmen yang terstandar untuk perbaikan pembelajaran</t>
  </si>
  <si>
    <t>Persentase kab/kota memenuhi SPM pendidikan</t>
  </si>
  <si>
    <t>01 - Indeks Perlindungan Khusus Anak (IPKA)
02 - Indeks Pemenuhan Hak Anak (IPHA)</t>
  </si>
  <si>
    <t>Tingkat Partisipasi Angkatan Kerja (TPAK) Perempuan</t>
  </si>
  <si>
    <t>01 - Jumlah lembaga yang mengembangkan keperantaraan usaha (lembaga)
02 - Jumlah pendamping kelompok masyarakat yang ditingkatkan kapasitasnya (orang)</t>
  </si>
  <si>
    <t>01 - Penurunan Indeks Gini Ketimpangan Pemilikan Tanah
02 - Peningkatan Pendapatan Per Kapita Masyarakat Penerima Reforma Agraria</t>
  </si>
  <si>
    <t>Luas Distribusi Akses Kelola dan Manfaat Kawasan Hutan yang Berkeadilan dan Berkelanjutan bagi Masyarakat (Ha)</t>
  </si>
  <si>
    <t>Persentase satuan pendidikan yang memiliki lingkungan kondusif dalam pembangunan karakter</t>
  </si>
  <si>
    <t>01 - Indeks pengasuhan keluarga yang memiliki remaja
02 - Indeks Kemandirian Ekonomi Keluarga</t>
  </si>
  <si>
    <t>Persentase capaian proyek prioritas pada kegiatan prioritas pembinaan ideologi Pancasila, pendidikan kewarganegaraan, wawasan kebangsaan, dan bela negara untuk menumbuhkan jiwa nasionalisme dan patriotisme</t>
  </si>
  <si>
    <t>Persentase rumah tangga yang menghadiri atau menyelenggarakan upacara adat</t>
  </si>
  <si>
    <t>01 - Rasio ketercukupan koleksi perpustakaan dengan penduduk
02 - Rasio ketercukupan tenaga perpustakaan dengan penduduk
03 - Persentase peningkatan perpustakaan sesuai standar</t>
  </si>
  <si>
    <t>01 - Jumlah Hunian Baru Layak Huni yang Terbangun melalui peran pemerintah
02 - Jumlah Rumah Tangga yang Menerima Fasilitas Pembiayaan Perumahan termasuk SMF dan TAPERA
03 - Jumlah Rumah Tangga Berpendapatan Rendah yang Menerima Bantuan/Subsidi Pembiayaan Perumahan berupa Bantuan Uang Muka dan Fasilitas Likuiditas Pembiayaan Perumahan (FLPP)
04 - Jumlah Peningkatan Kualitas Hunian melalui Peran Pemerintah
05 - Jumlah luas kawasan permukiman kumuh yang ditangani secara terpadu
06 - Jumlah kabupaten/kota yang mengembangkan iklim kondusif perumahan melalui reformasi perizinan dan administrasi pertanahan
07 - Jumlah kabupaten/kota yang mengimplementasikan pemenuhan standar keandalan bangunan</t>
  </si>
  <si>
    <t>01 - Persentase desa berpenduduk yang mendapatkan akses jaringan mobile broadband
02 - Persentase kecamatan yang terjangkau infrastruktur jaringan serat optik
03 - Persentase rasio harga layanan fixed broadband terhadap pendapatan per kapita (pada kecepatan up to 30 Mbps)
04 - Persentase rasio harga layanan mobile broadband terhadap pendapatan per kapita (dilihat dari rata-rata kuota 1 GB)
05 - Persentase populasi yang terlayani penyiaran radio publik
06 - Persentase jangkauan populasi penyiaran TV digital</t>
  </si>
  <si>
    <t>01 - Jumlah lokasi pemantauan kualitas lingkungan
02 - Jumlah usaha dan/atau kegiatan yang terpantau memenuhi baku mutu lingkungan hidup
03 - Luas area dengan nilai konservasi tinggi yang dipertahankan secara nasional
04 - Persentase penurunan luas kebakaran hutan dan lahan di provinsi rawan kebakaran hutan dan lahan dari baseline
05 - Luas kawasan konservasi
06 - Luas kawasan konservasi perairan
07 - Akurasi Informasi meteorologi
08 - Akurasi Informasi klimatologi</t>
  </si>
  <si>
    <t>01 - Jumlah sampah yang terkelola secara nasional
02 - Persentase penurunan sampah yang terbuang ke laut dari baseline
03 - Jumlah limbah B3 yang terkelola
04 - Persentase penurunan beban pencemaran yang dibuang ke badan air pada 15 DAS prioritas dari baseline 4.546.946,30 kg BOD/hari</t>
  </si>
  <si>
    <t>01 - Luas lahan gambut terdegradasi yang dipulihkan dan difasilitasi restorasi gambut
02 - Jumlah lahan terkontaminasi limbah B3 yang dipulihkan secara nasional
03 - Jumlah kawasan pesisir dan pulau-pulau kecil rusak yang dipulihkan
04 - Jumlah spesies TSL terancam punah yang ditingkatkan populasinya</t>
  </si>
  <si>
    <t>01 - Persentase pemegang izin yang taat terhadap peraturan terkait bidang lingkungan hidup dan kehutanan
02 - Jumlah kasus pidana dan perdata lingkungan hidup dan kehutanan yang ditangani
03 - Jumlah luas hutan yang diamankan dari gangguan dan ancaman
04 - Jumlah daerah yang memiliki Perencanaan, Perlindungan dan Pengelolaan Lingkungan Hidup</t>
  </si>
  <si>
    <t>01 - Persentase penurunan potensi kehilangan PDB akibat bahaya iklim di sektor kelautan dan pesisir
02 - Persentase penurunan potensi kehilangan PDB akibat bahaya iklim di sektor air
03 - Persentase penurunan potensi kehilangan PDB akibat bahaya iklim di sektor pertanian
04 - Persentase penurunan potensi kehilangan PDB akibat bahaya iklim di sektor kesehatan</t>
  </si>
  <si>
    <t>01 - Porsi Energi Baru Terbarukan dalam bauran energi nasional
02 - Intensitas energi primer
03 - Penurunan intensitas energi final</t>
  </si>
  <si>
    <t>01 - Luas lahan gambut terdegradasi yang dipulihkan dan difasilitasi restorasi gambut
02 - Luas tutupan hutan yang ditingkatkan secara nasional
03 - Persentase lahan baku sawah yang ditetapkan sebagai Lahan Pertanian Pangan Berkelanjutan/LP2B</t>
  </si>
  <si>
    <t>Jumlah sampah yang terkelola secara nasional</t>
  </si>
  <si>
    <r>
      <t xml:space="preserve">0 </t>
    </r>
    <r>
      <rPr>
        <b/>
        <i/>
        <sz val="12"/>
        <color theme="1"/>
        <rFont val="Calibri"/>
        <family val="2"/>
        <scheme val="minor"/>
      </rPr>
      <t xml:space="preserve">atau </t>
    </r>
    <r>
      <rPr>
        <b/>
        <sz val="12"/>
        <color theme="1"/>
        <rFont val="Calibri"/>
        <family val="2"/>
        <scheme val="minor"/>
      </rPr>
      <t>1</t>
    </r>
  </si>
  <si>
    <t xml:space="preserve">Persentase penduduk miskin </t>
  </si>
  <si>
    <t>Porsi EBT dalam bauran energi nasional</t>
  </si>
  <si>
    <t>Pertumbuhan PDB industri pengolahan</t>
  </si>
  <si>
    <t>Kontribusi PDB industri pengolahan</t>
  </si>
  <si>
    <t>Nilai devisa pariwisata</t>
  </si>
  <si>
    <t>Kontribusi PDB pariwisata</t>
  </si>
  <si>
    <t>Peningkatan nilai tambah, lapangan kerja, dan investasi di sektor riil, dan industrialisasi</t>
  </si>
  <si>
    <t>Pembangunan Wilayah Papua</t>
  </si>
  <si>
    <t>Pengendalian penduduk dan penguatan tata kelola kependudukan</t>
  </si>
  <si>
    <t>Skor
0 ATAU 1</t>
  </si>
  <si>
    <r>
      <t xml:space="preserve">01 - Skor </t>
    </r>
    <r>
      <rPr>
        <i/>
        <sz val="12"/>
        <color theme="1"/>
        <rFont val="Calibri"/>
        <family val="2"/>
        <scheme val="minor"/>
      </rPr>
      <t>Logistic Performance Index</t>
    </r>
    <r>
      <rPr>
        <sz val="12"/>
        <color theme="1"/>
        <rFont val="Calibri"/>
        <family val="2"/>
        <scheme val="minor"/>
      </rPr>
      <t xml:space="preserve">
02 - Tingkat Inflasi</t>
    </r>
  </si>
  <si>
    <r>
      <t>01 - Efisiensi perusahaan industri yang menerapkan prinsip industri hijau
02 - Jumlah lokasi penerapan</t>
    </r>
    <r>
      <rPr>
        <i/>
        <sz val="12"/>
        <color theme="1"/>
        <rFont val="Calibri"/>
        <family val="2"/>
        <scheme val="minor"/>
      </rPr>
      <t xml:space="preserve"> sustainable tourism development</t>
    </r>
  </si>
  <si>
    <r>
      <t xml:space="preserve">01 - Ketersediaan data statistik pariwisata dan ekonomi kreatif
02 - Ketersediaan data dan informasi statistik </t>
    </r>
    <r>
      <rPr>
        <i/>
        <sz val="12"/>
        <color theme="1"/>
        <rFont val="Calibri"/>
        <family val="2"/>
        <scheme val="minor"/>
      </rPr>
      <t xml:space="preserve">e-commerce
</t>
    </r>
    <r>
      <rPr>
        <sz val="12"/>
        <color theme="1"/>
        <rFont val="Calibri"/>
        <family val="2"/>
        <scheme val="minor"/>
      </rPr>
      <t>03 - Pelaksanaan sensus pertanian 2023 dan perbaikan data pangan
04 - Ketersediaan data statistik disagregasi PMTB</t>
    </r>
  </si>
  <si>
    <t>Luas minimal kawasan berfungsi lindung (kumulatif)</t>
  </si>
  <si>
    <t xml:space="preserve">Luas lahan kawasan hutan produksi </t>
  </si>
  <si>
    <t>01 - Konsumsi daging
02 - Konsumsi protein asal ternak
03 - Konsumsi sayur dan buah
04 - Konsumsi ikan
05 - Persentase pangan segar yang memenuhi syarat keamanan pangan
06 - Luas lahan produksi beras biofortifikasi
07 - Akses terhadap beras biofortifikasi dan fortifikasi bagi keluarga yang kurang mampu dan kurang gizi
08 - Persentase pangsa pangan organik</t>
  </si>
  <si>
    <t>01 - Produksi ikan
02 - Produksi rumput laut
03 - Produksi garam</t>
  </si>
  <si>
    <t>Jumlah model/teknologi kelautan dan perikanan yang layak adopsi</t>
  </si>
  <si>
    <t>01 - Proporsi IMK (Industri Mikro Kecil) yang menjalin kemitraan
02 - IKM yang melakukan kemitraan dengan industri besar sedang dan sektor sektor ekonomi lainnya</t>
  </si>
  <si>
    <t>01 - Proporsi UMKM yang mengakses kredit lembaga keuangan formal
02 - Proporsi IKM dengan pinjaman/kredit
03 - Proporsi penyaluran Kredit Usaha Rakyat (KUR) sektor produksi</t>
  </si>
  <si>
    <t>01 - Proporsi nilai tambah IKM terhadap total nilai tambah industri
02 - Penumbuhan start-up
03 - Jumlah wirausaha baru industri kecil yang tumbuh</t>
  </si>
  <si>
    <t>Jumlah Kawasan Industri (KI) yang difasilitasi</t>
  </si>
  <si>
    <r>
      <t xml:space="preserve">01 - Destinasi pariwisata prioritas yang dipercepat pengembangannya
02 - Revitalisasi destinasi Bali
03 - Destinasi wisata alam berkelanjutan berbasiskan kawasan hutan prioritas
04 - Destinasi wisata berbasis </t>
    </r>
    <r>
      <rPr>
        <i/>
        <sz val="12"/>
        <color theme="1"/>
        <rFont val="Calibri"/>
        <family val="2"/>
        <scheme val="minor"/>
      </rPr>
      <t>geopark</t>
    </r>
    <r>
      <rPr>
        <sz val="12"/>
        <color theme="1"/>
        <rFont val="Calibri"/>
        <family val="2"/>
        <scheme val="minor"/>
      </rPr>
      <t xml:space="preserve">
05 - Destinasi wisata bahari</t>
    </r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</si>
  <si>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Karet
06 - Persentase peningkatan produksi komoditas unggulan per tahun - kelapa sawit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Lada
11 - Persentase peningkatan produksi komoditas unggulan per tahun - Pala</t>
  </si>
  <si>
    <t>01 - Peningkatan Rata-Rata Indeks Desa Pulau Sumatera 
02 - Rata-rata nilai indeks perkembangan Kawasan Perdesaan Prioritas Nasional
03 - Rata-Rata Nilai Indeks Perkembangan Kawasan Transmigrasi yang Direvitalisasi di Pulau Sumatera 
04 - Persentase penduduk miskin perdesaan wilayah Sumatera
01 - Jumlah Daerah Tertinggal
02 - Jumlah kecamatan lokasi prioritas perbatasan negara yang ditingkatkan kesejahteraan dan tata kelolanya
03 - Rata-rata nilai Indeks Pengelolaan Kawasan Perbatasan</t>
  </si>
  <si>
    <t>01 - Peningkatan Rata-Rata Indeks Desa Pulau Jawa-Bali
02 - Rata-rata nilai indeks perkembangan Kawasan Perdesaan Prioritas Nasional
03 - Persentase penduduk miskin perdesaan Wilayah Jawa - Bali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</si>
  <si>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Jumlah layanan data center jaringan informasi geospasial nasional beroperasi</t>
  </si>
  <si>
    <t>01 - Persentase peningkatan produksi komoditas unggulan per tahun - Kopi
02 - Persentase peningkatan produksi komoditas unggulan per tahun - Kelapa
03 - Persentase peningkatan produksi komoditas unggulan per tahun - Tebu
04 - Persentase peningkatan produksi komoditas unggulan per tahun - Perikanan Tangkap
05 - Persentase peningkatan produksi komoditas unggulan per tahun - Perikanan Budidaya
06 - Persentase peningkatan produksi komoditas unggulan per tahun - Garam
07 - Persentase peningkatan produksi komoditas unggulan per tahun - kakao
08 - Persentase peningkatan produksi komoditas unggulan per tahun - cengkeh</t>
  </si>
  <si>
    <t>01 - Peningkatan Rata-Rata Indeks Desa Wilayah Nusa Tenggara
02 - Rata-rata nilai indeks perkembangan Kawasan Perdesaan Prioritas Nasional
03 - Rata-Rata Nilai Indeks Perkembangan Kawasan Transmigrasi yang Direvitalisasi di Pulau Nusa Tenggara
04 - Persentase penduduk miskin perdesaan Wilayah Nusa Tenggara
01 - Jumlah Daerah Tertinggal
02 - Jumlah kecamatan lokasi prioritas perbatasan negara yang ditingkatkan kesejahteraan dan tata kelolanya
03 - Rata-rata nilai Indeks Pengelolaan Kawasan Perbatasan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</si>
  <si>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</t>
  </si>
  <si>
    <t>01 - Persentase peningkatan produksi komoditas unggulan per tahun - Kopi
02 - Persentase peningkatan produksi komoditas unggulan per tahun - Karet
03 - Persentase peningkatan produksi komoditas unggulan per tahun - Perikanan Tangkap
04 - Persentase peningkatan produksi komoditas unggulan per tahun - Perikanan Budidaya
05 - Persentase peningkatan produksi komoditas unggulan per tahun - Lada
06 - Persentase peningkatan produksi komoditas unggulan per tahun - kelapa sawit
07 - Persentase peningkatan produksi komoditas unggulan per tahun - Kelapa
08 - Persentase peningkatan produksi komoditas unggulan per tahun - Kakao</t>
  </si>
  <si>
    <t xml:space="preserve">
01 - Peningkatan Rata-Rata Indeks Desa Wilayah Kalimantan
02 - Rata-rata nilai indeks perkembangan Kawasan Perdesaan Prioritas Nasional
03 - Rata-Rata Nilai Indeks Perkembangan Kawasan Transmigrasi yang Direvitalisasi di Pulau Kalimantan
04 - Persentase penduduk miskin Wilayah Kalimantan 
01 - Rata-rata nilai Indeks Pengelolaan Kawasan Perbatasan
02 - Jumlah kecamatan lokasi prioritas perbatasan negara yang ditingkatkan kesejahteraan dan tata kelolanya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</si>
  <si>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RDTR Rencana IKN
09 - Jumlah Dokumen Harmonisasi Rancangan Peraturan Perundangan RDTR Calon IKN
01 - Jumlah kesepakatan teknis batas wilayah administrasi desa/kelurahan yang dihasilkan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</si>
  <si>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Cengkeh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Kelapa sawit
11 - Persentase peningkatan produksi komoditas unggulan per tahun - tebu</t>
  </si>
  <si>
    <t>01 - Rata-rata Indeks Desa Wilayah Sulawesi 
02 - Rata-rata nilai indeks perkembangan Kawasan Perdesaan Prioritas Nasional
03 - Rata-rata nilai Indeks Perkembangan Kawasan Transmigrasi yang direvitalisasi di Pulau Sulawesi
04 - Persentase penduduk miskin perdesaan Wilayah Sulawesi 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</si>
  <si>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Kelapa
02 - Persentase peningkatan produksi komoditas unggulan per tahun - Pala
03 - Persentase peningkatan produksi komoditas unggulan per tahun - Cengkeh
04 - Persentase peningkatan produksi komoditas unggulan per tahun - Perikanan Tangkap
05 - Persentase peningkatan produksi komoditas unggulan per tahun - Perikanan Budidaya</t>
  </si>
  <si>
    <t>01 - Peningkatan Rata-Rata Indeks Desa Wilayah Maluku
02 - Rata-rata nilai indeks perkembangan Kawasan Perdesaan Prioritas Nasional
03 - Rata-Rata Nilai Indeks Perkembangan Kawasan Transmigrasi yang Direvitalisasi di Pulau Maluku
04 - Persentase penduduk miskin perdesaan Wilayah Maluku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</si>
  <si>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Perikanan Tangkap</t>
  </si>
  <si>
    <t xml:space="preserve">01 - Jumlah Daerah Tertinggal
02 - Rata-rata nilai Indeks Pengelolaan Kawasan Perbatasan
03 - Jumlah kecamatan lokasi prioritas perbatasan negara yang ditingkatkan kesejahteraan dan tata kelolanya
01 - Rata-Rata Nilai Indeks Perkembangan Kawasan Transmigrasi yang Direvitalisasi di Pulau Papua
02 - Peningkatan Rata-Rata Indeks Desa Wilayah Papua
03 - Rata-rata nilai indeks perkembangan Kawasan Perdesaan Prioritas Nasional
04 - Persentase penduduk miskin perdesaan Wilayah Papua
</t>
  </si>
  <si>
    <t>PN 2 Membangun Wilayah untuk Mengurangi Kesenjangan dan Menjamin Pemerataan</t>
  </si>
  <si>
    <t>01 - Persentase daerah yang menyelenggarakan layanan terpadu penanggulangan kemiskinan
02 - Persentase provinsi/kabupaten/ kota yang memanfaatkan sistem perencanaan, penganggaran dan monitoring evaluasi unit terpadu dalam proses penyusunan program-program penanggulangan kemiskinan
03 - Persentase daerah yang aktif melakukan pemutakhiran data terpadu penanggulangan kemiskinan
04 - Persentase pengembangan standar nasional pendamping pembangunan (%)
05 - Persentase penyetaraan jenjang kualifikasi pendamping pembangunan yang dikembangkan
06 - Persentase kementerian/lembaga yang mengadopsi kualifikasi standar nasional pendamping pembangunan</t>
  </si>
  <si>
    <t>01 - Angka Partisipasi Sekolah (APS) 7-12 tahun
02 - Angka Partisipasi  Sekolah (APS) 13-15 tahun
03 - Angka Partisipasi Kasar (APK) SMA / SMK / MA / SMLB / Sederajat
04 - Angka kesiapan sekolah</t>
  </si>
  <si>
    <t xml:space="preserve">01 - Persentase daerah yang memiliki Indeks Pemerataan Guru dan Ketersediaan tenaga kependidikan baik
02 - Persentase guru dan tenaga kependidikan profesional </t>
  </si>
  <si>
    <t>01 - Persentase satuan pendidikan berakreditasi minimal B (SD/MI)
02 - Persentase satuan pendidikan berakreditasi minimal B (SMP/MTS)
03 - Persentase satuan pendidikan berakreditasi minimal B (SMA/MA)
04 - Perguruan Tinggi Terakreditasi A (PT)
05 - Persentase satuan pendidikan berakreditasi minimal B (PAUD)
06 - Persentase satuan pendidikan berakreditasi minimal B (PNF)</t>
  </si>
  <si>
    <t>01 - Persentase pemuda (16-30 tahun) yang mengikuti kegiatan sosial kemasyarakatan dalam 3 bulan terakhir
02 - Persentase pemuda (16-30 tahun) yang sedang tidak sekolah, bekerja atau mengikuti pelatihan</t>
  </si>
  <si>
    <t>Keluarga miskin dan rentan yang memperoleh modal usaha ultra mikro</t>
  </si>
  <si>
    <t>01 - Lulusan pendidikan vokasi bersertifikat kompetensi
02 - PT Vokasi berakreditasi A
03 - Jumlah lulusan pendidikan menengah vokasi
04 - Jumlah lulusan pendidikan tinggi vokasi
05 - Jumlah lulusan pelatihan vokasi 
06 - Jumlah pemagangan dalam negeri
07 - Jumlah pemagangan luar negeri</t>
  </si>
  <si>
    <t>01 - Jumlah perolehan medali emas SEA Games
02 - Jumlah perolehan medali emas ASEAN Para Games</t>
  </si>
  <si>
    <t>Skor rata-rata nilai SKM secara nasional</t>
  </si>
  <si>
    <t>Jumlah pusat perubahan dan gugus tugas gerakan nasional revolusi mental yang memperoleh penguatan</t>
  </si>
  <si>
    <t>01 - Jumlah koperasi modern yang dikembangkan 
02 - Jumlah wirausaha baru industri kecil yang tumbuh</t>
  </si>
  <si>
    <t>01 - Persentase cagar budaya dan warisan budaya takbenda yang ditetapkan</t>
  </si>
  <si>
    <t xml:space="preserve">01 - Persentase penduduk yang memiliki sumber penghasilan sebagai pelaku/pendukung kegiatan seni
02 - Persentase penduduk usia 10 tahun ke atas yang menonton secara langsung pertunjukan kesenian </t>
  </si>
  <si>
    <t>Persentase lembaga kebudayaan pemerintah memperoleh layanan pembinaan museum dan taman budaya</t>
  </si>
  <si>
    <t>01 - Persentase penutur bahasa Indonesia mahir teruji
02 - Indeks daya hidup bahasa daearh</t>
  </si>
  <si>
    <t>Jumlah talenta nasional bidang riset dan inovasi</t>
  </si>
  <si>
    <t>Persentase peningkatan perpustakaan yang tergabung dalam jejaring nasional perpustakaan</t>
  </si>
  <si>
    <t>PN 5 Memperkuat Infrastruktur untuk mendukung Pengembangan Ekonomi dan Pelayanan Dasar</t>
  </si>
  <si>
    <t>PN 6 Membangun Lingkungan Hidup, Meningkatkan Ketahanan Bencana, dan Perubahan Iklim</t>
  </si>
  <si>
    <r>
      <t>01 - Jumlah rumah tangga dengan akses air minum jaringan perpipaan
02 - Jumlah rumah tangga dengan akses air minum Bukan Jaringan Perpipaan
03 - Jumlah rumah tangga dengan akses air minum aman
04 - Persentase PDAM dengan kinerja sehat
05 - Jumlah sambungan rumah yang terlayani SPALD-T skala kota/regional (SR)
06 - Jumlah sambungan rumah yang terlayani SPALD-T skala permukiman (SR)
07 - Jumlah rumah tangga yang terlayani IPLT (RT)
08 - Jumlah rumah tangga yang terlayani TPA dengan standar</t>
    </r>
    <r>
      <rPr>
        <i/>
        <sz val="12"/>
        <color theme="1"/>
        <rFont val="Calibri"/>
        <family val="2"/>
        <scheme val="minor"/>
      </rPr>
      <t xml:space="preserve"> sanitary landfill</t>
    </r>
    <r>
      <rPr>
        <sz val="12"/>
        <color theme="1"/>
        <rFont val="Calibri"/>
        <family val="2"/>
        <scheme val="minor"/>
      </rPr>
      <t xml:space="preserve"> (RT)
09 - Jumlah rumah tangga yang terlayani TPS3R (RT)
10 - Jumlah rumah tangga yang terlayani TPST (RT)
11 - Jumlah kabupaten/kota yang memiliki sistem pengelolaan air limbah, termasuk layanan lumpur tinja (Kab/Kota)
12 - Jumlah kabupaten/kota yang memiliki sistem pengelolaan sampah domestik (Kab/Kota)
13 - Persentase angka BABS di tempat terbuka (%)</t>
    </r>
  </si>
  <si>
    <t>01 - Rasio kejadian kecelakaan pelayaran laut per 10.000 pelayaran
02 - Rasio kejadian kecelakaan penerbangan per 1 juta penerbangan
03 - Rasio kejadian kecelakaan KA per 1 juta km perjalanan KA
04 - Rasio kejadian kecelakaan transportasi SDP per 10.000 pelayaran</t>
  </si>
  <si>
    <t>01 - Jumlah lokasi jalan tol baru yang terbangun dan/atau disiapkan
02 - Panjang jalan prioritas nasional yang dibangun
03 - panjang jembatan prioritas nasional yang dibangun</t>
  </si>
  <si>
    <t>01 - Jumlah lokasi pengembangan/pembangunan pelabuhan pendukung konektivitas laut
02 - Jumlah layanan subsidi Tol Laut, perintis angkutan laut, dan angkutan ternak yang tetap dan teratur</t>
  </si>
  <si>
    <t>01 - Jumlah layanan angkutan udara dan angkutan BBM untuk kargo perintis
02 - Jumlah bandara yang dibangun dan dikembangkan 
03 - Jumlah layanan angkutan  udara perintis</t>
  </si>
  <si>
    <t>01 - Jumlah pelabuhan penyeberangan, danau dan sungai yang dibangun dan dikembangkan
02 - Jumlah terminal penumpang dan barang antarnegara serta terminal Tipe A yang dibangun
03 - Jumlah layanan perintis angkutan penyeberangan
04 - Jumlah layanan perintis angkutan jalan</t>
  </si>
  <si>
    <r>
      <t xml:space="preserve">01 - Persentase kontribusi sektor TIK terhadap PDB
02 - Persentase K/L/D yang memanfaatkan </t>
    </r>
    <r>
      <rPr>
        <i/>
        <sz val="12"/>
        <color theme="1"/>
        <rFont val="Calibri"/>
        <family val="2"/>
        <scheme val="minor"/>
      </rPr>
      <t xml:space="preserve">cloud </t>
    </r>
    <r>
      <rPr>
        <sz val="12"/>
        <color theme="1"/>
        <rFont val="Calibri"/>
        <family val="2"/>
        <scheme val="minor"/>
      </rPr>
      <t>pemerintah (kumulatif)</t>
    </r>
  </si>
  <si>
    <r>
      <t>Jumlah peserta pelatihan digital</t>
    </r>
    <r>
      <rPr>
        <i/>
        <sz val="12"/>
        <color theme="1"/>
        <rFont val="Calibri"/>
        <family val="2"/>
        <scheme val="minor"/>
      </rPr>
      <t xml:space="preserve"> skill </t>
    </r>
    <r>
      <rPr>
        <sz val="12"/>
        <color theme="1"/>
        <rFont val="Calibri"/>
        <family val="2"/>
        <scheme val="minor"/>
      </rPr>
      <t>untuk menuju ekonomi digital</t>
    </r>
  </si>
  <si>
    <t>01 - Rasio investasi PRB terhadap APBN
02 - Persentase kelengkapan sistem peringatan dini bencana hidrometeorologis dan tektonis
03 - Indeks Risiko Bencana Indonesia</t>
  </si>
  <si>
    <t xml:space="preserve">Perusahaan industri menengah besar yang tersertifikasi Standar Industri Hijau (SIH) berdasarkan SIH yang ditetapkan </t>
  </si>
  <si>
    <t>Jumlah luas rehabilitasi hutan mangrove</t>
  </si>
  <si>
    <t xml:space="preserve">Penurunan Emisi Gas Rumah Kaca (GRK) (%) </t>
  </si>
  <si>
    <t>Skor Pola Pangan Harapan</t>
  </si>
  <si>
    <t>Pengelolaan dan pemanfaatan Wilayah Pengelolaan Perikanan (WPP) secara berkelanjutan</t>
  </si>
  <si>
    <t>Pertumbuhan PDB Perikanan</t>
  </si>
  <si>
    <t>Laju pertumbuhan PDRB KTI/KBI</t>
  </si>
  <si>
    <t>IPM  KTI/KBI</t>
  </si>
  <si>
    <t>Angka Kematian Bayi (AKB)</t>
  </si>
  <si>
    <t>Prevalensi obesitas pada penduduk umur &gt;18 tahun</t>
  </si>
  <si>
    <t>Prevalensi merokok penduduk usia 10-18 tahun</t>
  </si>
  <si>
    <t>Nilai rata-rata hasil PISA: 
- Membaca
- Matematika
- Sains</t>
  </si>
  <si>
    <t>Indeks Perlindungan Anak (IPA)</t>
  </si>
  <si>
    <t>Indeks Pembangunan Pemuda (IPP)</t>
  </si>
  <si>
    <t>Proporsi pekerja yang pekerja pada bidang keahlian menengah dan tinggi</t>
  </si>
  <si>
    <t>Indeks Capaian Revolusi Mental</t>
  </si>
  <si>
    <t>Indeks Aktualisasi Nilai Pancasila</t>
  </si>
  <si>
    <t>Indeks Pembangunan Masyarakat</t>
  </si>
  <si>
    <t xml:space="preserve">Median usia kawin pertama perempuan </t>
  </si>
  <si>
    <t>Waktu tempuh pada jalan lintas utama pulau</t>
  </si>
  <si>
    <t>Persentase rute pelayaran yang saling terhubung (loop)</t>
  </si>
  <si>
    <t>Kondisi jalur KA sesuai standar Track Quality Index (TQI) Kategori 1 dan 2</t>
  </si>
  <si>
    <t>Persentase capaian On Time Performance (OTP) transportasi udara</t>
  </si>
  <si>
    <t>Jumlah kota metropolitan dengan sistem angkutan umum massal perkotaan yang dibangun dan dikembangkan</t>
  </si>
  <si>
    <t>Persentase rumah tangga yang menempati hunian layak dan terjangkau di perkotaan</t>
  </si>
  <si>
    <t xml:space="preserve"> Penurunan emisi GRK sektor energi</t>
  </si>
  <si>
    <t>Persentase populasi yang dijangkau oleh jaringan bergerak pitalebar (4G)</t>
  </si>
  <si>
    <t>Penurunan potensi kehilangan PDB akibat dampak bencana dan iklim terhadap total PDB</t>
  </si>
  <si>
    <t>Persentase penurunan intensitas emisi GRK</t>
  </si>
  <si>
    <t>Prioritas Nasional RPJMN</t>
  </si>
  <si>
    <t>PN 1</t>
  </si>
  <si>
    <t>PN 2</t>
  </si>
  <si>
    <t>PN 3</t>
  </si>
  <si>
    <t>PN 4</t>
  </si>
  <si>
    <t>PN 5</t>
  </si>
  <si>
    <t>PN 6</t>
  </si>
  <si>
    <t>PN 7</t>
  </si>
  <si>
    <t>Sasaran Pembangunan Daerah</t>
  </si>
  <si>
    <t>Indikator 10</t>
  </si>
  <si>
    <t>Pertumbuhan Ekonomi</t>
  </si>
  <si>
    <t>Tingkat Kemiskinan</t>
  </si>
  <si>
    <t>Tingkat Pengangguran Terbuka (TPT)</t>
  </si>
  <si>
    <t>%Keselarasan</t>
  </si>
  <si>
    <t>Nilai</t>
  </si>
  <si>
    <t>Provinsi</t>
  </si>
  <si>
    <t>Aceh</t>
  </si>
  <si>
    <t>Pekerjaan Umum</t>
  </si>
  <si>
    <t>Perumahan Rakyat</t>
  </si>
  <si>
    <r>
      <t xml:space="preserve">SPM RPJMN
</t>
    </r>
    <r>
      <rPr>
        <i/>
        <sz val="11"/>
        <color theme="1"/>
        <rFont val="Calibri"/>
        <family val="2"/>
        <scheme val="minor"/>
      </rPr>
      <t>Berdasarkan PP 2 Tahun 2018</t>
    </r>
  </si>
  <si>
    <t>Persentase SPM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</si>
  <si>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</si>
  <si>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</si>
  <si>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</si>
  <si>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</si>
  <si>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</si>
  <si>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</si>
  <si>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</si>
  <si>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</si>
  <si>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</si>
  <si>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</si>
  <si>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</si>
  <si>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</si>
  <si>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</si>
  <si>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</si>
  <si>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</si>
  <si>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</si>
  <si>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</si>
  <si>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</si>
  <si>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</si>
  <si>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</si>
  <si>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</si>
  <si>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</si>
  <si>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</si>
  <si>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</si>
  <si>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</si>
  <si>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</si>
  <si>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</si>
  <si>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</si>
  <si>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</si>
  <si>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</si>
  <si>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</si>
  <si>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</si>
  <si>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</si>
  <si>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Sasaran RKP 2024</t>
  </si>
  <si>
    <t>Sasaran</t>
  </si>
  <si>
    <t>Tingkat kemiskinan ekstrem</t>
  </si>
  <si>
    <t>Persentase imunisasi dasar lengkap pada anak usia 12-23 bulan</t>
  </si>
  <si>
    <t>Persentase rumah tangga miskin dan rentan yang memiliki aset produktif</t>
  </si>
  <si>
    <t>Memperkuat Infrastruktur untuk Mendukung Pengembangan Ekonomi dan Pelayanan Dasar</t>
  </si>
  <si>
    <t>Memperkuat Stabilitas Polhukhankam dan Transformasi Pelayanan Publik</t>
  </si>
  <si>
    <t>Membangun Lingkungan Hidup, Meningkatkan Ketahanan Bencana, dan Perubahan lkllm</t>
  </si>
  <si>
    <t>Mengembangkan Wilayah untuk Mengurangi Kesenjangan dan Menjamin Pemerataan</t>
  </si>
  <si>
    <t>Indikator 14</t>
  </si>
  <si>
    <t>Program Daerah RPJMD/RPD</t>
  </si>
  <si>
    <t>Indikator 12 Item 5</t>
  </si>
  <si>
    <t>Tema RKPD 2024</t>
  </si>
  <si>
    <t>Evaluasi Pelaksanaan RKPD 2022</t>
  </si>
  <si>
    <t>Isu Strategis</t>
  </si>
  <si>
    <t>Sumber Rumusan</t>
  </si>
  <si>
    <t>1) Permasalahan pembangunan dalam RPJMD
2) Permasalahan pembangunan hasil evaluasi RKPD
3) Arah kebijakan RPJMD/RPD, dan
4) Arah kebijakan RKP</t>
  </si>
  <si>
    <t>Permasalahan Pembangunan</t>
  </si>
  <si>
    <t>Pokir DPRD / Janji Tahunan Kepala Daerah</t>
  </si>
  <si>
    <t>01 - TKDN sektor PLT Surya
02 - TKDN sektor PLT Bioenergi
03 - TKDN sektor PLT Panas Bumi</t>
  </si>
  <si>
    <t>Jumlah volume tampungan baru untuk memenuhi kebutuhan air (kumulatif)</t>
  </si>
  <si>
    <t>01 - Persentase lahan baku sawah yang ditetapkan sebagai Lahan Pertanian Pangan Berkelanjutan (LP2B)
02 - Jumlah varietas unggul tanaman dan hewan untuk pangan yang dilepas</t>
  </si>
  <si>
    <t>01 - Nilai ekspor industri pengolahan
02 - Kontribusi ekspor industri pengolahan
03 - Kontribusi ekspor produk industri berteknologi tinggi (komputer, instrumen ilmiah, mesin listrik, dirgantara)
04 - Ekspor hasil pertanian (fob)
05 - Pertumbuhan ekspor pertanian
06 - Nilai ekspor produk industri kehutanan
07 - Rasio ekspor jasa terhadap PDB
08 - Nilai ekspor produk rempah-rempah
09 - Nilai ekspor hasil perikanan</t>
  </si>
  <si>
    <t>01 - Jumlah branding ‘Wonderful Indonesia’
02 - Nilai ekspor ekonomi kreatif</t>
  </si>
  <si>
    <r>
      <t>01 - Jumlah volume tampungan baru untuk memenuhi kebutuhan air</t>
    </r>
    <r>
      <rPr>
        <sz val="12"/>
        <color theme="5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02 - Jumlah daerah irigasi yang melakukan modernisasi
03 - Luas lahan beririgasi untuk komoditas padi dan nonpadi</t>
    </r>
  </si>
  <si>
    <r>
      <t xml:space="preserve">Prevalensi </t>
    </r>
    <r>
      <rPr>
        <i/>
        <sz val="12"/>
        <rFont val="Calibri"/>
        <family val="2"/>
        <scheme val="minor"/>
      </rPr>
      <t xml:space="preserve">stunting </t>
    </r>
    <r>
      <rPr>
        <sz val="12"/>
        <rFont val="Calibri"/>
        <family val="2"/>
        <scheme val="minor"/>
      </rPr>
      <t>(pendek dan sangat pendek) pada balita</t>
    </r>
  </si>
  <si>
    <r>
      <t xml:space="preserve">Prevalensi </t>
    </r>
    <r>
      <rPr>
        <i/>
        <sz val="12"/>
        <rFont val="Calibri"/>
        <family val="2"/>
        <scheme val="minor"/>
      </rPr>
      <t xml:space="preserve">wasting </t>
    </r>
    <r>
      <rPr>
        <sz val="12"/>
        <rFont val="Calibri"/>
        <family val="2"/>
        <scheme val="minor"/>
      </rPr>
      <t>(kurus dan sangat kurus) pada balita</t>
    </r>
  </si>
  <si>
    <r>
      <t xml:space="preserve">Insidensi </t>
    </r>
    <r>
      <rPr>
        <i/>
        <sz val="12"/>
        <rFont val="Calibri"/>
        <family val="2"/>
        <scheme val="minor"/>
      </rPr>
      <t>tuberkulosis</t>
    </r>
  </si>
  <si>
    <t>Target RPJMN Tahun 2024</t>
  </si>
  <si>
    <t>Catatan: Provinsi Papua baru mengikuti provinsi induk sebelumnya</t>
  </si>
  <si>
    <t>Target RPJMN 2024</t>
  </si>
  <si>
    <t>Target RPJMD
2024</t>
  </si>
  <si>
    <r>
      <t xml:space="preserve">% Keselarasan = </t>
    </r>
    <r>
      <rPr>
        <b/>
        <sz val="14"/>
        <color theme="1"/>
        <rFont val="Calibri"/>
        <family val="2"/>
      </rPr>
      <t>∑ Sasaran Pembangunan Daerah yang Mendukung PN / ∑ Sasaran Pembangunan Daerah X 100%</t>
    </r>
  </si>
  <si>
    <r>
      <t xml:space="preserve">% Keselarasan = </t>
    </r>
    <r>
      <rPr>
        <b/>
        <sz val="14"/>
        <color theme="1"/>
        <rFont val="Calibri"/>
        <family val="2"/>
      </rPr>
      <t>∑ Prioritas Pembangunan Daerah yang Mendukung PN / ∑ Prioritas Pembangunan Daerah X 100%</t>
    </r>
  </si>
  <si>
    <t>Target RPJMN Tahun 2024 berdasarkan Provinsi</t>
  </si>
  <si>
    <t>Visi / Misi RKPD 2024</t>
  </si>
  <si>
    <t>Arah Kebijakan RPJMD/RPD Tahun 2024</t>
  </si>
  <si>
    <t xml:space="preserve">Prioritas Pembangunan Daerah </t>
  </si>
  <si>
    <t>Prioritas Pembangunan Daerah RKPD Tahun 2024</t>
  </si>
  <si>
    <t>Indikator Sasaran Pembangunan Daerah (RKPD 2024)</t>
  </si>
  <si>
    <t>Sumber : RKPD 2024</t>
  </si>
  <si>
    <r>
      <rPr>
        <b/>
        <sz val="12"/>
        <rFont val="Calibri"/>
        <family val="2"/>
        <scheme val="minor"/>
      </rPr>
      <t>Indikator 20</t>
    </r>
    <r>
      <rPr>
        <sz val="11"/>
        <rFont val="Calibri"/>
        <family val="2"/>
        <scheme val="minor"/>
      </rPr>
      <t xml:space="preserve">
</t>
    </r>
    <r>
      <rPr>
        <b/>
        <sz val="18"/>
        <rFont val="Calibri"/>
        <family val="2"/>
        <scheme val="minor"/>
      </rPr>
      <t>Prioritas Pembangunan Nasional RKP 2024</t>
    </r>
  </si>
  <si>
    <t>PN 7 Memperkuat Stabilitas Polhukhankam dan Transformasi Pelayanan Publik</t>
  </si>
  <si>
    <t>Prioritas Pembangunan Daerah RPJMD/RPD</t>
  </si>
  <si>
    <t>Target RPJMD/RPD
2024</t>
  </si>
  <si>
    <t>Visi / Misi RPJMD /RPD</t>
  </si>
  <si>
    <t>Reformasi Birokrasi dan Tata Kelola</t>
  </si>
  <si>
    <t>Konsolidasi Demokrasi</t>
  </si>
  <si>
    <t>Revolusi mental dan pembinaan ideologi pancasila untuk memperkukuh ketahanan budaya bangsa dan membentuk mentalitas bangsa yang maju, modern, dan berkarakter</t>
  </si>
  <si>
    <t>Memperkuat moderasi beragama untuk mengukuhkan toleransi, kerukunan dan harmoni sosial</t>
  </si>
  <si>
    <r>
      <t xml:space="preserve">02.  Pemanfaatan </t>
    </r>
    <r>
      <rPr>
        <i/>
        <sz val="12"/>
        <color theme="1"/>
        <rFont val="Calibri"/>
        <family val="2"/>
        <scheme val="minor"/>
      </rPr>
      <t>biofuel</t>
    </r>
    <r>
      <rPr>
        <sz val="12"/>
        <color theme="1"/>
        <rFont val="Calibri"/>
        <family val="2"/>
        <scheme val="minor"/>
      </rPr>
      <t xml:space="preserve"> untuk domestik</t>
    </r>
  </si>
  <si>
    <t xml:space="preserve">
01. Kapasitas terpasang pembangkit EBT (kumulatif)</t>
  </si>
  <si>
    <t>01. Nilai Tukar Petani (NTP)</t>
  </si>
  <si>
    <t>02. Angka Kecukupan Energi (AKP)</t>
  </si>
  <si>
    <t>03. Angka Kecukupan Protein (AKP)</t>
  </si>
  <si>
    <r>
      <t xml:space="preserve">04. </t>
    </r>
    <r>
      <rPr>
        <i/>
        <sz val="12"/>
        <color theme="1"/>
        <rFont val="Calibri"/>
        <family val="2"/>
        <scheme val="minor"/>
      </rPr>
      <t>Prevalence of Undernourishment</t>
    </r>
    <r>
      <rPr>
        <sz val="12"/>
        <color theme="1"/>
        <rFont val="Calibri"/>
        <family val="2"/>
        <scheme val="minor"/>
      </rPr>
      <t xml:space="preserve"> (PoU) </t>
    </r>
  </si>
  <si>
    <r>
      <t xml:space="preserve">05. Food insecurity Ecperience Scale </t>
    </r>
    <r>
      <rPr>
        <sz val="12"/>
        <color theme="1"/>
        <rFont val="Calibri"/>
        <family val="2"/>
        <scheme val="minor"/>
      </rPr>
      <t>(FIES)</t>
    </r>
  </si>
  <si>
    <t>01. Konservasi kawasan kelautan</t>
  </si>
  <si>
    <t>02. Proporsi tangkapan jenis ikan yang berada dalam batasan biologis yang aman</t>
  </si>
  <si>
    <t>03. Produksi Perikanan</t>
  </si>
  <si>
    <t>04. Produk Garam</t>
  </si>
  <si>
    <t>05. Nilai tukar nelayan</t>
  </si>
  <si>
    <t>01. Rasio kredit UMKM terhadap total kredit perbankan</t>
  </si>
  <si>
    <t>02. Pertumbuhan wirausahan</t>
  </si>
  <si>
    <t>03. Kontribusi Koperasi terhadap PDB</t>
  </si>
  <si>
    <t>01. Pertumbuhan PDB industri pengolahan nonmigas</t>
  </si>
  <si>
    <t>02. Kontribusi PDB industri pengolahan nonmigas</t>
  </si>
  <si>
    <t>03. Nilai tambah ekonomi kreatif</t>
  </si>
  <si>
    <t>04. Jumlah tenaga kerja industri pengolahan</t>
  </si>
  <si>
    <t>05. Kontribusi tenaga kerja di sektor industri terhadap total pekerja</t>
  </si>
  <si>
    <t>06. Jumlah tenaga kerja pariwisata</t>
  </si>
  <si>
    <t>07. Jumlah tenaga kerja ekonomi kreatif</t>
  </si>
  <si>
    <t>08. Nilai Realisasi PMA dan PMDN</t>
  </si>
  <si>
    <t>09. Nilai Realisasi PMA dan PMDN industri pengolahan</t>
  </si>
  <si>
    <t>10. Pertumbuhan PDB pertanian, peternakan, perburuan, dan jasa pertanian</t>
  </si>
  <si>
    <t>01. Neraca perdagangan barag</t>
  </si>
  <si>
    <t>02. Pertumbuhan ekspor nonmigas</t>
  </si>
  <si>
    <t>03. Jumlah wisatawan mancanegara</t>
  </si>
  <si>
    <t>04. Jumlah kunjungan wisatawan nusantara</t>
  </si>
  <si>
    <r>
      <rPr>
        <b/>
        <sz val="14"/>
        <rFont val="Calibri"/>
        <family val="2"/>
        <scheme val="minor"/>
      </rPr>
      <t>Indikator 20</t>
    </r>
    <r>
      <rPr>
        <sz val="14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Prioritas Pembangunan Nasional RKP 2024</t>
    </r>
  </si>
  <si>
    <r>
      <t xml:space="preserve">01. Produktivitas air </t>
    </r>
    <r>
      <rPr>
        <i/>
        <sz val="12"/>
        <color theme="1"/>
        <rFont val="Calibri"/>
        <family val="2"/>
        <scheme val="minor"/>
      </rPr>
      <t>(water productivity</t>
    </r>
    <r>
      <rPr>
        <sz val="12"/>
        <color theme="1"/>
        <rFont val="Calibri"/>
        <family val="2"/>
        <scheme val="minor"/>
      </rPr>
      <t>)</t>
    </r>
  </si>
  <si>
    <t>05. Pertumbuhan ekspor produk industri berteknologi tinggi</t>
  </si>
  <si>
    <t>01. Tingkat inflasi pangan bergejolak</t>
  </si>
  <si>
    <t>02. Kontribusi sektor jasa keuangan/PDB</t>
  </si>
  <si>
    <t>03. Rasio uang beredar M2/PDB</t>
  </si>
  <si>
    <r>
      <t xml:space="preserve">04. Skor </t>
    </r>
    <r>
      <rPr>
        <i/>
        <sz val="12"/>
        <color theme="1"/>
        <rFont val="Calibri"/>
        <family val="2"/>
        <scheme val="minor"/>
      </rPr>
      <t>logistic performance index</t>
    </r>
  </si>
  <si>
    <t>01. Laju pertumbuhan PDRB Wilayah Sumatera</t>
  </si>
  <si>
    <t>02. IPM Provinsi di Wilayah Sumatera</t>
  </si>
  <si>
    <t>03. Persentase penduduk miskin Wilayah Sumatera</t>
  </si>
  <si>
    <t>02. IPM Provinsi di Wilayah Jawa-Bali</t>
  </si>
  <si>
    <t>03. Persentase penduduk miskin Wilayah Jawa-Bali</t>
  </si>
  <si>
    <t>02. IPM Provinsi di Wilayah Nusa Tenggara</t>
  </si>
  <si>
    <t>03. Persentase penduduk miskin Wilayah Nusa Tenggara</t>
  </si>
  <si>
    <t>02. IPM Provinsi di Wilayah Kalimantan</t>
  </si>
  <si>
    <t>03. Persentase penduduk miskin Wilayah Kalimantan</t>
  </si>
  <si>
    <t>02. IPM Provinsi di Wilayah Sulawesi</t>
  </si>
  <si>
    <t>03. Persentase penduduk miskin Wilayah Sulawesi</t>
  </si>
  <si>
    <t>02. IPM Provinsi di Wilayah Maluku</t>
  </si>
  <si>
    <t>03. Persentase penduduk miskin Wilayah Maluku</t>
  </si>
  <si>
    <t>02. IPM Provinsi di Wilayah Papua</t>
  </si>
  <si>
    <t>03. Persentase penduduk miskin Wilayah Papua</t>
  </si>
  <si>
    <t>01. Persentase daerah yang menyelenggarakan layanan terpadu penamggulangan kemiskinan</t>
  </si>
  <si>
    <t>02. Persentase provinsi /Kabupaten/Kota yang memanfaatkan sistem perencanaan penganggaran dan monitoring evaluasi unit terpadu dalam proses penyususnan program-program penanggulangan kemiskinan</t>
  </si>
  <si>
    <t>03. Persentase daerah yang aktif melakukan pemuthakiran data terpadu penanggulangan kemiskinan</t>
  </si>
  <si>
    <t xml:space="preserve">04. Persentase kepemilikan akta kelahiran pada penduduk 0-17 tahun </t>
  </si>
  <si>
    <t>05. Persentase kementerian /lembaga yang mengadopsi kualifikasi standar nasional pendamping pembangunan</t>
  </si>
  <si>
    <t>01. Persentasecakupan kepesertaan Jaminan Kesehatan Nasional (JKN)</t>
  </si>
  <si>
    <t>02. Tingkat kemiskinan penduduk penyamdang disabilitas</t>
  </si>
  <si>
    <t>03. Tingkat kemiskinan penduduk lanjut usia</t>
  </si>
  <si>
    <t>04. Pemerintah daerah yang menerapkan prinsip-prinsip inklusif</t>
  </si>
  <si>
    <t>05. Persentase cakupan kepesertaan Badan Penyelenggara Jaminan Sosial (BPJS) Ketenagakerjaan Pekerja Formal</t>
  </si>
  <si>
    <t>06. Persentase cakupan kepesertaan Badan Penyelenggara Jaminan Sosial (BPJS)</t>
  </si>
  <si>
    <t>07. Cakupan Penerima Bantuan Iuran (PBI) Jaminan Sosial Bidang Ketenagakerjaan</t>
  </si>
  <si>
    <t>01. Persentase persalinan di fasyankes</t>
  </si>
  <si>
    <r>
      <t>02. Angka prevalensi kontrasepsi modern/</t>
    </r>
    <r>
      <rPr>
        <i/>
        <sz val="12"/>
        <color theme="1"/>
        <rFont val="Calibri"/>
        <family val="2"/>
        <scheme val="minor"/>
      </rPr>
      <t>modern Contraceptive Prevalence Rate</t>
    </r>
    <r>
      <rPr>
        <sz val="12"/>
        <color theme="1"/>
        <rFont val="Calibri"/>
        <family val="2"/>
        <scheme val="minor"/>
      </rPr>
      <t xml:space="preserve"> (mCPR)</t>
    </r>
  </si>
  <si>
    <r>
      <t>03. Persentase kebutuhan ber-KB yang tidak terpenuhi (</t>
    </r>
    <r>
      <rPr>
        <i/>
        <sz val="12"/>
        <color theme="1"/>
        <rFont val="Calibri"/>
        <family val="2"/>
        <scheme val="minor"/>
      </rPr>
      <t>unmet need</t>
    </r>
    <r>
      <rPr>
        <sz val="12"/>
        <color theme="1"/>
        <rFont val="Calibri"/>
        <family val="2"/>
        <scheme val="minor"/>
      </rPr>
      <t>)</t>
    </r>
  </si>
  <si>
    <r>
      <t>04. Angka kelahiran remaja umur 15-19 tahun/</t>
    </r>
    <r>
      <rPr>
        <i/>
        <sz val="12"/>
        <color theme="1"/>
        <rFont val="Calibri"/>
        <family val="2"/>
        <scheme val="minor"/>
      </rPr>
      <t>Age Spesific Fertility Rate</t>
    </r>
    <r>
      <rPr>
        <sz val="12"/>
        <color theme="1"/>
        <rFont val="Calibri"/>
        <family val="2"/>
        <scheme val="minor"/>
      </rPr>
      <t xml:space="preserve"> (ASFR 15-19)</t>
    </r>
  </si>
  <si>
    <r>
      <t>05. Persentase cakupan penemuan dan pengobatan TBC (</t>
    </r>
    <r>
      <rPr>
        <i/>
        <sz val="12"/>
        <color theme="1"/>
        <rFont val="Calibri"/>
        <family val="2"/>
        <scheme val="minor"/>
      </rPr>
      <t>TBC Treatment Coverage</t>
    </r>
    <r>
      <rPr>
        <sz val="12"/>
        <color theme="1"/>
        <rFont val="Calibri"/>
        <family val="2"/>
        <scheme val="minor"/>
      </rPr>
      <t>)</t>
    </r>
  </si>
  <si>
    <t>06. Insidensi HIV</t>
  </si>
  <si>
    <t>07. Persentase penderita kusta yang menyelesaikan pengobatan kusta tepat waktu</t>
  </si>
  <si>
    <t>08. Jumlah kabupaten/kota dengan intensifikasi upaya eliminasi malaria</t>
  </si>
  <si>
    <t>09. Jumlah kabupaten/kota sehat</t>
  </si>
  <si>
    <t>10. Jumlah kabupaten/kota yang menerapkan Kawasan Tanpa Rokok (KTR)</t>
  </si>
  <si>
    <t>11. Persentase fasilitas kesehatan tingkat pertama terakreditasi</t>
  </si>
  <si>
    <t>12. Persentase rumah sakit terakreditasi</t>
  </si>
  <si>
    <t>13. Persentase puskesmas dengan jenis tenaga kesehatan sesuai standar</t>
  </si>
  <si>
    <t>14. Persentase RSUD kab/kota memiliki 4 dokter spesialis dasar &amp; 3 dokter spesialis lainnya</t>
  </si>
  <si>
    <t>15. Persentase obat memenuhi syarat</t>
  </si>
  <si>
    <t>16. Persentase makanan memenuhi syarat</t>
  </si>
  <si>
    <t>01. Rasio Angka Partisipasi Kasar (APK) 20 persen termiskin dan 20 persen terkaya</t>
  </si>
  <si>
    <t>02. Proporsi anak di atas batas kompetensi minimal dalam tes PISA</t>
  </si>
  <si>
    <t>03. Proporsi anak di atas batas kompetensi minimal dalam asesmen kompetensi</t>
  </si>
  <si>
    <t>04. Tingkat penyelesaian</t>
  </si>
  <si>
    <t>05. Persentase anak kelas 1 SD/MI/SDLB yang pernah mengikuti Pendidikan Anak Usia Dini</t>
  </si>
  <si>
    <t>06. Angka Partisipasi Kasar (APK) Pendidikan Tinggi</t>
  </si>
  <si>
    <t>01. Persentase perempuan umur 20-24 tahun yang menikah sebelum 18 tahun</t>
  </si>
  <si>
    <t>02. Prevalensi anak usia 13-17 tahun yang pernah mengalami kekerasan sepanjang hidupnya</t>
  </si>
  <si>
    <t>03. Indeks Pemberdayaan Gender (IDG)</t>
  </si>
  <si>
    <t>04. Tingkat Partisipasi Angkatan Kerja (TPAK) Perempuan</t>
  </si>
  <si>
    <t>05. Prevalensi kekerasan terhadap perempuan usia 15-64 tahun di 12 bulan terakhir</t>
  </si>
  <si>
    <t>06. Persentase pemuda (16-30 tahun) yang mengikuti kegiatan sosial kemasyarakatan dalam tiga bulan terakhir</t>
  </si>
  <si>
    <t>07. Persentase pemuda berumur 16-30 tahun yang mengikuti kegiatan organisasi dalam tiga bulan terakhir</t>
  </si>
  <si>
    <r>
      <t xml:space="preserve">08. Persentase pemuda (16-30 tahun) yang bekerja dengan status berusaha sendiri dan dibantu buruh (tetap dan tidak tetap) dalam jenis jabatan </t>
    </r>
    <r>
      <rPr>
        <i/>
        <sz val="12"/>
        <color theme="1"/>
        <rFont val="Calibri"/>
        <family val="2"/>
        <scheme val="minor"/>
      </rPr>
      <t>white collar</t>
    </r>
  </si>
  <si>
    <t>09. Proporsi pemuda usia 16-30 tahun yang mengalami masalah kesehatan sehingga mengganggu kegiatan/aktivitas sehari-hari selama satu bulan terakhir dalam kelompok usia 16-30 tahun</t>
  </si>
  <si>
    <t>01. Persentasi rumah tangga miskin dan rentan yang mengakses pendanaan usaha</t>
  </si>
  <si>
    <t>02. Jumlah rumah tangga yang memperoleh akses kepemilikan tanah (rumah tangga)</t>
  </si>
  <si>
    <t>01. Jumlah lulusan pelatihan vokasi</t>
  </si>
  <si>
    <t>02. Persentase lulusan pendidikan vokasi yang mendapatkan pekerjaan dalam 1 tahun setelah kelulusan</t>
  </si>
  <si>
    <t>03. Persentase lulusan PT yang langsung bekerja dalam jangka waktu 1 tahun setelah kelulusan</t>
  </si>
  <si>
    <t>04. Jumlah prototipe dari perguruan tinggi</t>
  </si>
  <si>
    <r>
      <t xml:space="preserve">05. Jumlah produk inovasi dari </t>
    </r>
    <r>
      <rPr>
        <i/>
        <sz val="12"/>
        <color theme="1"/>
        <rFont val="Calibri"/>
        <family val="2"/>
        <scheme val="minor"/>
      </rPr>
      <t xml:space="preserve">tenant </t>
    </r>
    <r>
      <rPr>
        <sz val="12"/>
        <color theme="1"/>
        <rFont val="Calibri"/>
        <family val="2"/>
        <scheme val="minor"/>
      </rPr>
      <t>Perusahaan Pemula Berbasis Teknologi (PPBT) yang dibina</t>
    </r>
  </si>
  <si>
    <t>06. Jumlah inovasi yang dimanfaatkan industri/badan usaha</t>
  </si>
  <si>
    <t>07. Jumlah permohonan paten yang memenuhi syarat administrasi formalitas KI domestik</t>
  </si>
  <si>
    <r>
      <t xml:space="preserve">08. Jumlah </t>
    </r>
    <r>
      <rPr>
        <i/>
        <sz val="12"/>
        <color theme="1"/>
        <rFont val="Calibri"/>
        <family val="2"/>
        <scheme val="minor"/>
      </rPr>
      <t>paten granted</t>
    </r>
    <r>
      <rPr>
        <sz val="12"/>
        <color theme="1"/>
        <rFont val="Calibri"/>
        <family val="2"/>
        <scheme val="minor"/>
      </rPr>
      <t xml:space="preserve"> (domestik)</t>
    </r>
  </si>
  <si>
    <t>09. Persentase sumber daya manusia iptek (dosen, peneliti, perekayasa) berkualifikasi S3</t>
  </si>
  <si>
    <t>10. Jumlah Pusat Unggulan Iptek yang ditetapkan</t>
  </si>
  <si>
    <t>11. Jumlah infrastruktur iptek strategis yang dikembangkan</t>
  </si>
  <si>
    <r>
      <t xml:space="preserve">12. Jumlah </t>
    </r>
    <r>
      <rPr>
        <i/>
        <sz val="12"/>
        <color theme="1"/>
        <rFont val="Calibri"/>
        <family val="2"/>
        <scheme val="minor"/>
      </rPr>
      <t xml:space="preserve">Science Techno Park </t>
    </r>
    <r>
      <rPr>
        <sz val="12"/>
        <color theme="1"/>
        <rFont val="Calibri"/>
        <family val="2"/>
        <scheme val="minor"/>
      </rPr>
      <t>yang ada yang dikembangkan berbasis perguruan tinggi</t>
    </r>
  </si>
  <si>
    <r>
      <t xml:space="preserve">13. Jumlah </t>
    </r>
    <r>
      <rPr>
        <i/>
        <sz val="12"/>
        <color theme="1"/>
        <rFont val="Calibri"/>
        <family val="2"/>
        <scheme val="minor"/>
      </rPr>
      <t xml:space="preserve">Science Techno Park </t>
    </r>
    <r>
      <rPr>
        <sz val="12"/>
        <color theme="1"/>
        <rFont val="Calibri"/>
        <family val="2"/>
        <scheme val="minor"/>
      </rPr>
      <t>yang ada yang dikembangkan berbasis nonperguruan tinggi</t>
    </r>
  </si>
  <si>
    <t>14. Jumlah produk inovasi dan Prioritas Riset Nasional yang dihasilkan</t>
  </si>
  <si>
    <t>15. Jumlah penerapan teknologi untuk mendukung pembangunan yang berkelanjutan: Penerapan teknologi untuk berkelanjutan pemanfaatan sumber daya alam</t>
  </si>
  <si>
    <t>16. Jumlah penerapan teknologi untuk mendukung pembangunan yang berkelanjutan: Penerapan teknologi untuk pencegahan dan mitigasi pascabencana</t>
  </si>
  <si>
    <r>
      <t xml:space="preserve">17. Jumlah perolehan medali emas pada </t>
    </r>
    <r>
      <rPr>
        <i/>
        <sz val="12"/>
        <color theme="1"/>
        <rFont val="Calibri"/>
        <family val="2"/>
        <scheme val="minor"/>
      </rPr>
      <t>Olympic Games</t>
    </r>
  </si>
  <si>
    <r>
      <t xml:space="preserve">18. Jumlah perolehan medali emas pada </t>
    </r>
    <r>
      <rPr>
        <i/>
        <sz val="12"/>
        <color theme="1"/>
        <rFont val="Calibri"/>
        <family val="2"/>
        <scheme val="minor"/>
      </rPr>
      <t>Paralympic</t>
    </r>
  </si>
  <si>
    <t>01. Nilai Dimensi Gerakan Indonesia Melayani</t>
  </si>
  <si>
    <t>02.  Nilai Dimensi Gerakan Indonesia Bersih</t>
  </si>
  <si>
    <t>03.  Nilai Dimensi Gerakan Indonesia Tertib</t>
  </si>
  <si>
    <t>04.  Nilai Dimensi Gerakan Indonesia Mandiri</t>
  </si>
  <si>
    <t>05.  Nilai Dimensi Gerakan Indonesia Bersatu</t>
  </si>
  <si>
    <t>05. Nilai Dimensi ketuhanan Yang Maha Esa</t>
  </si>
  <si>
    <t>07. Nilai Dimensi Kemanusiaan yang Adil dan Beradab</t>
  </si>
  <si>
    <t>08. Nilai Dimensi Persatuan Indonesia</t>
  </si>
  <si>
    <t>09. Nilai Dimensi Kerakyatan yang dipimpin oleh Hikmat kebijaksanaan dalam permusyawarahan /perwakilan</t>
  </si>
  <si>
    <t>10. Nilai Dimensi Keadilan Sosial Bagi Seluruh Rakyat Indonesia</t>
  </si>
  <si>
    <t>01. Nilai Dimensi Warisan Budaya</t>
  </si>
  <si>
    <t>02. Nilai Dimensi Ekspresi Budaya</t>
  </si>
  <si>
    <t>03. Nilai Dimensi Ekonomi Budaya</t>
  </si>
  <si>
    <t>Memperkuat Moderasi Beragama untuk mengukuhkan Toleransi, Kerukunan, dan Harmoni Sosial</t>
  </si>
  <si>
    <t>01. Nilai Dimensi Toleransi</t>
  </si>
  <si>
    <t>02. Nilai Dimensi Kesetaraan</t>
  </si>
  <si>
    <t>03. Nilai Dimensi Kerja Sama</t>
  </si>
  <si>
    <t>01. Indeks Pembangunan Literasi Masyarakat</t>
  </si>
  <si>
    <t>01. Rasio outstanding KPR terhadap PDB (%)</t>
  </si>
  <si>
    <t>02. Persentase rumah tangga yang menempati hunian dengan kecukupan luas lantai per kapita (%)</t>
  </si>
  <si>
    <t>03. Persentase rumah tangga yang menempati hunian dengan ketahanan bangunan (atap, lantai, dinding (%)</t>
  </si>
  <si>
    <t>04. Persentase rumah tangga yang memiliki sertifikat hak atas tanah untuk perumahan (%)</t>
  </si>
  <si>
    <t>05. Persentase rumah tangga yang menempati hunian dengan akses air minum layak (%)</t>
  </si>
  <si>
    <t>06. Persentase rumah tangga yang menempati hunian dengan akses air minum aman (%)</t>
  </si>
  <si>
    <t>07. Persentase rumah tangga dengan akses air minum jaringan perpipaan (%)</t>
  </si>
  <si>
    <t>08. Persentase rumah tangga dengan akses air minum bukan jaringan perpipaan (%)</t>
  </si>
  <si>
    <t>09. Persentase PDAM dengan kinerja sehat (%)</t>
  </si>
  <si>
    <t>10. Persentase rumah tangga yang menempati hunian dengan akses sanitasi (air limbah domestik) layak dan aman (%)</t>
  </si>
  <si>
    <t>11. Persentase rumah tangga yang masih mempraktikkan Buang Air Besar Sembarangan (BABS) di tempat terbuka (%)</t>
  </si>
  <si>
    <t>12. Persentase rumah tangga yang menempati hunian dengan akses sampah yang terkelola dengan baik di perkotaan (%)</t>
  </si>
  <si>
    <t>13. Rata-rata waktu tanggap pencarian dan pertolongan (menit)</t>
  </si>
  <si>
    <t>14. Jumlah kabupaten/kota yang terpenuhi kebutuhan air bakunya secara berkelanjutan (kab/kota)</t>
  </si>
  <si>
    <t>15. Volume tampungan air per kapita (ma/kapita)</t>
  </si>
  <si>
    <t>16. Persentase luas sawah beririgasi (%)</t>
  </si>
  <si>
    <t>17. Luas daerah irigasi yang dimodernisasi (hektar)</t>
  </si>
  <si>
    <t>01. Persentase kondisi mantap jalan nasional/provinsi/ kabupaten/kota (%)</t>
  </si>
  <si>
    <t>02. Panjang jalan tol baru yang terbangun dan/ atau beroperasi (km)</t>
  </si>
  <si>
    <t>03. Panjangjalan baru yang terbangun (km)</t>
  </si>
  <si>
    <t>04. Panjang jaringan KA yang terbangun (kumulatif) (km)</t>
  </si>
  <si>
    <t>05. Jumlah pelabuhan utama yang memenuhi standar (lokasi)</t>
  </si>
  <si>
    <t>06. Jumlah rute subsidi tol laut (rute)</t>
  </si>
  <si>
    <t>07. Jumlah pelabuhan penyeberangan baru yang dibangun (kumulatif) (lokasi)</t>
  </si>
  <si>
    <t>08. Jumlah bandara baru yang dibangun (kumulatifl (lokasi)</t>
  </si>
  <si>
    <t>09. Jumlah rute jembatan udara (rute)</t>
  </si>
  <si>
    <t>01. Jumlah kota yang dibangun perlintasan tidak sebidang kereta api/flyover/underpass (kumulatif) (kota)</t>
  </si>
  <si>
    <t>02. Jumlah sistem angkutan umum massal di perkotaan besar lainnya yang dikembangkan (kota)</t>
  </si>
  <si>
    <t>03. Jumlah kawasan di permukiman kumuh perkotaan yang ditangani melalui peremajaan kota (kawasan)</t>
  </si>
  <si>
    <t>01. Jumlah produksi tenaga listrik (GWh)</t>
  </si>
  <si>
    <t>02. Penurunan emisi CO2 pembangkit (juta ton)</t>
  </si>
  <si>
    <t>03. Jumlah pengguna listrik (ribu rumah tangga kumulatif)</t>
  </si>
  <si>
    <t>04. Jumlah sambungan rumah jaringan gas kota (kumulatif) (sambungan rumah)</t>
  </si>
  <si>
    <t>05. Jumlah kapasitas kilang minyak-kumulatif (Barrel per Calendar) (Day/BPCD)</t>
  </si>
  <si>
    <t>01. Persentase rata-rata pertumbuhan sektor TIK (%)</t>
  </si>
  <si>
    <t>02. Persentase pengguna internet (%)</t>
  </si>
  <si>
    <t>03. Proporsi individu yang menguasai/memiliki telepon genggam (%)</t>
  </si>
  <si>
    <t>01. Indeks Kualitas Air (IKA)</t>
  </si>
  <si>
    <t>02. Indeks Kualitas Air Laut (IKAL)</t>
  </si>
  <si>
    <t>03. Indeks Kualitas Udara (IKU)</t>
  </si>
  <si>
    <t>04. Indeks Kualitas Tutupan Lahan dan Ekosistem Gambut (IKL)</t>
  </si>
  <si>
    <t>01. Persentase penurunan potensi kehilangan PDB akibat dampak bencara</t>
  </si>
  <si>
    <t>02. Penurunan potensi kehilangan PDB sektor terdampak bahaya iklim</t>
  </si>
  <si>
    <t>03.Kecepatan penyampaian informasi peringatan dini bencara kepada masyarakat</t>
  </si>
  <si>
    <t>01. Penurunan Emisi GRK terhadap baseline pada sektor energi - kumulatif</t>
  </si>
  <si>
    <t>02. Penurunan Emisi GRK terhadap baseline pada sektor energi - Tahunan</t>
  </si>
  <si>
    <t>03. Penurunan Emisi GRK terhadap baseline pada sektor lahan - Kumulatif</t>
  </si>
  <si>
    <t>04. Penurunan Emisi GRK terhadap baseline pada sektor lahan - Tahunan</t>
  </si>
  <si>
    <t>05. Penurunan Emisi GRK terhadap baseline pada sektor limbah - Kumulatif</t>
  </si>
  <si>
    <t>06. Penurunan Emisi GRK terhadap baseline pada sektor limbah - Tahunan</t>
  </si>
  <si>
    <t>07. Penurunan Emisi GRK terhadap baseline pada sektor IPPU - Kumulatif</t>
  </si>
  <si>
    <t>08. Penurunan Emisi GRK terhadap baseline pada sektor IPPU - Tahunan</t>
  </si>
  <si>
    <t>09. Penurunan Emisi GRK terhadap baseline pada sektor pesisir dan kelautan - Kumulatif</t>
  </si>
  <si>
    <t>10. Penurunan Emisi GRK terhadap baseline pada sektor pesisir dan kelautan - Tahunan</t>
  </si>
  <si>
    <r>
      <rPr>
        <b/>
        <sz val="12"/>
        <rFont val="Calibri"/>
        <family val="2"/>
        <scheme val="minor"/>
      </rPr>
      <t>Mengembangkan</t>
    </r>
    <r>
      <rPr>
        <b/>
        <sz val="12"/>
        <color theme="1"/>
        <rFont val="Calibri"/>
        <family val="2"/>
        <scheme val="minor"/>
      </rPr>
      <t xml:space="preserve"> Wilayah untuk Mengurangi Kesenjangan dan Menjamin Pemerataan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</si>
  <si>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t>Keterangan pada PN 7 :</t>
  </si>
  <si>
    <t>Optimalisasi Kebijakan Luar Negeri*</t>
  </si>
  <si>
    <t>Penegakan Hukum Nasional*</t>
  </si>
  <si>
    <t>Menjaga Stabilitas Keamanan Nasional*</t>
  </si>
  <si>
    <t>* = Program Prioritas merupakan kewenangan Pemerintah Pusat</t>
  </si>
  <si>
    <t>Keterangan pada indikator 15 :</t>
  </si>
  <si>
    <t>Kolom E,I,M = Diisi dengan Target RPJMD/RPD
2024</t>
  </si>
  <si>
    <t>Tabel 1</t>
  </si>
  <si>
    <t>Tabel 2</t>
  </si>
  <si>
    <t>Tabel 3</t>
  </si>
  <si>
    <t xml:space="preserve">Keterangan Tabel 2 : </t>
  </si>
  <si>
    <t>1. Evaluasi Pelaksanaan RKPD 2022 terdapat pada BAB II RKPD 2023</t>
  </si>
  <si>
    <t>Permasalahan daerah / Isu Strategis RKPD 2024</t>
  </si>
  <si>
    <t>2. Permasalahan daerah / Isu Strategis RKPD 2024 terdapat pada RKPD  tahun 2024 BAB III /IV</t>
  </si>
  <si>
    <t>Isu Strategis RKPD 2024</t>
  </si>
  <si>
    <r>
      <t xml:space="preserve">Lembar kerja ini </t>
    </r>
    <r>
      <rPr>
        <b/>
        <u/>
        <sz val="10"/>
        <color rgb="FFFF0000"/>
        <rFont val="Calibri"/>
        <family val="2"/>
        <scheme val="minor"/>
      </rPr>
      <t>dapat</t>
    </r>
    <r>
      <rPr>
        <sz val="10"/>
        <color rgb="FFFF0000"/>
        <rFont val="Calibri"/>
        <family val="2"/>
        <scheme val="minor"/>
      </rPr>
      <t xml:space="preserve"> digunakan untuk memetakan:
- visi/misi/tujuan/sasaran RKPD dengan visi/misi/tujuan/sasaran RPJMD/RPD
- tema RKPD dan prioritas pembangunan daerah RKPD dengan Arah Kebijakan RPJMN/RPD</t>
    </r>
  </si>
  <si>
    <r>
      <rPr>
        <sz val="11"/>
        <color rgb="FFFF0000"/>
        <rFont val="Calibri"/>
        <family val="2"/>
        <scheme val="minor"/>
      </rPr>
      <t>Catatan</t>
    </r>
    <r>
      <rPr>
        <sz val="11"/>
        <color theme="1"/>
        <rFont val="Calibri"/>
        <family val="2"/>
        <scheme val="minor"/>
      </rPr>
      <t>: Untuk RPD, menyesuaikan Tujuan/Sasaran RPD</t>
    </r>
  </si>
  <si>
    <t>lembar kerja ini dapat digunakan untuk memetakan indikator Sasaran Pembangunan Daerah dalam RKPD 2024.</t>
  </si>
  <si>
    <t>kolom D diisi nilai "1" jika Sasaran PN RKP didukung oleh indikator Sasaran Pembangunan Daerah
Nilai persentase dukungan indikator Sasaran Pembangunan Daerah pada baris "Persentase Sasaran PN" (highlight kuning)</t>
  </si>
  <si>
    <t xml:space="preserve">Indikator 15
</t>
  </si>
  <si>
    <t>lembar kerja ini dapat digunakan untuk memetakan Urusan Wajib Pemerintah yang dievaluasi dalam RKPD 2024.</t>
  </si>
  <si>
    <t>kolom D diisi nilai "1" jika Urusan Wajib Pemerintah dilakukan evaluasi dalam RKPD 2024</t>
  </si>
  <si>
    <r>
      <t xml:space="preserve">Indikator 11
</t>
    </r>
    <r>
      <rPr>
        <b/>
        <sz val="12"/>
        <color theme="4"/>
        <rFont val="Calibri"/>
        <family val="2"/>
        <scheme val="minor"/>
      </rPr>
      <t>Prioritas Pembangunan Nasional RPJMN 2024</t>
    </r>
    <r>
      <rPr>
        <b/>
        <sz val="12"/>
        <color rgb="FFFF0000"/>
        <rFont val="Calibri"/>
        <family val="2"/>
        <scheme val="minor"/>
      </rPr>
      <t xml:space="preserve">
Keterangan :Lembar kerja ini dapat digunakan untuk membantu memetakan program daerah dengan Program Prioritas PN yang didukung.
Jika Program Prioritas PN didukung program daerah dalam RPJMD/RPD, isikan nilai 1 pada kolom F, jika tidak, isikan nilai 0
Nilai persentase dukungan program daerah terhadap program prioritas PN diambil pada baris berhighlight kuning</t>
    </r>
  </si>
  <si>
    <t>Keterangan : Lembar kerja ini dapat digunakan untuk membantu memetakan Sasaran Pembangunan Daerah dan Prioritas Pembangunan Daerah dalam RPJMD/RPD, kemudian dihitung keselarasannya menggunakan rumus di bawah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</si>
  <si>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Isikan Target RPJMD Tahun 2024 daerah yang dinilai (highlight kuning)
Catatan: Apabila target merupakan range (misal 6,5 -7,0) , ambil nilai tengah dari target tersebut
nilai yang diisikan ke sistem penilaian diambil dari kolom NILAI (highlight biru)</t>
    </r>
  </si>
  <si>
    <t>Kolom G,K,O = Merupakan nilai untuk justifikasi terget selaras/tidak. Nilai berikut merupakan nilai yang diisikan ke sistem penilaian (highlight biru)</t>
  </si>
  <si>
    <r>
      <rPr>
        <b/>
        <sz val="18"/>
        <color rgb="FFFF0000"/>
        <rFont val="Calibri"/>
        <family val="2"/>
        <scheme val="minor"/>
      </rPr>
      <t>Penilaian Provinsi: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</si>
  <si>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rPr>
        <b/>
        <sz val="18"/>
        <color rgb="FFFF0000"/>
        <rFont val="Calibri"/>
        <family val="2"/>
        <scheme val="minor"/>
      </rPr>
      <t>Penilaian Kota: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</si>
  <si>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rPr>
        <b/>
        <sz val="16"/>
        <color rgb="FFFF0000"/>
        <rFont val="Calibri"/>
        <family val="2"/>
        <scheme val="minor"/>
      </rPr>
      <t>Penilaian Kabupaten: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</si>
  <si>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t>Aceh Jaya</t>
  </si>
  <si>
    <t>Contoh</t>
  </si>
  <si>
    <t>Input
Kabupaten/Kota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</si>
  <si>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- Isikan target RPJMN 2024 pada kolom D, H, dan L, sesuai dengan target provinsi pada tabel highlight kuning di sebelah kanan 
- isikan target RJMD/RPD Kabupaten dan Kota yang dinilai pada kolom E, I, dan M
Catatan: Apabila target range, ambil nilai tengah
nilai yang diisikan ke sistem penilaian diambil dari kolom NILAI (highlight biru)</t>
    </r>
  </si>
  <si>
    <t>Pertanian, Kelautan, IKM UMKM, dan Pariwisata</t>
  </si>
  <si>
    <t>Tenaga Kerja dan Kesejahteraan Sosial</t>
  </si>
  <si>
    <t>Pendidikan, IPTEK, dan Kesehatan</t>
  </si>
  <si>
    <t>Adat, Tradisi, Seni, dan Budaya</t>
  </si>
  <si>
    <t>Lingkungan Hidup dan Ketahanan Bencana</t>
  </si>
  <si>
    <t>Infrastruktur</t>
  </si>
  <si>
    <t>Tata Kelola Pemerintahan dan Reformasi Birokrasi</t>
  </si>
  <si>
    <t>BAB 6</t>
  </si>
  <si>
    <t>BAB 2 - 322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</si>
</sst>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D555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D5556"/>
      </left>
      <right/>
      <top style="thick">
        <color rgb="FF0D5556"/>
      </top>
      <bottom style="thin">
        <color rgb="FF0D5556"/>
      </bottom>
      <diagonal/>
    </border>
    <border>
      <left style="thin">
        <color rgb="FF0D5556"/>
      </left>
      <right/>
      <top style="thin">
        <color rgb="FF0D5556"/>
      </top>
      <bottom style="thin">
        <color rgb="FF0D5556"/>
      </bottom>
      <diagonal/>
    </border>
    <border>
      <left style="thin">
        <color rgb="FF0D5556"/>
      </left>
      <right/>
      <top style="thin">
        <color rgb="FF0D5556"/>
      </top>
      <bottom/>
      <diagonal/>
    </border>
    <border>
      <left style="thin">
        <color rgb="FF0D5556"/>
      </left>
      <right/>
      <top style="thin">
        <color rgb="FF0D5556"/>
      </top>
      <bottom style="thick">
        <color rgb="FF0D5556"/>
      </bottom>
      <diagonal/>
    </border>
    <border>
      <left style="thin">
        <color rgb="FF0D5556"/>
      </left>
      <right/>
      <top style="thick">
        <color rgb="FF0D5556"/>
      </top>
      <bottom style="thick">
        <color rgb="FF0D55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8" xfId="0" applyFont="1" applyFill="1" applyBorder="1"/>
    <xf numFmtId="0" fontId="12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9" fontId="8" fillId="2" borderId="18" xfId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3" fillId="4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14" fillId="2" borderId="13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/>
    </xf>
    <xf numFmtId="0" fontId="8" fillId="3" borderId="7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7" fillId="0" borderId="5" xfId="0" applyFont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9" fontId="2" fillId="2" borderId="13" xfId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5" xfId="0" applyFont="1" applyBorder="1" applyAlignment="1">
      <alignment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9" fontId="2" fillId="2" borderId="0" xfId="1" applyFont="1" applyFill="1" applyBorder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9" fontId="27" fillId="2" borderId="13" xfId="1" applyFont="1" applyFill="1" applyBorder="1" applyAlignment="1">
      <alignment horizontal="center" vertical="center" wrapText="1"/>
    </xf>
    <xf numFmtId="0" fontId="14" fillId="0" borderId="0" xfId="0" applyFont="1"/>
    <xf numFmtId="0" fontId="29" fillId="4" borderId="6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26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2" fontId="0" fillId="5" borderId="5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 vertical="center" wrapText="1"/>
    </xf>
    <xf numFmtId="0" fontId="0" fillId="5" borderId="5" xfId="0" applyFill="1" applyBorder="1"/>
    <xf numFmtId="2" fontId="0" fillId="5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9" fontId="14" fillId="2" borderId="22" xfId="1" applyFont="1" applyFill="1" applyBorder="1" applyAlignment="1">
      <alignment horizontal="center" vertical="center" wrapText="1"/>
    </xf>
    <xf numFmtId="0" fontId="33" fillId="0" borderId="5" xfId="0" applyFont="1" applyBorder="1" applyAlignment="1">
      <alignment wrapText="1"/>
    </xf>
    <xf numFmtId="9" fontId="14" fillId="2" borderId="32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0" borderId="5" xfId="0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7" fillId="6" borderId="5" xfId="0" applyFont="1" applyFill="1" applyBorder="1" applyAlignment="1">
      <alignment wrapText="1"/>
    </xf>
    <xf numFmtId="0" fontId="0" fillId="6" borderId="10" xfId="0" applyFill="1" applyBorder="1" applyAlignment="1">
      <alignment horizontal="center" vertical="center" wrapText="1"/>
    </xf>
    <xf numFmtId="0" fontId="34" fillId="0" borderId="20" xfId="0" applyFont="1" applyBorder="1" applyAlignment="1">
      <alignment wrapText="1"/>
    </xf>
    <xf numFmtId="0" fontId="22" fillId="0" borderId="20" xfId="0" applyFont="1" applyBorder="1" applyAlignment="1">
      <alignment wrapText="1"/>
    </xf>
    <xf numFmtId="0" fontId="29" fillId="4" borderId="6" xfId="0" applyFont="1" applyFill="1" applyBorder="1" applyAlignment="1">
      <alignment wrapText="1"/>
    </xf>
    <xf numFmtId="0" fontId="7" fillId="7" borderId="5" xfId="0" applyFont="1" applyFill="1" applyBorder="1" applyAlignment="1">
      <alignment vertical="center" wrapText="1"/>
    </xf>
    <xf numFmtId="0" fontId="7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vertical="center" wrapText="1"/>
    </xf>
    <xf numFmtId="0" fontId="26" fillId="7" borderId="5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15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7" fillId="7" borderId="2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wrapText="1"/>
    </xf>
    <xf numFmtId="0" fontId="8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9" fontId="8" fillId="2" borderId="35" xfId="1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0" fillId="0" borderId="0" xfId="0" applyAlignment="1"/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32" fillId="0" borderId="0" xfId="0" applyFont="1" applyAlignment="1"/>
    <xf numFmtId="0" fontId="33" fillId="0" borderId="35" xfId="0" applyFont="1" applyBorder="1" applyAlignment="1">
      <alignment horizontal="left" vertical="center" wrapText="1"/>
    </xf>
    <xf numFmtId="0" fontId="7" fillId="6" borderId="7" xfId="0" applyFont="1" applyFill="1" applyBorder="1" applyAlignment="1">
      <alignment wrapText="1"/>
    </xf>
    <xf numFmtId="0" fontId="0" fillId="6" borderId="30" xfId="0" applyFill="1" applyBorder="1" applyAlignment="1">
      <alignment horizontal="center"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2" fillId="2" borderId="48" xfId="1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0" fillId="0" borderId="5" xfId="0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1" fillId="0" borderId="24" xfId="0" applyFont="1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9" fontId="14" fillId="2" borderId="33" xfId="1" applyFont="1" applyFill="1" applyBorder="1" applyAlignment="1">
      <alignment horizontal="center" wrapText="1"/>
    </xf>
    <xf numFmtId="9" fontId="14" fillId="2" borderId="34" xfId="1" applyFont="1" applyFill="1" applyBorder="1" applyAlignment="1">
      <alignment horizontal="center" wrapText="1"/>
    </xf>
    <xf numFmtId="9" fontId="14" fillId="2" borderId="31" xfId="1" applyFont="1" applyFill="1" applyBorder="1" applyAlignment="1">
      <alignment horizontal="center" wrapText="1"/>
    </xf>
    <xf numFmtId="9" fontId="14" fillId="2" borderId="21" xfId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top" wrapText="1"/>
    </xf>
    <xf numFmtId="0" fontId="37" fillId="0" borderId="24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8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7" borderId="21" xfId="0" applyFont="1" applyFill="1" applyBorder="1" applyAlignment="1">
      <alignment vertical="center" wrapText="1"/>
    </xf>
    <xf numFmtId="0" fontId="8" fillId="7" borderId="23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9" fontId="14" fillId="2" borderId="37" xfId="1" applyFont="1" applyFill="1" applyBorder="1" applyAlignment="1">
      <alignment horizontal="center" wrapText="1"/>
    </xf>
    <xf numFmtId="9" fontId="14" fillId="2" borderId="38" xfId="1" applyFont="1" applyFill="1" applyBorder="1" applyAlignment="1">
      <alignment horizontal="center" wrapText="1"/>
    </xf>
    <xf numFmtId="9" fontId="14" fillId="2" borderId="39" xfId="1" applyFont="1" applyFill="1" applyBorder="1" applyAlignment="1">
      <alignment horizont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vertical="center" wrapText="1"/>
    </xf>
    <xf numFmtId="0" fontId="8" fillId="7" borderId="35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8" fillId="7" borderId="15" xfId="0" applyFont="1" applyFill="1" applyBorder="1" applyAlignment="1">
      <alignment horizontal="left"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vertical="center" wrapText="1"/>
    </xf>
    <xf numFmtId="0" fontId="16" fillId="7" borderId="36" xfId="0" applyFont="1" applyFill="1" applyBorder="1" applyAlignment="1">
      <alignment vertical="center" wrapText="1"/>
    </xf>
    <xf numFmtId="0" fontId="16" fillId="7" borderId="14" xfId="0" applyFont="1" applyFill="1" applyBorder="1" applyAlignment="1">
      <alignment vertical="center" wrapText="1"/>
    </xf>
    <xf numFmtId="0" fontId="16" fillId="7" borderId="31" xfId="0" applyFont="1" applyFill="1" applyBorder="1" applyAlignment="1">
      <alignment horizontal="center" vertical="center" wrapText="1"/>
    </xf>
    <xf numFmtId="9" fontId="14" fillId="2" borderId="11" xfId="1" applyFont="1" applyFill="1" applyBorder="1" applyAlignment="1">
      <alignment horizontal="center" wrapText="1"/>
    </xf>
    <xf numFmtId="9" fontId="14" fillId="2" borderId="12" xfId="1" applyFont="1" applyFill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9" fontId="8" fillId="2" borderId="35" xfId="1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86ED4"/>
      <color rgb="FF0D5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CB7-8596-460C-920D-338D0D368D93}">
  <dimension ref="A2:I26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 x14ac:dyDescent="0.3"/>
  <cols>
    <col min="1" max="1" width="13.77734375" customWidth="1"/>
    <col min="2" max="2" width="39.77734375" style="5" customWidth="1"/>
    <col min="3" max="4" width="39.77734375" customWidth="1"/>
    <col min="5" max="5" width="7.21875" customWidth="1"/>
    <col min="6" max="6" width="42.5546875" customWidth="1"/>
    <col min="7" max="7" width="35.77734375" customWidth="1"/>
    <col min="8" max="8" width="23.5546875" customWidth="1"/>
    <col min="9" max="9" width="45.21875" customWidth="1"/>
  </cols>
  <sheetData>
    <row r="2" spans="1:9" x14ac:dyDescent="0.3">
      <c r="A2" s="58" t="s">
        <v>282</v>
      </c>
    </row>
    <row r="3" spans="1:9" s="51" customFormat="1" ht="32.549999999999997" customHeight="1" x14ac:dyDescent="0.3">
      <c r="A3" s="52"/>
      <c r="B3" s="60" t="s">
        <v>273</v>
      </c>
      <c r="C3" s="52" t="s">
        <v>281</v>
      </c>
      <c r="D3" s="52" t="s">
        <v>370</v>
      </c>
      <c r="F3" s="179" t="s">
        <v>587</v>
      </c>
      <c r="G3" s="179"/>
      <c r="H3" s="179"/>
      <c r="I3" s="179"/>
    </row>
    <row r="4" spans="1:9" s="50" customFormat="1" ht="33.6" customHeight="1" x14ac:dyDescent="0.35">
      <c r="A4" s="176" t="s">
        <v>274</v>
      </c>
      <c r="B4" s="173" t="s">
        <v>71</v>
      </c>
      <c r="C4" s="54"/>
      <c r="D4" s="54"/>
      <c r="F4" s="182" t="s">
        <v>359</v>
      </c>
      <c r="G4" s="182"/>
      <c r="H4" s="182"/>
      <c r="I4" s="182"/>
    </row>
    <row r="5" spans="1:9" s="50" customFormat="1" ht="32.549999999999997" customHeight="1" x14ac:dyDescent="0.35">
      <c r="A5" s="177"/>
      <c r="B5" s="174"/>
      <c r="C5" s="54"/>
      <c r="D5" s="54"/>
      <c r="F5" s="182" t="s">
        <v>360</v>
      </c>
      <c r="G5" s="182"/>
      <c r="H5" s="182"/>
      <c r="I5" s="182"/>
    </row>
    <row r="6" spans="1:9" s="50" customFormat="1" ht="32.549999999999997" customHeight="1" x14ac:dyDescent="0.3">
      <c r="A6" s="178"/>
      <c r="B6" s="175"/>
      <c r="C6" s="54"/>
      <c r="D6" s="54"/>
    </row>
    <row r="7" spans="1:9" s="50" customFormat="1" ht="32.549999999999997" customHeight="1" x14ac:dyDescent="0.3">
      <c r="A7" s="176" t="s">
        <v>275</v>
      </c>
      <c r="B7" s="173" t="s">
        <v>335</v>
      </c>
      <c r="C7" s="54"/>
      <c r="D7" s="54"/>
    </row>
    <row r="8" spans="1:9" s="50" customFormat="1" ht="32.549999999999997" customHeight="1" x14ac:dyDescent="0.3">
      <c r="A8" s="177"/>
      <c r="B8" s="174"/>
      <c r="C8" s="54"/>
      <c r="D8" s="54"/>
    </row>
    <row r="9" spans="1:9" s="50" customFormat="1" ht="32.549999999999997" customHeight="1" x14ac:dyDescent="0.3">
      <c r="A9" s="178"/>
      <c r="B9" s="175"/>
      <c r="C9" s="54"/>
      <c r="D9" s="54"/>
    </row>
    <row r="10" spans="1:9" s="50" customFormat="1" ht="32.549999999999997" customHeight="1" x14ac:dyDescent="0.3">
      <c r="A10" s="176" t="s">
        <v>276</v>
      </c>
      <c r="B10" s="173" t="s">
        <v>79</v>
      </c>
      <c r="C10" s="54"/>
      <c r="D10" s="54"/>
    </row>
    <row r="11" spans="1:9" s="50" customFormat="1" ht="32.549999999999997" customHeight="1" x14ac:dyDescent="0.3">
      <c r="A11" s="177"/>
      <c r="B11" s="174"/>
      <c r="C11" s="54"/>
      <c r="D11" s="54"/>
    </row>
    <row r="12" spans="1:9" s="50" customFormat="1" ht="32.549999999999997" customHeight="1" x14ac:dyDescent="0.3">
      <c r="A12" s="178"/>
      <c r="B12" s="175"/>
      <c r="C12" s="54"/>
      <c r="D12" s="54"/>
    </row>
    <row r="13" spans="1:9" s="50" customFormat="1" ht="32.549999999999997" customHeight="1" x14ac:dyDescent="0.3">
      <c r="A13" s="176" t="s">
        <v>277</v>
      </c>
      <c r="B13" s="173" t="s">
        <v>86</v>
      </c>
      <c r="C13" s="54"/>
      <c r="D13" s="54"/>
    </row>
    <row r="14" spans="1:9" s="50" customFormat="1" ht="32.549999999999997" customHeight="1" x14ac:dyDescent="0.3">
      <c r="A14" s="177"/>
      <c r="B14" s="174"/>
      <c r="C14" s="54"/>
      <c r="D14" s="54"/>
    </row>
    <row r="15" spans="1:9" s="50" customFormat="1" ht="32.549999999999997" customHeight="1" x14ac:dyDescent="0.3">
      <c r="A15" s="178"/>
      <c r="B15" s="175"/>
      <c r="C15" s="54"/>
      <c r="D15" s="54"/>
    </row>
    <row r="16" spans="1:9" s="50" customFormat="1" ht="32.549999999999997" customHeight="1" x14ac:dyDescent="0.3">
      <c r="A16" s="176" t="s">
        <v>278</v>
      </c>
      <c r="B16" s="173" t="s">
        <v>332</v>
      </c>
      <c r="C16" s="54"/>
      <c r="D16" s="54"/>
    </row>
    <row r="17" spans="1:4" s="50" customFormat="1" ht="32.549999999999997" customHeight="1" x14ac:dyDescent="0.3">
      <c r="A17" s="177"/>
      <c r="B17" s="174"/>
      <c r="C17" s="54"/>
      <c r="D17" s="54"/>
    </row>
    <row r="18" spans="1:4" s="50" customFormat="1" ht="32.549999999999997" customHeight="1" x14ac:dyDescent="0.3">
      <c r="A18" s="178"/>
      <c r="B18" s="175"/>
      <c r="C18" s="54"/>
      <c r="D18" s="54"/>
    </row>
    <row r="19" spans="1:4" s="50" customFormat="1" ht="32.549999999999997" customHeight="1" x14ac:dyDescent="0.3">
      <c r="A19" s="176" t="s">
        <v>279</v>
      </c>
      <c r="B19" s="173" t="s">
        <v>334</v>
      </c>
      <c r="C19" s="54"/>
      <c r="D19" s="54"/>
    </row>
    <row r="20" spans="1:4" s="50" customFormat="1" ht="32.549999999999997" customHeight="1" x14ac:dyDescent="0.3">
      <c r="A20" s="177"/>
      <c r="B20" s="174"/>
      <c r="C20" s="54"/>
      <c r="D20" s="54"/>
    </row>
    <row r="21" spans="1:4" s="50" customFormat="1" ht="32.549999999999997" customHeight="1" x14ac:dyDescent="0.3">
      <c r="A21" s="178"/>
      <c r="B21" s="175"/>
      <c r="C21" s="54"/>
      <c r="D21" s="54"/>
    </row>
    <row r="22" spans="1:4" s="50" customFormat="1" ht="31.5" customHeight="1" x14ac:dyDescent="0.3">
      <c r="A22" s="181" t="s">
        <v>280</v>
      </c>
      <c r="B22" s="180" t="s">
        <v>333</v>
      </c>
      <c r="C22" s="54"/>
      <c r="D22" s="54"/>
    </row>
    <row r="23" spans="1:4" ht="31.5" customHeight="1" x14ac:dyDescent="0.3">
      <c r="A23" s="181"/>
      <c r="B23" s="180"/>
      <c r="C23" s="56"/>
      <c r="D23" s="56"/>
    </row>
    <row r="24" spans="1:4" ht="31.5" customHeight="1" x14ac:dyDescent="0.3">
      <c r="A24" s="181"/>
      <c r="B24" s="180"/>
      <c r="C24" s="56"/>
      <c r="D24" s="56"/>
    </row>
    <row r="25" spans="1:4" s="83" customFormat="1" ht="25.05" customHeight="1" x14ac:dyDescent="0.35"/>
    <row r="26" spans="1:4" s="83" customFormat="1" ht="25.05" customHeight="1" x14ac:dyDescent="0.35"/>
  </sheetData>
  <mergeCells count="17">
    <mergeCell ref="B22:B24"/>
    <mergeCell ref="A22:A24"/>
    <mergeCell ref="F4:I4"/>
    <mergeCell ref="F5:I5"/>
    <mergeCell ref="B13:B15"/>
    <mergeCell ref="A13:A15"/>
    <mergeCell ref="B16:B18"/>
    <mergeCell ref="A16:A18"/>
    <mergeCell ref="B19:B21"/>
    <mergeCell ref="A19:A21"/>
    <mergeCell ref="A4:A6"/>
    <mergeCell ref="B4:B6"/>
    <mergeCell ref="B7:B9"/>
    <mergeCell ref="A7:A9"/>
    <mergeCell ref="B10:B12"/>
    <mergeCell ref="A10:A12"/>
    <mergeCell ref="F3:I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23A-6C36-4814-A407-02FE8E78D13F}">
  <dimension ref="B2:F192"/>
  <sheetViews>
    <sheetView topLeftCell="A174" zoomScale="64" zoomScaleNormal="64" workbookViewId="0">
      <selection activeCell="F193" sqref="F193"/>
    </sheetView>
  </sheetViews>
  <sheetFormatPr defaultColWidth="8.77734375" defaultRowHeight="18" x14ac:dyDescent="0.35"/>
  <cols>
    <col min="1" max="1" width="8.77734375" style="5" customWidth="1"/>
    <col min="2" max="2" width="4.5546875" style="37" customWidth="1"/>
    <col min="3" max="4" width="46.21875" style="34" customWidth="1"/>
    <col min="5" max="5" width="48.77734375" style="34" customWidth="1"/>
    <col min="6" max="6" width="17" style="6" customWidth="1"/>
    <col min="7" max="16384" width="8.77734375" style="5"/>
  </cols>
  <sheetData>
    <row r="2" spans="2:6" ht="17.100000000000001" customHeight="1" thickBot="1" x14ac:dyDescent="0.4">
      <c r="B2" s="112" t="s">
        <v>406</v>
      </c>
      <c r="C2" s="113"/>
      <c r="D2" s="113"/>
      <c r="E2" s="113"/>
      <c r="F2" s="113"/>
    </row>
    <row r="3" spans="2:6" ht="31.2" x14ac:dyDescent="0.35">
      <c r="B3" s="114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3">
      <c r="B4" s="286">
        <v>1</v>
      </c>
      <c r="C4" s="268" t="s">
        <v>71</v>
      </c>
      <c r="D4" s="262" t="s">
        <v>72</v>
      </c>
      <c r="E4" s="115" t="s">
        <v>378</v>
      </c>
      <c r="F4" s="279"/>
    </row>
    <row r="5" spans="2:6" ht="20.100000000000001" customHeight="1" x14ac:dyDescent="0.3">
      <c r="B5" s="272"/>
      <c r="C5" s="269"/>
      <c r="D5" s="264"/>
      <c r="E5" s="116" t="s">
        <v>377</v>
      </c>
      <c r="F5" s="278"/>
    </row>
    <row r="6" spans="2:6" ht="40.049999999999997" customHeight="1" x14ac:dyDescent="0.3">
      <c r="B6" s="272"/>
      <c r="C6" s="269"/>
      <c r="D6" s="126" t="s">
        <v>97</v>
      </c>
      <c r="E6" s="116" t="s">
        <v>407</v>
      </c>
      <c r="F6" s="127"/>
    </row>
    <row r="7" spans="2:6" ht="15.6" customHeight="1" x14ac:dyDescent="0.3">
      <c r="B7" s="272"/>
      <c r="C7" s="269"/>
      <c r="D7" s="262" t="s">
        <v>73</v>
      </c>
      <c r="E7" s="115" t="s">
        <v>379</v>
      </c>
      <c r="F7" s="279"/>
    </row>
    <row r="8" spans="2:6" ht="15.6" x14ac:dyDescent="0.3">
      <c r="B8" s="272"/>
      <c r="C8" s="269"/>
      <c r="D8" s="263"/>
      <c r="E8" s="115" t="s">
        <v>380</v>
      </c>
      <c r="F8" s="277"/>
    </row>
    <row r="9" spans="2:6" ht="15.6" x14ac:dyDescent="0.3">
      <c r="B9" s="272"/>
      <c r="C9" s="269"/>
      <c r="D9" s="263"/>
      <c r="E9" s="115" t="s">
        <v>381</v>
      </c>
      <c r="F9" s="277"/>
    </row>
    <row r="10" spans="2:6" ht="15.6" x14ac:dyDescent="0.3">
      <c r="B10" s="272"/>
      <c r="C10" s="269"/>
      <c r="D10" s="263"/>
      <c r="E10" s="115" t="s">
        <v>382</v>
      </c>
      <c r="F10" s="277"/>
    </row>
    <row r="11" spans="2:6" ht="15.6" x14ac:dyDescent="0.3">
      <c r="B11" s="272"/>
      <c r="C11" s="269"/>
      <c r="D11" s="264"/>
      <c r="E11" s="118" t="s">
        <v>383</v>
      </c>
      <c r="F11" s="278"/>
    </row>
    <row r="12" spans="2:6" ht="15.6" customHeight="1" x14ac:dyDescent="0.3">
      <c r="B12" s="272"/>
      <c r="C12" s="269"/>
      <c r="D12" s="262" t="s">
        <v>74</v>
      </c>
      <c r="E12" s="115" t="s">
        <v>384</v>
      </c>
      <c r="F12" s="279"/>
    </row>
    <row r="13" spans="2:6" ht="31.2" x14ac:dyDescent="0.3">
      <c r="B13" s="272"/>
      <c r="C13" s="269"/>
      <c r="D13" s="263"/>
      <c r="E13" s="115" t="s">
        <v>385</v>
      </c>
      <c r="F13" s="277"/>
    </row>
    <row r="14" spans="2:6" ht="15.6" x14ac:dyDescent="0.3">
      <c r="B14" s="272"/>
      <c r="C14" s="269"/>
      <c r="D14" s="263"/>
      <c r="E14" s="115" t="s">
        <v>386</v>
      </c>
      <c r="F14" s="277"/>
    </row>
    <row r="15" spans="2:6" ht="15.6" x14ac:dyDescent="0.3">
      <c r="B15" s="272"/>
      <c r="C15" s="269"/>
      <c r="D15" s="263"/>
      <c r="E15" s="115" t="s">
        <v>387</v>
      </c>
      <c r="F15" s="277"/>
    </row>
    <row r="16" spans="2:6" ht="15.6" x14ac:dyDescent="0.3">
      <c r="B16" s="272"/>
      <c r="C16" s="269"/>
      <c r="D16" s="264"/>
      <c r="E16" s="115" t="s">
        <v>388</v>
      </c>
      <c r="F16" s="278"/>
    </row>
    <row r="17" spans="2:6" ht="31.2" x14ac:dyDescent="0.3">
      <c r="B17" s="272"/>
      <c r="C17" s="269"/>
      <c r="D17" s="262" t="s">
        <v>75</v>
      </c>
      <c r="E17" s="115" t="s">
        <v>389</v>
      </c>
      <c r="F17" s="279"/>
    </row>
    <row r="18" spans="2:6" ht="15.6" x14ac:dyDescent="0.3">
      <c r="B18" s="272"/>
      <c r="C18" s="269"/>
      <c r="D18" s="263"/>
      <c r="E18" s="115" t="s">
        <v>390</v>
      </c>
      <c r="F18" s="277"/>
    </row>
    <row r="19" spans="2:6" ht="14.55" customHeight="1" x14ac:dyDescent="0.3">
      <c r="B19" s="272"/>
      <c r="C19" s="269"/>
      <c r="D19" s="264"/>
      <c r="E19" s="116" t="s">
        <v>391</v>
      </c>
      <c r="F19" s="278"/>
    </row>
    <row r="20" spans="2:6" ht="31.2" x14ac:dyDescent="0.3">
      <c r="B20" s="272"/>
      <c r="C20" s="269"/>
      <c r="D20" s="262" t="s">
        <v>182</v>
      </c>
      <c r="E20" s="115" t="s">
        <v>392</v>
      </c>
      <c r="F20" s="279"/>
    </row>
    <row r="21" spans="2:6" ht="15.6" x14ac:dyDescent="0.3">
      <c r="B21" s="272"/>
      <c r="C21" s="269"/>
      <c r="D21" s="263"/>
      <c r="E21" s="115" t="s">
        <v>393</v>
      </c>
      <c r="F21" s="277"/>
    </row>
    <row r="22" spans="2:6" ht="15.6" x14ac:dyDescent="0.3">
      <c r="B22" s="272"/>
      <c r="C22" s="269"/>
      <c r="D22" s="263"/>
      <c r="E22" s="115" t="s">
        <v>394</v>
      </c>
      <c r="F22" s="277"/>
    </row>
    <row r="23" spans="2:6" ht="15.6" x14ac:dyDescent="0.3">
      <c r="B23" s="272"/>
      <c r="C23" s="269"/>
      <c r="D23" s="263"/>
      <c r="E23" s="115" t="s">
        <v>395</v>
      </c>
      <c r="F23" s="277"/>
    </row>
    <row r="24" spans="2:6" ht="31.2" x14ac:dyDescent="0.3">
      <c r="B24" s="272"/>
      <c r="C24" s="269"/>
      <c r="D24" s="263"/>
      <c r="E24" s="115" t="s">
        <v>396</v>
      </c>
      <c r="F24" s="277"/>
    </row>
    <row r="25" spans="2:6" ht="15.6" x14ac:dyDescent="0.3">
      <c r="B25" s="272"/>
      <c r="C25" s="269"/>
      <c r="D25" s="263"/>
      <c r="E25" s="115" t="s">
        <v>397</v>
      </c>
      <c r="F25" s="277"/>
    </row>
    <row r="26" spans="2:6" ht="15.6" x14ac:dyDescent="0.3">
      <c r="B26" s="272"/>
      <c r="C26" s="269"/>
      <c r="D26" s="263"/>
      <c r="E26" s="115" t="s">
        <v>398</v>
      </c>
      <c r="F26" s="277"/>
    </row>
    <row r="27" spans="2:6" ht="15.6" x14ac:dyDescent="0.3">
      <c r="B27" s="272"/>
      <c r="C27" s="269"/>
      <c r="D27" s="263"/>
      <c r="E27" s="115" t="s">
        <v>399</v>
      </c>
      <c r="F27" s="277"/>
    </row>
    <row r="28" spans="2:6" ht="31.2" x14ac:dyDescent="0.3">
      <c r="B28" s="272"/>
      <c r="C28" s="269"/>
      <c r="D28" s="263"/>
      <c r="E28" s="115" t="s">
        <v>400</v>
      </c>
      <c r="F28" s="277"/>
    </row>
    <row r="29" spans="2:6" ht="31.2" x14ac:dyDescent="0.3">
      <c r="B29" s="272"/>
      <c r="C29" s="269"/>
      <c r="D29" s="264"/>
      <c r="E29" s="115" t="s">
        <v>401</v>
      </c>
      <c r="F29" s="278"/>
    </row>
    <row r="30" spans="2:6" ht="15.6" customHeight="1" x14ac:dyDescent="0.3">
      <c r="B30" s="272"/>
      <c r="C30" s="269"/>
      <c r="D30" s="262" t="s">
        <v>76</v>
      </c>
      <c r="E30" s="119" t="s">
        <v>402</v>
      </c>
      <c r="F30" s="279"/>
    </row>
    <row r="31" spans="2:6" ht="15.6" x14ac:dyDescent="0.3">
      <c r="B31" s="272"/>
      <c r="C31" s="269"/>
      <c r="D31" s="263"/>
      <c r="E31" s="115" t="s">
        <v>403</v>
      </c>
      <c r="F31" s="277"/>
    </row>
    <row r="32" spans="2:6" ht="15.6" x14ac:dyDescent="0.3">
      <c r="B32" s="272"/>
      <c r="C32" s="269"/>
      <c r="D32" s="263"/>
      <c r="E32" s="115" t="s">
        <v>404</v>
      </c>
      <c r="F32" s="277"/>
    </row>
    <row r="33" spans="2:6" ht="15.6" x14ac:dyDescent="0.3">
      <c r="B33" s="272"/>
      <c r="C33" s="269"/>
      <c r="D33" s="263"/>
      <c r="E33" s="115" t="s">
        <v>405</v>
      </c>
      <c r="F33" s="277"/>
    </row>
    <row r="34" spans="2:6" ht="14.55" customHeight="1" x14ac:dyDescent="0.3">
      <c r="B34" s="272"/>
      <c r="C34" s="269"/>
      <c r="D34" s="264"/>
      <c r="E34" s="116" t="s">
        <v>408</v>
      </c>
      <c r="F34" s="278"/>
    </row>
    <row r="35" spans="2:6" ht="15.6" customHeight="1" x14ac:dyDescent="0.3">
      <c r="B35" s="272"/>
      <c r="C35" s="269"/>
      <c r="D35" s="262" t="s">
        <v>77</v>
      </c>
      <c r="E35" s="115" t="s">
        <v>409</v>
      </c>
      <c r="F35" s="279"/>
    </row>
    <row r="36" spans="2:6" ht="15.6" x14ac:dyDescent="0.3">
      <c r="B36" s="272"/>
      <c r="C36" s="269"/>
      <c r="D36" s="263"/>
      <c r="E36" s="115" t="s">
        <v>410</v>
      </c>
      <c r="F36" s="277"/>
    </row>
    <row r="37" spans="2:6" ht="15.6" x14ac:dyDescent="0.3">
      <c r="B37" s="272"/>
      <c r="C37" s="269"/>
      <c r="D37" s="263"/>
      <c r="E37" s="115" t="s">
        <v>411</v>
      </c>
      <c r="F37" s="277"/>
    </row>
    <row r="38" spans="2:6" ht="14.55" customHeight="1" x14ac:dyDescent="0.3">
      <c r="B38" s="273"/>
      <c r="C38" s="270"/>
      <c r="D38" s="264"/>
      <c r="E38" s="116" t="s">
        <v>412</v>
      </c>
      <c r="F38" s="278"/>
    </row>
    <row r="39" spans="2:6" ht="19.05" customHeight="1" thickBot="1" x14ac:dyDescent="0.35">
      <c r="B39" s="205" t="s">
        <v>39</v>
      </c>
      <c r="C39" s="206"/>
      <c r="D39" s="206"/>
      <c r="E39" s="207"/>
      <c r="F39" s="40">
        <f>SUM(F4:F38)/8</f>
        <v>0</v>
      </c>
    </row>
    <row r="40" spans="2:6" ht="15.6" customHeight="1" x14ac:dyDescent="0.3">
      <c r="B40" s="283">
        <v>2</v>
      </c>
      <c r="C40" s="274" t="s">
        <v>335</v>
      </c>
      <c r="D40" s="275" t="s">
        <v>126</v>
      </c>
      <c r="E40" s="120" t="s">
        <v>413</v>
      </c>
      <c r="F40" s="276"/>
    </row>
    <row r="41" spans="2:6" ht="15.6" x14ac:dyDescent="0.3">
      <c r="B41" s="284"/>
      <c r="C41" s="269"/>
      <c r="D41" s="263"/>
      <c r="E41" s="115" t="s">
        <v>414</v>
      </c>
      <c r="F41" s="277"/>
    </row>
    <row r="42" spans="2:6" ht="14.55" customHeight="1" thickBot="1" x14ac:dyDescent="0.35">
      <c r="B42" s="284"/>
      <c r="C42" s="269"/>
      <c r="D42" s="264"/>
      <c r="E42" s="116" t="s">
        <v>415</v>
      </c>
      <c r="F42" s="278"/>
    </row>
    <row r="43" spans="2:6" ht="15.6" x14ac:dyDescent="0.3">
      <c r="B43" s="284"/>
      <c r="C43" s="269"/>
      <c r="D43" s="262" t="s">
        <v>127</v>
      </c>
      <c r="E43" s="120" t="s">
        <v>413</v>
      </c>
      <c r="F43" s="279"/>
    </row>
    <row r="44" spans="2:6" ht="15.6" x14ac:dyDescent="0.3">
      <c r="B44" s="284"/>
      <c r="C44" s="269"/>
      <c r="D44" s="263"/>
      <c r="E44" s="115" t="s">
        <v>416</v>
      </c>
      <c r="F44" s="277"/>
    </row>
    <row r="45" spans="2:6" ht="14.55" customHeight="1" thickBot="1" x14ac:dyDescent="0.35">
      <c r="B45" s="284"/>
      <c r="C45" s="269"/>
      <c r="D45" s="264"/>
      <c r="E45" s="116" t="s">
        <v>417</v>
      </c>
      <c r="F45" s="278"/>
    </row>
    <row r="46" spans="2:6" ht="15.6" x14ac:dyDescent="0.3">
      <c r="B46" s="284"/>
      <c r="C46" s="269"/>
      <c r="D46" s="262" t="s">
        <v>128</v>
      </c>
      <c r="E46" s="120" t="s">
        <v>413</v>
      </c>
      <c r="F46" s="279"/>
    </row>
    <row r="47" spans="2:6" ht="15.6" x14ac:dyDescent="0.3">
      <c r="B47" s="284"/>
      <c r="C47" s="269"/>
      <c r="D47" s="263"/>
      <c r="E47" s="115" t="s">
        <v>418</v>
      </c>
      <c r="F47" s="277"/>
    </row>
    <row r="48" spans="2:6" ht="14.55" customHeight="1" thickBot="1" x14ac:dyDescent="0.35">
      <c r="B48" s="284"/>
      <c r="C48" s="269"/>
      <c r="D48" s="264"/>
      <c r="E48" s="116" t="s">
        <v>419</v>
      </c>
      <c r="F48" s="278"/>
    </row>
    <row r="49" spans="2:6" ht="15.6" x14ac:dyDescent="0.3">
      <c r="B49" s="284"/>
      <c r="C49" s="269"/>
      <c r="D49" s="262" t="s">
        <v>129</v>
      </c>
      <c r="E49" s="120" t="s">
        <v>413</v>
      </c>
      <c r="F49" s="279"/>
    </row>
    <row r="50" spans="2:6" ht="15.6" x14ac:dyDescent="0.3">
      <c r="B50" s="284"/>
      <c r="C50" s="269"/>
      <c r="D50" s="263"/>
      <c r="E50" s="115" t="s">
        <v>420</v>
      </c>
      <c r="F50" s="277"/>
    </row>
    <row r="51" spans="2:6" ht="14.55" customHeight="1" thickBot="1" x14ac:dyDescent="0.35">
      <c r="B51" s="284"/>
      <c r="C51" s="269"/>
      <c r="D51" s="264"/>
      <c r="E51" s="116" t="s">
        <v>421</v>
      </c>
      <c r="F51" s="278"/>
    </row>
    <row r="52" spans="2:6" ht="15.6" x14ac:dyDescent="0.3">
      <c r="B52" s="284"/>
      <c r="C52" s="269"/>
      <c r="D52" s="262" t="s">
        <v>130</v>
      </c>
      <c r="E52" s="120" t="s">
        <v>413</v>
      </c>
      <c r="F52" s="279"/>
    </row>
    <row r="53" spans="2:6" ht="15.6" x14ac:dyDescent="0.3">
      <c r="B53" s="284"/>
      <c r="C53" s="269"/>
      <c r="D53" s="263"/>
      <c r="E53" s="115" t="s">
        <v>422</v>
      </c>
      <c r="F53" s="277"/>
    </row>
    <row r="54" spans="2:6" ht="14.55" customHeight="1" thickBot="1" x14ac:dyDescent="0.35">
      <c r="B54" s="284"/>
      <c r="C54" s="269"/>
      <c r="D54" s="264"/>
      <c r="E54" s="116" t="s">
        <v>423</v>
      </c>
      <c r="F54" s="278"/>
    </row>
    <row r="55" spans="2:6" ht="15.6" x14ac:dyDescent="0.3">
      <c r="B55" s="284"/>
      <c r="C55" s="269"/>
      <c r="D55" s="262" t="s">
        <v>131</v>
      </c>
      <c r="E55" s="120" t="s">
        <v>413</v>
      </c>
      <c r="F55" s="279"/>
    </row>
    <row r="56" spans="2:6" ht="15.6" x14ac:dyDescent="0.3">
      <c r="B56" s="284"/>
      <c r="C56" s="269"/>
      <c r="D56" s="263"/>
      <c r="E56" s="115" t="s">
        <v>424</v>
      </c>
      <c r="F56" s="277"/>
    </row>
    <row r="57" spans="2:6" ht="14.55" customHeight="1" thickBot="1" x14ac:dyDescent="0.35">
      <c r="B57" s="284"/>
      <c r="C57" s="269"/>
      <c r="D57" s="264"/>
      <c r="E57" s="116" t="s">
        <v>425</v>
      </c>
      <c r="F57" s="278"/>
    </row>
    <row r="58" spans="2:6" ht="15.6" x14ac:dyDescent="0.3">
      <c r="B58" s="284"/>
      <c r="C58" s="269"/>
      <c r="D58" s="262" t="s">
        <v>183</v>
      </c>
      <c r="E58" s="120" t="s">
        <v>413</v>
      </c>
      <c r="F58" s="279"/>
    </row>
    <row r="59" spans="2:6" ht="15.6" x14ac:dyDescent="0.3">
      <c r="B59" s="284"/>
      <c r="C59" s="269"/>
      <c r="D59" s="263"/>
      <c r="E59" s="115" t="s">
        <v>426</v>
      </c>
      <c r="F59" s="277"/>
    </row>
    <row r="60" spans="2:6" ht="14.55" customHeight="1" x14ac:dyDescent="0.3">
      <c r="B60" s="285"/>
      <c r="C60" s="270"/>
      <c r="D60" s="264"/>
      <c r="E60" s="116" t="s">
        <v>427</v>
      </c>
      <c r="F60" s="278"/>
    </row>
    <row r="61" spans="2:6" ht="19.05" customHeight="1" thickBot="1" x14ac:dyDescent="0.35">
      <c r="B61" s="205" t="s">
        <v>215</v>
      </c>
      <c r="C61" s="206"/>
      <c r="D61" s="206"/>
      <c r="E61" s="207"/>
      <c r="F61" s="40">
        <f>SUM(F40:F60)/1</f>
        <v>0</v>
      </c>
    </row>
    <row r="62" spans="2:6" ht="31.2" x14ac:dyDescent="0.3">
      <c r="B62" s="271">
        <v>3</v>
      </c>
      <c r="C62" s="274" t="s">
        <v>79</v>
      </c>
      <c r="D62" s="275" t="s">
        <v>184</v>
      </c>
      <c r="E62" s="120" t="s">
        <v>428</v>
      </c>
      <c r="F62" s="276"/>
    </row>
    <row r="63" spans="2:6" ht="78" x14ac:dyDescent="0.3">
      <c r="B63" s="272"/>
      <c r="C63" s="269"/>
      <c r="D63" s="263"/>
      <c r="E63" s="115" t="s">
        <v>429</v>
      </c>
      <c r="F63" s="277"/>
    </row>
    <row r="64" spans="2:6" ht="46.8" x14ac:dyDescent="0.3">
      <c r="B64" s="272"/>
      <c r="C64" s="269"/>
      <c r="D64" s="263"/>
      <c r="E64" s="115" t="s">
        <v>430</v>
      </c>
      <c r="F64" s="277"/>
    </row>
    <row r="65" spans="2:6" ht="31.2" x14ac:dyDescent="0.3">
      <c r="B65" s="272"/>
      <c r="C65" s="269"/>
      <c r="D65" s="263"/>
      <c r="E65" s="115" t="s">
        <v>431</v>
      </c>
      <c r="F65" s="277"/>
    </row>
    <row r="66" spans="2:6" ht="46.8" x14ac:dyDescent="0.3">
      <c r="B66" s="272"/>
      <c r="C66" s="269"/>
      <c r="D66" s="264"/>
      <c r="E66" s="115" t="s">
        <v>432</v>
      </c>
      <c r="F66" s="278"/>
    </row>
    <row r="67" spans="2:6" ht="31.2" x14ac:dyDescent="0.3">
      <c r="B67" s="272"/>
      <c r="C67" s="269"/>
      <c r="D67" s="262" t="s">
        <v>80</v>
      </c>
      <c r="E67" s="115" t="s">
        <v>433</v>
      </c>
      <c r="F67" s="279"/>
    </row>
    <row r="68" spans="2:6" ht="31.2" x14ac:dyDescent="0.3">
      <c r="B68" s="272"/>
      <c r="C68" s="269"/>
      <c r="D68" s="263"/>
      <c r="E68" s="115" t="s">
        <v>434</v>
      </c>
      <c r="F68" s="277"/>
    </row>
    <row r="69" spans="2:6" ht="15.6" x14ac:dyDescent="0.3">
      <c r="B69" s="272"/>
      <c r="C69" s="269"/>
      <c r="D69" s="263"/>
      <c r="E69" s="115" t="s">
        <v>435</v>
      </c>
      <c r="F69" s="277"/>
    </row>
    <row r="70" spans="2:6" ht="31.2" x14ac:dyDescent="0.3">
      <c r="B70" s="272"/>
      <c r="C70" s="269"/>
      <c r="D70" s="263"/>
      <c r="E70" s="115" t="s">
        <v>436</v>
      </c>
      <c r="F70" s="277"/>
    </row>
    <row r="71" spans="2:6" ht="46.8" x14ac:dyDescent="0.3">
      <c r="B71" s="272"/>
      <c r="C71" s="269"/>
      <c r="D71" s="263"/>
      <c r="E71" s="115" t="s">
        <v>437</v>
      </c>
      <c r="F71" s="277"/>
    </row>
    <row r="72" spans="2:6" ht="31.2" x14ac:dyDescent="0.3">
      <c r="B72" s="272"/>
      <c r="C72" s="269"/>
      <c r="D72" s="263"/>
      <c r="E72" s="115" t="s">
        <v>438</v>
      </c>
      <c r="F72" s="277"/>
    </row>
    <row r="73" spans="2:6" ht="31.2" x14ac:dyDescent="0.3">
      <c r="B73" s="272"/>
      <c r="C73" s="269"/>
      <c r="D73" s="264"/>
      <c r="E73" s="115" t="s">
        <v>439</v>
      </c>
      <c r="F73" s="278"/>
    </row>
    <row r="74" spans="2:6" ht="15.6" customHeight="1" x14ac:dyDescent="0.3">
      <c r="B74" s="272"/>
      <c r="C74" s="269"/>
      <c r="D74" s="262" t="s">
        <v>81</v>
      </c>
      <c r="E74" s="121" t="s">
        <v>440</v>
      </c>
      <c r="F74" s="279"/>
    </row>
    <row r="75" spans="2:6" ht="31.2" x14ac:dyDescent="0.3">
      <c r="B75" s="272"/>
      <c r="C75" s="269"/>
      <c r="D75" s="263"/>
      <c r="E75" s="121" t="s">
        <v>441</v>
      </c>
      <c r="F75" s="277"/>
    </row>
    <row r="76" spans="2:6" ht="31.2" x14ac:dyDescent="0.3">
      <c r="B76" s="272"/>
      <c r="C76" s="269"/>
      <c r="D76" s="263"/>
      <c r="E76" s="121" t="s">
        <v>442</v>
      </c>
      <c r="F76" s="277"/>
    </row>
    <row r="77" spans="2:6" ht="31.2" x14ac:dyDescent="0.3">
      <c r="B77" s="272"/>
      <c r="C77" s="269"/>
      <c r="D77" s="263"/>
      <c r="E77" s="121" t="s">
        <v>443</v>
      </c>
      <c r="F77" s="277"/>
    </row>
    <row r="78" spans="2:6" ht="31.2" x14ac:dyDescent="0.3">
      <c r="B78" s="272"/>
      <c r="C78" s="269"/>
      <c r="D78" s="263"/>
      <c r="E78" s="121" t="s">
        <v>444</v>
      </c>
      <c r="F78" s="277"/>
    </row>
    <row r="79" spans="2:6" ht="15.6" x14ac:dyDescent="0.3">
      <c r="B79" s="272"/>
      <c r="C79" s="269"/>
      <c r="D79" s="263"/>
      <c r="E79" s="121" t="s">
        <v>445</v>
      </c>
      <c r="F79" s="277"/>
    </row>
    <row r="80" spans="2:6" ht="31.2" x14ac:dyDescent="0.3">
      <c r="B80" s="272"/>
      <c r="C80" s="269"/>
      <c r="D80" s="263"/>
      <c r="E80" s="121" t="s">
        <v>446</v>
      </c>
      <c r="F80" s="277"/>
    </row>
    <row r="81" spans="2:6" ht="31.2" x14ac:dyDescent="0.3">
      <c r="B81" s="272"/>
      <c r="C81" s="269"/>
      <c r="D81" s="263"/>
      <c r="E81" s="121" t="s">
        <v>447</v>
      </c>
      <c r="F81" s="277"/>
    </row>
    <row r="82" spans="2:6" ht="15.6" x14ac:dyDescent="0.3">
      <c r="B82" s="272"/>
      <c r="C82" s="269"/>
      <c r="D82" s="263"/>
      <c r="E82" s="121" t="s">
        <v>448</v>
      </c>
      <c r="F82" s="277"/>
    </row>
    <row r="83" spans="2:6" ht="31.2" x14ac:dyDescent="0.3">
      <c r="B83" s="272"/>
      <c r="C83" s="269"/>
      <c r="D83" s="263"/>
      <c r="E83" s="121" t="s">
        <v>449</v>
      </c>
      <c r="F83" s="277"/>
    </row>
    <row r="84" spans="2:6" ht="31.2" x14ac:dyDescent="0.3">
      <c r="B84" s="272"/>
      <c r="C84" s="269"/>
      <c r="D84" s="263"/>
      <c r="E84" s="121" t="s">
        <v>450</v>
      </c>
      <c r="F84" s="277"/>
    </row>
    <row r="85" spans="2:6" ht="15.6" x14ac:dyDescent="0.3">
      <c r="B85" s="272"/>
      <c r="C85" s="269"/>
      <c r="D85" s="263"/>
      <c r="E85" s="121" t="s">
        <v>451</v>
      </c>
      <c r="F85" s="277"/>
    </row>
    <row r="86" spans="2:6" ht="31.2" x14ac:dyDescent="0.3">
      <c r="B86" s="272"/>
      <c r="C86" s="269"/>
      <c r="D86" s="263"/>
      <c r="E86" s="121" t="s">
        <v>452</v>
      </c>
      <c r="F86" s="277"/>
    </row>
    <row r="87" spans="2:6" ht="31.2" x14ac:dyDescent="0.3">
      <c r="B87" s="272"/>
      <c r="C87" s="269"/>
      <c r="D87" s="263"/>
      <c r="E87" s="121" t="s">
        <v>453</v>
      </c>
      <c r="F87" s="277"/>
    </row>
    <row r="88" spans="2:6" ht="15.6" x14ac:dyDescent="0.3">
      <c r="B88" s="272"/>
      <c r="C88" s="269"/>
      <c r="D88" s="263"/>
      <c r="E88" s="121" t="s">
        <v>454</v>
      </c>
      <c r="F88" s="277"/>
    </row>
    <row r="89" spans="2:6" ht="14.55" customHeight="1" x14ac:dyDescent="0.3">
      <c r="B89" s="272"/>
      <c r="C89" s="269"/>
      <c r="D89" s="263"/>
      <c r="E89" s="116" t="s">
        <v>455</v>
      </c>
      <c r="F89" s="277"/>
    </row>
    <row r="90" spans="2:6" ht="14.55" customHeight="1" x14ac:dyDescent="0.3">
      <c r="B90" s="272"/>
      <c r="C90" s="269"/>
      <c r="D90" s="264"/>
      <c r="E90" s="122"/>
      <c r="F90" s="278"/>
    </row>
    <row r="91" spans="2:6" ht="31.2" x14ac:dyDescent="0.3">
      <c r="B91" s="272"/>
      <c r="C91" s="269"/>
      <c r="D91" s="262" t="s">
        <v>82</v>
      </c>
      <c r="E91" s="121" t="s">
        <v>456</v>
      </c>
      <c r="F91" s="279"/>
    </row>
    <row r="92" spans="2:6" ht="31.2" x14ac:dyDescent="0.3">
      <c r="B92" s="272"/>
      <c r="C92" s="269"/>
      <c r="D92" s="263"/>
      <c r="E92" s="121" t="s">
        <v>457</v>
      </c>
      <c r="F92" s="277"/>
    </row>
    <row r="93" spans="2:6" ht="31.2" x14ac:dyDescent="0.3">
      <c r="B93" s="272"/>
      <c r="C93" s="269"/>
      <c r="D93" s="263"/>
      <c r="E93" s="121" t="s">
        <v>458</v>
      </c>
      <c r="F93" s="277"/>
    </row>
    <row r="94" spans="2:6" ht="15.6" x14ac:dyDescent="0.3">
      <c r="B94" s="272"/>
      <c r="C94" s="269"/>
      <c r="D94" s="263"/>
      <c r="E94" s="121" t="s">
        <v>459</v>
      </c>
      <c r="F94" s="277"/>
    </row>
    <row r="95" spans="2:6" ht="31.2" x14ac:dyDescent="0.3">
      <c r="B95" s="272"/>
      <c r="C95" s="269"/>
      <c r="D95" s="263"/>
      <c r="E95" s="121" t="s">
        <v>460</v>
      </c>
      <c r="F95" s="277"/>
    </row>
    <row r="96" spans="2:6" ht="31.2" x14ac:dyDescent="0.3">
      <c r="B96" s="272"/>
      <c r="C96" s="269"/>
      <c r="D96" s="264"/>
      <c r="E96" s="121" t="s">
        <v>461</v>
      </c>
      <c r="F96" s="278"/>
    </row>
    <row r="97" spans="2:6" ht="31.2" x14ac:dyDescent="0.3">
      <c r="B97" s="272"/>
      <c r="C97" s="269"/>
      <c r="D97" s="262" t="s">
        <v>83</v>
      </c>
      <c r="E97" s="121" t="s">
        <v>462</v>
      </c>
      <c r="F97" s="279"/>
    </row>
    <row r="98" spans="2:6" ht="31.2" x14ac:dyDescent="0.3">
      <c r="B98" s="272"/>
      <c r="C98" s="269"/>
      <c r="D98" s="263"/>
      <c r="E98" s="121" t="s">
        <v>463</v>
      </c>
      <c r="F98" s="277"/>
    </row>
    <row r="99" spans="2:6" ht="15.6" x14ac:dyDescent="0.3">
      <c r="B99" s="272"/>
      <c r="C99" s="269"/>
      <c r="D99" s="263"/>
      <c r="E99" s="121" t="s">
        <v>464</v>
      </c>
      <c r="F99" s="277"/>
    </row>
    <row r="100" spans="2:6" ht="31.2" x14ac:dyDescent="0.3">
      <c r="B100" s="272"/>
      <c r="C100" s="269"/>
      <c r="D100" s="263"/>
      <c r="E100" s="121" t="s">
        <v>465</v>
      </c>
      <c r="F100" s="277"/>
    </row>
    <row r="101" spans="2:6" ht="31.2" x14ac:dyDescent="0.3">
      <c r="B101" s="272"/>
      <c r="C101" s="269"/>
      <c r="D101" s="263"/>
      <c r="E101" s="121" t="s">
        <v>466</v>
      </c>
      <c r="F101" s="277"/>
    </row>
    <row r="102" spans="2:6" ht="46.8" x14ac:dyDescent="0.3">
      <c r="B102" s="272"/>
      <c r="C102" s="269"/>
      <c r="D102" s="263"/>
      <c r="E102" s="121" t="s">
        <v>467</v>
      </c>
      <c r="F102" s="277"/>
    </row>
    <row r="103" spans="2:6" ht="46.8" x14ac:dyDescent="0.3">
      <c r="B103" s="272"/>
      <c r="C103" s="269"/>
      <c r="D103" s="263"/>
      <c r="E103" s="121" t="s">
        <v>468</v>
      </c>
      <c r="F103" s="277"/>
    </row>
    <row r="104" spans="2:6" ht="62.4" x14ac:dyDescent="0.3">
      <c r="B104" s="272"/>
      <c r="C104" s="269"/>
      <c r="D104" s="263"/>
      <c r="E104" s="121" t="s">
        <v>469</v>
      </c>
      <c r="F104" s="277"/>
    </row>
    <row r="105" spans="2:6" ht="78" x14ac:dyDescent="0.3">
      <c r="B105" s="272"/>
      <c r="C105" s="269"/>
      <c r="D105" s="264"/>
      <c r="E105" s="121" t="s">
        <v>470</v>
      </c>
      <c r="F105" s="278"/>
    </row>
    <row r="106" spans="2:6" ht="31.2" x14ac:dyDescent="0.3">
      <c r="B106" s="272"/>
      <c r="C106" s="269"/>
      <c r="D106" s="262" t="s">
        <v>84</v>
      </c>
      <c r="E106" s="121" t="s">
        <v>471</v>
      </c>
      <c r="F106" s="279"/>
    </row>
    <row r="107" spans="2:6" ht="14.55" customHeight="1" x14ac:dyDescent="0.3">
      <c r="B107" s="272"/>
      <c r="C107" s="269"/>
      <c r="D107" s="264"/>
      <c r="E107" s="116" t="s">
        <v>472</v>
      </c>
      <c r="F107" s="278"/>
    </row>
    <row r="108" spans="2:6" ht="15.6" x14ac:dyDescent="0.3">
      <c r="B108" s="272"/>
      <c r="C108" s="269"/>
      <c r="D108" s="262" t="s">
        <v>85</v>
      </c>
      <c r="E108" s="121" t="s">
        <v>473</v>
      </c>
      <c r="F108" s="279"/>
    </row>
    <row r="109" spans="2:6" ht="46.8" x14ac:dyDescent="0.3">
      <c r="B109" s="272"/>
      <c r="C109" s="269"/>
      <c r="D109" s="263"/>
      <c r="E109" s="121" t="s">
        <v>474</v>
      </c>
      <c r="F109" s="277"/>
    </row>
    <row r="110" spans="2:6" ht="31.2" x14ac:dyDescent="0.3">
      <c r="B110" s="272"/>
      <c r="C110" s="269"/>
      <c r="D110" s="263"/>
      <c r="E110" s="121" t="s">
        <v>475</v>
      </c>
      <c r="F110" s="277"/>
    </row>
    <row r="111" spans="2:6" ht="15.6" x14ac:dyDescent="0.3">
      <c r="B111" s="272"/>
      <c r="C111" s="269"/>
      <c r="D111" s="263"/>
      <c r="E111" s="121" t="s">
        <v>476</v>
      </c>
      <c r="F111" s="277"/>
    </row>
    <row r="112" spans="2:6" ht="31.2" x14ac:dyDescent="0.3">
      <c r="B112" s="272"/>
      <c r="C112" s="269"/>
      <c r="D112" s="263"/>
      <c r="E112" s="121" t="s">
        <v>477</v>
      </c>
      <c r="F112" s="277"/>
    </row>
    <row r="113" spans="2:6" ht="31.2" x14ac:dyDescent="0.3">
      <c r="B113" s="272"/>
      <c r="C113" s="269"/>
      <c r="D113" s="263"/>
      <c r="E113" s="121" t="s">
        <v>478</v>
      </c>
      <c r="F113" s="277"/>
    </row>
    <row r="114" spans="2:6" ht="31.2" x14ac:dyDescent="0.3">
      <c r="B114" s="272"/>
      <c r="C114" s="269"/>
      <c r="D114" s="263"/>
      <c r="E114" s="121" t="s">
        <v>479</v>
      </c>
      <c r="F114" s="277"/>
    </row>
    <row r="115" spans="2:6" ht="15.6" x14ac:dyDescent="0.3">
      <c r="B115" s="272"/>
      <c r="C115" s="269"/>
      <c r="D115" s="263"/>
      <c r="E115" s="121" t="s">
        <v>480</v>
      </c>
      <c r="F115" s="277"/>
    </row>
    <row r="116" spans="2:6" ht="31.2" x14ac:dyDescent="0.3">
      <c r="B116" s="272"/>
      <c r="C116" s="269"/>
      <c r="D116" s="263"/>
      <c r="E116" s="121" t="s">
        <v>481</v>
      </c>
      <c r="F116" s="277"/>
    </row>
    <row r="117" spans="2:6" ht="15.6" x14ac:dyDescent="0.3">
      <c r="B117" s="272"/>
      <c r="C117" s="269"/>
      <c r="D117" s="263"/>
      <c r="E117" s="121" t="s">
        <v>482</v>
      </c>
      <c r="F117" s="277"/>
    </row>
    <row r="118" spans="2:6" ht="31.2" x14ac:dyDescent="0.3">
      <c r="B118" s="272"/>
      <c r="C118" s="269"/>
      <c r="D118" s="263"/>
      <c r="E118" s="121" t="s">
        <v>483</v>
      </c>
      <c r="F118" s="277"/>
    </row>
    <row r="119" spans="2:6" ht="31.2" x14ac:dyDescent="0.3">
      <c r="B119" s="272"/>
      <c r="C119" s="269"/>
      <c r="D119" s="263"/>
      <c r="E119" s="121" t="s">
        <v>484</v>
      </c>
      <c r="F119" s="277"/>
    </row>
    <row r="120" spans="2:6" ht="31.2" x14ac:dyDescent="0.3">
      <c r="B120" s="272"/>
      <c r="C120" s="269"/>
      <c r="D120" s="263"/>
      <c r="E120" s="121" t="s">
        <v>485</v>
      </c>
      <c r="F120" s="277"/>
    </row>
    <row r="121" spans="2:6" ht="31.2" x14ac:dyDescent="0.3">
      <c r="B121" s="272"/>
      <c r="C121" s="269"/>
      <c r="D121" s="263"/>
      <c r="E121" s="121" t="s">
        <v>486</v>
      </c>
      <c r="F121" s="277"/>
    </row>
    <row r="122" spans="2:6" ht="62.4" x14ac:dyDescent="0.3">
      <c r="B122" s="272"/>
      <c r="C122" s="269"/>
      <c r="D122" s="263"/>
      <c r="E122" s="121" t="s">
        <v>487</v>
      </c>
      <c r="F122" s="277"/>
    </row>
    <row r="123" spans="2:6" ht="62.4" x14ac:dyDescent="0.3">
      <c r="B123" s="272"/>
      <c r="C123" s="269"/>
      <c r="D123" s="263"/>
      <c r="E123" s="121" t="s">
        <v>488</v>
      </c>
      <c r="F123" s="277"/>
    </row>
    <row r="124" spans="2:6" ht="31.2" x14ac:dyDescent="0.3">
      <c r="B124" s="272"/>
      <c r="C124" s="269"/>
      <c r="D124" s="263"/>
      <c r="E124" s="121" t="s">
        <v>489</v>
      </c>
      <c r="F124" s="277"/>
    </row>
    <row r="125" spans="2:6" ht="31.8" thickBot="1" x14ac:dyDescent="0.35">
      <c r="B125" s="273"/>
      <c r="C125" s="270"/>
      <c r="D125" s="264"/>
      <c r="E125" s="121" t="s">
        <v>490</v>
      </c>
      <c r="F125" s="278"/>
    </row>
    <row r="126" spans="2:6" s="37" customFormat="1" ht="19.05" customHeight="1" thickBot="1" x14ac:dyDescent="0.4">
      <c r="B126" s="205" t="s">
        <v>47</v>
      </c>
      <c r="C126" s="206"/>
      <c r="D126" s="206"/>
      <c r="E126" s="207"/>
      <c r="F126" s="130">
        <f>SUM(F62:F125)/7</f>
        <v>0</v>
      </c>
    </row>
    <row r="127" spans="2:6" ht="15.6" customHeight="1" x14ac:dyDescent="0.3">
      <c r="B127" s="271">
        <v>4</v>
      </c>
      <c r="C127" s="274" t="s">
        <v>86</v>
      </c>
      <c r="D127" s="275" t="s">
        <v>87</v>
      </c>
      <c r="E127" s="123" t="s">
        <v>491</v>
      </c>
      <c r="F127" s="276"/>
    </row>
    <row r="128" spans="2:6" ht="15.6" x14ac:dyDescent="0.3">
      <c r="B128" s="272"/>
      <c r="C128" s="269"/>
      <c r="D128" s="263"/>
      <c r="E128" s="121" t="s">
        <v>492</v>
      </c>
      <c r="F128" s="277"/>
    </row>
    <row r="129" spans="2:6" ht="15.6" x14ac:dyDescent="0.3">
      <c r="B129" s="272"/>
      <c r="C129" s="269"/>
      <c r="D129" s="263"/>
      <c r="E129" s="121" t="s">
        <v>493</v>
      </c>
      <c r="F129" s="277"/>
    </row>
    <row r="130" spans="2:6" ht="15.6" x14ac:dyDescent="0.3">
      <c r="B130" s="272"/>
      <c r="C130" s="269"/>
      <c r="D130" s="263"/>
      <c r="E130" s="121" t="s">
        <v>494</v>
      </c>
      <c r="F130" s="277"/>
    </row>
    <row r="131" spans="2:6" ht="15.6" x14ac:dyDescent="0.3">
      <c r="B131" s="272"/>
      <c r="C131" s="269"/>
      <c r="D131" s="263"/>
      <c r="E131" s="121" t="s">
        <v>495</v>
      </c>
      <c r="F131" s="277"/>
    </row>
    <row r="132" spans="2:6" ht="15.6" x14ac:dyDescent="0.3">
      <c r="B132" s="272"/>
      <c r="C132" s="269"/>
      <c r="D132" s="263"/>
      <c r="E132" s="121" t="s">
        <v>496</v>
      </c>
      <c r="F132" s="277"/>
    </row>
    <row r="133" spans="2:6" ht="31.2" x14ac:dyDescent="0.3">
      <c r="B133" s="272"/>
      <c r="C133" s="269"/>
      <c r="D133" s="263"/>
      <c r="E133" s="121" t="s">
        <v>497</v>
      </c>
      <c r="F133" s="277"/>
    </row>
    <row r="134" spans="2:6" ht="15.6" x14ac:dyDescent="0.3">
      <c r="B134" s="272"/>
      <c r="C134" s="269"/>
      <c r="D134" s="263"/>
      <c r="E134" s="121" t="s">
        <v>498</v>
      </c>
      <c r="F134" s="277"/>
    </row>
    <row r="135" spans="2:6" ht="46.8" x14ac:dyDescent="0.3">
      <c r="B135" s="272"/>
      <c r="C135" s="269"/>
      <c r="D135" s="263"/>
      <c r="E135" s="121" t="s">
        <v>499</v>
      </c>
      <c r="F135" s="277"/>
    </row>
    <row r="136" spans="2:6" ht="31.2" x14ac:dyDescent="0.3">
      <c r="B136" s="272"/>
      <c r="C136" s="269"/>
      <c r="D136" s="264"/>
      <c r="E136" s="121" t="s">
        <v>500</v>
      </c>
      <c r="F136" s="278"/>
    </row>
    <row r="137" spans="2:6" ht="15.6" customHeight="1" x14ac:dyDescent="0.3">
      <c r="B137" s="272"/>
      <c r="C137" s="269"/>
      <c r="D137" s="262" t="s">
        <v>101</v>
      </c>
      <c r="E137" s="121" t="s">
        <v>501</v>
      </c>
      <c r="F137" s="279"/>
    </row>
    <row r="138" spans="2:6" ht="15.6" x14ac:dyDescent="0.3">
      <c r="B138" s="272"/>
      <c r="C138" s="269"/>
      <c r="D138" s="263"/>
      <c r="E138" s="121" t="s">
        <v>502</v>
      </c>
      <c r="F138" s="277"/>
    </row>
    <row r="139" spans="2:6" ht="14.55" customHeight="1" x14ac:dyDescent="0.3">
      <c r="B139" s="272"/>
      <c r="C139" s="269"/>
      <c r="D139" s="264"/>
      <c r="E139" s="116" t="s">
        <v>503</v>
      </c>
      <c r="F139" s="278"/>
    </row>
    <row r="140" spans="2:6" ht="15.6" customHeight="1" x14ac:dyDescent="0.3">
      <c r="B140" s="272"/>
      <c r="C140" s="269"/>
      <c r="D140" s="262" t="s">
        <v>504</v>
      </c>
      <c r="E140" s="121" t="s">
        <v>505</v>
      </c>
      <c r="F140" s="279"/>
    </row>
    <row r="141" spans="2:6" ht="15.6" x14ac:dyDescent="0.3">
      <c r="B141" s="272"/>
      <c r="C141" s="269"/>
      <c r="D141" s="263"/>
      <c r="E141" s="121" t="s">
        <v>506</v>
      </c>
      <c r="F141" s="277"/>
    </row>
    <row r="142" spans="2:6" ht="14.55" customHeight="1" x14ac:dyDescent="0.3">
      <c r="B142" s="272"/>
      <c r="C142" s="269"/>
      <c r="D142" s="264"/>
      <c r="E142" s="116" t="s">
        <v>507</v>
      </c>
      <c r="F142" s="278"/>
    </row>
    <row r="143" spans="2:6" ht="46.8" x14ac:dyDescent="0.3">
      <c r="B143" s="273"/>
      <c r="C143" s="270"/>
      <c r="D143" s="126" t="s">
        <v>88</v>
      </c>
      <c r="E143" s="124" t="s">
        <v>508</v>
      </c>
      <c r="F143" s="127"/>
    </row>
    <row r="144" spans="2:6" ht="19.05" customHeight="1" thickBot="1" x14ac:dyDescent="0.35">
      <c r="B144" s="205" t="s">
        <v>57</v>
      </c>
      <c r="C144" s="206"/>
      <c r="D144" s="206"/>
      <c r="E144" s="207"/>
      <c r="F144" s="40">
        <f>SUM(F127:F143)/4</f>
        <v>0</v>
      </c>
    </row>
    <row r="145" spans="2:6" ht="14.55" customHeight="1" x14ac:dyDescent="0.3">
      <c r="B145" s="280">
        <v>5</v>
      </c>
      <c r="C145" s="274" t="s">
        <v>89</v>
      </c>
      <c r="D145" s="275" t="s">
        <v>90</v>
      </c>
      <c r="E145" s="125" t="s">
        <v>509</v>
      </c>
      <c r="F145" s="274"/>
    </row>
    <row r="146" spans="2:6" ht="29.1" customHeight="1" x14ac:dyDescent="0.3">
      <c r="B146" s="281"/>
      <c r="C146" s="269"/>
      <c r="D146" s="263"/>
      <c r="E146" s="125" t="s">
        <v>510</v>
      </c>
      <c r="F146" s="269"/>
    </row>
    <row r="147" spans="2:6" ht="29.1" customHeight="1" x14ac:dyDescent="0.3">
      <c r="B147" s="281"/>
      <c r="C147" s="269"/>
      <c r="D147" s="263"/>
      <c r="E147" s="125" t="s">
        <v>511</v>
      </c>
      <c r="F147" s="269"/>
    </row>
    <row r="148" spans="2:6" ht="29.1" customHeight="1" x14ac:dyDescent="0.3">
      <c r="B148" s="281"/>
      <c r="C148" s="269"/>
      <c r="D148" s="263"/>
      <c r="E148" s="125" t="s">
        <v>512</v>
      </c>
      <c r="F148" s="269"/>
    </row>
    <row r="149" spans="2:6" ht="29.1" customHeight="1" x14ac:dyDescent="0.3">
      <c r="B149" s="281"/>
      <c r="C149" s="269"/>
      <c r="D149" s="263"/>
      <c r="E149" s="125" t="s">
        <v>513</v>
      </c>
      <c r="F149" s="269"/>
    </row>
    <row r="150" spans="2:6" ht="29.1" customHeight="1" x14ac:dyDescent="0.3">
      <c r="B150" s="281"/>
      <c r="C150" s="269"/>
      <c r="D150" s="263"/>
      <c r="E150" s="125" t="s">
        <v>514</v>
      </c>
      <c r="F150" s="269"/>
    </row>
    <row r="151" spans="2:6" ht="29.1" customHeight="1" x14ac:dyDescent="0.3">
      <c r="B151" s="281"/>
      <c r="C151" s="269"/>
      <c r="D151" s="263"/>
      <c r="E151" s="125" t="s">
        <v>515</v>
      </c>
      <c r="F151" s="269"/>
    </row>
    <row r="152" spans="2:6" ht="29.1" customHeight="1" x14ac:dyDescent="0.3">
      <c r="B152" s="281"/>
      <c r="C152" s="269"/>
      <c r="D152" s="263"/>
      <c r="E152" s="125" t="s">
        <v>516</v>
      </c>
      <c r="F152" s="269"/>
    </row>
    <row r="153" spans="2:6" ht="14.55" customHeight="1" x14ac:dyDescent="0.3">
      <c r="B153" s="281"/>
      <c r="C153" s="269"/>
      <c r="D153" s="263"/>
      <c r="E153" s="125" t="s">
        <v>517</v>
      </c>
      <c r="F153" s="269"/>
    </row>
    <row r="154" spans="2:6" ht="43.5" customHeight="1" x14ac:dyDescent="0.3">
      <c r="B154" s="281"/>
      <c r="C154" s="269"/>
      <c r="D154" s="263"/>
      <c r="E154" s="125" t="s">
        <v>518</v>
      </c>
      <c r="F154" s="269"/>
    </row>
    <row r="155" spans="2:6" ht="43.5" customHeight="1" x14ac:dyDescent="0.3">
      <c r="B155" s="281"/>
      <c r="C155" s="269"/>
      <c r="D155" s="263"/>
      <c r="E155" s="125" t="s">
        <v>519</v>
      </c>
      <c r="F155" s="269"/>
    </row>
    <row r="156" spans="2:6" ht="43.5" customHeight="1" x14ac:dyDescent="0.3">
      <c r="B156" s="281"/>
      <c r="C156" s="269"/>
      <c r="D156" s="263"/>
      <c r="E156" s="125" t="s">
        <v>520</v>
      </c>
      <c r="F156" s="269"/>
    </row>
    <row r="157" spans="2:6" ht="29.1" customHeight="1" x14ac:dyDescent="0.3">
      <c r="B157" s="281"/>
      <c r="C157" s="269"/>
      <c r="D157" s="263"/>
      <c r="E157" s="125" t="s">
        <v>521</v>
      </c>
      <c r="F157" s="269"/>
    </row>
    <row r="158" spans="2:6" ht="29.1" customHeight="1" x14ac:dyDescent="0.3">
      <c r="B158" s="281"/>
      <c r="C158" s="269"/>
      <c r="D158" s="263"/>
      <c r="E158" s="125" t="s">
        <v>522</v>
      </c>
      <c r="F158" s="269"/>
    </row>
    <row r="159" spans="2:6" ht="14.55" customHeight="1" x14ac:dyDescent="0.3">
      <c r="B159" s="281"/>
      <c r="C159" s="269"/>
      <c r="D159" s="263"/>
      <c r="E159" s="125" t="s">
        <v>523</v>
      </c>
      <c r="F159" s="269"/>
    </row>
    <row r="160" spans="2:6" ht="14.55" customHeight="1" x14ac:dyDescent="0.3">
      <c r="B160" s="281"/>
      <c r="C160" s="269"/>
      <c r="D160" s="263"/>
      <c r="E160" s="125" t="s">
        <v>524</v>
      </c>
      <c r="F160" s="269"/>
    </row>
    <row r="161" spans="2:6" ht="14.55" customHeight="1" x14ac:dyDescent="0.3">
      <c r="B161" s="281"/>
      <c r="C161" s="269"/>
      <c r="D161" s="264"/>
      <c r="E161" s="125" t="s">
        <v>525</v>
      </c>
      <c r="F161" s="270"/>
    </row>
    <row r="162" spans="2:6" ht="29.1" customHeight="1" x14ac:dyDescent="0.3">
      <c r="B162" s="281"/>
      <c r="C162" s="269"/>
      <c r="D162" s="262" t="s">
        <v>91</v>
      </c>
      <c r="E162" s="125" t="s">
        <v>526</v>
      </c>
      <c r="F162" s="268"/>
    </row>
    <row r="163" spans="2:6" ht="29.1" customHeight="1" x14ac:dyDescent="0.3">
      <c r="B163" s="281"/>
      <c r="C163" s="269"/>
      <c r="D163" s="263"/>
      <c r="E163" s="125" t="s">
        <v>527</v>
      </c>
      <c r="F163" s="269"/>
    </row>
    <row r="164" spans="2:6" ht="14.55" customHeight="1" x14ac:dyDescent="0.3">
      <c r="B164" s="281"/>
      <c r="C164" s="269"/>
      <c r="D164" s="263"/>
      <c r="E164" s="125" t="s">
        <v>528</v>
      </c>
      <c r="F164" s="269"/>
    </row>
    <row r="165" spans="2:6" ht="14.55" customHeight="1" x14ac:dyDescent="0.3">
      <c r="B165" s="281"/>
      <c r="C165" s="269"/>
      <c r="D165" s="263"/>
      <c r="E165" s="125" t="s">
        <v>529</v>
      </c>
      <c r="F165" s="269"/>
    </row>
    <row r="166" spans="2:6" ht="29.1" customHeight="1" x14ac:dyDescent="0.3">
      <c r="B166" s="281"/>
      <c r="C166" s="269"/>
      <c r="D166" s="263"/>
      <c r="E166" s="125" t="s">
        <v>530</v>
      </c>
      <c r="F166" s="269"/>
    </row>
    <row r="167" spans="2:6" ht="14.55" customHeight="1" x14ac:dyDescent="0.3">
      <c r="B167" s="281"/>
      <c r="C167" s="269"/>
      <c r="D167" s="263"/>
      <c r="E167" s="125" t="s">
        <v>531</v>
      </c>
      <c r="F167" s="269"/>
    </row>
    <row r="168" spans="2:6" ht="29.1" customHeight="1" x14ac:dyDescent="0.3">
      <c r="B168" s="281"/>
      <c r="C168" s="269"/>
      <c r="D168" s="263"/>
      <c r="E168" s="125" t="s">
        <v>532</v>
      </c>
      <c r="F168" s="269"/>
    </row>
    <row r="169" spans="2:6" ht="19.5" customHeight="1" x14ac:dyDescent="0.3">
      <c r="B169" s="281"/>
      <c r="C169" s="269"/>
      <c r="D169" s="263"/>
      <c r="E169" s="125" t="s">
        <v>533</v>
      </c>
      <c r="F169" s="269"/>
    </row>
    <row r="170" spans="2:6" ht="14.55" customHeight="1" x14ac:dyDescent="0.3">
      <c r="B170" s="281"/>
      <c r="C170" s="269"/>
      <c r="D170" s="264"/>
      <c r="E170" s="125" t="s">
        <v>534</v>
      </c>
      <c r="F170" s="270"/>
    </row>
    <row r="171" spans="2:6" ht="14.55" customHeight="1" x14ac:dyDescent="0.3">
      <c r="B171" s="281"/>
      <c r="C171" s="269"/>
      <c r="D171" s="262" t="s">
        <v>92</v>
      </c>
      <c r="E171" s="125" t="s">
        <v>543</v>
      </c>
      <c r="F171" s="268"/>
    </row>
    <row r="172" spans="2:6" ht="14.55" customHeight="1" x14ac:dyDescent="0.3">
      <c r="B172" s="281"/>
      <c r="C172" s="269"/>
      <c r="D172" s="263"/>
      <c r="E172" s="125" t="s">
        <v>544</v>
      </c>
      <c r="F172" s="269"/>
    </row>
    <row r="173" spans="2:6" ht="29.1" customHeight="1" x14ac:dyDescent="0.3">
      <c r="B173" s="282"/>
      <c r="C173" s="270"/>
      <c r="D173" s="264"/>
      <c r="E173" s="125" t="s">
        <v>545</v>
      </c>
      <c r="F173" s="270"/>
    </row>
    <row r="174" spans="2:6" ht="19.05" customHeight="1" thickBot="1" x14ac:dyDescent="0.35">
      <c r="B174" s="205" t="s">
        <v>233</v>
      </c>
      <c r="C174" s="206"/>
      <c r="D174" s="206"/>
      <c r="E174" s="207"/>
      <c r="F174" s="40">
        <f>SUM(F145:F173)/3</f>
        <v>0</v>
      </c>
    </row>
    <row r="175" spans="2:6" ht="15.6" customHeight="1" x14ac:dyDescent="0.3">
      <c r="B175" s="271">
        <v>6</v>
      </c>
      <c r="C175" s="274" t="s">
        <v>93</v>
      </c>
      <c r="D175" s="275" t="s">
        <v>94</v>
      </c>
      <c r="E175" s="122" t="s">
        <v>546</v>
      </c>
      <c r="F175" s="276"/>
    </row>
    <row r="176" spans="2:6" ht="15.6" x14ac:dyDescent="0.3">
      <c r="B176" s="272"/>
      <c r="C176" s="269"/>
      <c r="D176" s="263"/>
      <c r="E176" s="115" t="s">
        <v>547</v>
      </c>
      <c r="F176" s="277"/>
    </row>
    <row r="177" spans="2:6" ht="15.6" x14ac:dyDescent="0.3">
      <c r="B177" s="272"/>
      <c r="C177" s="269"/>
      <c r="D177" s="263"/>
      <c r="E177" s="115" t="s">
        <v>548</v>
      </c>
      <c r="F177" s="277"/>
    </row>
    <row r="178" spans="2:6" ht="31.2" x14ac:dyDescent="0.3">
      <c r="B178" s="272"/>
      <c r="C178" s="269"/>
      <c r="D178" s="264"/>
      <c r="E178" s="115" t="s">
        <v>549</v>
      </c>
      <c r="F178" s="278"/>
    </row>
    <row r="179" spans="2:6" ht="31.2" x14ac:dyDescent="0.3">
      <c r="B179" s="272"/>
      <c r="C179" s="269"/>
      <c r="D179" s="262" t="s">
        <v>95</v>
      </c>
      <c r="E179" s="115" t="s">
        <v>550</v>
      </c>
      <c r="F179" s="279"/>
    </row>
    <row r="180" spans="2:6" ht="31.2" x14ac:dyDescent="0.3">
      <c r="B180" s="272"/>
      <c r="C180" s="269"/>
      <c r="D180" s="263"/>
      <c r="E180" s="115" t="s">
        <v>551</v>
      </c>
      <c r="F180" s="277"/>
    </row>
    <row r="181" spans="2:6" ht="31.2" x14ac:dyDescent="0.3">
      <c r="B181" s="272"/>
      <c r="C181" s="269"/>
      <c r="D181" s="264"/>
      <c r="E181" s="115" t="s">
        <v>552</v>
      </c>
      <c r="F181" s="278"/>
    </row>
    <row r="182" spans="2:6" ht="31.2" x14ac:dyDescent="0.3">
      <c r="B182" s="272"/>
      <c r="C182" s="269"/>
      <c r="D182" s="262" t="s">
        <v>96</v>
      </c>
      <c r="E182" s="115" t="s">
        <v>553</v>
      </c>
      <c r="F182" s="262"/>
    </row>
    <row r="183" spans="2:6" ht="31.2" x14ac:dyDescent="0.3">
      <c r="B183" s="272"/>
      <c r="C183" s="269"/>
      <c r="D183" s="263"/>
      <c r="E183" s="115" t="s">
        <v>554</v>
      </c>
      <c r="F183" s="263"/>
    </row>
    <row r="184" spans="2:6" ht="31.2" x14ac:dyDescent="0.3">
      <c r="B184" s="272"/>
      <c r="C184" s="269"/>
      <c r="D184" s="263"/>
      <c r="E184" s="115" t="s">
        <v>555</v>
      </c>
      <c r="F184" s="263"/>
    </row>
    <row r="185" spans="2:6" ht="31.2" x14ac:dyDescent="0.3">
      <c r="B185" s="272"/>
      <c r="C185" s="269"/>
      <c r="D185" s="263"/>
      <c r="E185" s="115" t="s">
        <v>556</v>
      </c>
      <c r="F185" s="263"/>
    </row>
    <row r="186" spans="2:6" ht="31.2" x14ac:dyDescent="0.3">
      <c r="B186" s="272"/>
      <c r="C186" s="269"/>
      <c r="D186" s="263"/>
      <c r="E186" s="115" t="s">
        <v>557</v>
      </c>
      <c r="F186" s="263"/>
    </row>
    <row r="187" spans="2:6" ht="31.2" x14ac:dyDescent="0.3">
      <c r="B187" s="272"/>
      <c r="C187" s="269"/>
      <c r="D187" s="263"/>
      <c r="E187" s="115" t="s">
        <v>558</v>
      </c>
      <c r="F187" s="263"/>
    </row>
    <row r="188" spans="2:6" ht="31.2" x14ac:dyDescent="0.3">
      <c r="B188" s="272"/>
      <c r="C188" s="269"/>
      <c r="D188" s="263"/>
      <c r="E188" s="115" t="s">
        <v>559</v>
      </c>
      <c r="F188" s="263"/>
    </row>
    <row r="189" spans="2:6" ht="31.2" x14ac:dyDescent="0.3">
      <c r="B189" s="272"/>
      <c r="C189" s="269"/>
      <c r="D189" s="263"/>
      <c r="E189" s="115" t="s">
        <v>560</v>
      </c>
      <c r="F189" s="263"/>
    </row>
    <row r="190" spans="2:6" ht="31.2" x14ac:dyDescent="0.3">
      <c r="B190" s="272"/>
      <c r="C190" s="269"/>
      <c r="D190" s="263"/>
      <c r="E190" s="115" t="s">
        <v>561</v>
      </c>
      <c r="F190" s="263"/>
    </row>
    <row r="191" spans="2:6" ht="31.2" x14ac:dyDescent="0.3">
      <c r="B191" s="273"/>
      <c r="C191" s="270"/>
      <c r="D191" s="264"/>
      <c r="E191" s="115" t="s">
        <v>562</v>
      </c>
      <c r="F191" s="264"/>
    </row>
    <row r="192" spans="2:6" ht="19.05" customHeight="1" thickBot="1" x14ac:dyDescent="0.4">
      <c r="B192" s="265" t="s">
        <v>234</v>
      </c>
      <c r="C192" s="266"/>
      <c r="D192" s="266"/>
      <c r="E192" s="267"/>
      <c r="F192" s="40">
        <f>SUM(F175:F191)/3</f>
        <v>0</v>
      </c>
    </row>
  </sheetData>
  <mergeCells count="78">
    <mergeCell ref="D182:D191"/>
    <mergeCell ref="F182:F191"/>
    <mergeCell ref="B192:E192"/>
    <mergeCell ref="D171:D173"/>
    <mergeCell ref="F171:F173"/>
    <mergeCell ref="B174:E174"/>
    <mergeCell ref="B175:B191"/>
    <mergeCell ref="C175:C191"/>
    <mergeCell ref="D175:D178"/>
    <mergeCell ref="F175:F178"/>
    <mergeCell ref="D179:D181"/>
    <mergeCell ref="F179:F181"/>
    <mergeCell ref="B144:E144"/>
    <mergeCell ref="B145:B173"/>
    <mergeCell ref="C145:C173"/>
    <mergeCell ref="D145:D161"/>
    <mergeCell ref="F145:F161"/>
    <mergeCell ref="D162:D170"/>
    <mergeCell ref="F162:F170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BA9A-5878-4F71-95DD-8731B675A23F}">
  <dimension ref="B2:F195"/>
  <sheetViews>
    <sheetView zoomScale="64" zoomScaleNormal="64" workbookViewId="0">
      <selection activeCell="F145" sqref="F145:F161"/>
    </sheetView>
  </sheetViews>
  <sheetFormatPr defaultColWidth="8.77734375" defaultRowHeight="18" x14ac:dyDescent="0.35"/>
  <cols>
    <col min="1" max="1" width="8.77734375" style="5" customWidth="1"/>
    <col min="2" max="2" width="4.5546875" style="37" customWidth="1"/>
    <col min="3" max="4" width="46.21875" style="34" customWidth="1"/>
    <col min="5" max="5" width="48.77734375" style="34" customWidth="1"/>
    <col min="6" max="6" width="17" style="6" customWidth="1"/>
    <col min="7" max="16384" width="8.77734375" style="5"/>
  </cols>
  <sheetData>
    <row r="2" spans="2:6" ht="17.100000000000001" customHeight="1" thickBot="1" x14ac:dyDescent="0.4">
      <c r="B2" s="112" t="s">
        <v>406</v>
      </c>
      <c r="C2" s="113"/>
      <c r="D2" s="113"/>
      <c r="E2" s="113"/>
      <c r="F2" s="113"/>
    </row>
    <row r="3" spans="2:6" ht="31.2" x14ac:dyDescent="0.35">
      <c r="B3" s="114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3">
      <c r="B4" s="286">
        <v>1</v>
      </c>
      <c r="C4" s="268" t="s">
        <v>71</v>
      </c>
      <c r="D4" s="262" t="s">
        <v>72</v>
      </c>
      <c r="E4" s="115" t="s">
        <v>378</v>
      </c>
      <c r="F4" s="279"/>
    </row>
    <row r="5" spans="2:6" ht="20.100000000000001" customHeight="1" x14ac:dyDescent="0.3">
      <c r="B5" s="272"/>
      <c r="C5" s="269"/>
      <c r="D5" s="264"/>
      <c r="E5" s="116" t="s">
        <v>377</v>
      </c>
      <c r="F5" s="278"/>
    </row>
    <row r="6" spans="2:6" ht="40.049999999999997" customHeight="1" x14ac:dyDescent="0.3">
      <c r="B6" s="272"/>
      <c r="C6" s="269"/>
      <c r="D6" s="126" t="s">
        <v>97</v>
      </c>
      <c r="E6" s="116" t="s">
        <v>407</v>
      </c>
      <c r="F6" s="127"/>
    </row>
    <row r="7" spans="2:6" ht="15.6" customHeight="1" x14ac:dyDescent="0.3">
      <c r="B7" s="272"/>
      <c r="C7" s="269"/>
      <c r="D7" s="262" t="s">
        <v>73</v>
      </c>
      <c r="E7" s="115" t="s">
        <v>379</v>
      </c>
      <c r="F7" s="279"/>
    </row>
    <row r="8" spans="2:6" ht="15.6" x14ac:dyDescent="0.3">
      <c r="B8" s="272"/>
      <c r="C8" s="269"/>
      <c r="D8" s="263"/>
      <c r="E8" s="115" t="s">
        <v>380</v>
      </c>
      <c r="F8" s="277"/>
    </row>
    <row r="9" spans="2:6" ht="15.6" x14ac:dyDescent="0.3">
      <c r="B9" s="272"/>
      <c r="C9" s="269"/>
      <c r="D9" s="263"/>
      <c r="E9" s="115" t="s">
        <v>381</v>
      </c>
      <c r="F9" s="277"/>
    </row>
    <row r="10" spans="2:6" ht="15.6" x14ac:dyDescent="0.3">
      <c r="B10" s="272"/>
      <c r="C10" s="269"/>
      <c r="D10" s="263"/>
      <c r="E10" s="115" t="s">
        <v>382</v>
      </c>
      <c r="F10" s="277"/>
    </row>
    <row r="11" spans="2:6" ht="15.6" x14ac:dyDescent="0.3">
      <c r="B11" s="272"/>
      <c r="C11" s="269"/>
      <c r="D11" s="264"/>
      <c r="E11" s="118" t="s">
        <v>383</v>
      </c>
      <c r="F11" s="278"/>
    </row>
    <row r="12" spans="2:6" ht="15.6" customHeight="1" x14ac:dyDescent="0.3">
      <c r="B12" s="272"/>
      <c r="C12" s="269"/>
      <c r="D12" s="262" t="s">
        <v>74</v>
      </c>
      <c r="E12" s="115" t="s">
        <v>384</v>
      </c>
      <c r="F12" s="279"/>
    </row>
    <row r="13" spans="2:6" ht="31.2" x14ac:dyDescent="0.3">
      <c r="B13" s="272"/>
      <c r="C13" s="269"/>
      <c r="D13" s="263"/>
      <c r="E13" s="115" t="s">
        <v>385</v>
      </c>
      <c r="F13" s="277"/>
    </row>
    <row r="14" spans="2:6" ht="15.6" x14ac:dyDescent="0.3">
      <c r="B14" s="272"/>
      <c r="C14" s="269"/>
      <c r="D14" s="263"/>
      <c r="E14" s="115" t="s">
        <v>386</v>
      </c>
      <c r="F14" s="277"/>
    </row>
    <row r="15" spans="2:6" ht="15.6" x14ac:dyDescent="0.3">
      <c r="B15" s="272"/>
      <c r="C15" s="269"/>
      <c r="D15" s="263"/>
      <c r="E15" s="115" t="s">
        <v>387</v>
      </c>
      <c r="F15" s="277"/>
    </row>
    <row r="16" spans="2:6" ht="15.6" x14ac:dyDescent="0.3">
      <c r="B16" s="272"/>
      <c r="C16" s="269"/>
      <c r="D16" s="264"/>
      <c r="E16" s="115" t="s">
        <v>388</v>
      </c>
      <c r="F16" s="278"/>
    </row>
    <row r="17" spans="2:6" ht="31.2" x14ac:dyDescent="0.3">
      <c r="B17" s="272"/>
      <c r="C17" s="269"/>
      <c r="D17" s="262" t="s">
        <v>75</v>
      </c>
      <c r="E17" s="115" t="s">
        <v>389</v>
      </c>
      <c r="F17" s="279"/>
    </row>
    <row r="18" spans="2:6" ht="15.6" x14ac:dyDescent="0.3">
      <c r="B18" s="272"/>
      <c r="C18" s="269"/>
      <c r="D18" s="263"/>
      <c r="E18" s="115" t="s">
        <v>390</v>
      </c>
      <c r="F18" s="277"/>
    </row>
    <row r="19" spans="2:6" ht="14.55" customHeight="1" x14ac:dyDescent="0.3">
      <c r="B19" s="272"/>
      <c r="C19" s="269"/>
      <c r="D19" s="264"/>
      <c r="E19" s="116" t="s">
        <v>391</v>
      </c>
      <c r="F19" s="278"/>
    </row>
    <row r="20" spans="2:6" ht="31.2" x14ac:dyDescent="0.3">
      <c r="B20" s="272"/>
      <c r="C20" s="269"/>
      <c r="D20" s="262" t="s">
        <v>182</v>
      </c>
      <c r="E20" s="115" t="s">
        <v>392</v>
      </c>
      <c r="F20" s="279"/>
    </row>
    <row r="21" spans="2:6" ht="15.6" x14ac:dyDescent="0.3">
      <c r="B21" s="272"/>
      <c r="C21" s="269"/>
      <c r="D21" s="263"/>
      <c r="E21" s="115" t="s">
        <v>393</v>
      </c>
      <c r="F21" s="277"/>
    </row>
    <row r="22" spans="2:6" ht="15.6" x14ac:dyDescent="0.3">
      <c r="B22" s="272"/>
      <c r="C22" s="269"/>
      <c r="D22" s="263"/>
      <c r="E22" s="115" t="s">
        <v>394</v>
      </c>
      <c r="F22" s="277"/>
    </row>
    <row r="23" spans="2:6" ht="15.6" x14ac:dyDescent="0.3">
      <c r="B23" s="272"/>
      <c r="C23" s="269"/>
      <c r="D23" s="263"/>
      <c r="E23" s="115" t="s">
        <v>395</v>
      </c>
      <c r="F23" s="277"/>
    </row>
    <row r="24" spans="2:6" ht="31.2" x14ac:dyDescent="0.3">
      <c r="B24" s="272"/>
      <c r="C24" s="269"/>
      <c r="D24" s="263"/>
      <c r="E24" s="115" t="s">
        <v>396</v>
      </c>
      <c r="F24" s="277"/>
    </row>
    <row r="25" spans="2:6" ht="15.6" x14ac:dyDescent="0.3">
      <c r="B25" s="272"/>
      <c r="C25" s="269"/>
      <c r="D25" s="263"/>
      <c r="E25" s="115" t="s">
        <v>397</v>
      </c>
      <c r="F25" s="277"/>
    </row>
    <row r="26" spans="2:6" ht="15.6" x14ac:dyDescent="0.3">
      <c r="B26" s="272"/>
      <c r="C26" s="269"/>
      <c r="D26" s="263"/>
      <c r="E26" s="115" t="s">
        <v>398</v>
      </c>
      <c r="F26" s="277"/>
    </row>
    <row r="27" spans="2:6" ht="15.6" x14ac:dyDescent="0.3">
      <c r="B27" s="272"/>
      <c r="C27" s="269"/>
      <c r="D27" s="263"/>
      <c r="E27" s="115" t="s">
        <v>399</v>
      </c>
      <c r="F27" s="277"/>
    </row>
    <row r="28" spans="2:6" ht="31.2" x14ac:dyDescent="0.3">
      <c r="B28" s="272"/>
      <c r="C28" s="269"/>
      <c r="D28" s="263"/>
      <c r="E28" s="115" t="s">
        <v>400</v>
      </c>
      <c r="F28" s="277"/>
    </row>
    <row r="29" spans="2:6" ht="31.2" x14ac:dyDescent="0.3">
      <c r="B29" s="272"/>
      <c r="C29" s="269"/>
      <c r="D29" s="264"/>
      <c r="E29" s="115" t="s">
        <v>401</v>
      </c>
      <c r="F29" s="278"/>
    </row>
    <row r="30" spans="2:6" ht="15.6" customHeight="1" x14ac:dyDescent="0.3">
      <c r="B30" s="272"/>
      <c r="C30" s="269"/>
      <c r="D30" s="262" t="s">
        <v>76</v>
      </c>
      <c r="E30" s="119" t="s">
        <v>402</v>
      </c>
      <c r="F30" s="279"/>
    </row>
    <row r="31" spans="2:6" ht="15.6" x14ac:dyDescent="0.3">
      <c r="B31" s="272"/>
      <c r="C31" s="269"/>
      <c r="D31" s="263"/>
      <c r="E31" s="115" t="s">
        <v>403</v>
      </c>
      <c r="F31" s="277"/>
    </row>
    <row r="32" spans="2:6" ht="15.6" x14ac:dyDescent="0.3">
      <c r="B32" s="272"/>
      <c r="C32" s="269"/>
      <c r="D32" s="263"/>
      <c r="E32" s="115" t="s">
        <v>404</v>
      </c>
      <c r="F32" s="277"/>
    </row>
    <row r="33" spans="2:6" ht="15.6" x14ac:dyDescent="0.3">
      <c r="B33" s="272"/>
      <c r="C33" s="269"/>
      <c r="D33" s="263"/>
      <c r="E33" s="115" t="s">
        <v>405</v>
      </c>
      <c r="F33" s="277"/>
    </row>
    <row r="34" spans="2:6" ht="14.55" customHeight="1" x14ac:dyDescent="0.3">
      <c r="B34" s="272"/>
      <c r="C34" s="269"/>
      <c r="D34" s="264"/>
      <c r="E34" s="116" t="s">
        <v>408</v>
      </c>
      <c r="F34" s="278"/>
    </row>
    <row r="35" spans="2:6" ht="15.6" customHeight="1" x14ac:dyDescent="0.3">
      <c r="B35" s="272"/>
      <c r="C35" s="269"/>
      <c r="D35" s="262" t="s">
        <v>77</v>
      </c>
      <c r="E35" s="115" t="s">
        <v>409</v>
      </c>
      <c r="F35" s="279"/>
    </row>
    <row r="36" spans="2:6" ht="15.6" x14ac:dyDescent="0.3">
      <c r="B36" s="272"/>
      <c r="C36" s="269"/>
      <c r="D36" s="263"/>
      <c r="E36" s="115" t="s">
        <v>410</v>
      </c>
      <c r="F36" s="277"/>
    </row>
    <row r="37" spans="2:6" ht="15.6" x14ac:dyDescent="0.3">
      <c r="B37" s="272"/>
      <c r="C37" s="269"/>
      <c r="D37" s="263"/>
      <c r="E37" s="115" t="s">
        <v>411</v>
      </c>
      <c r="F37" s="277"/>
    </row>
    <row r="38" spans="2:6" ht="14.55" customHeight="1" x14ac:dyDescent="0.3">
      <c r="B38" s="273"/>
      <c r="C38" s="270"/>
      <c r="D38" s="264"/>
      <c r="E38" s="116" t="s">
        <v>412</v>
      </c>
      <c r="F38" s="278"/>
    </row>
    <row r="39" spans="2:6" ht="19.05" customHeight="1" thickBot="1" x14ac:dyDescent="0.35">
      <c r="B39" s="205" t="s">
        <v>39</v>
      </c>
      <c r="C39" s="206"/>
      <c r="D39" s="206"/>
      <c r="E39" s="207"/>
      <c r="F39" s="40">
        <f>SUM(F4:F38)/8</f>
        <v>0</v>
      </c>
    </row>
    <row r="40" spans="2:6" ht="15.6" customHeight="1" x14ac:dyDescent="0.3">
      <c r="B40" s="283">
        <v>2</v>
      </c>
      <c r="C40" s="274" t="s">
        <v>335</v>
      </c>
      <c r="D40" s="275" t="s">
        <v>126</v>
      </c>
      <c r="E40" s="120" t="s">
        <v>413</v>
      </c>
      <c r="F40" s="276"/>
    </row>
    <row r="41" spans="2:6" ht="15.6" x14ac:dyDescent="0.3">
      <c r="B41" s="284"/>
      <c r="C41" s="269"/>
      <c r="D41" s="263"/>
      <c r="E41" s="115" t="s">
        <v>414</v>
      </c>
      <c r="F41" s="277"/>
    </row>
    <row r="42" spans="2:6" ht="14.55" customHeight="1" thickBot="1" x14ac:dyDescent="0.35">
      <c r="B42" s="284"/>
      <c r="C42" s="269"/>
      <c r="D42" s="264"/>
      <c r="E42" s="116" t="s">
        <v>415</v>
      </c>
      <c r="F42" s="278"/>
    </row>
    <row r="43" spans="2:6" ht="15.6" x14ac:dyDescent="0.3">
      <c r="B43" s="284"/>
      <c r="C43" s="269"/>
      <c r="D43" s="262" t="s">
        <v>127</v>
      </c>
      <c r="E43" s="120" t="s">
        <v>413</v>
      </c>
      <c r="F43" s="279"/>
    </row>
    <row r="44" spans="2:6" ht="15.6" x14ac:dyDescent="0.3">
      <c r="B44" s="284"/>
      <c r="C44" s="269"/>
      <c r="D44" s="263"/>
      <c r="E44" s="115" t="s">
        <v>416</v>
      </c>
      <c r="F44" s="277"/>
    </row>
    <row r="45" spans="2:6" ht="14.55" customHeight="1" thickBot="1" x14ac:dyDescent="0.35">
      <c r="B45" s="284"/>
      <c r="C45" s="269"/>
      <c r="D45" s="264"/>
      <c r="E45" s="116" t="s">
        <v>417</v>
      </c>
      <c r="F45" s="278"/>
    </row>
    <row r="46" spans="2:6" ht="15.6" x14ac:dyDescent="0.3">
      <c r="B46" s="284"/>
      <c r="C46" s="269"/>
      <c r="D46" s="262" t="s">
        <v>128</v>
      </c>
      <c r="E46" s="120" t="s">
        <v>413</v>
      </c>
      <c r="F46" s="279"/>
    </row>
    <row r="47" spans="2:6" ht="15.6" x14ac:dyDescent="0.3">
      <c r="B47" s="284"/>
      <c r="C47" s="269"/>
      <c r="D47" s="263"/>
      <c r="E47" s="115" t="s">
        <v>418</v>
      </c>
      <c r="F47" s="277"/>
    </row>
    <row r="48" spans="2:6" ht="14.55" customHeight="1" thickBot="1" x14ac:dyDescent="0.35">
      <c r="B48" s="284"/>
      <c r="C48" s="269"/>
      <c r="D48" s="264"/>
      <c r="E48" s="116" t="s">
        <v>419</v>
      </c>
      <c r="F48" s="278"/>
    </row>
    <row r="49" spans="2:6" ht="15.6" x14ac:dyDescent="0.3">
      <c r="B49" s="284"/>
      <c r="C49" s="269"/>
      <c r="D49" s="262" t="s">
        <v>129</v>
      </c>
      <c r="E49" s="120" t="s">
        <v>413</v>
      </c>
      <c r="F49" s="279"/>
    </row>
    <row r="50" spans="2:6" ht="15.6" x14ac:dyDescent="0.3">
      <c r="B50" s="284"/>
      <c r="C50" s="269"/>
      <c r="D50" s="263"/>
      <c r="E50" s="115" t="s">
        <v>420</v>
      </c>
      <c r="F50" s="277"/>
    </row>
    <row r="51" spans="2:6" ht="14.55" customHeight="1" thickBot="1" x14ac:dyDescent="0.35">
      <c r="B51" s="284"/>
      <c r="C51" s="269"/>
      <c r="D51" s="264"/>
      <c r="E51" s="116" t="s">
        <v>421</v>
      </c>
      <c r="F51" s="278"/>
    </row>
    <row r="52" spans="2:6" ht="15.6" x14ac:dyDescent="0.3">
      <c r="B52" s="284"/>
      <c r="C52" s="269"/>
      <c r="D52" s="262" t="s">
        <v>130</v>
      </c>
      <c r="E52" s="120" t="s">
        <v>413</v>
      </c>
      <c r="F52" s="279"/>
    </row>
    <row r="53" spans="2:6" ht="15.6" x14ac:dyDescent="0.3">
      <c r="B53" s="284"/>
      <c r="C53" s="269"/>
      <c r="D53" s="263"/>
      <c r="E53" s="115" t="s">
        <v>422</v>
      </c>
      <c r="F53" s="277"/>
    </row>
    <row r="54" spans="2:6" ht="14.55" customHeight="1" thickBot="1" x14ac:dyDescent="0.35">
      <c r="B54" s="284"/>
      <c r="C54" s="269"/>
      <c r="D54" s="264"/>
      <c r="E54" s="116" t="s">
        <v>423</v>
      </c>
      <c r="F54" s="278"/>
    </row>
    <row r="55" spans="2:6" ht="15.6" x14ac:dyDescent="0.3">
      <c r="B55" s="284"/>
      <c r="C55" s="269"/>
      <c r="D55" s="262" t="s">
        <v>131</v>
      </c>
      <c r="E55" s="120" t="s">
        <v>413</v>
      </c>
      <c r="F55" s="279"/>
    </row>
    <row r="56" spans="2:6" ht="15.6" x14ac:dyDescent="0.3">
      <c r="B56" s="284"/>
      <c r="C56" s="269"/>
      <c r="D56" s="263"/>
      <c r="E56" s="115" t="s">
        <v>424</v>
      </c>
      <c r="F56" s="277"/>
    </row>
    <row r="57" spans="2:6" ht="14.55" customHeight="1" thickBot="1" x14ac:dyDescent="0.35">
      <c r="B57" s="284"/>
      <c r="C57" s="269"/>
      <c r="D57" s="264"/>
      <c r="E57" s="116" t="s">
        <v>425</v>
      </c>
      <c r="F57" s="278"/>
    </row>
    <row r="58" spans="2:6" ht="15.6" x14ac:dyDescent="0.3">
      <c r="B58" s="284"/>
      <c r="C58" s="269"/>
      <c r="D58" s="262" t="s">
        <v>183</v>
      </c>
      <c r="E58" s="120" t="s">
        <v>413</v>
      </c>
      <c r="F58" s="279"/>
    </row>
    <row r="59" spans="2:6" ht="15.6" x14ac:dyDescent="0.3">
      <c r="B59" s="284"/>
      <c r="C59" s="269"/>
      <c r="D59" s="263"/>
      <c r="E59" s="115" t="s">
        <v>426</v>
      </c>
      <c r="F59" s="277"/>
    </row>
    <row r="60" spans="2:6" ht="14.55" customHeight="1" x14ac:dyDescent="0.3">
      <c r="B60" s="285"/>
      <c r="C60" s="270"/>
      <c r="D60" s="264"/>
      <c r="E60" s="116" t="s">
        <v>427</v>
      </c>
      <c r="F60" s="278"/>
    </row>
    <row r="61" spans="2:6" ht="19.05" customHeight="1" thickBot="1" x14ac:dyDescent="0.35">
      <c r="B61" s="205" t="s">
        <v>215</v>
      </c>
      <c r="C61" s="206"/>
      <c r="D61" s="206"/>
      <c r="E61" s="207"/>
      <c r="F61" s="40">
        <f>SUM(F40:F60)/1</f>
        <v>0</v>
      </c>
    </row>
    <row r="62" spans="2:6" ht="31.2" x14ac:dyDescent="0.3">
      <c r="B62" s="271">
        <v>3</v>
      </c>
      <c r="C62" s="274" t="s">
        <v>79</v>
      </c>
      <c r="D62" s="275" t="s">
        <v>184</v>
      </c>
      <c r="E62" s="120" t="s">
        <v>428</v>
      </c>
      <c r="F62" s="276"/>
    </row>
    <row r="63" spans="2:6" ht="78" x14ac:dyDescent="0.3">
      <c r="B63" s="272"/>
      <c r="C63" s="269"/>
      <c r="D63" s="263"/>
      <c r="E63" s="115" t="s">
        <v>429</v>
      </c>
      <c r="F63" s="277"/>
    </row>
    <row r="64" spans="2:6" ht="46.8" x14ac:dyDescent="0.3">
      <c r="B64" s="272"/>
      <c r="C64" s="269"/>
      <c r="D64" s="263"/>
      <c r="E64" s="115" t="s">
        <v>430</v>
      </c>
      <c r="F64" s="277"/>
    </row>
    <row r="65" spans="2:6" ht="31.2" x14ac:dyDescent="0.3">
      <c r="B65" s="272"/>
      <c r="C65" s="269"/>
      <c r="D65" s="263"/>
      <c r="E65" s="115" t="s">
        <v>431</v>
      </c>
      <c r="F65" s="277"/>
    </row>
    <row r="66" spans="2:6" ht="46.8" x14ac:dyDescent="0.3">
      <c r="B66" s="272"/>
      <c r="C66" s="269"/>
      <c r="D66" s="264"/>
      <c r="E66" s="115" t="s">
        <v>432</v>
      </c>
      <c r="F66" s="278"/>
    </row>
    <row r="67" spans="2:6" ht="31.2" x14ac:dyDescent="0.3">
      <c r="B67" s="272"/>
      <c r="C67" s="269"/>
      <c r="D67" s="262" t="s">
        <v>80</v>
      </c>
      <c r="E67" s="115" t="s">
        <v>433</v>
      </c>
      <c r="F67" s="279"/>
    </row>
    <row r="68" spans="2:6" ht="31.2" x14ac:dyDescent="0.3">
      <c r="B68" s="272"/>
      <c r="C68" s="269"/>
      <c r="D68" s="263"/>
      <c r="E68" s="115" t="s">
        <v>434</v>
      </c>
      <c r="F68" s="277"/>
    </row>
    <row r="69" spans="2:6" ht="15.6" x14ac:dyDescent="0.3">
      <c r="B69" s="272"/>
      <c r="C69" s="269"/>
      <c r="D69" s="263"/>
      <c r="E69" s="115" t="s">
        <v>435</v>
      </c>
      <c r="F69" s="277"/>
    </row>
    <row r="70" spans="2:6" ht="31.2" x14ac:dyDescent="0.3">
      <c r="B70" s="272"/>
      <c r="C70" s="269"/>
      <c r="D70" s="263"/>
      <c r="E70" s="115" t="s">
        <v>436</v>
      </c>
      <c r="F70" s="277"/>
    </row>
    <row r="71" spans="2:6" ht="46.8" x14ac:dyDescent="0.3">
      <c r="B71" s="272"/>
      <c r="C71" s="269"/>
      <c r="D71" s="263"/>
      <c r="E71" s="115" t="s">
        <v>437</v>
      </c>
      <c r="F71" s="277"/>
    </row>
    <row r="72" spans="2:6" ht="31.2" x14ac:dyDescent="0.3">
      <c r="B72" s="272"/>
      <c r="C72" s="269"/>
      <c r="D72" s="263"/>
      <c r="E72" s="115" t="s">
        <v>438</v>
      </c>
      <c r="F72" s="277"/>
    </row>
    <row r="73" spans="2:6" ht="31.2" x14ac:dyDescent="0.3">
      <c r="B73" s="272"/>
      <c r="C73" s="269"/>
      <c r="D73" s="264"/>
      <c r="E73" s="115" t="s">
        <v>439</v>
      </c>
      <c r="F73" s="278"/>
    </row>
    <row r="74" spans="2:6" ht="15.6" customHeight="1" x14ac:dyDescent="0.3">
      <c r="B74" s="272"/>
      <c r="C74" s="269"/>
      <c r="D74" s="262" t="s">
        <v>81</v>
      </c>
      <c r="E74" s="121" t="s">
        <v>440</v>
      </c>
      <c r="F74" s="279"/>
    </row>
    <row r="75" spans="2:6" ht="46.8" x14ac:dyDescent="0.3">
      <c r="B75" s="272"/>
      <c r="C75" s="269"/>
      <c r="D75" s="263"/>
      <c r="E75" s="121" t="s">
        <v>441</v>
      </c>
      <c r="F75" s="277"/>
    </row>
    <row r="76" spans="2:6" ht="31.2" x14ac:dyDescent="0.3">
      <c r="B76" s="272"/>
      <c r="C76" s="269"/>
      <c r="D76" s="263"/>
      <c r="E76" s="121" t="s">
        <v>442</v>
      </c>
      <c r="F76" s="277"/>
    </row>
    <row r="77" spans="2:6" ht="31.2" x14ac:dyDescent="0.3">
      <c r="B77" s="272"/>
      <c r="C77" s="269"/>
      <c r="D77" s="263"/>
      <c r="E77" s="121" t="s">
        <v>443</v>
      </c>
      <c r="F77" s="277"/>
    </row>
    <row r="78" spans="2:6" ht="31.2" x14ac:dyDescent="0.3">
      <c r="B78" s="272"/>
      <c r="C78" s="269"/>
      <c r="D78" s="263"/>
      <c r="E78" s="121" t="s">
        <v>444</v>
      </c>
      <c r="F78" s="277"/>
    </row>
    <row r="79" spans="2:6" ht="15.6" x14ac:dyDescent="0.3">
      <c r="B79" s="272"/>
      <c r="C79" s="269"/>
      <c r="D79" s="263"/>
      <c r="E79" s="121" t="s">
        <v>445</v>
      </c>
      <c r="F79" s="277"/>
    </row>
    <row r="80" spans="2:6" ht="31.2" x14ac:dyDescent="0.3">
      <c r="B80" s="272"/>
      <c r="C80" s="269"/>
      <c r="D80" s="263"/>
      <c r="E80" s="121" t="s">
        <v>446</v>
      </c>
      <c r="F80" s="277"/>
    </row>
    <row r="81" spans="2:6" ht="31.2" x14ac:dyDescent="0.3">
      <c r="B81" s="272"/>
      <c r="C81" s="269"/>
      <c r="D81" s="263"/>
      <c r="E81" s="121" t="s">
        <v>447</v>
      </c>
      <c r="F81" s="277"/>
    </row>
    <row r="82" spans="2:6" ht="15.6" x14ac:dyDescent="0.3">
      <c r="B82" s="272"/>
      <c r="C82" s="269"/>
      <c r="D82" s="263"/>
      <c r="E82" s="121" t="s">
        <v>448</v>
      </c>
      <c r="F82" s="277"/>
    </row>
    <row r="83" spans="2:6" ht="31.2" x14ac:dyDescent="0.3">
      <c r="B83" s="272"/>
      <c r="C83" s="269"/>
      <c r="D83" s="263"/>
      <c r="E83" s="121" t="s">
        <v>449</v>
      </c>
      <c r="F83" s="277"/>
    </row>
    <row r="84" spans="2:6" ht="31.2" x14ac:dyDescent="0.3">
      <c r="B84" s="272"/>
      <c r="C84" s="269"/>
      <c r="D84" s="263"/>
      <c r="E84" s="121" t="s">
        <v>450</v>
      </c>
      <c r="F84" s="277"/>
    </row>
    <row r="85" spans="2:6" ht="15.6" x14ac:dyDescent="0.3">
      <c r="B85" s="272"/>
      <c r="C85" s="269"/>
      <c r="D85" s="263"/>
      <c r="E85" s="121" t="s">
        <v>451</v>
      </c>
      <c r="F85" s="277"/>
    </row>
    <row r="86" spans="2:6" ht="31.2" x14ac:dyDescent="0.3">
      <c r="B86" s="272"/>
      <c r="C86" s="269"/>
      <c r="D86" s="263"/>
      <c r="E86" s="121" t="s">
        <v>452</v>
      </c>
      <c r="F86" s="277"/>
    </row>
    <row r="87" spans="2:6" ht="31.2" x14ac:dyDescent="0.3">
      <c r="B87" s="272"/>
      <c r="C87" s="269"/>
      <c r="D87" s="263"/>
      <c r="E87" s="121" t="s">
        <v>453</v>
      </c>
      <c r="F87" s="277"/>
    </row>
    <row r="88" spans="2:6" ht="15.6" x14ac:dyDescent="0.3">
      <c r="B88" s="272"/>
      <c r="C88" s="269"/>
      <c r="D88" s="263"/>
      <c r="E88" s="121" t="s">
        <v>454</v>
      </c>
      <c r="F88" s="277"/>
    </row>
    <row r="89" spans="2:6" ht="14.55" customHeight="1" x14ac:dyDescent="0.3">
      <c r="B89" s="272"/>
      <c r="C89" s="269"/>
      <c r="D89" s="263"/>
      <c r="E89" s="116" t="s">
        <v>455</v>
      </c>
      <c r="F89" s="277"/>
    </row>
    <row r="90" spans="2:6" ht="14.55" customHeight="1" x14ac:dyDescent="0.3">
      <c r="B90" s="272"/>
      <c r="C90" s="269"/>
      <c r="D90" s="264"/>
      <c r="E90" s="122"/>
      <c r="F90" s="278"/>
    </row>
    <row r="91" spans="2:6" ht="31.2" x14ac:dyDescent="0.3">
      <c r="B91" s="272"/>
      <c r="C91" s="269"/>
      <c r="D91" s="262" t="s">
        <v>82</v>
      </c>
      <c r="E91" s="121" t="s">
        <v>456</v>
      </c>
      <c r="F91" s="279"/>
    </row>
    <row r="92" spans="2:6" ht="31.2" x14ac:dyDescent="0.3">
      <c r="B92" s="272"/>
      <c r="C92" s="269"/>
      <c r="D92" s="263"/>
      <c r="E92" s="121" t="s">
        <v>457</v>
      </c>
      <c r="F92" s="277"/>
    </row>
    <row r="93" spans="2:6" ht="31.2" x14ac:dyDescent="0.3">
      <c r="B93" s="272"/>
      <c r="C93" s="269"/>
      <c r="D93" s="263"/>
      <c r="E93" s="121" t="s">
        <v>458</v>
      </c>
      <c r="F93" s="277"/>
    </row>
    <row r="94" spans="2:6" ht="15.6" x14ac:dyDescent="0.3">
      <c r="B94" s="272"/>
      <c r="C94" s="269"/>
      <c r="D94" s="263"/>
      <c r="E94" s="121" t="s">
        <v>459</v>
      </c>
      <c r="F94" s="277"/>
    </row>
    <row r="95" spans="2:6" ht="31.2" x14ac:dyDescent="0.3">
      <c r="B95" s="272"/>
      <c r="C95" s="269"/>
      <c r="D95" s="263"/>
      <c r="E95" s="121" t="s">
        <v>460</v>
      </c>
      <c r="F95" s="277"/>
    </row>
    <row r="96" spans="2:6" ht="31.2" x14ac:dyDescent="0.3">
      <c r="B96" s="272"/>
      <c r="C96" s="269"/>
      <c r="D96" s="264"/>
      <c r="E96" s="121" t="s">
        <v>461</v>
      </c>
      <c r="F96" s="278"/>
    </row>
    <row r="97" spans="2:6" ht="31.2" x14ac:dyDescent="0.3">
      <c r="B97" s="272"/>
      <c r="C97" s="269"/>
      <c r="D97" s="262" t="s">
        <v>83</v>
      </c>
      <c r="E97" s="121" t="s">
        <v>462</v>
      </c>
      <c r="F97" s="279"/>
    </row>
    <row r="98" spans="2:6" ht="31.2" x14ac:dyDescent="0.3">
      <c r="B98" s="272"/>
      <c r="C98" s="269"/>
      <c r="D98" s="263"/>
      <c r="E98" s="121" t="s">
        <v>463</v>
      </c>
      <c r="F98" s="277"/>
    </row>
    <row r="99" spans="2:6" ht="15.6" x14ac:dyDescent="0.3">
      <c r="B99" s="272"/>
      <c r="C99" s="269"/>
      <c r="D99" s="263"/>
      <c r="E99" s="121" t="s">
        <v>464</v>
      </c>
      <c r="F99" s="277"/>
    </row>
    <row r="100" spans="2:6" ht="31.2" x14ac:dyDescent="0.3">
      <c r="B100" s="272"/>
      <c r="C100" s="269"/>
      <c r="D100" s="263"/>
      <c r="E100" s="121" t="s">
        <v>465</v>
      </c>
      <c r="F100" s="277"/>
    </row>
    <row r="101" spans="2:6" ht="31.2" x14ac:dyDescent="0.3">
      <c r="B101" s="272"/>
      <c r="C101" s="269"/>
      <c r="D101" s="263"/>
      <c r="E101" s="121" t="s">
        <v>466</v>
      </c>
      <c r="F101" s="277"/>
    </row>
    <row r="102" spans="2:6" ht="46.8" x14ac:dyDescent="0.3">
      <c r="B102" s="272"/>
      <c r="C102" s="269"/>
      <c r="D102" s="263"/>
      <c r="E102" s="121" t="s">
        <v>467</v>
      </c>
      <c r="F102" s="277"/>
    </row>
    <row r="103" spans="2:6" ht="46.8" x14ac:dyDescent="0.3">
      <c r="B103" s="272"/>
      <c r="C103" s="269"/>
      <c r="D103" s="263"/>
      <c r="E103" s="121" t="s">
        <v>468</v>
      </c>
      <c r="F103" s="277"/>
    </row>
    <row r="104" spans="2:6" ht="62.4" x14ac:dyDescent="0.3">
      <c r="B104" s="272"/>
      <c r="C104" s="269"/>
      <c r="D104" s="263"/>
      <c r="E104" s="121" t="s">
        <v>469</v>
      </c>
      <c r="F104" s="277"/>
    </row>
    <row r="105" spans="2:6" ht="78" x14ac:dyDescent="0.3">
      <c r="B105" s="272"/>
      <c r="C105" s="269"/>
      <c r="D105" s="264"/>
      <c r="E105" s="121" t="s">
        <v>470</v>
      </c>
      <c r="F105" s="278"/>
    </row>
    <row r="106" spans="2:6" ht="31.2" x14ac:dyDescent="0.3">
      <c r="B106" s="272"/>
      <c r="C106" s="269"/>
      <c r="D106" s="262" t="s">
        <v>84</v>
      </c>
      <c r="E106" s="121" t="s">
        <v>471</v>
      </c>
      <c r="F106" s="279"/>
    </row>
    <row r="107" spans="2:6" ht="14.55" customHeight="1" x14ac:dyDescent="0.3">
      <c r="B107" s="272"/>
      <c r="C107" s="269"/>
      <c r="D107" s="264"/>
      <c r="E107" s="116" t="s">
        <v>472</v>
      </c>
      <c r="F107" s="278"/>
    </row>
    <row r="108" spans="2:6" ht="15.6" x14ac:dyDescent="0.3">
      <c r="B108" s="272"/>
      <c r="C108" s="269"/>
      <c r="D108" s="262" t="s">
        <v>85</v>
      </c>
      <c r="E108" s="121" t="s">
        <v>473</v>
      </c>
      <c r="F108" s="279"/>
    </row>
    <row r="109" spans="2:6" ht="46.8" x14ac:dyDescent="0.3">
      <c r="B109" s="272"/>
      <c r="C109" s="269"/>
      <c r="D109" s="263"/>
      <c r="E109" s="121" t="s">
        <v>474</v>
      </c>
      <c r="F109" s="277"/>
    </row>
    <row r="110" spans="2:6" ht="31.2" x14ac:dyDescent="0.3">
      <c r="B110" s="272"/>
      <c r="C110" s="269"/>
      <c r="D110" s="263"/>
      <c r="E110" s="121" t="s">
        <v>475</v>
      </c>
      <c r="F110" s="277"/>
    </row>
    <row r="111" spans="2:6" ht="15.6" x14ac:dyDescent="0.3">
      <c r="B111" s="272"/>
      <c r="C111" s="269"/>
      <c r="D111" s="263"/>
      <c r="E111" s="121" t="s">
        <v>476</v>
      </c>
      <c r="F111" s="277"/>
    </row>
    <row r="112" spans="2:6" ht="46.8" x14ac:dyDescent="0.3">
      <c r="B112" s="272"/>
      <c r="C112" s="269"/>
      <c r="D112" s="263"/>
      <c r="E112" s="121" t="s">
        <v>477</v>
      </c>
      <c r="F112" s="277"/>
    </row>
    <row r="113" spans="2:6" ht="31.2" x14ac:dyDescent="0.3">
      <c r="B113" s="272"/>
      <c r="C113" s="269"/>
      <c r="D113" s="263"/>
      <c r="E113" s="121" t="s">
        <v>478</v>
      </c>
      <c r="F113" s="277"/>
    </row>
    <row r="114" spans="2:6" ht="31.2" x14ac:dyDescent="0.3">
      <c r="B114" s="272"/>
      <c r="C114" s="269"/>
      <c r="D114" s="263"/>
      <c r="E114" s="121" t="s">
        <v>479</v>
      </c>
      <c r="F114" s="277"/>
    </row>
    <row r="115" spans="2:6" ht="15.6" x14ac:dyDescent="0.3">
      <c r="B115" s="272"/>
      <c r="C115" s="269"/>
      <c r="D115" s="263"/>
      <c r="E115" s="121" t="s">
        <v>480</v>
      </c>
      <c r="F115" s="277"/>
    </row>
    <row r="116" spans="2:6" ht="31.2" x14ac:dyDescent="0.3">
      <c r="B116" s="272"/>
      <c r="C116" s="269"/>
      <c r="D116" s="263"/>
      <c r="E116" s="121" t="s">
        <v>481</v>
      </c>
      <c r="F116" s="277"/>
    </row>
    <row r="117" spans="2:6" ht="15.6" x14ac:dyDescent="0.3">
      <c r="B117" s="272"/>
      <c r="C117" s="269"/>
      <c r="D117" s="263"/>
      <c r="E117" s="121" t="s">
        <v>482</v>
      </c>
      <c r="F117" s="277"/>
    </row>
    <row r="118" spans="2:6" ht="31.2" x14ac:dyDescent="0.3">
      <c r="B118" s="272"/>
      <c r="C118" s="269"/>
      <c r="D118" s="263"/>
      <c r="E118" s="121" t="s">
        <v>483</v>
      </c>
      <c r="F118" s="277"/>
    </row>
    <row r="119" spans="2:6" ht="31.2" x14ac:dyDescent="0.3">
      <c r="B119" s="272"/>
      <c r="C119" s="269"/>
      <c r="D119" s="263"/>
      <c r="E119" s="121" t="s">
        <v>484</v>
      </c>
      <c r="F119" s="277"/>
    </row>
    <row r="120" spans="2:6" ht="31.2" x14ac:dyDescent="0.3">
      <c r="B120" s="272"/>
      <c r="C120" s="269"/>
      <c r="D120" s="263"/>
      <c r="E120" s="121" t="s">
        <v>485</v>
      </c>
      <c r="F120" s="277"/>
    </row>
    <row r="121" spans="2:6" ht="31.2" x14ac:dyDescent="0.3">
      <c r="B121" s="272"/>
      <c r="C121" s="269"/>
      <c r="D121" s="263"/>
      <c r="E121" s="121" t="s">
        <v>486</v>
      </c>
      <c r="F121" s="277"/>
    </row>
    <row r="122" spans="2:6" ht="62.4" x14ac:dyDescent="0.3">
      <c r="B122" s="272"/>
      <c r="C122" s="269"/>
      <c r="D122" s="263"/>
      <c r="E122" s="121" t="s">
        <v>487</v>
      </c>
      <c r="F122" s="277"/>
    </row>
    <row r="123" spans="2:6" ht="62.4" x14ac:dyDescent="0.3">
      <c r="B123" s="272"/>
      <c r="C123" s="269"/>
      <c r="D123" s="263"/>
      <c r="E123" s="121" t="s">
        <v>488</v>
      </c>
      <c r="F123" s="277"/>
    </row>
    <row r="124" spans="2:6" ht="31.2" x14ac:dyDescent="0.3">
      <c r="B124" s="272"/>
      <c r="C124" s="269"/>
      <c r="D124" s="263"/>
      <c r="E124" s="121" t="s">
        <v>489</v>
      </c>
      <c r="F124" s="277"/>
    </row>
    <row r="125" spans="2:6" ht="31.8" thickBot="1" x14ac:dyDescent="0.35">
      <c r="B125" s="273"/>
      <c r="C125" s="270"/>
      <c r="D125" s="264"/>
      <c r="E125" s="121" t="s">
        <v>490</v>
      </c>
      <c r="F125" s="278"/>
    </row>
    <row r="126" spans="2:6" s="37" customFormat="1" ht="19.05" customHeight="1" thickBot="1" x14ac:dyDescent="0.4">
      <c r="B126" s="205" t="s">
        <v>47</v>
      </c>
      <c r="C126" s="206"/>
      <c r="D126" s="206"/>
      <c r="E126" s="207"/>
      <c r="F126" s="130">
        <f>SUM(F62:F125)/7</f>
        <v>0</v>
      </c>
    </row>
    <row r="127" spans="2:6" ht="15.6" customHeight="1" x14ac:dyDescent="0.3">
      <c r="B127" s="271">
        <v>4</v>
      </c>
      <c r="C127" s="274" t="s">
        <v>86</v>
      </c>
      <c r="D127" s="275" t="s">
        <v>87</v>
      </c>
      <c r="E127" s="123" t="s">
        <v>491</v>
      </c>
      <c r="F127" s="276"/>
    </row>
    <row r="128" spans="2:6" ht="15.6" x14ac:dyDescent="0.3">
      <c r="B128" s="272"/>
      <c r="C128" s="269"/>
      <c r="D128" s="263"/>
      <c r="E128" s="121" t="s">
        <v>492</v>
      </c>
      <c r="F128" s="277"/>
    </row>
    <row r="129" spans="2:6" ht="15.6" x14ac:dyDescent="0.3">
      <c r="B129" s="272"/>
      <c r="C129" s="269"/>
      <c r="D129" s="263"/>
      <c r="E129" s="121" t="s">
        <v>493</v>
      </c>
      <c r="F129" s="277"/>
    </row>
    <row r="130" spans="2:6" ht="15.6" x14ac:dyDescent="0.3">
      <c r="B130" s="272"/>
      <c r="C130" s="269"/>
      <c r="D130" s="263"/>
      <c r="E130" s="121" t="s">
        <v>494</v>
      </c>
      <c r="F130" s="277"/>
    </row>
    <row r="131" spans="2:6" ht="15.6" x14ac:dyDescent="0.3">
      <c r="B131" s="272"/>
      <c r="C131" s="269"/>
      <c r="D131" s="263"/>
      <c r="E131" s="121" t="s">
        <v>495</v>
      </c>
      <c r="F131" s="277"/>
    </row>
    <row r="132" spans="2:6" ht="15.6" x14ac:dyDescent="0.3">
      <c r="B132" s="272"/>
      <c r="C132" s="269"/>
      <c r="D132" s="263"/>
      <c r="E132" s="121" t="s">
        <v>496</v>
      </c>
      <c r="F132" s="277"/>
    </row>
    <row r="133" spans="2:6" ht="31.2" x14ac:dyDescent="0.3">
      <c r="B133" s="272"/>
      <c r="C133" s="269"/>
      <c r="D133" s="263"/>
      <c r="E133" s="121" t="s">
        <v>497</v>
      </c>
      <c r="F133" s="277"/>
    </row>
    <row r="134" spans="2:6" ht="15.6" x14ac:dyDescent="0.3">
      <c r="B134" s="272"/>
      <c r="C134" s="269"/>
      <c r="D134" s="263"/>
      <c r="E134" s="121" t="s">
        <v>498</v>
      </c>
      <c r="F134" s="277"/>
    </row>
    <row r="135" spans="2:6" ht="46.8" x14ac:dyDescent="0.3">
      <c r="B135" s="272"/>
      <c r="C135" s="269"/>
      <c r="D135" s="263"/>
      <c r="E135" s="121" t="s">
        <v>499</v>
      </c>
      <c r="F135" s="277"/>
    </row>
    <row r="136" spans="2:6" ht="31.2" x14ac:dyDescent="0.3">
      <c r="B136" s="272"/>
      <c r="C136" s="269"/>
      <c r="D136" s="264"/>
      <c r="E136" s="121" t="s">
        <v>500</v>
      </c>
      <c r="F136" s="278"/>
    </row>
    <row r="137" spans="2:6" ht="15.6" customHeight="1" x14ac:dyDescent="0.3">
      <c r="B137" s="272"/>
      <c r="C137" s="269"/>
      <c r="D137" s="262" t="s">
        <v>101</v>
      </c>
      <c r="E137" s="121" t="s">
        <v>501</v>
      </c>
      <c r="F137" s="279"/>
    </row>
    <row r="138" spans="2:6" ht="15.6" x14ac:dyDescent="0.3">
      <c r="B138" s="272"/>
      <c r="C138" s="269"/>
      <c r="D138" s="263"/>
      <c r="E138" s="121" t="s">
        <v>502</v>
      </c>
      <c r="F138" s="277"/>
    </row>
    <row r="139" spans="2:6" ht="14.55" customHeight="1" x14ac:dyDescent="0.3">
      <c r="B139" s="272"/>
      <c r="C139" s="269"/>
      <c r="D139" s="264"/>
      <c r="E139" s="116" t="s">
        <v>503</v>
      </c>
      <c r="F139" s="278"/>
    </row>
    <row r="140" spans="2:6" ht="15.6" customHeight="1" x14ac:dyDescent="0.3">
      <c r="B140" s="272"/>
      <c r="C140" s="269"/>
      <c r="D140" s="262" t="s">
        <v>504</v>
      </c>
      <c r="E140" s="121" t="s">
        <v>505</v>
      </c>
      <c r="F140" s="279"/>
    </row>
    <row r="141" spans="2:6" ht="15.6" x14ac:dyDescent="0.3">
      <c r="B141" s="272"/>
      <c r="C141" s="269"/>
      <c r="D141" s="263"/>
      <c r="E141" s="121" t="s">
        <v>506</v>
      </c>
      <c r="F141" s="277"/>
    </row>
    <row r="142" spans="2:6" ht="14.55" customHeight="1" x14ac:dyDescent="0.3">
      <c r="B142" s="272"/>
      <c r="C142" s="269"/>
      <c r="D142" s="264"/>
      <c r="E142" s="116" t="s">
        <v>507</v>
      </c>
      <c r="F142" s="278"/>
    </row>
    <row r="143" spans="2:6" ht="46.8" x14ac:dyDescent="0.3">
      <c r="B143" s="273"/>
      <c r="C143" s="270"/>
      <c r="D143" s="126" t="s">
        <v>88</v>
      </c>
      <c r="E143" s="124" t="s">
        <v>508</v>
      </c>
      <c r="F143" s="127"/>
    </row>
    <row r="144" spans="2:6" ht="19.05" customHeight="1" thickBot="1" x14ac:dyDescent="0.35">
      <c r="B144" s="205" t="s">
        <v>57</v>
      </c>
      <c r="C144" s="206"/>
      <c r="D144" s="206"/>
      <c r="E144" s="207"/>
      <c r="F144" s="40">
        <f>SUM(F127:F143)/4</f>
        <v>0</v>
      </c>
    </row>
    <row r="145" spans="2:6" ht="14.55" customHeight="1" x14ac:dyDescent="0.3">
      <c r="B145" s="280">
        <v>5</v>
      </c>
      <c r="C145" s="274" t="s">
        <v>89</v>
      </c>
      <c r="D145" s="275" t="s">
        <v>90</v>
      </c>
      <c r="E145" s="125" t="s">
        <v>509</v>
      </c>
      <c r="F145" s="274"/>
    </row>
    <row r="146" spans="2:6" ht="29.1" customHeight="1" x14ac:dyDescent="0.3">
      <c r="B146" s="281"/>
      <c r="C146" s="269"/>
      <c r="D146" s="263"/>
      <c r="E146" s="125" t="s">
        <v>510</v>
      </c>
      <c r="F146" s="269"/>
    </row>
    <row r="147" spans="2:6" ht="29.1" customHeight="1" x14ac:dyDescent="0.3">
      <c r="B147" s="281"/>
      <c r="C147" s="269"/>
      <c r="D147" s="263"/>
      <c r="E147" s="125" t="s">
        <v>511</v>
      </c>
      <c r="F147" s="269"/>
    </row>
    <row r="148" spans="2:6" ht="29.1" customHeight="1" x14ac:dyDescent="0.3">
      <c r="B148" s="281"/>
      <c r="C148" s="269"/>
      <c r="D148" s="263"/>
      <c r="E148" s="125" t="s">
        <v>512</v>
      </c>
      <c r="F148" s="269"/>
    </row>
    <row r="149" spans="2:6" ht="29.1" customHeight="1" x14ac:dyDescent="0.3">
      <c r="B149" s="281"/>
      <c r="C149" s="269"/>
      <c r="D149" s="263"/>
      <c r="E149" s="125" t="s">
        <v>513</v>
      </c>
      <c r="F149" s="269"/>
    </row>
    <row r="150" spans="2:6" ht="29.1" customHeight="1" x14ac:dyDescent="0.3">
      <c r="B150" s="281"/>
      <c r="C150" s="269"/>
      <c r="D150" s="263"/>
      <c r="E150" s="125" t="s">
        <v>514</v>
      </c>
      <c r="F150" s="269"/>
    </row>
    <row r="151" spans="2:6" ht="29.1" customHeight="1" x14ac:dyDescent="0.3">
      <c r="B151" s="281"/>
      <c r="C151" s="269"/>
      <c r="D151" s="263"/>
      <c r="E151" s="125" t="s">
        <v>515</v>
      </c>
      <c r="F151" s="269"/>
    </row>
    <row r="152" spans="2:6" ht="29.1" customHeight="1" x14ac:dyDescent="0.3">
      <c r="B152" s="281"/>
      <c r="C152" s="269"/>
      <c r="D152" s="263"/>
      <c r="E152" s="125" t="s">
        <v>516</v>
      </c>
      <c r="F152" s="269"/>
    </row>
    <row r="153" spans="2:6" ht="14.55" customHeight="1" x14ac:dyDescent="0.3">
      <c r="B153" s="281"/>
      <c r="C153" s="269"/>
      <c r="D153" s="263"/>
      <c r="E153" s="125" t="s">
        <v>517</v>
      </c>
      <c r="F153" s="269"/>
    </row>
    <row r="154" spans="2:6" ht="43.5" customHeight="1" x14ac:dyDescent="0.3">
      <c r="B154" s="281"/>
      <c r="C154" s="269"/>
      <c r="D154" s="263"/>
      <c r="E154" s="125" t="s">
        <v>518</v>
      </c>
      <c r="F154" s="269"/>
    </row>
    <row r="155" spans="2:6" ht="43.5" customHeight="1" x14ac:dyDescent="0.3">
      <c r="B155" s="281"/>
      <c r="C155" s="269"/>
      <c r="D155" s="263"/>
      <c r="E155" s="125" t="s">
        <v>519</v>
      </c>
      <c r="F155" s="269"/>
    </row>
    <row r="156" spans="2:6" ht="43.5" customHeight="1" x14ac:dyDescent="0.3">
      <c r="B156" s="281"/>
      <c r="C156" s="269"/>
      <c r="D156" s="263"/>
      <c r="E156" s="125" t="s">
        <v>520</v>
      </c>
      <c r="F156" s="269"/>
    </row>
    <row r="157" spans="2:6" ht="29.1" customHeight="1" x14ac:dyDescent="0.3">
      <c r="B157" s="281"/>
      <c r="C157" s="269"/>
      <c r="D157" s="263"/>
      <c r="E157" s="125" t="s">
        <v>521</v>
      </c>
      <c r="F157" s="269"/>
    </row>
    <row r="158" spans="2:6" ht="29.1" customHeight="1" x14ac:dyDescent="0.3">
      <c r="B158" s="281"/>
      <c r="C158" s="269"/>
      <c r="D158" s="263"/>
      <c r="E158" s="125" t="s">
        <v>522</v>
      </c>
      <c r="F158" s="269"/>
    </row>
    <row r="159" spans="2:6" ht="14.55" customHeight="1" x14ac:dyDescent="0.3">
      <c r="B159" s="281"/>
      <c r="C159" s="269"/>
      <c r="D159" s="263"/>
      <c r="E159" s="125" t="s">
        <v>523</v>
      </c>
      <c r="F159" s="269"/>
    </row>
    <row r="160" spans="2:6" ht="14.55" customHeight="1" x14ac:dyDescent="0.3">
      <c r="B160" s="281"/>
      <c r="C160" s="269"/>
      <c r="D160" s="263"/>
      <c r="E160" s="125" t="s">
        <v>524</v>
      </c>
      <c r="F160" s="269"/>
    </row>
    <row r="161" spans="2:6" ht="14.55" customHeight="1" x14ac:dyDescent="0.3">
      <c r="B161" s="281"/>
      <c r="C161" s="269"/>
      <c r="D161" s="264"/>
      <c r="E161" s="125" t="s">
        <v>525</v>
      </c>
      <c r="F161" s="270"/>
    </row>
    <row r="162" spans="2:6" ht="29.1" customHeight="1" x14ac:dyDescent="0.3">
      <c r="B162" s="281"/>
      <c r="C162" s="269"/>
      <c r="D162" s="262" t="s">
        <v>91</v>
      </c>
      <c r="E162" s="125" t="s">
        <v>526</v>
      </c>
      <c r="F162" s="268"/>
    </row>
    <row r="163" spans="2:6" ht="29.1" customHeight="1" x14ac:dyDescent="0.3">
      <c r="B163" s="281"/>
      <c r="C163" s="269"/>
      <c r="D163" s="263"/>
      <c r="E163" s="125" t="s">
        <v>527</v>
      </c>
      <c r="F163" s="269"/>
    </row>
    <row r="164" spans="2:6" ht="14.55" customHeight="1" x14ac:dyDescent="0.3">
      <c r="B164" s="281"/>
      <c r="C164" s="269"/>
      <c r="D164" s="263"/>
      <c r="E164" s="125" t="s">
        <v>528</v>
      </c>
      <c r="F164" s="269"/>
    </row>
    <row r="165" spans="2:6" ht="14.55" customHeight="1" x14ac:dyDescent="0.3">
      <c r="B165" s="281"/>
      <c r="C165" s="269"/>
      <c r="D165" s="263"/>
      <c r="E165" s="125" t="s">
        <v>529</v>
      </c>
      <c r="F165" s="269"/>
    </row>
    <row r="166" spans="2:6" ht="29.1" customHeight="1" x14ac:dyDescent="0.3">
      <c r="B166" s="281"/>
      <c r="C166" s="269"/>
      <c r="D166" s="263"/>
      <c r="E166" s="125" t="s">
        <v>530</v>
      </c>
      <c r="F166" s="269"/>
    </row>
    <row r="167" spans="2:6" ht="14.55" customHeight="1" x14ac:dyDescent="0.3">
      <c r="B167" s="281"/>
      <c r="C167" s="269"/>
      <c r="D167" s="263"/>
      <c r="E167" s="125" t="s">
        <v>531</v>
      </c>
      <c r="F167" s="269"/>
    </row>
    <row r="168" spans="2:6" ht="29.1" customHeight="1" x14ac:dyDescent="0.3">
      <c r="B168" s="281"/>
      <c r="C168" s="269"/>
      <c r="D168" s="263"/>
      <c r="E168" s="125" t="s">
        <v>532</v>
      </c>
      <c r="F168" s="269"/>
    </row>
    <row r="169" spans="2:6" ht="19.5" customHeight="1" x14ac:dyDescent="0.3">
      <c r="B169" s="281"/>
      <c r="C169" s="269"/>
      <c r="D169" s="263"/>
      <c r="E169" s="125" t="s">
        <v>533</v>
      </c>
      <c r="F169" s="269"/>
    </row>
    <row r="170" spans="2:6" ht="14.55" customHeight="1" x14ac:dyDescent="0.3">
      <c r="B170" s="281"/>
      <c r="C170" s="269"/>
      <c r="D170" s="264"/>
      <c r="E170" s="125" t="s">
        <v>534</v>
      </c>
      <c r="F170" s="270"/>
    </row>
    <row r="171" spans="2:6" ht="29.1" customHeight="1" x14ac:dyDescent="0.3">
      <c r="B171" s="281"/>
      <c r="C171" s="269"/>
      <c r="D171" s="262" t="s">
        <v>99</v>
      </c>
      <c r="E171" s="125" t="s">
        <v>535</v>
      </c>
      <c r="F171" s="268"/>
    </row>
    <row r="172" spans="2:6" ht="29.1" customHeight="1" x14ac:dyDescent="0.3">
      <c r="B172" s="281"/>
      <c r="C172" s="269"/>
      <c r="D172" s="263"/>
      <c r="E172" s="125" t="s">
        <v>536</v>
      </c>
      <c r="F172" s="269"/>
    </row>
    <row r="173" spans="2:6" ht="29.1" customHeight="1" x14ac:dyDescent="0.3">
      <c r="B173" s="281"/>
      <c r="C173" s="269"/>
      <c r="D173" s="264"/>
      <c r="E173" s="125" t="s">
        <v>537</v>
      </c>
      <c r="F173" s="270"/>
    </row>
    <row r="174" spans="2:6" ht="14.55" customHeight="1" x14ac:dyDescent="0.3">
      <c r="B174" s="281"/>
      <c r="C174" s="269"/>
      <c r="D174" s="262" t="s">
        <v>92</v>
      </c>
      <c r="E174" s="125" t="s">
        <v>543</v>
      </c>
      <c r="F174" s="268"/>
    </row>
    <row r="175" spans="2:6" ht="14.55" customHeight="1" x14ac:dyDescent="0.3">
      <c r="B175" s="281"/>
      <c r="C175" s="269"/>
      <c r="D175" s="263"/>
      <c r="E175" s="125" t="s">
        <v>544</v>
      </c>
      <c r="F175" s="269"/>
    </row>
    <row r="176" spans="2:6" ht="29.1" customHeight="1" x14ac:dyDescent="0.3">
      <c r="B176" s="282"/>
      <c r="C176" s="270"/>
      <c r="D176" s="264"/>
      <c r="E176" s="125" t="s">
        <v>545</v>
      </c>
      <c r="F176" s="270"/>
    </row>
    <row r="177" spans="2:6" ht="19.05" customHeight="1" thickBot="1" x14ac:dyDescent="0.35">
      <c r="B177" s="205" t="s">
        <v>233</v>
      </c>
      <c r="C177" s="206"/>
      <c r="D177" s="206"/>
      <c r="E177" s="207"/>
      <c r="F177" s="40">
        <f>SUM(F145:F176)/4</f>
        <v>0</v>
      </c>
    </row>
    <row r="178" spans="2:6" ht="15.6" customHeight="1" x14ac:dyDescent="0.3">
      <c r="B178" s="271">
        <v>6</v>
      </c>
      <c r="C178" s="274" t="s">
        <v>93</v>
      </c>
      <c r="D178" s="275" t="s">
        <v>94</v>
      </c>
      <c r="E178" s="122" t="s">
        <v>546</v>
      </c>
      <c r="F178" s="276"/>
    </row>
    <row r="179" spans="2:6" ht="15.6" x14ac:dyDescent="0.3">
      <c r="B179" s="272"/>
      <c r="C179" s="269"/>
      <c r="D179" s="263"/>
      <c r="E179" s="115" t="s">
        <v>547</v>
      </c>
      <c r="F179" s="277"/>
    </row>
    <row r="180" spans="2:6" ht="15.6" x14ac:dyDescent="0.3">
      <c r="B180" s="272"/>
      <c r="C180" s="269"/>
      <c r="D180" s="263"/>
      <c r="E180" s="115" t="s">
        <v>548</v>
      </c>
      <c r="F180" s="277"/>
    </row>
    <row r="181" spans="2:6" ht="31.2" x14ac:dyDescent="0.3">
      <c r="B181" s="272"/>
      <c r="C181" s="269"/>
      <c r="D181" s="264"/>
      <c r="E181" s="115" t="s">
        <v>549</v>
      </c>
      <c r="F181" s="278"/>
    </row>
    <row r="182" spans="2:6" ht="31.2" x14ac:dyDescent="0.3">
      <c r="B182" s="272"/>
      <c r="C182" s="269"/>
      <c r="D182" s="262" t="s">
        <v>95</v>
      </c>
      <c r="E182" s="115" t="s">
        <v>550</v>
      </c>
      <c r="F182" s="279"/>
    </row>
    <row r="183" spans="2:6" ht="31.2" x14ac:dyDescent="0.3">
      <c r="B183" s="272"/>
      <c r="C183" s="269"/>
      <c r="D183" s="263"/>
      <c r="E183" s="115" t="s">
        <v>551</v>
      </c>
      <c r="F183" s="277"/>
    </row>
    <row r="184" spans="2:6" ht="31.2" x14ac:dyDescent="0.3">
      <c r="B184" s="272"/>
      <c r="C184" s="269"/>
      <c r="D184" s="264"/>
      <c r="E184" s="115" t="s">
        <v>552</v>
      </c>
      <c r="F184" s="278"/>
    </row>
    <row r="185" spans="2:6" ht="31.2" x14ac:dyDescent="0.3">
      <c r="B185" s="272"/>
      <c r="C185" s="269"/>
      <c r="D185" s="262" t="s">
        <v>96</v>
      </c>
      <c r="E185" s="115" t="s">
        <v>553</v>
      </c>
      <c r="F185" s="262"/>
    </row>
    <row r="186" spans="2:6" ht="31.2" x14ac:dyDescent="0.3">
      <c r="B186" s="272"/>
      <c r="C186" s="269"/>
      <c r="D186" s="263"/>
      <c r="E186" s="115" t="s">
        <v>554</v>
      </c>
      <c r="F186" s="263"/>
    </row>
    <row r="187" spans="2:6" ht="31.2" x14ac:dyDescent="0.3">
      <c r="B187" s="272"/>
      <c r="C187" s="269"/>
      <c r="D187" s="263"/>
      <c r="E187" s="115" t="s">
        <v>555</v>
      </c>
      <c r="F187" s="263"/>
    </row>
    <row r="188" spans="2:6" ht="31.2" x14ac:dyDescent="0.3">
      <c r="B188" s="272"/>
      <c r="C188" s="269"/>
      <c r="D188" s="263"/>
      <c r="E188" s="115" t="s">
        <v>556</v>
      </c>
      <c r="F188" s="263"/>
    </row>
    <row r="189" spans="2:6" ht="31.2" x14ac:dyDescent="0.3">
      <c r="B189" s="272"/>
      <c r="C189" s="269"/>
      <c r="D189" s="263"/>
      <c r="E189" s="115" t="s">
        <v>557</v>
      </c>
      <c r="F189" s="263"/>
    </row>
    <row r="190" spans="2:6" ht="31.2" x14ac:dyDescent="0.3">
      <c r="B190" s="272"/>
      <c r="C190" s="269"/>
      <c r="D190" s="263"/>
      <c r="E190" s="115" t="s">
        <v>558</v>
      </c>
      <c r="F190" s="263"/>
    </row>
    <row r="191" spans="2:6" ht="31.2" x14ac:dyDescent="0.3">
      <c r="B191" s="272"/>
      <c r="C191" s="269"/>
      <c r="D191" s="263"/>
      <c r="E191" s="115" t="s">
        <v>559</v>
      </c>
      <c r="F191" s="263"/>
    </row>
    <row r="192" spans="2:6" ht="31.2" x14ac:dyDescent="0.3">
      <c r="B192" s="272"/>
      <c r="C192" s="269"/>
      <c r="D192" s="263"/>
      <c r="E192" s="115" t="s">
        <v>560</v>
      </c>
      <c r="F192" s="263"/>
    </row>
    <row r="193" spans="2:6" ht="31.2" x14ac:dyDescent="0.3">
      <c r="B193" s="272"/>
      <c r="C193" s="269"/>
      <c r="D193" s="263"/>
      <c r="E193" s="115" t="s">
        <v>561</v>
      </c>
      <c r="F193" s="263"/>
    </row>
    <row r="194" spans="2:6" ht="31.2" x14ac:dyDescent="0.3">
      <c r="B194" s="273"/>
      <c r="C194" s="270"/>
      <c r="D194" s="264"/>
      <c r="E194" s="115" t="s">
        <v>562</v>
      </c>
      <c r="F194" s="264"/>
    </row>
    <row r="195" spans="2:6" ht="19.05" customHeight="1" thickBot="1" x14ac:dyDescent="0.4">
      <c r="B195" s="265" t="s">
        <v>234</v>
      </c>
      <c r="C195" s="266"/>
      <c r="D195" s="266"/>
      <c r="E195" s="267"/>
      <c r="F195" s="40">
        <f>SUM(F178:F194)/3</f>
        <v>0</v>
      </c>
    </row>
  </sheetData>
  <mergeCells count="80">
    <mergeCell ref="D185:D194"/>
    <mergeCell ref="F185:F194"/>
    <mergeCell ref="B195:E195"/>
    <mergeCell ref="D174:D176"/>
    <mergeCell ref="F174:F176"/>
    <mergeCell ref="B177:E177"/>
    <mergeCell ref="B178:B194"/>
    <mergeCell ref="C178:C194"/>
    <mergeCell ref="D178:D181"/>
    <mergeCell ref="F178:F181"/>
    <mergeCell ref="D182:D184"/>
    <mergeCell ref="F182:F184"/>
    <mergeCell ref="B144:E144"/>
    <mergeCell ref="B145:B176"/>
    <mergeCell ref="C145:C176"/>
    <mergeCell ref="D145:D161"/>
    <mergeCell ref="F145:F161"/>
    <mergeCell ref="D162:D170"/>
    <mergeCell ref="F162:F170"/>
    <mergeCell ref="D171:D173"/>
    <mergeCell ref="F171:F173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B4C-9CCA-49FA-8D91-8487729D625F}">
  <dimension ref="B2:G141"/>
  <sheetViews>
    <sheetView zoomScale="39" zoomScaleNormal="54" workbookViewId="0">
      <selection activeCell="O15" sqref="O15"/>
    </sheetView>
  </sheetViews>
  <sheetFormatPr defaultColWidth="8.77734375" defaultRowHeight="15.6" x14ac:dyDescent="0.3"/>
  <cols>
    <col min="1" max="1" width="2.21875" style="5" customWidth="1"/>
    <col min="2" max="2" width="4.5546875" style="34" customWidth="1"/>
    <col min="3" max="4" width="46.21875" style="34" customWidth="1"/>
    <col min="5" max="5" width="11.21875" style="34" customWidth="1"/>
    <col min="6" max="6" width="46.21875" style="34" customWidth="1"/>
    <col min="7" max="7" width="17.44140625" style="6" customWidth="1"/>
    <col min="8" max="16384" width="8.77734375" style="5"/>
  </cols>
  <sheetData>
    <row r="2" spans="2:7" ht="39.6" customHeight="1" thickBot="1" x14ac:dyDescent="0.5">
      <c r="B2" s="289" t="s">
        <v>368</v>
      </c>
      <c r="C2" s="289"/>
      <c r="D2" s="289"/>
      <c r="E2" s="289"/>
      <c r="F2" s="289"/>
      <c r="G2" s="289"/>
    </row>
    <row r="3" spans="2:7" ht="35.1" customHeight="1" x14ac:dyDescent="0.3">
      <c r="B3" s="35" t="s">
        <v>0</v>
      </c>
      <c r="C3" s="36" t="s">
        <v>10</v>
      </c>
      <c r="D3" s="36" t="s">
        <v>11</v>
      </c>
      <c r="E3" s="36" t="s">
        <v>0</v>
      </c>
      <c r="F3" s="36" t="s">
        <v>102</v>
      </c>
      <c r="G3" s="38" t="s">
        <v>185</v>
      </c>
    </row>
    <row r="4" spans="2:7" ht="31.2" x14ac:dyDescent="0.3">
      <c r="B4" s="186">
        <v>1</v>
      </c>
      <c r="C4" s="188" t="s">
        <v>71</v>
      </c>
      <c r="D4" s="188" t="s">
        <v>72</v>
      </c>
      <c r="E4" s="7">
        <v>1</v>
      </c>
      <c r="F4" s="12" t="s">
        <v>103</v>
      </c>
      <c r="G4" s="191"/>
    </row>
    <row r="5" spans="2:7" x14ac:dyDescent="0.3">
      <c r="B5" s="186"/>
      <c r="C5" s="188"/>
      <c r="D5" s="188"/>
      <c r="E5" s="7">
        <v>2</v>
      </c>
      <c r="F5" s="12" t="s">
        <v>104</v>
      </c>
      <c r="G5" s="192"/>
    </row>
    <row r="6" spans="2:7" ht="31.2" x14ac:dyDescent="0.3">
      <c r="B6" s="186"/>
      <c r="C6" s="188"/>
      <c r="D6" s="188"/>
      <c r="E6" s="7">
        <v>3</v>
      </c>
      <c r="F6" s="12" t="s">
        <v>106</v>
      </c>
      <c r="G6" s="192"/>
    </row>
    <row r="7" spans="2:7" ht="62.4" x14ac:dyDescent="0.3">
      <c r="B7" s="186"/>
      <c r="C7" s="188"/>
      <c r="D7" s="188"/>
      <c r="E7" s="7">
        <v>4</v>
      </c>
      <c r="F7" s="12" t="s">
        <v>105</v>
      </c>
      <c r="G7" s="192"/>
    </row>
    <row r="8" spans="2:7" ht="46.8" x14ac:dyDescent="0.3">
      <c r="B8" s="186"/>
      <c r="C8" s="188"/>
      <c r="D8" s="188"/>
      <c r="E8" s="7">
        <v>5</v>
      </c>
      <c r="F8" s="80" t="s">
        <v>346</v>
      </c>
      <c r="G8" s="193"/>
    </row>
    <row r="9" spans="2:7" ht="31.2" x14ac:dyDescent="0.3">
      <c r="B9" s="186"/>
      <c r="C9" s="188"/>
      <c r="D9" s="188" t="s">
        <v>97</v>
      </c>
      <c r="E9" s="7">
        <v>6</v>
      </c>
      <c r="F9" s="12" t="s">
        <v>189</v>
      </c>
      <c r="G9" s="39"/>
    </row>
    <row r="10" spans="2:7" x14ac:dyDescent="0.3">
      <c r="B10" s="186"/>
      <c r="C10" s="188"/>
      <c r="D10" s="188"/>
      <c r="E10" s="7">
        <v>7</v>
      </c>
      <c r="F10" s="12" t="s">
        <v>190</v>
      </c>
      <c r="G10" s="39"/>
    </row>
    <row r="11" spans="2:7" ht="31.2" x14ac:dyDescent="0.3">
      <c r="B11" s="186"/>
      <c r="C11" s="188"/>
      <c r="D11" s="188"/>
      <c r="E11" s="7">
        <v>8</v>
      </c>
      <c r="F11" s="12" t="s">
        <v>107</v>
      </c>
      <c r="G11" s="39"/>
    </row>
    <row r="12" spans="2:7" ht="31.2" x14ac:dyDescent="0.3">
      <c r="B12" s="186"/>
      <c r="C12" s="188"/>
      <c r="D12" s="188"/>
      <c r="E12" s="7">
        <v>9</v>
      </c>
      <c r="F12" s="12" t="s">
        <v>108</v>
      </c>
      <c r="G12" s="39"/>
    </row>
    <row r="13" spans="2:7" x14ac:dyDescent="0.3">
      <c r="B13" s="186"/>
      <c r="C13" s="188"/>
      <c r="D13" s="188"/>
      <c r="E13" s="7">
        <v>10</v>
      </c>
      <c r="F13" s="12" t="s">
        <v>109</v>
      </c>
      <c r="G13" s="39"/>
    </row>
    <row r="14" spans="2:7" ht="31.2" x14ac:dyDescent="0.3">
      <c r="B14" s="186"/>
      <c r="C14" s="188"/>
      <c r="D14" s="188"/>
      <c r="E14" s="7">
        <v>11</v>
      </c>
      <c r="F14" s="12" t="s">
        <v>347</v>
      </c>
      <c r="G14" s="39"/>
    </row>
    <row r="15" spans="2:7" ht="171.6" x14ac:dyDescent="0.3">
      <c r="B15" s="186"/>
      <c r="C15" s="188"/>
      <c r="D15" s="188" t="s">
        <v>73</v>
      </c>
      <c r="E15" s="7">
        <v>12</v>
      </c>
      <c r="F15" s="12" t="s">
        <v>191</v>
      </c>
      <c r="G15" s="39"/>
    </row>
    <row r="16" spans="2:7" ht="124.8" x14ac:dyDescent="0.3">
      <c r="B16" s="186"/>
      <c r="C16" s="188"/>
      <c r="D16" s="188"/>
      <c r="E16" s="7">
        <v>13</v>
      </c>
      <c r="F16" s="12" t="s">
        <v>110</v>
      </c>
      <c r="G16" s="39"/>
    </row>
    <row r="17" spans="2:7" ht="31.2" x14ac:dyDescent="0.3">
      <c r="B17" s="186"/>
      <c r="C17" s="188"/>
      <c r="D17" s="188"/>
      <c r="E17" s="7">
        <v>14</v>
      </c>
      <c r="F17" s="12" t="s">
        <v>111</v>
      </c>
      <c r="G17" s="39"/>
    </row>
    <row r="18" spans="2:7" ht="78" x14ac:dyDescent="0.3">
      <c r="B18" s="186"/>
      <c r="C18" s="188"/>
      <c r="D18" s="188"/>
      <c r="E18" s="7">
        <v>15</v>
      </c>
      <c r="F18" s="12" t="s">
        <v>348</v>
      </c>
      <c r="G18" s="39"/>
    </row>
    <row r="19" spans="2:7" x14ac:dyDescent="0.3">
      <c r="B19" s="186"/>
      <c r="C19" s="188"/>
      <c r="D19" s="188"/>
      <c r="E19" s="7">
        <v>16</v>
      </c>
      <c r="F19" s="75" t="s">
        <v>112</v>
      </c>
      <c r="G19" s="39"/>
    </row>
    <row r="20" spans="2:7" ht="46.8" x14ac:dyDescent="0.3">
      <c r="B20" s="186"/>
      <c r="C20" s="188"/>
      <c r="D20" s="188" t="s">
        <v>74</v>
      </c>
      <c r="E20" s="7">
        <v>17</v>
      </c>
      <c r="F20" s="12" t="s">
        <v>192</v>
      </c>
      <c r="G20" s="39"/>
    </row>
    <row r="21" spans="2:7" ht="46.8" x14ac:dyDescent="0.3">
      <c r="B21" s="186"/>
      <c r="C21" s="188"/>
      <c r="D21" s="188"/>
      <c r="E21" s="7">
        <v>18</v>
      </c>
      <c r="F21" s="12" t="s">
        <v>113</v>
      </c>
      <c r="G21" s="39"/>
    </row>
    <row r="22" spans="2:7" ht="31.2" x14ac:dyDescent="0.3">
      <c r="B22" s="186"/>
      <c r="C22" s="188"/>
      <c r="D22" s="188"/>
      <c r="E22" s="7">
        <v>19</v>
      </c>
      <c r="F22" s="12" t="s">
        <v>193</v>
      </c>
      <c r="G22" s="39"/>
    </row>
    <row r="23" spans="2:7" ht="78" x14ac:dyDescent="0.3">
      <c r="B23" s="186"/>
      <c r="C23" s="188"/>
      <c r="D23" s="188" t="s">
        <v>75</v>
      </c>
      <c r="E23" s="7">
        <v>20</v>
      </c>
      <c r="F23" s="12" t="s">
        <v>194</v>
      </c>
      <c r="G23" s="39"/>
    </row>
    <row r="24" spans="2:7" ht="78" x14ac:dyDescent="0.3">
      <c r="B24" s="186"/>
      <c r="C24" s="188"/>
      <c r="D24" s="188"/>
      <c r="E24" s="7">
        <v>21</v>
      </c>
      <c r="F24" s="12" t="s">
        <v>195</v>
      </c>
      <c r="G24" s="39"/>
    </row>
    <row r="25" spans="2:7" x14ac:dyDescent="0.3">
      <c r="B25" s="186"/>
      <c r="C25" s="188"/>
      <c r="D25" s="188"/>
      <c r="E25" s="7">
        <v>22</v>
      </c>
      <c r="F25" s="12" t="s">
        <v>114</v>
      </c>
      <c r="G25" s="39"/>
    </row>
    <row r="26" spans="2:7" ht="78" x14ac:dyDescent="0.3">
      <c r="B26" s="186"/>
      <c r="C26" s="188"/>
      <c r="D26" s="188"/>
      <c r="E26" s="7">
        <v>23</v>
      </c>
      <c r="F26" s="12" t="s">
        <v>196</v>
      </c>
      <c r="G26" s="39"/>
    </row>
    <row r="27" spans="2:7" x14ac:dyDescent="0.3">
      <c r="B27" s="186"/>
      <c r="C27" s="188"/>
      <c r="D27" s="188"/>
      <c r="E27" s="7">
        <v>24</v>
      </c>
      <c r="F27" s="12" t="s">
        <v>115</v>
      </c>
      <c r="G27" s="39"/>
    </row>
    <row r="28" spans="2:7" ht="62.4" x14ac:dyDescent="0.3">
      <c r="B28" s="186"/>
      <c r="C28" s="188"/>
      <c r="D28" s="188" t="s">
        <v>182</v>
      </c>
      <c r="E28" s="7">
        <v>25</v>
      </c>
      <c r="F28" s="12" t="s">
        <v>116</v>
      </c>
      <c r="G28" s="39"/>
    </row>
    <row r="29" spans="2:7" x14ac:dyDescent="0.3">
      <c r="B29" s="186"/>
      <c r="C29" s="188"/>
      <c r="D29" s="188"/>
      <c r="E29" s="7">
        <v>26</v>
      </c>
      <c r="F29" s="12" t="s">
        <v>197</v>
      </c>
      <c r="G29" s="39"/>
    </row>
    <row r="30" spans="2:7" ht="109.2" x14ac:dyDescent="0.3">
      <c r="B30" s="186"/>
      <c r="C30" s="188"/>
      <c r="D30" s="188"/>
      <c r="E30" s="7">
        <v>27</v>
      </c>
      <c r="F30" s="12" t="s">
        <v>198</v>
      </c>
      <c r="G30" s="39"/>
    </row>
    <row r="31" spans="2:7" ht="46.8" x14ac:dyDescent="0.3">
      <c r="B31" s="186"/>
      <c r="C31" s="188"/>
      <c r="D31" s="188"/>
      <c r="E31" s="7">
        <v>28</v>
      </c>
      <c r="F31" s="12" t="s">
        <v>117</v>
      </c>
      <c r="G31" s="39"/>
    </row>
    <row r="32" spans="2:7" ht="46.8" x14ac:dyDescent="0.3">
      <c r="B32" s="186"/>
      <c r="C32" s="188"/>
      <c r="D32" s="188"/>
      <c r="E32" s="7">
        <v>29</v>
      </c>
      <c r="F32" s="12" t="s">
        <v>118</v>
      </c>
      <c r="G32" s="39"/>
    </row>
    <row r="33" spans="2:7" x14ac:dyDescent="0.3">
      <c r="B33" s="186"/>
      <c r="C33" s="188"/>
      <c r="D33" s="188"/>
      <c r="E33" s="7">
        <v>30</v>
      </c>
      <c r="F33" s="12" t="s">
        <v>119</v>
      </c>
      <c r="G33" s="39"/>
    </row>
    <row r="34" spans="2:7" ht="181.5" customHeight="1" x14ac:dyDescent="0.3">
      <c r="B34" s="186"/>
      <c r="C34" s="188"/>
      <c r="D34" s="188" t="s">
        <v>76</v>
      </c>
      <c r="E34" s="7">
        <v>31</v>
      </c>
      <c r="F34" s="80" t="s">
        <v>349</v>
      </c>
      <c r="G34" s="39"/>
    </row>
    <row r="35" spans="2:7" ht="93.6" x14ac:dyDescent="0.3">
      <c r="B35" s="186"/>
      <c r="C35" s="188"/>
      <c r="D35" s="188"/>
      <c r="E35" s="7">
        <v>32</v>
      </c>
      <c r="F35" s="12" t="s">
        <v>120</v>
      </c>
      <c r="G35" s="39"/>
    </row>
    <row r="36" spans="2:7" ht="31.2" x14ac:dyDescent="0.3">
      <c r="B36" s="186"/>
      <c r="C36" s="188"/>
      <c r="D36" s="188"/>
      <c r="E36" s="7">
        <v>33</v>
      </c>
      <c r="F36" s="12" t="s">
        <v>121</v>
      </c>
      <c r="G36" s="39"/>
    </row>
    <row r="37" spans="2:7" ht="31.2" x14ac:dyDescent="0.3">
      <c r="B37" s="186"/>
      <c r="C37" s="188"/>
      <c r="D37" s="188"/>
      <c r="E37" s="7">
        <v>34</v>
      </c>
      <c r="F37" s="12" t="s">
        <v>122</v>
      </c>
      <c r="G37" s="39"/>
    </row>
    <row r="38" spans="2:7" ht="31.2" x14ac:dyDescent="0.3">
      <c r="B38" s="186"/>
      <c r="C38" s="188"/>
      <c r="D38" s="188"/>
      <c r="E38" s="7">
        <v>35</v>
      </c>
      <c r="F38" s="12" t="s">
        <v>123</v>
      </c>
      <c r="G38" s="39"/>
    </row>
    <row r="39" spans="2:7" ht="31.2" x14ac:dyDescent="0.3">
      <c r="B39" s="186"/>
      <c r="C39" s="188"/>
      <c r="D39" s="188"/>
      <c r="E39" s="7">
        <v>36</v>
      </c>
      <c r="F39" s="12" t="s">
        <v>350</v>
      </c>
      <c r="G39" s="39"/>
    </row>
    <row r="40" spans="2:7" ht="93.6" x14ac:dyDescent="0.3">
      <c r="B40" s="186"/>
      <c r="C40" s="188"/>
      <c r="D40" s="188" t="s">
        <v>77</v>
      </c>
      <c r="E40" s="7">
        <v>37</v>
      </c>
      <c r="F40" s="12" t="s">
        <v>124</v>
      </c>
      <c r="G40" s="39"/>
    </row>
    <row r="41" spans="2:7" ht="31.2" x14ac:dyDescent="0.3">
      <c r="B41" s="186"/>
      <c r="C41" s="188"/>
      <c r="D41" s="188"/>
      <c r="E41" s="7">
        <v>38</v>
      </c>
      <c r="F41" s="12" t="s">
        <v>125</v>
      </c>
      <c r="G41" s="39"/>
    </row>
    <row r="42" spans="2:7" ht="31.2" x14ac:dyDescent="0.3">
      <c r="B42" s="186"/>
      <c r="C42" s="188"/>
      <c r="D42" s="188"/>
      <c r="E42" s="7">
        <v>39</v>
      </c>
      <c r="F42" s="12" t="s">
        <v>186</v>
      </c>
      <c r="G42" s="39"/>
    </row>
    <row r="43" spans="2:7" ht="62.4" x14ac:dyDescent="0.3">
      <c r="B43" s="186"/>
      <c r="C43" s="188"/>
      <c r="D43" s="188"/>
      <c r="E43" s="7">
        <v>40</v>
      </c>
      <c r="F43" s="12" t="s">
        <v>187</v>
      </c>
      <c r="G43" s="39"/>
    </row>
    <row r="44" spans="2:7" ht="124.8" x14ac:dyDescent="0.3">
      <c r="B44" s="186"/>
      <c r="C44" s="188"/>
      <c r="D44" s="188"/>
      <c r="E44" s="7">
        <v>41</v>
      </c>
      <c r="F44" s="12" t="s">
        <v>188</v>
      </c>
      <c r="G44" s="39"/>
    </row>
    <row r="45" spans="2:7" ht="18.600000000000001" thickBot="1" x14ac:dyDescent="0.35">
      <c r="B45" s="183" t="s">
        <v>39</v>
      </c>
      <c r="C45" s="184"/>
      <c r="D45" s="184"/>
      <c r="E45" s="184"/>
      <c r="F45" s="184"/>
      <c r="G45" s="40">
        <f>SUM(G4:G44)/COUNT(E4:E44)</f>
        <v>0</v>
      </c>
    </row>
    <row r="46" spans="2:7" ht="171.6" x14ac:dyDescent="0.3">
      <c r="B46" s="185">
        <v>2</v>
      </c>
      <c r="C46" s="187" t="s">
        <v>78</v>
      </c>
      <c r="D46" s="187" t="s">
        <v>126</v>
      </c>
      <c r="E46" s="8">
        <v>1</v>
      </c>
      <c r="F46" s="14" t="s">
        <v>132</v>
      </c>
      <c r="G46" s="43"/>
    </row>
    <row r="47" spans="2:7" ht="374.4" x14ac:dyDescent="0.3">
      <c r="B47" s="186"/>
      <c r="C47" s="188"/>
      <c r="D47" s="188"/>
      <c r="E47" s="7">
        <v>2</v>
      </c>
      <c r="F47" s="12" t="s">
        <v>199</v>
      </c>
      <c r="G47" s="39"/>
    </row>
    <row r="48" spans="2:7" ht="234" x14ac:dyDescent="0.3">
      <c r="B48" s="186"/>
      <c r="C48" s="188"/>
      <c r="D48" s="188"/>
      <c r="E48" s="7">
        <v>3</v>
      </c>
      <c r="F48" s="12" t="s">
        <v>200</v>
      </c>
      <c r="G48" s="39"/>
    </row>
    <row r="49" spans="2:7" ht="409.6" x14ac:dyDescent="0.3">
      <c r="B49" s="186"/>
      <c r="C49" s="188"/>
      <c r="D49" s="188"/>
      <c r="E49" s="7">
        <v>4</v>
      </c>
      <c r="F49" s="12" t="s">
        <v>133</v>
      </c>
      <c r="G49" s="39"/>
    </row>
    <row r="50" spans="2:7" ht="140.4" x14ac:dyDescent="0.3">
      <c r="B50" s="186"/>
      <c r="C50" s="188"/>
      <c r="D50" s="188" t="s">
        <v>127</v>
      </c>
      <c r="E50" s="7">
        <v>1</v>
      </c>
      <c r="F50" s="12" t="s">
        <v>134</v>
      </c>
      <c r="G50" s="39"/>
    </row>
    <row r="51" spans="2:7" ht="343.2" x14ac:dyDescent="0.3">
      <c r="B51" s="186"/>
      <c r="C51" s="188"/>
      <c r="D51" s="188"/>
      <c r="E51" s="7">
        <v>2</v>
      </c>
      <c r="F51" s="12" t="s">
        <v>135</v>
      </c>
      <c r="G51" s="39"/>
    </row>
    <row r="52" spans="2:7" ht="93.6" x14ac:dyDescent="0.3">
      <c r="B52" s="186"/>
      <c r="C52" s="188"/>
      <c r="D52" s="188"/>
      <c r="E52" s="7">
        <v>3</v>
      </c>
      <c r="F52" s="12" t="s">
        <v>201</v>
      </c>
      <c r="G52" s="39"/>
    </row>
    <row r="53" spans="2:7" ht="409.6" x14ac:dyDescent="0.3">
      <c r="B53" s="186"/>
      <c r="C53" s="188"/>
      <c r="D53" s="188"/>
      <c r="E53" s="7">
        <v>4</v>
      </c>
      <c r="F53" s="12" t="s">
        <v>202</v>
      </c>
      <c r="G53" s="39"/>
    </row>
    <row r="54" spans="2:7" ht="93.6" x14ac:dyDescent="0.3">
      <c r="B54" s="186"/>
      <c r="C54" s="188"/>
      <c r="D54" s="188" t="s">
        <v>128</v>
      </c>
      <c r="E54" s="7">
        <v>1</v>
      </c>
      <c r="F54" s="12" t="s">
        <v>136</v>
      </c>
      <c r="G54" s="39"/>
    </row>
    <row r="55" spans="2:7" ht="280.8" x14ac:dyDescent="0.3">
      <c r="B55" s="186"/>
      <c r="C55" s="188"/>
      <c r="D55" s="188"/>
      <c r="E55" s="7">
        <v>2</v>
      </c>
      <c r="F55" s="12" t="s">
        <v>203</v>
      </c>
      <c r="G55" s="39"/>
    </row>
    <row r="56" spans="2:7" ht="234" x14ac:dyDescent="0.3">
      <c r="B56" s="186"/>
      <c r="C56" s="188"/>
      <c r="D56" s="188"/>
      <c r="E56" s="7">
        <v>3</v>
      </c>
      <c r="F56" s="12" t="s">
        <v>204</v>
      </c>
      <c r="G56" s="39"/>
    </row>
    <row r="57" spans="2:7" ht="409.6" x14ac:dyDescent="0.3">
      <c r="B57" s="186"/>
      <c r="C57" s="188"/>
      <c r="D57" s="188"/>
      <c r="E57" s="7">
        <v>4</v>
      </c>
      <c r="F57" s="12" t="s">
        <v>205</v>
      </c>
      <c r="G57" s="39"/>
    </row>
    <row r="58" spans="2:7" ht="124.8" x14ac:dyDescent="0.3">
      <c r="B58" s="186"/>
      <c r="C58" s="188"/>
      <c r="D58" s="188" t="s">
        <v>129</v>
      </c>
      <c r="E58" s="7">
        <v>1</v>
      </c>
      <c r="F58" s="12" t="s">
        <v>137</v>
      </c>
      <c r="G58" s="39"/>
    </row>
    <row r="59" spans="2:7" ht="280.8" x14ac:dyDescent="0.3">
      <c r="B59" s="186"/>
      <c r="C59" s="188"/>
      <c r="D59" s="188"/>
      <c r="E59" s="7">
        <v>2</v>
      </c>
      <c r="F59" s="12" t="s">
        <v>206</v>
      </c>
      <c r="G59" s="39"/>
    </row>
    <row r="60" spans="2:7" ht="234" x14ac:dyDescent="0.3">
      <c r="B60" s="186"/>
      <c r="C60" s="188"/>
      <c r="D60" s="188"/>
      <c r="E60" s="7">
        <v>3</v>
      </c>
      <c r="F60" s="12" t="s">
        <v>207</v>
      </c>
      <c r="G60" s="39"/>
    </row>
    <row r="61" spans="2:7" ht="409.6" x14ac:dyDescent="0.3">
      <c r="B61" s="186"/>
      <c r="C61" s="188"/>
      <c r="D61" s="188"/>
      <c r="E61" s="7">
        <v>4</v>
      </c>
      <c r="F61" s="12" t="s">
        <v>208</v>
      </c>
      <c r="G61" s="39"/>
    </row>
    <row r="62" spans="2:7" ht="140.4" x14ac:dyDescent="0.3">
      <c r="B62" s="186"/>
      <c r="C62" s="188"/>
      <c r="D62" s="188" t="s">
        <v>130</v>
      </c>
      <c r="E62" s="7">
        <v>1</v>
      </c>
      <c r="F62" s="12" t="s">
        <v>134</v>
      </c>
      <c r="G62" s="39"/>
    </row>
    <row r="63" spans="2:7" ht="374.4" x14ac:dyDescent="0.3">
      <c r="B63" s="186"/>
      <c r="C63" s="188"/>
      <c r="D63" s="188"/>
      <c r="E63" s="7">
        <v>2</v>
      </c>
      <c r="F63" s="12" t="s">
        <v>209</v>
      </c>
      <c r="G63" s="39"/>
    </row>
    <row r="64" spans="2:7" ht="218.4" x14ac:dyDescent="0.3">
      <c r="B64" s="186"/>
      <c r="C64" s="188"/>
      <c r="D64" s="188"/>
      <c r="E64" s="7">
        <v>3</v>
      </c>
      <c r="F64" s="12" t="s">
        <v>210</v>
      </c>
      <c r="G64" s="39"/>
    </row>
    <row r="65" spans="2:7" ht="409.6" x14ac:dyDescent="0.3">
      <c r="B65" s="186"/>
      <c r="C65" s="188"/>
      <c r="D65" s="188"/>
      <c r="E65" s="7">
        <v>4</v>
      </c>
      <c r="F65" s="12" t="s">
        <v>138</v>
      </c>
      <c r="G65" s="39"/>
    </row>
    <row r="66" spans="2:7" ht="109.2" x14ac:dyDescent="0.3">
      <c r="B66" s="186"/>
      <c r="C66" s="188"/>
      <c r="D66" s="188" t="s">
        <v>131</v>
      </c>
      <c r="E66" s="7">
        <v>1</v>
      </c>
      <c r="F66" s="12" t="s">
        <v>139</v>
      </c>
      <c r="G66" s="39"/>
    </row>
    <row r="67" spans="2:7" ht="187.2" x14ac:dyDescent="0.3">
      <c r="B67" s="186"/>
      <c r="C67" s="188"/>
      <c r="D67" s="188"/>
      <c r="E67" s="7">
        <v>2</v>
      </c>
      <c r="F67" s="12" t="s">
        <v>211</v>
      </c>
      <c r="G67" s="39"/>
    </row>
    <row r="68" spans="2:7" ht="234" x14ac:dyDescent="0.3">
      <c r="B68" s="186"/>
      <c r="C68" s="188"/>
      <c r="D68" s="188"/>
      <c r="E68" s="7">
        <v>3</v>
      </c>
      <c r="F68" s="12" t="s">
        <v>212</v>
      </c>
      <c r="G68" s="39"/>
    </row>
    <row r="69" spans="2:7" ht="409.6" x14ac:dyDescent="0.3">
      <c r="B69" s="186"/>
      <c r="C69" s="188"/>
      <c r="D69" s="188"/>
      <c r="E69" s="7">
        <v>4</v>
      </c>
      <c r="F69" s="12" t="s">
        <v>205</v>
      </c>
      <c r="G69" s="39"/>
    </row>
    <row r="70" spans="2:7" ht="140.4" x14ac:dyDescent="0.3">
      <c r="B70" s="186"/>
      <c r="C70" s="188"/>
      <c r="D70" s="188" t="s">
        <v>183</v>
      </c>
      <c r="E70" s="7">
        <v>1</v>
      </c>
      <c r="F70" s="12" t="s">
        <v>134</v>
      </c>
      <c r="G70" s="39"/>
    </row>
    <row r="71" spans="2:7" ht="202.8" x14ac:dyDescent="0.3">
      <c r="B71" s="186"/>
      <c r="C71" s="188"/>
      <c r="D71" s="188"/>
      <c r="E71" s="7">
        <v>2</v>
      </c>
      <c r="F71" s="12" t="s">
        <v>213</v>
      </c>
      <c r="G71" s="39"/>
    </row>
    <row r="72" spans="2:7" ht="249.6" x14ac:dyDescent="0.3">
      <c r="B72" s="186"/>
      <c r="C72" s="188"/>
      <c r="D72" s="188"/>
      <c r="E72" s="7">
        <v>3</v>
      </c>
      <c r="F72" s="12" t="s">
        <v>214</v>
      </c>
      <c r="G72" s="39"/>
    </row>
    <row r="73" spans="2:7" ht="409.6" x14ac:dyDescent="0.3">
      <c r="B73" s="186"/>
      <c r="C73" s="188"/>
      <c r="D73" s="188"/>
      <c r="E73" s="7">
        <v>4</v>
      </c>
      <c r="F73" s="12" t="s">
        <v>140</v>
      </c>
      <c r="G73" s="39"/>
    </row>
    <row r="74" spans="2:7" ht="18.600000000000001" thickBot="1" x14ac:dyDescent="0.35">
      <c r="B74" s="183" t="s">
        <v>215</v>
      </c>
      <c r="C74" s="184"/>
      <c r="D74" s="184"/>
      <c r="E74" s="184"/>
      <c r="F74" s="184"/>
      <c r="G74" s="40">
        <f>SUM(G46:G73)/4</f>
        <v>0</v>
      </c>
    </row>
    <row r="75" spans="2:7" ht="46.8" x14ac:dyDescent="0.3">
      <c r="B75" s="185">
        <v>3</v>
      </c>
      <c r="C75" s="187" t="s">
        <v>79</v>
      </c>
      <c r="D75" s="187" t="s">
        <v>184</v>
      </c>
      <c r="E75" s="8">
        <v>1</v>
      </c>
      <c r="F75" s="14" t="s">
        <v>141</v>
      </c>
      <c r="G75" s="43"/>
    </row>
    <row r="76" spans="2:7" ht="46.8" x14ac:dyDescent="0.3">
      <c r="B76" s="186"/>
      <c r="C76" s="188"/>
      <c r="D76" s="188"/>
      <c r="E76" s="7">
        <v>2</v>
      </c>
      <c r="F76" s="12" t="s">
        <v>142</v>
      </c>
      <c r="G76" s="39"/>
    </row>
    <row r="77" spans="2:7" ht="296.39999999999998" x14ac:dyDescent="0.3">
      <c r="B77" s="186"/>
      <c r="C77" s="188"/>
      <c r="D77" s="188"/>
      <c r="E77" s="7">
        <v>3</v>
      </c>
      <c r="F77" s="12" t="s">
        <v>216</v>
      </c>
      <c r="G77" s="39"/>
    </row>
    <row r="78" spans="2:7" ht="31.2" x14ac:dyDescent="0.3">
      <c r="B78" s="186"/>
      <c r="C78" s="188"/>
      <c r="D78" s="188"/>
      <c r="E78" s="7">
        <v>4</v>
      </c>
      <c r="F78" s="12" t="s">
        <v>143</v>
      </c>
      <c r="G78" s="39"/>
    </row>
    <row r="79" spans="2:7" ht="31.2" x14ac:dyDescent="0.3">
      <c r="B79" s="186"/>
      <c r="C79" s="188"/>
      <c r="D79" s="188" t="s">
        <v>80</v>
      </c>
      <c r="E79" s="7">
        <v>5</v>
      </c>
      <c r="F79" s="12" t="s">
        <v>144</v>
      </c>
      <c r="G79" s="39"/>
    </row>
    <row r="80" spans="2:7" ht="156" x14ac:dyDescent="0.3">
      <c r="B80" s="186"/>
      <c r="C80" s="188"/>
      <c r="D80" s="188"/>
      <c r="E80" s="7">
        <v>6</v>
      </c>
      <c r="F80" s="12" t="s">
        <v>145</v>
      </c>
      <c r="G80" s="39"/>
    </row>
    <row r="81" spans="2:7" ht="46.8" x14ac:dyDescent="0.3">
      <c r="B81" s="186"/>
      <c r="C81" s="188"/>
      <c r="D81" s="188"/>
      <c r="E81" s="7">
        <v>7</v>
      </c>
      <c r="F81" s="12" t="s">
        <v>146</v>
      </c>
      <c r="G81" s="39"/>
    </row>
    <row r="82" spans="2:7" ht="93.6" x14ac:dyDescent="0.3">
      <c r="B82" s="186"/>
      <c r="C82" s="188"/>
      <c r="D82" s="188"/>
      <c r="E82" s="7">
        <v>8</v>
      </c>
      <c r="F82" s="12" t="s">
        <v>147</v>
      </c>
      <c r="G82" s="39"/>
    </row>
    <row r="83" spans="2:7" ht="62.4" x14ac:dyDescent="0.3">
      <c r="B83" s="186"/>
      <c r="C83" s="188"/>
      <c r="D83" s="188" t="s">
        <v>81</v>
      </c>
      <c r="E83" s="7">
        <v>9</v>
      </c>
      <c r="F83" s="12" t="s">
        <v>148</v>
      </c>
      <c r="G83" s="39"/>
    </row>
    <row r="84" spans="2:7" ht="62.4" x14ac:dyDescent="0.3">
      <c r="B84" s="186"/>
      <c r="C84" s="188"/>
      <c r="D84" s="188"/>
      <c r="E84" s="7">
        <v>10</v>
      </c>
      <c r="F84" s="12" t="s">
        <v>149</v>
      </c>
      <c r="G84" s="39"/>
    </row>
    <row r="85" spans="2:7" ht="312" x14ac:dyDescent="0.3">
      <c r="B85" s="186"/>
      <c r="C85" s="188"/>
      <c r="D85" s="188"/>
      <c r="E85" s="7">
        <v>11</v>
      </c>
      <c r="F85" s="12" t="s">
        <v>150</v>
      </c>
      <c r="G85" s="39"/>
    </row>
    <row r="86" spans="2:7" x14ac:dyDescent="0.3">
      <c r="B86" s="186"/>
      <c r="C86" s="188"/>
      <c r="D86" s="188"/>
      <c r="E86" s="7">
        <v>12</v>
      </c>
      <c r="F86" s="12" t="s">
        <v>151</v>
      </c>
      <c r="G86" s="39"/>
    </row>
    <row r="87" spans="2:7" ht="249.6" x14ac:dyDescent="0.3">
      <c r="B87" s="186"/>
      <c r="C87" s="188"/>
      <c r="D87" s="188"/>
      <c r="E87" s="7">
        <v>13</v>
      </c>
      <c r="F87" s="12" t="s">
        <v>152</v>
      </c>
      <c r="G87" s="39"/>
    </row>
    <row r="88" spans="2:7" ht="78" x14ac:dyDescent="0.3">
      <c r="B88" s="186"/>
      <c r="C88" s="188"/>
      <c r="D88" s="188" t="s">
        <v>82</v>
      </c>
      <c r="E88" s="7">
        <v>14</v>
      </c>
      <c r="F88" s="12" t="s">
        <v>153</v>
      </c>
      <c r="G88" s="39"/>
    </row>
    <row r="89" spans="2:7" ht="93.6" x14ac:dyDescent="0.3">
      <c r="B89" s="186"/>
      <c r="C89" s="188"/>
      <c r="D89" s="188"/>
      <c r="E89" s="7">
        <v>15</v>
      </c>
      <c r="F89" s="12" t="s">
        <v>217</v>
      </c>
      <c r="G89" s="39"/>
    </row>
    <row r="90" spans="2:7" ht="78" x14ac:dyDescent="0.3">
      <c r="B90" s="186"/>
      <c r="C90" s="188"/>
      <c r="D90" s="188"/>
      <c r="E90" s="7">
        <v>16</v>
      </c>
      <c r="F90" s="12" t="s">
        <v>218</v>
      </c>
      <c r="G90" s="39"/>
    </row>
    <row r="91" spans="2:7" ht="171.6" x14ac:dyDescent="0.3">
      <c r="B91" s="186"/>
      <c r="C91" s="188"/>
      <c r="D91" s="188"/>
      <c r="E91" s="7">
        <v>17</v>
      </c>
      <c r="F91" s="12" t="s">
        <v>219</v>
      </c>
      <c r="G91" s="39"/>
    </row>
    <row r="92" spans="2:7" ht="31.2" x14ac:dyDescent="0.3">
      <c r="B92" s="186"/>
      <c r="C92" s="188"/>
      <c r="D92" s="188"/>
      <c r="E92" s="7">
        <v>18</v>
      </c>
      <c r="F92" s="12" t="s">
        <v>154</v>
      </c>
      <c r="G92" s="39"/>
    </row>
    <row r="93" spans="2:7" ht="31.2" x14ac:dyDescent="0.3">
      <c r="B93" s="186"/>
      <c r="C93" s="188"/>
      <c r="D93" s="188" t="s">
        <v>83</v>
      </c>
      <c r="E93" s="7">
        <v>19</v>
      </c>
      <c r="F93" s="12" t="s">
        <v>155</v>
      </c>
      <c r="G93" s="39"/>
    </row>
    <row r="94" spans="2:7" ht="31.2" x14ac:dyDescent="0.3">
      <c r="B94" s="186"/>
      <c r="C94" s="188"/>
      <c r="D94" s="188"/>
      <c r="E94" s="7">
        <v>20</v>
      </c>
      <c r="F94" s="12" t="s">
        <v>156</v>
      </c>
      <c r="G94" s="39"/>
    </row>
    <row r="95" spans="2:7" ht="93.6" x14ac:dyDescent="0.3">
      <c r="B95" s="186"/>
      <c r="C95" s="188"/>
      <c r="D95" s="188"/>
      <c r="E95" s="7">
        <v>21</v>
      </c>
      <c r="F95" s="12" t="s">
        <v>220</v>
      </c>
      <c r="G95" s="39"/>
    </row>
    <row r="96" spans="2:7" ht="31.2" x14ac:dyDescent="0.3">
      <c r="B96" s="186"/>
      <c r="C96" s="188"/>
      <c r="D96" s="188" t="s">
        <v>84</v>
      </c>
      <c r="E96" s="7">
        <v>22</v>
      </c>
      <c r="F96" s="12" t="s">
        <v>221</v>
      </c>
      <c r="G96" s="39"/>
    </row>
    <row r="97" spans="2:7" ht="62.4" x14ac:dyDescent="0.3">
      <c r="B97" s="186"/>
      <c r="C97" s="188"/>
      <c r="D97" s="188"/>
      <c r="E97" s="7">
        <v>23</v>
      </c>
      <c r="F97" s="12" t="s">
        <v>157</v>
      </c>
      <c r="G97" s="39"/>
    </row>
    <row r="98" spans="2:7" ht="62.4" x14ac:dyDescent="0.3">
      <c r="B98" s="186"/>
      <c r="C98" s="188"/>
      <c r="D98" s="188"/>
      <c r="E98" s="7">
        <v>24</v>
      </c>
      <c r="F98" s="12" t="s">
        <v>158</v>
      </c>
      <c r="G98" s="39"/>
    </row>
    <row r="99" spans="2:7" ht="46.8" x14ac:dyDescent="0.3">
      <c r="B99" s="186"/>
      <c r="C99" s="188"/>
      <c r="D99" s="188"/>
      <c r="E99" s="7">
        <v>25</v>
      </c>
      <c r="F99" s="12" t="s">
        <v>159</v>
      </c>
      <c r="G99" s="39"/>
    </row>
    <row r="100" spans="2:7" ht="140.4" x14ac:dyDescent="0.3">
      <c r="B100" s="186"/>
      <c r="C100" s="188"/>
      <c r="D100" s="188" t="s">
        <v>85</v>
      </c>
      <c r="E100" s="7">
        <v>26</v>
      </c>
      <c r="F100" s="12" t="s">
        <v>222</v>
      </c>
      <c r="G100" s="39"/>
    </row>
    <row r="101" spans="2:7" ht="62.4" x14ac:dyDescent="0.3">
      <c r="B101" s="186"/>
      <c r="C101" s="188"/>
      <c r="D101" s="188"/>
      <c r="E101" s="7">
        <v>27</v>
      </c>
      <c r="F101" s="12" t="s">
        <v>223</v>
      </c>
      <c r="G101" s="39"/>
    </row>
    <row r="102" spans="2:7" s="37" customFormat="1" ht="18.600000000000001" thickBot="1" x14ac:dyDescent="0.4">
      <c r="B102" s="183" t="s">
        <v>47</v>
      </c>
      <c r="C102" s="184"/>
      <c r="D102" s="184"/>
      <c r="E102" s="184"/>
      <c r="F102" s="184"/>
      <c r="G102" s="40">
        <f>SUM(G75:G101)/COUNT(E75:E101)</f>
        <v>0</v>
      </c>
    </row>
    <row r="103" spans="2:7" ht="46.8" x14ac:dyDescent="0.3">
      <c r="B103" s="185">
        <v>4</v>
      </c>
      <c r="C103" s="187" t="s">
        <v>86</v>
      </c>
      <c r="D103" s="187" t="s">
        <v>87</v>
      </c>
      <c r="E103" s="8">
        <v>1</v>
      </c>
      <c r="F103" s="14" t="s">
        <v>160</v>
      </c>
      <c r="G103" s="43"/>
    </row>
    <row r="104" spans="2:7" x14ac:dyDescent="0.3">
      <c r="B104" s="186"/>
      <c r="C104" s="188"/>
      <c r="D104" s="188"/>
      <c r="E104" s="7">
        <v>2</v>
      </c>
      <c r="F104" s="12" t="s">
        <v>224</v>
      </c>
      <c r="G104" s="39"/>
    </row>
    <row r="105" spans="2:7" ht="46.8" x14ac:dyDescent="0.3">
      <c r="B105" s="186"/>
      <c r="C105" s="188"/>
      <c r="D105" s="188"/>
      <c r="E105" s="7">
        <v>3</v>
      </c>
      <c r="F105" s="12" t="s">
        <v>161</v>
      </c>
      <c r="G105" s="39"/>
    </row>
    <row r="106" spans="2:7" ht="46.8" x14ac:dyDescent="0.3">
      <c r="B106" s="186"/>
      <c r="C106" s="188"/>
      <c r="D106" s="188"/>
      <c r="E106" s="7">
        <v>4</v>
      </c>
      <c r="F106" s="12" t="s">
        <v>225</v>
      </c>
      <c r="G106" s="39"/>
    </row>
    <row r="107" spans="2:7" ht="62.4" x14ac:dyDescent="0.3">
      <c r="B107" s="186"/>
      <c r="C107" s="188"/>
      <c r="D107" s="188"/>
      <c r="E107" s="7">
        <v>5</v>
      </c>
      <c r="F107" s="12" t="s">
        <v>226</v>
      </c>
      <c r="G107" s="39"/>
    </row>
    <row r="108" spans="2:7" ht="93.6" x14ac:dyDescent="0.3">
      <c r="B108" s="186"/>
      <c r="C108" s="188"/>
      <c r="D108" s="188"/>
      <c r="E108" s="7">
        <v>6</v>
      </c>
      <c r="F108" s="12" t="s">
        <v>162</v>
      </c>
      <c r="G108" s="39"/>
    </row>
    <row r="109" spans="2:7" ht="31.2" x14ac:dyDescent="0.3">
      <c r="B109" s="186"/>
      <c r="C109" s="188"/>
      <c r="D109" s="188" t="s">
        <v>101</v>
      </c>
      <c r="E109" s="7">
        <v>6</v>
      </c>
      <c r="F109" s="12" t="s">
        <v>227</v>
      </c>
      <c r="G109" s="39"/>
    </row>
    <row r="110" spans="2:7" ht="93.6" x14ac:dyDescent="0.3">
      <c r="B110" s="186"/>
      <c r="C110" s="188"/>
      <c r="D110" s="188"/>
      <c r="E110" s="7">
        <v>7</v>
      </c>
      <c r="F110" s="12" t="s">
        <v>228</v>
      </c>
      <c r="G110" s="39"/>
    </row>
    <row r="111" spans="2:7" ht="31.2" x14ac:dyDescent="0.3">
      <c r="B111" s="186"/>
      <c r="C111" s="188"/>
      <c r="D111" s="188"/>
      <c r="E111" s="7">
        <v>8</v>
      </c>
      <c r="F111" s="12" t="s">
        <v>163</v>
      </c>
      <c r="G111" s="39"/>
    </row>
    <row r="112" spans="2:7" ht="46.8" x14ac:dyDescent="0.3">
      <c r="B112" s="186"/>
      <c r="C112" s="188"/>
      <c r="D112" s="188"/>
      <c r="E112" s="7">
        <v>9</v>
      </c>
      <c r="F112" s="12" t="s">
        <v>229</v>
      </c>
      <c r="G112" s="39"/>
    </row>
    <row r="113" spans="2:7" ht="93.6" x14ac:dyDescent="0.3">
      <c r="B113" s="186"/>
      <c r="C113" s="188"/>
      <c r="D113" s="188" t="s">
        <v>88</v>
      </c>
      <c r="E113" s="7">
        <v>10</v>
      </c>
      <c r="F113" s="12" t="s">
        <v>164</v>
      </c>
      <c r="G113" s="39"/>
    </row>
    <row r="114" spans="2:7" ht="46.8" x14ac:dyDescent="0.3">
      <c r="B114" s="186"/>
      <c r="C114" s="188"/>
      <c r="D114" s="188"/>
      <c r="E114" s="7">
        <v>11</v>
      </c>
      <c r="F114" s="12" t="s">
        <v>230</v>
      </c>
      <c r="G114" s="39"/>
    </row>
    <row r="115" spans="2:7" ht="31.2" x14ac:dyDescent="0.3">
      <c r="B115" s="186"/>
      <c r="C115" s="188"/>
      <c r="D115" s="188"/>
      <c r="E115" s="7">
        <v>12</v>
      </c>
      <c r="F115" s="12" t="s">
        <v>231</v>
      </c>
      <c r="G115" s="39"/>
    </row>
    <row r="116" spans="2:7" ht="46.8" x14ac:dyDescent="0.3">
      <c r="B116" s="186"/>
      <c r="C116" s="188"/>
      <c r="D116" s="188"/>
      <c r="E116" s="7">
        <v>13</v>
      </c>
      <c r="F116" s="12" t="s">
        <v>232</v>
      </c>
      <c r="G116" s="39"/>
    </row>
    <row r="117" spans="2:7" ht="18.600000000000001" thickBot="1" x14ac:dyDescent="0.35">
      <c r="B117" s="183" t="s">
        <v>57</v>
      </c>
      <c r="C117" s="184"/>
      <c r="D117" s="184"/>
      <c r="E117" s="184"/>
      <c r="F117" s="184"/>
      <c r="G117" s="40">
        <f>SUM(G103:G116)/COUNT(E103:E116)</f>
        <v>0</v>
      </c>
    </row>
    <row r="118" spans="2:7" ht="327.60000000000002" x14ac:dyDescent="0.3">
      <c r="B118" s="185">
        <v>5</v>
      </c>
      <c r="C118" s="187" t="s">
        <v>89</v>
      </c>
      <c r="D118" s="187" t="s">
        <v>90</v>
      </c>
      <c r="E118" s="8">
        <v>1</v>
      </c>
      <c r="F118" s="14" t="s">
        <v>165</v>
      </c>
      <c r="G118" s="43"/>
    </row>
    <row r="119" spans="2:7" ht="409.6" x14ac:dyDescent="0.3">
      <c r="B119" s="186"/>
      <c r="C119" s="188"/>
      <c r="D119" s="188"/>
      <c r="E119" s="7">
        <v>2</v>
      </c>
      <c r="F119" s="12" t="s">
        <v>235</v>
      </c>
      <c r="G119" s="39"/>
    </row>
    <row r="120" spans="2:7" ht="124.8" x14ac:dyDescent="0.3">
      <c r="B120" s="186"/>
      <c r="C120" s="188"/>
      <c r="D120" s="188"/>
      <c r="E120" s="7">
        <v>3</v>
      </c>
      <c r="F120" s="12" t="s">
        <v>236</v>
      </c>
      <c r="G120" s="39"/>
    </row>
    <row r="121" spans="2:7" ht="93.6" x14ac:dyDescent="0.3">
      <c r="B121" s="186"/>
      <c r="C121" s="188"/>
      <c r="D121" s="188"/>
      <c r="E121" s="7">
        <v>4</v>
      </c>
      <c r="F121" s="12" t="s">
        <v>351</v>
      </c>
      <c r="G121" s="39"/>
    </row>
    <row r="122" spans="2:7" ht="93.6" x14ac:dyDescent="0.3">
      <c r="B122" s="186"/>
      <c r="C122" s="188"/>
      <c r="D122" s="188" t="s">
        <v>91</v>
      </c>
      <c r="E122" s="7">
        <v>5</v>
      </c>
      <c r="F122" s="12" t="s">
        <v>237</v>
      </c>
      <c r="G122" s="39"/>
    </row>
    <row r="123" spans="2:7" ht="93.6" x14ac:dyDescent="0.3">
      <c r="B123" s="186"/>
      <c r="C123" s="188"/>
      <c r="D123" s="188"/>
      <c r="E123" s="7">
        <v>6</v>
      </c>
      <c r="F123" s="12" t="s">
        <v>238</v>
      </c>
      <c r="G123" s="39"/>
    </row>
    <row r="124" spans="2:7" ht="78" x14ac:dyDescent="0.3">
      <c r="B124" s="186"/>
      <c r="C124" s="188"/>
      <c r="D124" s="188"/>
      <c r="E124" s="7">
        <v>7</v>
      </c>
      <c r="F124" s="12" t="s">
        <v>239</v>
      </c>
      <c r="G124" s="39"/>
    </row>
    <row r="125" spans="2:7" ht="124.8" x14ac:dyDescent="0.3">
      <c r="B125" s="186"/>
      <c r="C125" s="188"/>
      <c r="D125" s="188"/>
      <c r="E125" s="7">
        <v>8</v>
      </c>
      <c r="F125" s="12" t="s">
        <v>240</v>
      </c>
      <c r="G125" s="39"/>
    </row>
    <row r="126" spans="2:7" ht="234" x14ac:dyDescent="0.3">
      <c r="B126" s="186"/>
      <c r="C126" s="188"/>
      <c r="D126" s="188" t="s">
        <v>92</v>
      </c>
      <c r="E126" s="7">
        <v>9</v>
      </c>
      <c r="F126" s="12" t="s">
        <v>166</v>
      </c>
      <c r="G126" s="39"/>
    </row>
    <row r="127" spans="2:7" ht="62.4" x14ac:dyDescent="0.3">
      <c r="B127" s="186"/>
      <c r="C127" s="188"/>
      <c r="D127" s="188"/>
      <c r="E127" s="7">
        <v>10</v>
      </c>
      <c r="F127" s="12" t="s">
        <v>241</v>
      </c>
      <c r="G127" s="39"/>
    </row>
    <row r="128" spans="2:7" ht="31.2" x14ac:dyDescent="0.3">
      <c r="B128" s="186"/>
      <c r="C128" s="188"/>
      <c r="D128" s="188"/>
      <c r="E128" s="7">
        <v>11</v>
      </c>
      <c r="F128" s="12" t="s">
        <v>242</v>
      </c>
      <c r="G128" s="39"/>
    </row>
    <row r="129" spans="2:7" ht="18.600000000000001" thickBot="1" x14ac:dyDescent="0.35">
      <c r="B129" s="183" t="s">
        <v>233</v>
      </c>
      <c r="C129" s="184"/>
      <c r="D129" s="184"/>
      <c r="E129" s="184"/>
      <c r="F129" s="184"/>
      <c r="G129" s="40">
        <f>SUM(G118:G128)/COUNT(E118:E128)</f>
        <v>0</v>
      </c>
    </row>
    <row r="130" spans="2:7" ht="218.4" x14ac:dyDescent="0.3">
      <c r="B130" s="204">
        <v>6</v>
      </c>
      <c r="C130" s="197" t="s">
        <v>93</v>
      </c>
      <c r="D130" s="197" t="s">
        <v>94</v>
      </c>
      <c r="E130" s="13">
        <v>1</v>
      </c>
      <c r="F130" s="42" t="s">
        <v>167</v>
      </c>
      <c r="G130" s="41"/>
    </row>
    <row r="131" spans="2:7" ht="140.4" x14ac:dyDescent="0.3">
      <c r="B131" s="186"/>
      <c r="C131" s="188"/>
      <c r="D131" s="188"/>
      <c r="E131" s="7">
        <v>2</v>
      </c>
      <c r="F131" s="12" t="s">
        <v>168</v>
      </c>
      <c r="G131" s="39"/>
    </row>
    <row r="132" spans="2:7" ht="124.8" x14ac:dyDescent="0.3">
      <c r="B132" s="186"/>
      <c r="C132" s="188"/>
      <c r="D132" s="188"/>
      <c r="E132" s="7">
        <v>3</v>
      </c>
      <c r="F132" s="12" t="s">
        <v>169</v>
      </c>
      <c r="G132" s="39"/>
    </row>
    <row r="133" spans="2:7" ht="171.6" x14ac:dyDescent="0.3">
      <c r="B133" s="186"/>
      <c r="C133" s="188"/>
      <c r="D133" s="188"/>
      <c r="E133" s="7">
        <v>4</v>
      </c>
      <c r="F133" s="12" t="s">
        <v>170</v>
      </c>
      <c r="G133" s="39"/>
    </row>
    <row r="134" spans="2:7" ht="62.4" x14ac:dyDescent="0.3">
      <c r="B134" s="186"/>
      <c r="C134" s="188"/>
      <c r="D134" s="188" t="s">
        <v>95</v>
      </c>
      <c r="E134" s="7">
        <v>5</v>
      </c>
      <c r="F134" s="12" t="s">
        <v>243</v>
      </c>
      <c r="G134" s="39"/>
    </row>
    <row r="135" spans="2:7" ht="140.4" x14ac:dyDescent="0.3">
      <c r="B135" s="186"/>
      <c r="C135" s="188"/>
      <c r="D135" s="188"/>
      <c r="E135" s="7">
        <v>6</v>
      </c>
      <c r="F135" s="12" t="s">
        <v>171</v>
      </c>
      <c r="G135" s="39"/>
    </row>
    <row r="136" spans="2:7" ht="62.4" x14ac:dyDescent="0.3">
      <c r="B136" s="186"/>
      <c r="C136" s="188"/>
      <c r="D136" s="188" t="s">
        <v>96</v>
      </c>
      <c r="E136" s="7">
        <v>7</v>
      </c>
      <c r="F136" s="12" t="s">
        <v>172</v>
      </c>
      <c r="G136" s="39"/>
    </row>
    <row r="137" spans="2:7" ht="109.2" x14ac:dyDescent="0.3">
      <c r="B137" s="186"/>
      <c r="C137" s="188"/>
      <c r="D137" s="188"/>
      <c r="E137" s="7">
        <v>8</v>
      </c>
      <c r="F137" s="12" t="s">
        <v>173</v>
      </c>
      <c r="G137" s="39"/>
    </row>
    <row r="138" spans="2:7" x14ac:dyDescent="0.3">
      <c r="B138" s="186"/>
      <c r="C138" s="188"/>
      <c r="D138" s="188"/>
      <c r="E138" s="7">
        <v>9</v>
      </c>
      <c r="F138" s="12" t="s">
        <v>174</v>
      </c>
      <c r="G138" s="39"/>
    </row>
    <row r="139" spans="2:7" ht="46.8" x14ac:dyDescent="0.3">
      <c r="B139" s="186"/>
      <c r="C139" s="188"/>
      <c r="D139" s="188"/>
      <c r="E139" s="7">
        <v>10</v>
      </c>
      <c r="F139" s="12" t="s">
        <v>244</v>
      </c>
      <c r="G139" s="39"/>
    </row>
    <row r="140" spans="2:7" x14ac:dyDescent="0.3">
      <c r="B140" s="186"/>
      <c r="C140" s="188"/>
      <c r="D140" s="188"/>
      <c r="E140" s="7">
        <v>11</v>
      </c>
      <c r="F140" s="12" t="s">
        <v>245</v>
      </c>
      <c r="G140" s="39"/>
    </row>
    <row r="141" spans="2:7" ht="18.600000000000001" thickBot="1" x14ac:dyDescent="0.4">
      <c r="B141" s="287" t="s">
        <v>234</v>
      </c>
      <c r="C141" s="288"/>
      <c r="D141" s="288"/>
      <c r="E141" s="288"/>
      <c r="F141" s="288"/>
      <c r="G141" s="40">
        <f>SUM(G130:G140)/COUNT(E130:E140)</f>
        <v>0</v>
      </c>
    </row>
  </sheetData>
  <mergeCells count="51">
    <mergeCell ref="B2:G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G4:G8"/>
    <mergeCell ref="B45:F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74:F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102:F102"/>
    <mergeCell ref="B103:B116"/>
    <mergeCell ref="C103:C116"/>
    <mergeCell ref="D103:D108"/>
    <mergeCell ref="D109:D112"/>
    <mergeCell ref="D113:D116"/>
    <mergeCell ref="B117:F117"/>
    <mergeCell ref="B118:B128"/>
    <mergeCell ref="C118:C128"/>
    <mergeCell ref="D118:D121"/>
    <mergeCell ref="D122:D125"/>
    <mergeCell ref="D126:D128"/>
    <mergeCell ref="B141:F141"/>
    <mergeCell ref="B129:F129"/>
    <mergeCell ref="B130:B140"/>
    <mergeCell ref="C130:C140"/>
    <mergeCell ref="D130:D133"/>
    <mergeCell ref="D134:D135"/>
    <mergeCell ref="D136:D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C6AB-3C3A-4E5D-83E5-319F50D0DD9C}">
  <dimension ref="B2:R168"/>
  <sheetViews>
    <sheetView topLeftCell="A146" zoomScale="60" zoomScaleNormal="60" workbookViewId="0">
      <selection activeCell="F165" sqref="F165"/>
    </sheetView>
  </sheetViews>
  <sheetFormatPr defaultColWidth="8.77734375" defaultRowHeight="15.6" x14ac:dyDescent="0.3"/>
  <cols>
    <col min="1" max="1" width="2.21875" style="5" customWidth="1"/>
    <col min="2" max="2" width="4.5546875" style="34" customWidth="1"/>
    <col min="3" max="5" width="46.21875" style="34" customWidth="1"/>
    <col min="6" max="6" width="11.21875" style="6" customWidth="1"/>
    <col min="7" max="7" width="15.5546875" style="5" customWidth="1"/>
    <col min="8" max="8" width="6.77734375" style="5" customWidth="1"/>
    <col min="9" max="9" width="38.5546875" style="5" customWidth="1"/>
    <col min="10" max="10" width="34.21875" style="5" customWidth="1"/>
    <col min="11" max="11" width="39.77734375" style="5" customWidth="1"/>
    <col min="12" max="12" width="11.5546875" style="5" customWidth="1"/>
    <col min="13" max="13" width="12.5546875" style="5" customWidth="1"/>
    <col min="14" max="14" width="8.77734375" style="5"/>
    <col min="15" max="15" width="36.21875" style="5" customWidth="1"/>
    <col min="16" max="16" width="40.44140625" style="5" customWidth="1"/>
    <col min="17" max="17" width="28" style="5" customWidth="1"/>
    <col min="18" max="16384" width="8.77734375" style="5"/>
  </cols>
  <sheetData>
    <row r="2" spans="2:6" ht="149.55000000000001" customHeight="1" thickBot="1" x14ac:dyDescent="0.35">
      <c r="B2" s="189" t="s">
        <v>586</v>
      </c>
      <c r="C2" s="190"/>
      <c r="D2" s="190"/>
      <c r="E2" s="190"/>
      <c r="F2" s="190"/>
    </row>
    <row r="3" spans="2:6" s="87" customFormat="1" ht="35.1" customHeight="1" x14ac:dyDescent="0.35">
      <c r="B3" s="84" t="s">
        <v>0</v>
      </c>
      <c r="C3" s="85" t="s">
        <v>10</v>
      </c>
      <c r="D3" s="85" t="s">
        <v>11</v>
      </c>
      <c r="E3" s="85" t="s">
        <v>337</v>
      </c>
      <c r="F3" s="86" t="s">
        <v>185</v>
      </c>
    </row>
    <row r="4" spans="2:6" x14ac:dyDescent="0.3">
      <c r="B4" s="186">
        <v>1</v>
      </c>
      <c r="C4" s="188" t="s">
        <v>71</v>
      </c>
      <c r="D4" s="188" t="s">
        <v>72</v>
      </c>
      <c r="E4" s="61"/>
      <c r="F4" s="191"/>
    </row>
    <row r="5" spans="2:6" x14ac:dyDescent="0.3">
      <c r="B5" s="186"/>
      <c r="C5" s="188"/>
      <c r="D5" s="188"/>
      <c r="E5" s="61"/>
      <c r="F5" s="192"/>
    </row>
    <row r="6" spans="2:6" x14ac:dyDescent="0.3">
      <c r="B6" s="186"/>
      <c r="C6" s="188"/>
      <c r="D6" s="188"/>
      <c r="E6" s="61"/>
      <c r="F6" s="192"/>
    </row>
    <row r="7" spans="2:6" x14ac:dyDescent="0.3">
      <c r="B7" s="186"/>
      <c r="C7" s="188"/>
      <c r="D7" s="188"/>
      <c r="E7" s="61"/>
      <c r="F7" s="192"/>
    </row>
    <row r="8" spans="2:6" x14ac:dyDescent="0.3">
      <c r="B8" s="186"/>
      <c r="C8" s="188"/>
      <c r="D8" s="188"/>
      <c r="E8" s="61"/>
      <c r="F8" s="193"/>
    </row>
    <row r="9" spans="2:6" x14ac:dyDescent="0.3">
      <c r="B9" s="186"/>
      <c r="C9" s="188"/>
      <c r="D9" s="188" t="s">
        <v>97</v>
      </c>
      <c r="E9" s="61"/>
      <c r="F9" s="191"/>
    </row>
    <row r="10" spans="2:6" x14ac:dyDescent="0.3">
      <c r="B10" s="186"/>
      <c r="C10" s="188"/>
      <c r="D10" s="188"/>
      <c r="E10" s="61"/>
      <c r="F10" s="192"/>
    </row>
    <row r="11" spans="2:6" x14ac:dyDescent="0.3">
      <c r="B11" s="186"/>
      <c r="C11" s="188"/>
      <c r="D11" s="188"/>
      <c r="E11" s="61"/>
      <c r="F11" s="192"/>
    </row>
    <row r="12" spans="2:6" x14ac:dyDescent="0.3">
      <c r="B12" s="186"/>
      <c r="C12" s="188"/>
      <c r="D12" s="188"/>
      <c r="E12" s="61"/>
      <c r="F12" s="192"/>
    </row>
    <row r="13" spans="2:6" x14ac:dyDescent="0.3">
      <c r="B13" s="186"/>
      <c r="C13" s="188"/>
      <c r="D13" s="188"/>
      <c r="E13" s="61"/>
      <c r="F13" s="192"/>
    </row>
    <row r="14" spans="2:6" x14ac:dyDescent="0.3">
      <c r="B14" s="186"/>
      <c r="C14" s="188"/>
      <c r="D14" s="188"/>
      <c r="E14" s="61"/>
      <c r="F14" s="193"/>
    </row>
    <row r="15" spans="2:6" x14ac:dyDescent="0.3">
      <c r="B15" s="186"/>
      <c r="C15" s="188"/>
      <c r="D15" s="188" t="s">
        <v>73</v>
      </c>
      <c r="E15" s="61"/>
      <c r="F15" s="191"/>
    </row>
    <row r="16" spans="2:6" x14ac:dyDescent="0.3">
      <c r="B16" s="186"/>
      <c r="C16" s="188"/>
      <c r="D16" s="188"/>
      <c r="E16" s="61"/>
      <c r="F16" s="192"/>
    </row>
    <row r="17" spans="2:6" x14ac:dyDescent="0.3">
      <c r="B17" s="186"/>
      <c r="C17" s="188"/>
      <c r="D17" s="188"/>
      <c r="E17" s="61"/>
      <c r="F17" s="192"/>
    </row>
    <row r="18" spans="2:6" x14ac:dyDescent="0.3">
      <c r="B18" s="186"/>
      <c r="C18" s="188"/>
      <c r="D18" s="188"/>
      <c r="E18" s="61"/>
      <c r="F18" s="192"/>
    </row>
    <row r="19" spans="2:6" x14ac:dyDescent="0.3">
      <c r="B19" s="186"/>
      <c r="C19" s="188"/>
      <c r="D19" s="188"/>
      <c r="E19" s="61"/>
      <c r="F19" s="193"/>
    </row>
    <row r="20" spans="2:6" x14ac:dyDescent="0.3">
      <c r="B20" s="186"/>
      <c r="C20" s="188"/>
      <c r="D20" s="188" t="s">
        <v>74</v>
      </c>
      <c r="E20" s="61"/>
      <c r="F20" s="191"/>
    </row>
    <row r="21" spans="2:6" x14ac:dyDescent="0.3">
      <c r="B21" s="186"/>
      <c r="C21" s="188"/>
      <c r="D21" s="188"/>
      <c r="E21" s="61"/>
      <c r="F21" s="192"/>
    </row>
    <row r="22" spans="2:6" x14ac:dyDescent="0.3">
      <c r="B22" s="186"/>
      <c r="C22" s="188"/>
      <c r="D22" s="188"/>
      <c r="E22" s="61"/>
      <c r="F22" s="193"/>
    </row>
    <row r="23" spans="2:6" x14ac:dyDescent="0.3">
      <c r="B23" s="186"/>
      <c r="C23" s="188"/>
      <c r="D23" s="188" t="s">
        <v>75</v>
      </c>
      <c r="E23" s="61"/>
      <c r="F23" s="191"/>
    </row>
    <row r="24" spans="2:6" x14ac:dyDescent="0.3">
      <c r="B24" s="186"/>
      <c r="C24" s="188"/>
      <c r="D24" s="188"/>
      <c r="E24" s="61"/>
      <c r="F24" s="192"/>
    </row>
    <row r="25" spans="2:6" x14ac:dyDescent="0.3">
      <c r="B25" s="186"/>
      <c r="C25" s="188"/>
      <c r="D25" s="188"/>
      <c r="E25" s="61"/>
      <c r="F25" s="192"/>
    </row>
    <row r="26" spans="2:6" x14ac:dyDescent="0.3">
      <c r="B26" s="186"/>
      <c r="C26" s="188"/>
      <c r="D26" s="188"/>
      <c r="E26" s="61"/>
      <c r="F26" s="192"/>
    </row>
    <row r="27" spans="2:6" x14ac:dyDescent="0.3">
      <c r="B27" s="186"/>
      <c r="C27" s="188"/>
      <c r="D27" s="188"/>
      <c r="E27" s="61"/>
      <c r="F27" s="193"/>
    </row>
    <row r="28" spans="2:6" x14ac:dyDescent="0.3">
      <c r="B28" s="186"/>
      <c r="C28" s="188"/>
      <c r="D28" s="188" t="s">
        <v>182</v>
      </c>
      <c r="E28" s="61"/>
      <c r="F28" s="191"/>
    </row>
    <row r="29" spans="2:6" x14ac:dyDescent="0.3">
      <c r="B29" s="186"/>
      <c r="C29" s="188"/>
      <c r="D29" s="188"/>
      <c r="E29" s="61"/>
      <c r="F29" s="192"/>
    </row>
    <row r="30" spans="2:6" x14ac:dyDescent="0.3">
      <c r="B30" s="186"/>
      <c r="C30" s="188"/>
      <c r="D30" s="188"/>
      <c r="E30" s="61"/>
      <c r="F30" s="192"/>
    </row>
    <row r="31" spans="2:6" x14ac:dyDescent="0.3">
      <c r="B31" s="186"/>
      <c r="C31" s="188"/>
      <c r="D31" s="188"/>
      <c r="E31" s="61"/>
      <c r="F31" s="192"/>
    </row>
    <row r="32" spans="2:6" x14ac:dyDescent="0.3">
      <c r="B32" s="186"/>
      <c r="C32" s="188"/>
      <c r="D32" s="188"/>
      <c r="E32" s="61"/>
      <c r="F32" s="192"/>
    </row>
    <row r="33" spans="2:6" x14ac:dyDescent="0.3">
      <c r="B33" s="186"/>
      <c r="C33" s="188"/>
      <c r="D33" s="188"/>
      <c r="E33" s="61"/>
      <c r="F33" s="193"/>
    </row>
    <row r="34" spans="2:6" x14ac:dyDescent="0.3">
      <c r="B34" s="186"/>
      <c r="C34" s="188"/>
      <c r="D34" s="188" t="s">
        <v>76</v>
      </c>
      <c r="E34" s="61"/>
      <c r="F34" s="191"/>
    </row>
    <row r="35" spans="2:6" x14ac:dyDescent="0.3">
      <c r="B35" s="186"/>
      <c r="C35" s="188"/>
      <c r="D35" s="188"/>
      <c r="E35" s="61"/>
      <c r="F35" s="192"/>
    </row>
    <row r="36" spans="2:6" x14ac:dyDescent="0.3">
      <c r="B36" s="186"/>
      <c r="C36" s="188"/>
      <c r="D36" s="188"/>
      <c r="E36" s="61"/>
      <c r="F36" s="192"/>
    </row>
    <row r="37" spans="2:6" x14ac:dyDescent="0.3">
      <c r="B37" s="186"/>
      <c r="C37" s="188"/>
      <c r="D37" s="188"/>
      <c r="E37" s="61"/>
      <c r="F37" s="192"/>
    </row>
    <row r="38" spans="2:6" x14ac:dyDescent="0.3">
      <c r="B38" s="186"/>
      <c r="C38" s="188"/>
      <c r="D38" s="188"/>
      <c r="E38" s="61"/>
      <c r="F38" s="192"/>
    </row>
    <row r="39" spans="2:6" x14ac:dyDescent="0.3">
      <c r="B39" s="186"/>
      <c r="C39" s="188"/>
      <c r="D39" s="188"/>
      <c r="E39" s="61"/>
      <c r="F39" s="193"/>
    </row>
    <row r="40" spans="2:6" x14ac:dyDescent="0.3">
      <c r="B40" s="186"/>
      <c r="C40" s="188"/>
      <c r="D40" s="188" t="s">
        <v>77</v>
      </c>
      <c r="E40" s="61"/>
      <c r="F40" s="191"/>
    </row>
    <row r="41" spans="2:6" x14ac:dyDescent="0.3">
      <c r="B41" s="186"/>
      <c r="C41" s="188"/>
      <c r="D41" s="188"/>
      <c r="E41" s="61"/>
      <c r="F41" s="192"/>
    </row>
    <row r="42" spans="2:6" x14ac:dyDescent="0.3">
      <c r="B42" s="186"/>
      <c r="C42" s="188"/>
      <c r="D42" s="188"/>
      <c r="E42" s="61"/>
      <c r="F42" s="192"/>
    </row>
    <row r="43" spans="2:6" x14ac:dyDescent="0.3">
      <c r="B43" s="186"/>
      <c r="C43" s="188"/>
      <c r="D43" s="188"/>
      <c r="E43" s="61"/>
      <c r="F43" s="192"/>
    </row>
    <row r="44" spans="2:6" x14ac:dyDescent="0.3">
      <c r="B44" s="186"/>
      <c r="C44" s="188"/>
      <c r="D44" s="188"/>
      <c r="E44" s="61"/>
      <c r="F44" s="193"/>
    </row>
    <row r="45" spans="2:6" ht="18.600000000000001" thickBot="1" x14ac:dyDescent="0.35">
      <c r="B45" s="183" t="s">
        <v>39</v>
      </c>
      <c r="C45" s="184"/>
      <c r="D45" s="184"/>
      <c r="E45" s="184"/>
      <c r="F45" s="40">
        <f>SUM(F4:F44)/8</f>
        <v>0</v>
      </c>
    </row>
    <row r="46" spans="2:6" x14ac:dyDescent="0.3">
      <c r="B46" s="185">
        <v>2</v>
      </c>
      <c r="C46" s="187" t="s">
        <v>563</v>
      </c>
      <c r="D46" s="187" t="s">
        <v>126</v>
      </c>
      <c r="E46" s="62"/>
      <c r="F46" s="194"/>
    </row>
    <row r="47" spans="2:6" x14ac:dyDescent="0.3">
      <c r="B47" s="186"/>
      <c r="C47" s="188"/>
      <c r="D47" s="188"/>
      <c r="E47" s="61"/>
      <c r="F47" s="192"/>
    </row>
    <row r="48" spans="2:6" x14ac:dyDescent="0.3">
      <c r="B48" s="186"/>
      <c r="C48" s="188"/>
      <c r="D48" s="188"/>
      <c r="E48" s="61"/>
      <c r="F48" s="192"/>
    </row>
    <row r="49" spans="2:6" x14ac:dyDescent="0.3">
      <c r="B49" s="186"/>
      <c r="C49" s="188"/>
      <c r="D49" s="188"/>
      <c r="E49" s="61"/>
      <c r="F49" s="192"/>
    </row>
    <row r="50" spans="2:6" x14ac:dyDescent="0.3">
      <c r="B50" s="186"/>
      <c r="C50" s="188"/>
      <c r="D50" s="188"/>
      <c r="E50" s="61"/>
      <c r="F50" s="193"/>
    </row>
    <row r="51" spans="2:6" x14ac:dyDescent="0.3">
      <c r="B51" s="186"/>
      <c r="C51" s="188"/>
      <c r="D51" s="188" t="s">
        <v>127</v>
      </c>
      <c r="E51" s="61"/>
      <c r="F51" s="191"/>
    </row>
    <row r="52" spans="2:6" x14ac:dyDescent="0.3">
      <c r="B52" s="186"/>
      <c r="C52" s="188"/>
      <c r="D52" s="188"/>
      <c r="E52" s="61"/>
      <c r="F52" s="192"/>
    </row>
    <row r="53" spans="2:6" x14ac:dyDescent="0.3">
      <c r="B53" s="186"/>
      <c r="C53" s="188"/>
      <c r="D53" s="188"/>
      <c r="E53" s="61"/>
      <c r="F53" s="192"/>
    </row>
    <row r="54" spans="2:6" x14ac:dyDescent="0.3">
      <c r="B54" s="186"/>
      <c r="C54" s="188"/>
      <c r="D54" s="188"/>
      <c r="E54" s="61"/>
      <c r="F54" s="192"/>
    </row>
    <row r="55" spans="2:6" x14ac:dyDescent="0.3">
      <c r="B55" s="186"/>
      <c r="C55" s="188"/>
      <c r="D55" s="188"/>
      <c r="E55" s="61"/>
      <c r="F55" s="193"/>
    </row>
    <row r="56" spans="2:6" x14ac:dyDescent="0.3">
      <c r="B56" s="186"/>
      <c r="C56" s="188"/>
      <c r="D56" s="188" t="s">
        <v>128</v>
      </c>
      <c r="E56" s="61"/>
      <c r="F56" s="191"/>
    </row>
    <row r="57" spans="2:6" x14ac:dyDescent="0.3">
      <c r="B57" s="186"/>
      <c r="C57" s="188"/>
      <c r="D57" s="188"/>
      <c r="E57" s="61"/>
      <c r="F57" s="192"/>
    </row>
    <row r="58" spans="2:6" x14ac:dyDescent="0.3">
      <c r="B58" s="186"/>
      <c r="C58" s="188"/>
      <c r="D58" s="188"/>
      <c r="E58" s="61"/>
      <c r="F58" s="192"/>
    </row>
    <row r="59" spans="2:6" x14ac:dyDescent="0.3">
      <c r="B59" s="186"/>
      <c r="C59" s="188"/>
      <c r="D59" s="188"/>
      <c r="E59" s="61"/>
      <c r="F59" s="192"/>
    </row>
    <row r="60" spans="2:6" x14ac:dyDescent="0.3">
      <c r="B60" s="186"/>
      <c r="C60" s="188"/>
      <c r="D60" s="188"/>
      <c r="E60" s="61"/>
      <c r="F60" s="193"/>
    </row>
    <row r="61" spans="2:6" x14ac:dyDescent="0.3">
      <c r="B61" s="186"/>
      <c r="C61" s="188"/>
      <c r="D61" s="188" t="s">
        <v>129</v>
      </c>
      <c r="E61" s="61"/>
      <c r="F61" s="191"/>
    </row>
    <row r="62" spans="2:6" x14ac:dyDescent="0.3">
      <c r="B62" s="186"/>
      <c r="C62" s="188"/>
      <c r="D62" s="188"/>
      <c r="E62" s="61"/>
      <c r="F62" s="192"/>
    </row>
    <row r="63" spans="2:6" x14ac:dyDescent="0.3">
      <c r="B63" s="186"/>
      <c r="C63" s="188"/>
      <c r="D63" s="188"/>
      <c r="E63" s="61"/>
      <c r="F63" s="192"/>
    </row>
    <row r="64" spans="2:6" x14ac:dyDescent="0.3">
      <c r="B64" s="186"/>
      <c r="C64" s="188"/>
      <c r="D64" s="188"/>
      <c r="E64" s="61"/>
      <c r="F64" s="192"/>
    </row>
    <row r="65" spans="2:6" x14ac:dyDescent="0.3">
      <c r="B65" s="186"/>
      <c r="C65" s="188"/>
      <c r="D65" s="188"/>
      <c r="E65" s="61"/>
      <c r="F65" s="193"/>
    </row>
    <row r="66" spans="2:6" x14ac:dyDescent="0.3">
      <c r="B66" s="186"/>
      <c r="C66" s="188"/>
      <c r="D66" s="188" t="s">
        <v>130</v>
      </c>
      <c r="E66" s="61"/>
      <c r="F66" s="191"/>
    </row>
    <row r="67" spans="2:6" x14ac:dyDescent="0.3">
      <c r="B67" s="186"/>
      <c r="C67" s="188"/>
      <c r="D67" s="188"/>
      <c r="E67" s="61"/>
      <c r="F67" s="192"/>
    </row>
    <row r="68" spans="2:6" x14ac:dyDescent="0.3">
      <c r="B68" s="186"/>
      <c r="C68" s="188"/>
      <c r="D68" s="188"/>
      <c r="E68" s="61"/>
      <c r="F68" s="192"/>
    </row>
    <row r="69" spans="2:6" x14ac:dyDescent="0.3">
      <c r="B69" s="186"/>
      <c r="C69" s="188"/>
      <c r="D69" s="188"/>
      <c r="E69" s="61"/>
      <c r="F69" s="192"/>
    </row>
    <row r="70" spans="2:6" x14ac:dyDescent="0.3">
      <c r="B70" s="186"/>
      <c r="C70" s="188"/>
      <c r="D70" s="188"/>
      <c r="E70" s="61"/>
      <c r="F70" s="193"/>
    </row>
    <row r="71" spans="2:6" x14ac:dyDescent="0.3">
      <c r="B71" s="186"/>
      <c r="C71" s="188"/>
      <c r="D71" s="188" t="s">
        <v>131</v>
      </c>
      <c r="E71" s="61"/>
      <c r="F71" s="191"/>
    </row>
    <row r="72" spans="2:6" x14ac:dyDescent="0.3">
      <c r="B72" s="186"/>
      <c r="C72" s="188"/>
      <c r="D72" s="188"/>
      <c r="E72" s="61"/>
      <c r="F72" s="192"/>
    </row>
    <row r="73" spans="2:6" x14ac:dyDescent="0.3">
      <c r="B73" s="186"/>
      <c r="C73" s="188"/>
      <c r="D73" s="188"/>
      <c r="E73" s="61"/>
      <c r="F73" s="192"/>
    </row>
    <row r="74" spans="2:6" x14ac:dyDescent="0.3">
      <c r="B74" s="186"/>
      <c r="C74" s="188"/>
      <c r="D74" s="188"/>
      <c r="E74" s="61"/>
      <c r="F74" s="192"/>
    </row>
    <row r="75" spans="2:6" x14ac:dyDescent="0.3">
      <c r="B75" s="186"/>
      <c r="C75" s="188"/>
      <c r="D75" s="188"/>
      <c r="E75" s="61"/>
      <c r="F75" s="193"/>
    </row>
    <row r="76" spans="2:6" x14ac:dyDescent="0.3">
      <c r="B76" s="186"/>
      <c r="C76" s="188"/>
      <c r="D76" s="188" t="s">
        <v>183</v>
      </c>
      <c r="E76" s="61"/>
      <c r="F76" s="191"/>
    </row>
    <row r="77" spans="2:6" x14ac:dyDescent="0.3">
      <c r="B77" s="186"/>
      <c r="C77" s="188"/>
      <c r="D77" s="188"/>
      <c r="E77" s="61"/>
      <c r="F77" s="192"/>
    </row>
    <row r="78" spans="2:6" x14ac:dyDescent="0.3">
      <c r="B78" s="186"/>
      <c r="C78" s="188"/>
      <c r="D78" s="188"/>
      <c r="E78" s="61"/>
      <c r="F78" s="192"/>
    </row>
    <row r="79" spans="2:6" x14ac:dyDescent="0.3">
      <c r="B79" s="186"/>
      <c r="C79" s="188"/>
      <c r="D79" s="188"/>
      <c r="E79" s="61"/>
      <c r="F79" s="192"/>
    </row>
    <row r="80" spans="2:6" x14ac:dyDescent="0.3">
      <c r="B80" s="186"/>
      <c r="C80" s="188"/>
      <c r="D80" s="188"/>
      <c r="E80" s="61"/>
      <c r="F80" s="193"/>
    </row>
    <row r="81" spans="2:6" ht="18.600000000000001" thickBot="1" x14ac:dyDescent="0.35">
      <c r="B81" s="183" t="s">
        <v>215</v>
      </c>
      <c r="C81" s="184"/>
      <c r="D81" s="184"/>
      <c r="E81" s="184"/>
      <c r="F81" s="82">
        <f>SUM(F46:F80)/1</f>
        <v>0</v>
      </c>
    </row>
    <row r="82" spans="2:6" x14ac:dyDescent="0.3">
      <c r="B82" s="185">
        <v>3</v>
      </c>
      <c r="C82" s="187" t="s">
        <v>79</v>
      </c>
      <c r="D82" s="187" t="s">
        <v>184</v>
      </c>
      <c r="E82" s="62"/>
      <c r="F82" s="194"/>
    </row>
    <row r="83" spans="2:6" x14ac:dyDescent="0.3">
      <c r="B83" s="186"/>
      <c r="C83" s="188"/>
      <c r="D83" s="188"/>
      <c r="E83" s="61"/>
      <c r="F83" s="192"/>
    </row>
    <row r="84" spans="2:6" x14ac:dyDescent="0.3">
      <c r="B84" s="186"/>
      <c r="C84" s="188"/>
      <c r="D84" s="188"/>
      <c r="E84" s="61"/>
      <c r="F84" s="192"/>
    </row>
    <row r="85" spans="2:6" x14ac:dyDescent="0.3">
      <c r="B85" s="186"/>
      <c r="C85" s="188"/>
      <c r="D85" s="188"/>
      <c r="E85" s="61"/>
      <c r="F85" s="193"/>
    </row>
    <row r="86" spans="2:6" x14ac:dyDescent="0.3">
      <c r="B86" s="186"/>
      <c r="C86" s="188"/>
      <c r="D86" s="188" t="s">
        <v>80</v>
      </c>
      <c r="E86" s="61"/>
      <c r="F86" s="191"/>
    </row>
    <row r="87" spans="2:6" x14ac:dyDescent="0.3">
      <c r="B87" s="186"/>
      <c r="C87" s="188"/>
      <c r="D87" s="188"/>
      <c r="E87" s="61"/>
      <c r="F87" s="192"/>
    </row>
    <row r="88" spans="2:6" x14ac:dyDescent="0.3">
      <c r="B88" s="186"/>
      <c r="C88" s="188"/>
      <c r="D88" s="188"/>
      <c r="E88" s="61"/>
      <c r="F88" s="192"/>
    </row>
    <row r="89" spans="2:6" x14ac:dyDescent="0.3">
      <c r="B89" s="186"/>
      <c r="C89" s="188"/>
      <c r="D89" s="188"/>
      <c r="E89" s="61"/>
      <c r="F89" s="193"/>
    </row>
    <row r="90" spans="2:6" x14ac:dyDescent="0.3">
      <c r="B90" s="186"/>
      <c r="C90" s="188"/>
      <c r="D90" s="188" t="s">
        <v>81</v>
      </c>
      <c r="E90" s="61"/>
      <c r="F90" s="191"/>
    </row>
    <row r="91" spans="2:6" x14ac:dyDescent="0.3">
      <c r="B91" s="186"/>
      <c r="C91" s="188"/>
      <c r="D91" s="188"/>
      <c r="E91" s="61"/>
      <c r="F91" s="192"/>
    </row>
    <row r="92" spans="2:6" x14ac:dyDescent="0.3">
      <c r="B92" s="186"/>
      <c r="C92" s="188"/>
      <c r="D92" s="188"/>
      <c r="E92" s="61"/>
      <c r="F92" s="192"/>
    </row>
    <row r="93" spans="2:6" x14ac:dyDescent="0.3">
      <c r="B93" s="186"/>
      <c r="C93" s="188"/>
      <c r="D93" s="188"/>
      <c r="E93" s="61"/>
      <c r="F93" s="192"/>
    </row>
    <row r="94" spans="2:6" x14ac:dyDescent="0.3">
      <c r="B94" s="186"/>
      <c r="C94" s="188"/>
      <c r="D94" s="188"/>
      <c r="E94" s="61"/>
      <c r="F94" s="193"/>
    </row>
    <row r="95" spans="2:6" x14ac:dyDescent="0.3">
      <c r="B95" s="186"/>
      <c r="C95" s="188"/>
      <c r="D95" s="188" t="s">
        <v>82</v>
      </c>
      <c r="E95" s="61"/>
      <c r="F95" s="191"/>
    </row>
    <row r="96" spans="2:6" x14ac:dyDescent="0.3">
      <c r="B96" s="186"/>
      <c r="C96" s="188"/>
      <c r="D96" s="188"/>
      <c r="E96" s="61"/>
      <c r="F96" s="192"/>
    </row>
    <row r="97" spans="2:6" x14ac:dyDescent="0.3">
      <c r="B97" s="186"/>
      <c r="C97" s="188"/>
      <c r="D97" s="188"/>
      <c r="E97" s="61"/>
      <c r="F97" s="192"/>
    </row>
    <row r="98" spans="2:6" x14ac:dyDescent="0.3">
      <c r="B98" s="186"/>
      <c r="C98" s="188"/>
      <c r="D98" s="188"/>
      <c r="E98" s="61"/>
      <c r="F98" s="192"/>
    </row>
    <row r="99" spans="2:6" x14ac:dyDescent="0.3">
      <c r="B99" s="186"/>
      <c r="C99" s="188"/>
      <c r="D99" s="188"/>
      <c r="E99" s="61"/>
      <c r="F99" s="193"/>
    </row>
    <row r="100" spans="2:6" x14ac:dyDescent="0.3">
      <c r="B100" s="186"/>
      <c r="C100" s="188"/>
      <c r="D100" s="188" t="s">
        <v>83</v>
      </c>
      <c r="E100" s="61"/>
      <c r="F100" s="191"/>
    </row>
    <row r="101" spans="2:6" x14ac:dyDescent="0.3">
      <c r="B101" s="186"/>
      <c r="C101" s="188"/>
      <c r="D101" s="188"/>
      <c r="E101" s="61"/>
      <c r="F101" s="192"/>
    </row>
    <row r="102" spans="2:6" x14ac:dyDescent="0.3">
      <c r="B102" s="186"/>
      <c r="C102" s="188"/>
      <c r="D102" s="188"/>
      <c r="E102" s="61"/>
      <c r="F102" s="193"/>
    </row>
    <row r="103" spans="2:6" x14ac:dyDescent="0.3">
      <c r="B103" s="186"/>
      <c r="C103" s="188"/>
      <c r="D103" s="188" t="s">
        <v>84</v>
      </c>
      <c r="E103" s="61"/>
      <c r="F103" s="191"/>
    </row>
    <row r="104" spans="2:6" x14ac:dyDescent="0.3">
      <c r="B104" s="186"/>
      <c r="C104" s="188"/>
      <c r="D104" s="188"/>
      <c r="E104" s="61"/>
      <c r="F104" s="192"/>
    </row>
    <row r="105" spans="2:6" x14ac:dyDescent="0.3">
      <c r="B105" s="186"/>
      <c r="C105" s="188"/>
      <c r="D105" s="188"/>
      <c r="E105" s="61"/>
      <c r="F105" s="192"/>
    </row>
    <row r="106" spans="2:6" x14ac:dyDescent="0.3">
      <c r="B106" s="186"/>
      <c r="C106" s="188"/>
      <c r="D106" s="188"/>
      <c r="E106" s="61"/>
      <c r="F106" s="193"/>
    </row>
    <row r="107" spans="2:6" x14ac:dyDescent="0.3">
      <c r="B107" s="186"/>
      <c r="C107" s="188"/>
      <c r="D107" s="188" t="s">
        <v>85</v>
      </c>
      <c r="E107" s="61"/>
      <c r="F107" s="191"/>
    </row>
    <row r="108" spans="2:6" x14ac:dyDescent="0.3">
      <c r="B108" s="186"/>
      <c r="C108" s="188"/>
      <c r="D108" s="188"/>
      <c r="E108" s="61"/>
      <c r="F108" s="193"/>
    </row>
    <row r="109" spans="2:6" s="37" customFormat="1" ht="18.600000000000001" thickBot="1" x14ac:dyDescent="0.4">
      <c r="B109" s="183" t="s">
        <v>47</v>
      </c>
      <c r="C109" s="184"/>
      <c r="D109" s="184"/>
      <c r="E109" s="184"/>
      <c r="F109" s="40">
        <f>SUM(F82:F108)/7</f>
        <v>0</v>
      </c>
    </row>
    <row r="110" spans="2:6" x14ac:dyDescent="0.3">
      <c r="B110" s="185">
        <v>4</v>
      </c>
      <c r="C110" s="187" t="s">
        <v>86</v>
      </c>
      <c r="D110" s="187" t="s">
        <v>375</v>
      </c>
      <c r="E110" s="62"/>
      <c r="F110" s="194"/>
    </row>
    <row r="111" spans="2:6" x14ac:dyDescent="0.3">
      <c r="B111" s="186"/>
      <c r="C111" s="188"/>
      <c r="D111" s="188"/>
      <c r="E111" s="61"/>
      <c r="F111" s="192"/>
    </row>
    <row r="112" spans="2:6" x14ac:dyDescent="0.3">
      <c r="B112" s="186"/>
      <c r="C112" s="188"/>
      <c r="D112" s="188"/>
      <c r="E112" s="61"/>
      <c r="F112" s="192"/>
    </row>
    <row r="113" spans="2:6" x14ac:dyDescent="0.3">
      <c r="B113" s="186"/>
      <c r="C113" s="188"/>
      <c r="D113" s="188"/>
      <c r="E113" s="61"/>
      <c r="F113" s="192"/>
    </row>
    <row r="114" spans="2:6" x14ac:dyDescent="0.3">
      <c r="B114" s="186"/>
      <c r="C114" s="188"/>
      <c r="D114" s="188"/>
      <c r="E114" s="61"/>
      <c r="F114" s="192"/>
    </row>
    <row r="115" spans="2:6" x14ac:dyDescent="0.3">
      <c r="B115" s="186"/>
      <c r="C115" s="188"/>
      <c r="D115" s="188"/>
      <c r="E115" s="61"/>
      <c r="F115" s="193"/>
    </row>
    <row r="116" spans="2:6" x14ac:dyDescent="0.3">
      <c r="B116" s="186"/>
      <c r="C116" s="188"/>
      <c r="D116" s="188" t="s">
        <v>101</v>
      </c>
      <c r="E116" s="61"/>
      <c r="F116" s="191"/>
    </row>
    <row r="117" spans="2:6" x14ac:dyDescent="0.3">
      <c r="B117" s="186"/>
      <c r="C117" s="188"/>
      <c r="D117" s="188"/>
      <c r="E117" s="61"/>
      <c r="F117" s="192"/>
    </row>
    <row r="118" spans="2:6" x14ac:dyDescent="0.3">
      <c r="B118" s="186"/>
      <c r="C118" s="188"/>
      <c r="D118" s="188"/>
      <c r="E118" s="61"/>
      <c r="F118" s="192"/>
    </row>
    <row r="119" spans="2:6" x14ac:dyDescent="0.3">
      <c r="B119" s="186"/>
      <c r="C119" s="188"/>
      <c r="D119" s="188"/>
      <c r="E119" s="61"/>
      <c r="F119" s="193"/>
    </row>
    <row r="120" spans="2:6" x14ac:dyDescent="0.3">
      <c r="B120" s="186"/>
      <c r="C120" s="188"/>
      <c r="D120" s="195" t="s">
        <v>376</v>
      </c>
      <c r="E120" s="109"/>
      <c r="F120" s="191"/>
    </row>
    <row r="121" spans="2:6" x14ac:dyDescent="0.3">
      <c r="B121" s="186"/>
      <c r="C121" s="188"/>
      <c r="D121" s="196"/>
      <c r="E121" s="109"/>
      <c r="F121" s="192"/>
    </row>
    <row r="122" spans="2:6" x14ac:dyDescent="0.3">
      <c r="B122" s="186"/>
      <c r="C122" s="188"/>
      <c r="D122" s="196"/>
      <c r="E122" s="109"/>
      <c r="F122" s="192"/>
    </row>
    <row r="123" spans="2:6" x14ac:dyDescent="0.3">
      <c r="B123" s="186"/>
      <c r="C123" s="188"/>
      <c r="D123" s="197"/>
      <c r="E123" s="109"/>
      <c r="F123" s="193"/>
    </row>
    <row r="124" spans="2:6" x14ac:dyDescent="0.3">
      <c r="B124" s="186"/>
      <c r="C124" s="188"/>
      <c r="D124" s="188" t="s">
        <v>88</v>
      </c>
      <c r="E124" s="61"/>
      <c r="F124" s="191"/>
    </row>
    <row r="125" spans="2:6" x14ac:dyDescent="0.3">
      <c r="B125" s="186"/>
      <c r="C125" s="188"/>
      <c r="D125" s="188"/>
      <c r="E125" s="61"/>
      <c r="F125" s="192"/>
    </row>
    <row r="126" spans="2:6" x14ac:dyDescent="0.3">
      <c r="B126" s="186"/>
      <c r="C126" s="188"/>
      <c r="D126" s="188"/>
      <c r="E126" s="61"/>
      <c r="F126" s="192"/>
    </row>
    <row r="127" spans="2:6" x14ac:dyDescent="0.3">
      <c r="B127" s="186"/>
      <c r="C127" s="188"/>
      <c r="D127" s="188"/>
      <c r="E127" s="61"/>
      <c r="F127" s="193"/>
    </row>
    <row r="128" spans="2:6" ht="18.600000000000001" thickBot="1" x14ac:dyDescent="0.35">
      <c r="B128" s="183" t="s">
        <v>57</v>
      </c>
      <c r="C128" s="184"/>
      <c r="D128" s="184"/>
      <c r="E128" s="184"/>
      <c r="F128" s="40">
        <f>SUM(F110:F127)/4</f>
        <v>0</v>
      </c>
    </row>
    <row r="129" spans="2:18" ht="15.75" customHeight="1" x14ac:dyDescent="0.3">
      <c r="B129" s="185">
        <v>5</v>
      </c>
      <c r="C129" s="187" t="s">
        <v>590</v>
      </c>
      <c r="D129" s="187" t="s">
        <v>90</v>
      </c>
      <c r="E129" s="62"/>
      <c r="F129" s="194"/>
      <c r="H129" s="208">
        <v>5</v>
      </c>
      <c r="I129" s="210" t="s">
        <v>591</v>
      </c>
      <c r="J129" s="187" t="s">
        <v>90</v>
      </c>
      <c r="K129" s="139"/>
      <c r="L129" s="194"/>
      <c r="N129" s="208">
        <v>5</v>
      </c>
      <c r="O129" s="210" t="s">
        <v>592</v>
      </c>
      <c r="P129" s="187" t="s">
        <v>90</v>
      </c>
      <c r="Q129" s="139"/>
      <c r="R129" s="194"/>
    </row>
    <row r="130" spans="2:18" x14ac:dyDescent="0.3">
      <c r="B130" s="186"/>
      <c r="C130" s="188"/>
      <c r="D130" s="188"/>
      <c r="E130" s="61"/>
      <c r="F130" s="192"/>
      <c r="H130" s="209"/>
      <c r="I130" s="196"/>
      <c r="J130" s="188"/>
      <c r="K130" s="138"/>
      <c r="L130" s="192"/>
      <c r="N130" s="209"/>
      <c r="O130" s="196"/>
      <c r="P130" s="188"/>
      <c r="Q130" s="138"/>
      <c r="R130" s="192"/>
    </row>
    <row r="131" spans="2:18" x14ac:dyDescent="0.3">
      <c r="B131" s="186"/>
      <c r="C131" s="188"/>
      <c r="D131" s="188"/>
      <c r="E131" s="61"/>
      <c r="F131" s="192"/>
      <c r="H131" s="209"/>
      <c r="I131" s="196"/>
      <c r="J131" s="188"/>
      <c r="K131" s="138"/>
      <c r="L131" s="192"/>
      <c r="N131" s="209"/>
      <c r="O131" s="196"/>
      <c r="P131" s="188"/>
      <c r="Q131" s="138"/>
      <c r="R131" s="192"/>
    </row>
    <row r="132" spans="2:18" x14ac:dyDescent="0.3">
      <c r="B132" s="186"/>
      <c r="C132" s="188"/>
      <c r="D132" s="188"/>
      <c r="E132" s="61"/>
      <c r="F132" s="193"/>
      <c r="H132" s="209"/>
      <c r="I132" s="196"/>
      <c r="J132" s="188"/>
      <c r="K132" s="138"/>
      <c r="L132" s="193"/>
      <c r="N132" s="209"/>
      <c r="O132" s="196"/>
      <c r="P132" s="188"/>
      <c r="Q132" s="138"/>
      <c r="R132" s="193"/>
    </row>
    <row r="133" spans="2:18" ht="15.75" customHeight="1" x14ac:dyDescent="0.3">
      <c r="B133" s="186"/>
      <c r="C133" s="188"/>
      <c r="D133" s="188" t="s">
        <v>91</v>
      </c>
      <c r="E133" s="61"/>
      <c r="F133" s="191"/>
      <c r="H133" s="209"/>
      <c r="I133" s="196"/>
      <c r="J133" s="188" t="s">
        <v>91</v>
      </c>
      <c r="K133" s="138"/>
      <c r="L133" s="191"/>
      <c r="N133" s="209"/>
      <c r="O133" s="196"/>
      <c r="P133" s="188" t="s">
        <v>91</v>
      </c>
      <c r="Q133" s="138"/>
      <c r="R133" s="191"/>
    </row>
    <row r="134" spans="2:18" x14ac:dyDescent="0.3">
      <c r="B134" s="186"/>
      <c r="C134" s="188"/>
      <c r="D134" s="188"/>
      <c r="E134" s="61"/>
      <c r="F134" s="192"/>
      <c r="H134" s="209"/>
      <c r="I134" s="196"/>
      <c r="J134" s="188"/>
      <c r="K134" s="138"/>
      <c r="L134" s="192"/>
      <c r="N134" s="209"/>
      <c r="O134" s="196"/>
      <c r="P134" s="188"/>
      <c r="Q134" s="138"/>
      <c r="R134" s="192"/>
    </row>
    <row r="135" spans="2:18" x14ac:dyDescent="0.3">
      <c r="B135" s="186"/>
      <c r="C135" s="188"/>
      <c r="D135" s="188"/>
      <c r="E135" s="61"/>
      <c r="F135" s="192"/>
      <c r="H135" s="209"/>
      <c r="I135" s="196"/>
      <c r="J135" s="188"/>
      <c r="K135" s="138"/>
      <c r="L135" s="192"/>
      <c r="N135" s="209"/>
      <c r="O135" s="196"/>
      <c r="P135" s="188"/>
      <c r="Q135" s="138"/>
      <c r="R135" s="192"/>
    </row>
    <row r="136" spans="2:18" x14ac:dyDescent="0.3">
      <c r="B136" s="186"/>
      <c r="C136" s="188"/>
      <c r="D136" s="188"/>
      <c r="E136" s="61"/>
      <c r="F136" s="193"/>
      <c r="H136" s="209"/>
      <c r="I136" s="196"/>
      <c r="J136" s="188"/>
      <c r="K136" s="138"/>
      <c r="L136" s="193"/>
      <c r="N136" s="209"/>
      <c r="O136" s="196"/>
      <c r="P136" s="188"/>
      <c r="Q136" s="138"/>
      <c r="R136" s="193"/>
    </row>
    <row r="137" spans="2:18" ht="15.75" customHeight="1" x14ac:dyDescent="0.3">
      <c r="B137" s="186"/>
      <c r="C137" s="188"/>
      <c r="D137" s="188" t="s">
        <v>99</v>
      </c>
      <c r="E137" s="61"/>
      <c r="F137" s="191"/>
      <c r="H137" s="209"/>
      <c r="I137" s="196"/>
      <c r="J137" s="188" t="s">
        <v>99</v>
      </c>
      <c r="K137" s="138"/>
      <c r="L137" s="191"/>
      <c r="N137" s="209"/>
      <c r="O137" s="196"/>
      <c r="P137" s="188" t="s">
        <v>92</v>
      </c>
      <c r="Q137" s="138"/>
      <c r="R137" s="191"/>
    </row>
    <row r="138" spans="2:18" x14ac:dyDescent="0.3">
      <c r="B138" s="186"/>
      <c r="C138" s="188"/>
      <c r="D138" s="188"/>
      <c r="E138" s="61"/>
      <c r="F138" s="192"/>
      <c r="H138" s="209"/>
      <c r="I138" s="196"/>
      <c r="J138" s="188"/>
      <c r="K138" s="138"/>
      <c r="L138" s="192"/>
      <c r="N138" s="209"/>
      <c r="O138" s="196"/>
      <c r="P138" s="188"/>
      <c r="Q138" s="138"/>
      <c r="R138" s="192"/>
    </row>
    <row r="139" spans="2:18" x14ac:dyDescent="0.3">
      <c r="B139" s="186"/>
      <c r="C139" s="188"/>
      <c r="D139" s="188"/>
      <c r="E139" s="61"/>
      <c r="F139" s="192"/>
      <c r="H139" s="209"/>
      <c r="I139" s="196"/>
      <c r="J139" s="188"/>
      <c r="K139" s="138"/>
      <c r="L139" s="192"/>
      <c r="N139" s="209"/>
      <c r="O139" s="196"/>
      <c r="P139" s="188"/>
      <c r="Q139" s="138"/>
      <c r="R139" s="192"/>
    </row>
    <row r="140" spans="2:18" x14ac:dyDescent="0.3">
      <c r="B140" s="186"/>
      <c r="C140" s="188"/>
      <c r="D140" s="188"/>
      <c r="E140" s="61"/>
      <c r="F140" s="193"/>
      <c r="H140" s="209"/>
      <c r="I140" s="196"/>
      <c r="J140" s="188"/>
      <c r="K140" s="138"/>
      <c r="L140" s="193"/>
      <c r="N140" s="204"/>
      <c r="O140" s="197"/>
      <c r="P140" s="188"/>
      <c r="Q140" s="138"/>
      <c r="R140" s="193"/>
    </row>
    <row r="141" spans="2:18" ht="15.75" customHeight="1" thickBot="1" x14ac:dyDescent="0.35">
      <c r="B141" s="186"/>
      <c r="C141" s="188"/>
      <c r="D141" s="188" t="s">
        <v>98</v>
      </c>
      <c r="E141" s="61"/>
      <c r="F141" s="191"/>
      <c r="H141" s="209"/>
      <c r="I141" s="196"/>
      <c r="J141" s="188" t="s">
        <v>92</v>
      </c>
      <c r="K141" s="138"/>
      <c r="L141" s="191"/>
      <c r="N141" s="205" t="s">
        <v>233</v>
      </c>
      <c r="O141" s="206"/>
      <c r="P141" s="206"/>
      <c r="Q141" s="207"/>
      <c r="R141" s="82">
        <f>SUM(R129:R140)/3</f>
        <v>0</v>
      </c>
    </row>
    <row r="142" spans="2:18" x14ac:dyDescent="0.3">
      <c r="B142" s="186"/>
      <c r="C142" s="188"/>
      <c r="D142" s="188"/>
      <c r="E142" s="61"/>
      <c r="F142" s="192"/>
      <c r="H142" s="209"/>
      <c r="I142" s="196"/>
      <c r="J142" s="188"/>
      <c r="K142" s="138"/>
      <c r="L142" s="192"/>
    </row>
    <row r="143" spans="2:18" x14ac:dyDescent="0.3">
      <c r="B143" s="186"/>
      <c r="C143" s="188"/>
      <c r="D143" s="188"/>
      <c r="E143" s="61"/>
      <c r="F143" s="193"/>
      <c r="H143" s="204"/>
      <c r="I143" s="197"/>
      <c r="J143" s="188"/>
      <c r="K143" s="138"/>
      <c r="L143" s="193"/>
    </row>
    <row r="144" spans="2:18" ht="15.75" customHeight="1" thickBot="1" x14ac:dyDescent="0.35">
      <c r="B144" s="186"/>
      <c r="C144" s="188"/>
      <c r="D144" s="188" t="s">
        <v>92</v>
      </c>
      <c r="E144" s="61"/>
      <c r="F144" s="191"/>
      <c r="H144" s="205" t="s">
        <v>233</v>
      </c>
      <c r="I144" s="206"/>
      <c r="J144" s="206"/>
      <c r="K144" s="207"/>
      <c r="L144" s="82">
        <f>SUM(L129:L143)/4</f>
        <v>0</v>
      </c>
    </row>
    <row r="145" spans="2:8" x14ac:dyDescent="0.3">
      <c r="B145" s="186"/>
      <c r="C145" s="188"/>
      <c r="D145" s="188"/>
      <c r="E145" s="61"/>
      <c r="F145" s="192"/>
    </row>
    <row r="146" spans="2:8" x14ac:dyDescent="0.3">
      <c r="B146" s="186"/>
      <c r="C146" s="188"/>
      <c r="D146" s="188"/>
      <c r="E146" s="61"/>
      <c r="F146" s="193"/>
    </row>
    <row r="147" spans="2:8" ht="19.5" customHeight="1" thickBot="1" x14ac:dyDescent="0.35">
      <c r="B147" s="183" t="s">
        <v>233</v>
      </c>
      <c r="C147" s="184"/>
      <c r="D147" s="184"/>
      <c r="E147" s="184"/>
      <c r="F147" s="82">
        <f>SUM(F129:F146)/5</f>
        <v>0</v>
      </c>
    </row>
    <row r="148" spans="2:8" x14ac:dyDescent="0.3">
      <c r="B148" s="204">
        <v>6</v>
      </c>
      <c r="C148" s="197" t="s">
        <v>93</v>
      </c>
      <c r="D148" s="197" t="s">
        <v>94</v>
      </c>
      <c r="E148" s="63"/>
      <c r="F148" s="194"/>
    </row>
    <row r="149" spans="2:8" x14ac:dyDescent="0.3">
      <c r="B149" s="186"/>
      <c r="C149" s="188"/>
      <c r="D149" s="188"/>
      <c r="E149" s="61"/>
      <c r="F149" s="192"/>
    </row>
    <row r="150" spans="2:8" x14ac:dyDescent="0.3">
      <c r="B150" s="186"/>
      <c r="C150" s="188"/>
      <c r="D150" s="188"/>
      <c r="E150" s="61"/>
      <c r="F150" s="192"/>
    </row>
    <row r="151" spans="2:8" x14ac:dyDescent="0.3">
      <c r="B151" s="186"/>
      <c r="C151" s="188"/>
      <c r="D151" s="188"/>
      <c r="E151" s="61"/>
      <c r="F151" s="193"/>
    </row>
    <row r="152" spans="2:8" x14ac:dyDescent="0.3">
      <c r="B152" s="186"/>
      <c r="C152" s="188"/>
      <c r="D152" s="188" t="s">
        <v>95</v>
      </c>
      <c r="E152" s="61"/>
      <c r="F152" s="191"/>
    </row>
    <row r="153" spans="2:8" x14ac:dyDescent="0.3">
      <c r="B153" s="186"/>
      <c r="C153" s="188"/>
      <c r="D153" s="188"/>
      <c r="E153" s="61"/>
      <c r="F153" s="193"/>
    </row>
    <row r="154" spans="2:8" x14ac:dyDescent="0.3">
      <c r="B154" s="186"/>
      <c r="C154" s="188"/>
      <c r="D154" s="188" t="s">
        <v>96</v>
      </c>
      <c r="E154" s="61"/>
      <c r="F154" s="191"/>
    </row>
    <row r="155" spans="2:8" x14ac:dyDescent="0.3">
      <c r="B155" s="186"/>
      <c r="C155" s="188"/>
      <c r="D155" s="188"/>
      <c r="E155" s="61"/>
      <c r="F155" s="192"/>
    </row>
    <row r="156" spans="2:8" x14ac:dyDescent="0.3">
      <c r="B156" s="186"/>
      <c r="C156" s="188"/>
      <c r="D156" s="188"/>
      <c r="E156" s="61"/>
      <c r="F156" s="192"/>
    </row>
    <row r="157" spans="2:8" x14ac:dyDescent="0.3">
      <c r="B157" s="186"/>
      <c r="C157" s="188"/>
      <c r="D157" s="188"/>
      <c r="E157" s="61"/>
      <c r="F157" s="192"/>
    </row>
    <row r="158" spans="2:8" x14ac:dyDescent="0.3">
      <c r="B158" s="186"/>
      <c r="C158" s="188"/>
      <c r="D158" s="188"/>
      <c r="E158" s="61"/>
      <c r="F158" s="193"/>
    </row>
    <row r="159" spans="2:8" ht="18.600000000000001" thickBot="1" x14ac:dyDescent="0.4">
      <c r="B159" s="202" t="s">
        <v>234</v>
      </c>
      <c r="C159" s="203"/>
      <c r="D159" s="203"/>
      <c r="E159" s="203"/>
      <c r="F159" s="104">
        <f>SUM(F148:F158)/3</f>
        <v>0</v>
      </c>
      <c r="H159" s="37"/>
    </row>
    <row r="160" spans="2:8" ht="15" customHeight="1" x14ac:dyDescent="0.3">
      <c r="B160" s="198">
        <v>7</v>
      </c>
      <c r="C160" s="187" t="s">
        <v>333</v>
      </c>
      <c r="D160" s="150" t="s">
        <v>374</v>
      </c>
      <c r="E160" s="151"/>
      <c r="F160" s="152"/>
    </row>
    <row r="161" spans="2:6" x14ac:dyDescent="0.3">
      <c r="B161" s="199"/>
      <c r="C161" s="188"/>
      <c r="D161" s="105" t="s">
        <v>565</v>
      </c>
      <c r="E161" s="110"/>
      <c r="F161" s="111"/>
    </row>
    <row r="162" spans="2:6" x14ac:dyDescent="0.3">
      <c r="B162" s="199"/>
      <c r="C162" s="188"/>
      <c r="D162" s="105" t="s">
        <v>566</v>
      </c>
      <c r="E162" s="110"/>
      <c r="F162" s="111"/>
    </row>
    <row r="163" spans="2:6" x14ac:dyDescent="0.3">
      <c r="B163" s="199"/>
      <c r="C163" s="188"/>
      <c r="D163" s="108" t="s">
        <v>373</v>
      </c>
    </row>
    <row r="164" spans="2:6" ht="16.2" thickBot="1" x14ac:dyDescent="0.35">
      <c r="B164" s="199"/>
      <c r="C164" s="188"/>
      <c r="D164" s="105" t="s">
        <v>567</v>
      </c>
      <c r="E164" s="110"/>
      <c r="F164" s="111"/>
    </row>
    <row r="165" spans="2:6" ht="27" customHeight="1" thickBot="1" x14ac:dyDescent="0.4">
      <c r="B165" s="200" t="s">
        <v>369</v>
      </c>
      <c r="C165" s="201"/>
      <c r="D165" s="201"/>
      <c r="E165" s="201"/>
      <c r="F165" s="106">
        <f>SUM(F163)/1</f>
        <v>0</v>
      </c>
    </row>
    <row r="167" spans="2:6" ht="18" x14ac:dyDescent="0.35">
      <c r="C167" s="131" t="s">
        <v>564</v>
      </c>
    </row>
    <row r="168" spans="2:6" ht="36" x14ac:dyDescent="0.3">
      <c r="C168" s="132" t="s">
        <v>568</v>
      </c>
    </row>
  </sheetData>
  <mergeCells count="110">
    <mergeCell ref="N141:Q141"/>
    <mergeCell ref="N129:N140"/>
    <mergeCell ref="O129:O140"/>
    <mergeCell ref="P129:P132"/>
    <mergeCell ref="R129:R132"/>
    <mergeCell ref="P133:P136"/>
    <mergeCell ref="R133:R136"/>
    <mergeCell ref="P137:P140"/>
    <mergeCell ref="R137:R140"/>
    <mergeCell ref="H144:K144"/>
    <mergeCell ref="H129:H143"/>
    <mergeCell ref="I129:I143"/>
    <mergeCell ref="J129:J132"/>
    <mergeCell ref="L129:L132"/>
    <mergeCell ref="J133:J136"/>
    <mergeCell ref="L133:L136"/>
    <mergeCell ref="J137:J140"/>
    <mergeCell ref="L137:L140"/>
    <mergeCell ref="L141:L143"/>
    <mergeCell ref="J141:J143"/>
    <mergeCell ref="B160:B164"/>
    <mergeCell ref="B165:E165"/>
    <mergeCell ref="F141:F143"/>
    <mergeCell ref="F144:F146"/>
    <mergeCell ref="F148:F151"/>
    <mergeCell ref="F152:F153"/>
    <mergeCell ref="F154:F158"/>
    <mergeCell ref="B159:E159"/>
    <mergeCell ref="B147:E147"/>
    <mergeCell ref="B148:B158"/>
    <mergeCell ref="C148:C158"/>
    <mergeCell ref="D148:D151"/>
    <mergeCell ref="D152:D153"/>
    <mergeCell ref="D154:D158"/>
    <mergeCell ref="C160:C164"/>
    <mergeCell ref="D133:D136"/>
    <mergeCell ref="D137:D140"/>
    <mergeCell ref="D141:D143"/>
    <mergeCell ref="D144:D146"/>
    <mergeCell ref="F116:F119"/>
    <mergeCell ref="F124:F127"/>
    <mergeCell ref="F129:F132"/>
    <mergeCell ref="F133:F136"/>
    <mergeCell ref="F137:F140"/>
    <mergeCell ref="D120:D123"/>
    <mergeCell ref="F120:F123"/>
    <mergeCell ref="B128:E128"/>
    <mergeCell ref="B129:B146"/>
    <mergeCell ref="C129:C146"/>
    <mergeCell ref="D129:D132"/>
    <mergeCell ref="F95:F99"/>
    <mergeCell ref="F100:F102"/>
    <mergeCell ref="F103:F106"/>
    <mergeCell ref="F107:F108"/>
    <mergeCell ref="F110:F115"/>
    <mergeCell ref="B109:E109"/>
    <mergeCell ref="B110:B127"/>
    <mergeCell ref="C110:C127"/>
    <mergeCell ref="D110:D115"/>
    <mergeCell ref="D116:D119"/>
    <mergeCell ref="D124:D127"/>
    <mergeCell ref="F71:F75"/>
    <mergeCell ref="F76:F80"/>
    <mergeCell ref="F82:F85"/>
    <mergeCell ref="F86:F89"/>
    <mergeCell ref="F90:F94"/>
    <mergeCell ref="F46:F50"/>
    <mergeCell ref="F51:F55"/>
    <mergeCell ref="F56:F60"/>
    <mergeCell ref="F61:F65"/>
    <mergeCell ref="F66:F70"/>
    <mergeCell ref="B2:F2"/>
    <mergeCell ref="D23:D27"/>
    <mergeCell ref="D28:D33"/>
    <mergeCell ref="D34:D39"/>
    <mergeCell ref="D40:D44"/>
    <mergeCell ref="F4:F8"/>
    <mergeCell ref="F9:F14"/>
    <mergeCell ref="F15:F19"/>
    <mergeCell ref="F20:F22"/>
    <mergeCell ref="F23:F27"/>
    <mergeCell ref="F28:F33"/>
    <mergeCell ref="F34:F39"/>
    <mergeCell ref="F40:F44"/>
    <mergeCell ref="B45:E45"/>
    <mergeCell ref="B4:B44"/>
    <mergeCell ref="C4:C44"/>
    <mergeCell ref="D4:D8"/>
    <mergeCell ref="D9:D14"/>
    <mergeCell ref="D15:D19"/>
    <mergeCell ref="D20:D22"/>
    <mergeCell ref="B46:B80"/>
    <mergeCell ref="C46:C80"/>
    <mergeCell ref="D46:D50"/>
    <mergeCell ref="D51:D55"/>
    <mergeCell ref="D56:D60"/>
    <mergeCell ref="D61:D65"/>
    <mergeCell ref="D66:D70"/>
    <mergeCell ref="D71:D75"/>
    <mergeCell ref="D76:D80"/>
    <mergeCell ref="B81:E81"/>
    <mergeCell ref="B82:B108"/>
    <mergeCell ref="C82:C108"/>
    <mergeCell ref="D82:D85"/>
    <mergeCell ref="D86:D89"/>
    <mergeCell ref="D90:D94"/>
    <mergeCell ref="D95:D99"/>
    <mergeCell ref="D100:D102"/>
    <mergeCell ref="D103:D106"/>
    <mergeCell ref="D107:D10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BCB3-6BE9-441F-A8C3-073C2147ED7E}">
  <dimension ref="B2:W49"/>
  <sheetViews>
    <sheetView zoomScale="80" zoomScaleNormal="70" workbookViewId="0">
      <selection activeCell="J21" sqref="J21"/>
    </sheetView>
  </sheetViews>
  <sheetFormatPr defaultRowHeight="14.4" x14ac:dyDescent="0.3"/>
  <cols>
    <col min="1" max="1" width="3.5546875" customWidth="1"/>
    <col min="2" max="2" width="5.21875" customWidth="1"/>
    <col min="3" max="3" width="21.21875" customWidth="1"/>
    <col min="4" max="8" width="13.21875" style="5" customWidth="1"/>
    <col min="9" max="14" width="13.21875" style="107" customWidth="1"/>
    <col min="15" max="15" width="13.21875" style="65" customWidth="1"/>
    <col min="18" max="18" width="13" customWidth="1"/>
    <col min="23" max="23" width="18.44140625" customWidth="1"/>
  </cols>
  <sheetData>
    <row r="2" spans="2:23" ht="84.45" customHeight="1" x14ac:dyDescent="0.3">
      <c r="B2" s="220" t="s">
        <v>588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</row>
    <row r="3" spans="2:23" s="50" customFormat="1" ht="20.55" customHeight="1" thickBot="1" x14ac:dyDescent="0.35">
      <c r="B3" s="181" t="s">
        <v>0</v>
      </c>
      <c r="C3" s="181" t="s">
        <v>288</v>
      </c>
      <c r="D3" s="218" t="s">
        <v>283</v>
      </c>
      <c r="E3" s="218"/>
      <c r="F3" s="218"/>
      <c r="G3" s="218"/>
      <c r="H3" s="218" t="s">
        <v>284</v>
      </c>
      <c r="I3" s="218"/>
      <c r="J3" s="218"/>
      <c r="K3" s="218"/>
      <c r="L3" s="218" t="s">
        <v>285</v>
      </c>
      <c r="M3" s="218"/>
      <c r="N3" s="218"/>
      <c r="O3" s="218"/>
      <c r="R3" s="214" t="s">
        <v>338</v>
      </c>
      <c r="S3" s="214"/>
      <c r="T3" s="214"/>
      <c r="U3" s="214"/>
      <c r="V3" s="214"/>
      <c r="W3" s="214"/>
    </row>
    <row r="4" spans="2:23" s="2" customFormat="1" ht="26.55" customHeight="1" x14ac:dyDescent="0.3">
      <c r="B4" s="181"/>
      <c r="C4" s="181"/>
      <c r="D4" s="81" t="s">
        <v>357</v>
      </c>
      <c r="E4" s="142" t="s">
        <v>371</v>
      </c>
      <c r="F4" s="81" t="s">
        <v>286</v>
      </c>
      <c r="G4" s="146" t="s">
        <v>287</v>
      </c>
      <c r="H4" s="91" t="s">
        <v>357</v>
      </c>
      <c r="I4" s="142" t="s">
        <v>358</v>
      </c>
      <c r="J4" s="103" t="s">
        <v>286</v>
      </c>
      <c r="K4" s="146" t="s">
        <v>287</v>
      </c>
      <c r="L4" s="103" t="s">
        <v>357</v>
      </c>
      <c r="M4" s="142" t="s">
        <v>371</v>
      </c>
      <c r="N4" s="103" t="s">
        <v>286</v>
      </c>
      <c r="O4" s="148" t="s">
        <v>287</v>
      </c>
      <c r="R4" s="215" t="s">
        <v>0</v>
      </c>
      <c r="S4" s="217" t="s">
        <v>292</v>
      </c>
      <c r="T4" s="217"/>
      <c r="U4" s="217"/>
      <c r="V4" s="217"/>
      <c r="W4" s="66" t="s">
        <v>1</v>
      </c>
    </row>
    <row r="5" spans="2:23" s="50" customFormat="1" x14ac:dyDescent="0.3">
      <c r="B5" s="53">
        <v>1</v>
      </c>
      <c r="C5" s="54" t="s">
        <v>289</v>
      </c>
      <c r="D5" s="55">
        <v>5.9</v>
      </c>
      <c r="E5" s="143"/>
      <c r="F5" s="55">
        <f>E5/D5*100</f>
        <v>0</v>
      </c>
      <c r="G5" s="147" t="str">
        <f>IF(AND(F5&gt;89.9,F5&lt;110.1),"1","0")</f>
        <v>0</v>
      </c>
      <c r="H5" s="55">
        <v>11</v>
      </c>
      <c r="I5" s="143"/>
      <c r="J5" s="55" t="e">
        <f>H5/I5*100</f>
        <v>#DIV/0!</v>
      </c>
      <c r="K5" s="147" t="e">
        <f>IF(AND(J5&gt;89.9,J5&lt;110.1),"1","0")</f>
        <v>#DIV/0!</v>
      </c>
      <c r="L5" s="55">
        <v>5.2</v>
      </c>
      <c r="M5" s="143"/>
      <c r="N5" s="55" t="e">
        <f>L5/M5*100</f>
        <v>#DIV/0!</v>
      </c>
      <c r="O5" s="147" t="e">
        <f>IF(AND(N5&gt;89.9,N5&lt;110.1),"1","0")</f>
        <v>#DIV/0!</v>
      </c>
      <c r="R5" s="216"/>
      <c r="S5" s="218"/>
      <c r="T5" s="218"/>
      <c r="U5" s="218"/>
      <c r="V5" s="218"/>
      <c r="W5" s="67" t="s">
        <v>12</v>
      </c>
    </row>
    <row r="6" spans="2:23" s="50" customFormat="1" x14ac:dyDescent="0.3">
      <c r="B6" s="53">
        <v>2</v>
      </c>
      <c r="C6" s="54" t="s">
        <v>294</v>
      </c>
      <c r="D6" s="55">
        <v>8</v>
      </c>
      <c r="E6" s="143"/>
      <c r="F6" s="55">
        <f t="shared" ref="F6:F38" si="0">E6/D6*100</f>
        <v>0</v>
      </c>
      <c r="G6" s="147" t="str">
        <f t="shared" ref="G6:G38" si="1">IF(AND(F6&gt;89.9,F6&lt;110.1),"1","0")</f>
        <v>0</v>
      </c>
      <c r="H6" s="55">
        <v>6</v>
      </c>
      <c r="I6" s="143"/>
      <c r="J6" s="55" t="e">
        <f t="shared" ref="J6:J38" si="2">H6/I6*100</f>
        <v>#DIV/0!</v>
      </c>
      <c r="K6" s="147" t="e">
        <f t="shared" ref="K6:K38" si="3">IF(AND(J6&gt;89.9,J6&lt;110.1),"1","0")</f>
        <v>#DIV/0!</v>
      </c>
      <c r="L6" s="55">
        <v>4.4000000000000004</v>
      </c>
      <c r="M6" s="143"/>
      <c r="N6" s="55" t="e">
        <f t="shared" ref="N6:N38" si="4">L6/M6*100</f>
        <v>#DIV/0!</v>
      </c>
      <c r="O6" s="147" t="e">
        <f t="shared" ref="O6:O38" si="5">IF(AND(N6&gt;89.9,N6&lt;110.1),"1","0")</f>
        <v>#DIV/0!</v>
      </c>
      <c r="R6" s="68">
        <v>1</v>
      </c>
      <c r="S6" s="211" t="s">
        <v>2</v>
      </c>
      <c r="T6" s="211"/>
      <c r="U6" s="211"/>
      <c r="V6" s="211"/>
      <c r="W6" s="69"/>
    </row>
    <row r="7" spans="2:23" x14ac:dyDescent="0.3">
      <c r="B7" s="53">
        <v>3</v>
      </c>
      <c r="C7" s="56" t="s">
        <v>295</v>
      </c>
      <c r="D7" s="92">
        <v>6.1</v>
      </c>
      <c r="E7" s="144"/>
      <c r="F7" s="55">
        <f t="shared" si="0"/>
        <v>0</v>
      </c>
      <c r="G7" s="147" t="str">
        <f t="shared" si="1"/>
        <v>0</v>
      </c>
      <c r="H7" s="92">
        <v>4.55</v>
      </c>
      <c r="I7" s="143"/>
      <c r="J7" s="55" t="e">
        <f t="shared" si="2"/>
        <v>#DIV/0!</v>
      </c>
      <c r="K7" s="147" t="e">
        <f t="shared" si="3"/>
        <v>#DIV/0!</v>
      </c>
      <c r="L7" s="92">
        <v>4.4000000000000004</v>
      </c>
      <c r="M7" s="145"/>
      <c r="N7" s="55" t="e">
        <f t="shared" si="4"/>
        <v>#DIV/0!</v>
      </c>
      <c r="O7" s="147" t="e">
        <f t="shared" si="5"/>
        <v>#DIV/0!</v>
      </c>
      <c r="R7" s="68">
        <v>2</v>
      </c>
      <c r="S7" s="211" t="s">
        <v>3</v>
      </c>
      <c r="T7" s="211"/>
      <c r="U7" s="211"/>
      <c r="V7" s="211"/>
      <c r="W7" s="69"/>
    </row>
    <row r="8" spans="2:23" x14ac:dyDescent="0.3">
      <c r="B8" s="53">
        <v>4</v>
      </c>
      <c r="C8" s="56" t="s">
        <v>296</v>
      </c>
      <c r="D8" s="92">
        <v>5.4</v>
      </c>
      <c r="E8" s="144"/>
      <c r="F8" s="55">
        <f t="shared" si="0"/>
        <v>0</v>
      </c>
      <c r="G8" s="147" t="str">
        <f t="shared" si="1"/>
        <v>0</v>
      </c>
      <c r="H8" s="92">
        <v>4.95</v>
      </c>
      <c r="I8" s="143"/>
      <c r="J8" s="55" t="e">
        <f t="shared" si="2"/>
        <v>#DIV/0!</v>
      </c>
      <c r="K8" s="147" t="e">
        <f t="shared" si="3"/>
        <v>#DIV/0!</v>
      </c>
      <c r="L8" s="92">
        <v>4.9000000000000004</v>
      </c>
      <c r="M8" s="145"/>
      <c r="N8" s="55" t="e">
        <f t="shared" si="4"/>
        <v>#DIV/0!</v>
      </c>
      <c r="O8" s="147" t="e">
        <f t="shared" si="5"/>
        <v>#DIV/0!</v>
      </c>
      <c r="R8" s="68">
        <v>3</v>
      </c>
      <c r="S8" s="211" t="s">
        <v>290</v>
      </c>
      <c r="T8" s="211"/>
      <c r="U8" s="211"/>
      <c r="V8" s="211"/>
      <c r="W8" s="69"/>
    </row>
    <row r="9" spans="2:23" x14ac:dyDescent="0.3">
      <c r="B9" s="53">
        <v>5</v>
      </c>
      <c r="C9" s="56" t="s">
        <v>297</v>
      </c>
      <c r="D9" s="92">
        <v>6.7</v>
      </c>
      <c r="E9" s="144"/>
      <c r="F9" s="55">
        <f t="shared" si="0"/>
        <v>0</v>
      </c>
      <c r="G9" s="147" t="str">
        <f t="shared" si="1"/>
        <v>0</v>
      </c>
      <c r="H9" s="92">
        <v>5.35</v>
      </c>
      <c r="I9" s="143"/>
      <c r="J9" s="55" t="e">
        <f t="shared" si="2"/>
        <v>#DIV/0!</v>
      </c>
      <c r="K9" s="147" t="e">
        <f t="shared" si="3"/>
        <v>#DIV/0!</v>
      </c>
      <c r="L9" s="92">
        <v>2.6</v>
      </c>
      <c r="M9" s="145"/>
      <c r="N9" s="55" t="e">
        <f t="shared" si="4"/>
        <v>#DIV/0!</v>
      </c>
      <c r="O9" s="147" t="e">
        <f t="shared" si="5"/>
        <v>#DIV/0!</v>
      </c>
      <c r="R9" s="68">
        <v>4</v>
      </c>
      <c r="S9" s="211" t="s">
        <v>291</v>
      </c>
      <c r="T9" s="211"/>
      <c r="U9" s="211"/>
      <c r="V9" s="211"/>
      <c r="W9" s="69"/>
    </row>
    <row r="10" spans="2:23" x14ac:dyDescent="0.3">
      <c r="B10" s="53">
        <v>6</v>
      </c>
      <c r="C10" s="56" t="s">
        <v>298</v>
      </c>
      <c r="D10" s="92">
        <v>7.5</v>
      </c>
      <c r="E10" s="144"/>
      <c r="F10" s="55">
        <f t="shared" si="0"/>
        <v>0</v>
      </c>
      <c r="G10" s="147" t="str">
        <f t="shared" si="1"/>
        <v>0</v>
      </c>
      <c r="H10" s="92">
        <v>9.3800000000000008</v>
      </c>
      <c r="I10" s="143"/>
      <c r="J10" s="55" t="e">
        <f t="shared" si="2"/>
        <v>#DIV/0!</v>
      </c>
      <c r="K10" s="147" t="e">
        <f t="shared" si="3"/>
        <v>#DIV/0!</v>
      </c>
      <c r="L10" s="92">
        <v>2.9</v>
      </c>
      <c r="M10" s="145"/>
      <c r="N10" s="55" t="e">
        <f t="shared" si="4"/>
        <v>#DIV/0!</v>
      </c>
      <c r="O10" s="147" t="e">
        <f t="shared" si="5"/>
        <v>#DIV/0!</v>
      </c>
      <c r="R10" s="68">
        <v>5</v>
      </c>
      <c r="S10" s="211" t="s">
        <v>21</v>
      </c>
      <c r="T10" s="211"/>
      <c r="U10" s="211"/>
      <c r="V10" s="211"/>
      <c r="W10" s="69"/>
    </row>
    <row r="11" spans="2:23" x14ac:dyDescent="0.3">
      <c r="B11" s="53">
        <v>7</v>
      </c>
      <c r="C11" s="56" t="s">
        <v>299</v>
      </c>
      <c r="D11" s="92">
        <v>6.3</v>
      </c>
      <c r="E11" s="144"/>
      <c r="F11" s="55">
        <f t="shared" si="0"/>
        <v>0</v>
      </c>
      <c r="G11" s="147" t="str">
        <f t="shared" si="1"/>
        <v>0</v>
      </c>
      <c r="H11" s="92">
        <v>10.75</v>
      </c>
      <c r="I11" s="143"/>
      <c r="J11" s="55" t="e">
        <f t="shared" si="2"/>
        <v>#DIV/0!</v>
      </c>
      <c r="K11" s="147" t="e">
        <f t="shared" si="3"/>
        <v>#DIV/0!</v>
      </c>
      <c r="L11" s="92">
        <v>2.2999999999999998</v>
      </c>
      <c r="M11" s="145"/>
      <c r="N11" s="55" t="e">
        <f t="shared" si="4"/>
        <v>#DIV/0!</v>
      </c>
      <c r="O11" s="147" t="e">
        <f t="shared" si="5"/>
        <v>#DIV/0!</v>
      </c>
      <c r="R11" s="68">
        <v>6</v>
      </c>
      <c r="S11" s="211" t="s">
        <v>22</v>
      </c>
      <c r="T11" s="211"/>
      <c r="U11" s="211"/>
      <c r="V11" s="211"/>
      <c r="W11" s="69"/>
    </row>
    <row r="12" spans="2:23" ht="15" thickBot="1" x14ac:dyDescent="0.35">
      <c r="B12" s="53">
        <v>8</v>
      </c>
      <c r="C12" s="56" t="s">
        <v>300</v>
      </c>
      <c r="D12" s="92">
        <v>7</v>
      </c>
      <c r="E12" s="144"/>
      <c r="F12" s="55">
        <f t="shared" si="0"/>
        <v>0</v>
      </c>
      <c r="G12" s="147" t="str">
        <f t="shared" si="1"/>
        <v>0</v>
      </c>
      <c r="H12" s="92">
        <v>9.1999999999999993</v>
      </c>
      <c r="I12" s="143"/>
      <c r="J12" s="55" t="e">
        <f t="shared" si="2"/>
        <v>#DIV/0!</v>
      </c>
      <c r="K12" s="147" t="e">
        <f t="shared" si="3"/>
        <v>#DIV/0!</v>
      </c>
      <c r="L12" s="92">
        <v>2.7</v>
      </c>
      <c r="M12" s="145"/>
      <c r="N12" s="55" t="e">
        <f t="shared" si="4"/>
        <v>#DIV/0!</v>
      </c>
      <c r="O12" s="147" t="e">
        <f t="shared" si="5"/>
        <v>#DIV/0!</v>
      </c>
      <c r="R12" s="212" t="s">
        <v>293</v>
      </c>
      <c r="S12" s="213"/>
      <c r="T12" s="213"/>
      <c r="U12" s="213"/>
      <c r="V12" s="213"/>
      <c r="W12" s="70">
        <f>SUM(W6:W11)/COUNT(R6:R11)</f>
        <v>0</v>
      </c>
    </row>
    <row r="13" spans="2:23" x14ac:dyDescent="0.3">
      <c r="B13" s="53">
        <v>9</v>
      </c>
      <c r="C13" s="56" t="s">
        <v>301</v>
      </c>
      <c r="D13" s="92">
        <v>5.8</v>
      </c>
      <c r="E13" s="144"/>
      <c r="F13" s="55">
        <f t="shared" si="0"/>
        <v>0</v>
      </c>
      <c r="G13" s="147" t="str">
        <f t="shared" si="1"/>
        <v>0</v>
      </c>
      <c r="H13" s="92">
        <v>3</v>
      </c>
      <c r="I13" s="143"/>
      <c r="J13" s="55" t="e">
        <f t="shared" si="2"/>
        <v>#DIV/0!</v>
      </c>
      <c r="K13" s="147" t="e">
        <f t="shared" si="3"/>
        <v>#DIV/0!</v>
      </c>
      <c r="L13" s="92">
        <v>2.2000000000000002</v>
      </c>
      <c r="M13" s="145"/>
      <c r="N13" s="55" t="e">
        <f t="shared" si="4"/>
        <v>#DIV/0!</v>
      </c>
      <c r="O13" s="147" t="e">
        <f t="shared" si="5"/>
        <v>#DIV/0!</v>
      </c>
    </row>
    <row r="14" spans="2:23" x14ac:dyDescent="0.3">
      <c r="B14" s="53">
        <v>10</v>
      </c>
      <c r="C14" s="56" t="s">
        <v>302</v>
      </c>
      <c r="D14" s="92">
        <v>7.2</v>
      </c>
      <c r="E14" s="144"/>
      <c r="F14" s="55">
        <f t="shared" si="0"/>
        <v>0</v>
      </c>
      <c r="G14" s="147" t="str">
        <f t="shared" si="1"/>
        <v>0</v>
      </c>
      <c r="H14" s="92">
        <v>3.79</v>
      </c>
      <c r="I14" s="143"/>
      <c r="J14" s="55" t="e">
        <f t="shared" si="2"/>
        <v>#DIV/0!</v>
      </c>
      <c r="K14" s="147" t="e">
        <f t="shared" si="3"/>
        <v>#DIV/0!</v>
      </c>
      <c r="L14" s="92">
        <v>5.8</v>
      </c>
      <c r="M14" s="145"/>
      <c r="N14" s="55" t="e">
        <f t="shared" si="4"/>
        <v>#DIV/0!</v>
      </c>
      <c r="O14" s="147" t="e">
        <f t="shared" si="5"/>
        <v>#DIV/0!</v>
      </c>
    </row>
    <row r="15" spans="2:23" x14ac:dyDescent="0.3">
      <c r="B15" s="53">
        <v>11</v>
      </c>
      <c r="C15" s="56" t="s">
        <v>303</v>
      </c>
      <c r="D15" s="92">
        <v>6.1</v>
      </c>
      <c r="E15" s="144"/>
      <c r="F15" s="55">
        <f t="shared" si="0"/>
        <v>0</v>
      </c>
      <c r="G15" s="147" t="str">
        <f t="shared" si="1"/>
        <v>0</v>
      </c>
      <c r="H15" s="92">
        <v>2.9</v>
      </c>
      <c r="I15" s="143"/>
      <c r="J15" s="55" t="e">
        <f t="shared" si="2"/>
        <v>#DIV/0!</v>
      </c>
      <c r="K15" s="147" t="e">
        <f t="shared" si="3"/>
        <v>#DIV/0!</v>
      </c>
      <c r="L15" s="92">
        <v>4.8</v>
      </c>
      <c r="M15" s="145"/>
      <c r="N15" s="55" t="e">
        <f t="shared" si="4"/>
        <v>#DIV/0!</v>
      </c>
      <c r="O15" s="147" t="e">
        <f t="shared" si="5"/>
        <v>#DIV/0!</v>
      </c>
      <c r="R15" t="s">
        <v>569</v>
      </c>
    </row>
    <row r="16" spans="2:23" x14ac:dyDescent="0.3">
      <c r="B16" s="53">
        <v>12</v>
      </c>
      <c r="C16" s="56" t="s">
        <v>304</v>
      </c>
      <c r="D16" s="92">
        <v>6</v>
      </c>
      <c r="E16" s="144"/>
      <c r="F16" s="55">
        <f t="shared" si="0"/>
        <v>0</v>
      </c>
      <c r="G16" s="147" t="str">
        <f t="shared" si="1"/>
        <v>0</v>
      </c>
      <c r="H16" s="92">
        <v>4.75</v>
      </c>
      <c r="I16" s="143"/>
      <c r="J16" s="55" t="e">
        <f t="shared" si="2"/>
        <v>#DIV/0!</v>
      </c>
      <c r="K16" s="147" t="e">
        <f t="shared" si="3"/>
        <v>#DIV/0!</v>
      </c>
      <c r="L16" s="92">
        <v>6.7</v>
      </c>
      <c r="M16" s="145"/>
      <c r="N16" s="55" t="e">
        <f t="shared" si="4"/>
        <v>#DIV/0!</v>
      </c>
      <c r="O16" s="147" t="e">
        <f t="shared" si="5"/>
        <v>#DIV/0!</v>
      </c>
      <c r="R16" s="133" t="s">
        <v>570</v>
      </c>
    </row>
    <row r="17" spans="2:18" x14ac:dyDescent="0.3">
      <c r="B17" s="53">
        <v>13</v>
      </c>
      <c r="C17" s="56" t="s">
        <v>305</v>
      </c>
      <c r="D17" s="92">
        <v>6.2</v>
      </c>
      <c r="E17" s="144"/>
      <c r="F17" s="55">
        <f t="shared" si="0"/>
        <v>0</v>
      </c>
      <c r="G17" s="147" t="str">
        <f t="shared" si="1"/>
        <v>0</v>
      </c>
      <c r="H17" s="92">
        <v>8.15</v>
      </c>
      <c r="I17" s="143"/>
      <c r="J17" s="55" t="e">
        <f t="shared" si="2"/>
        <v>#DIV/0!</v>
      </c>
      <c r="K17" s="147" t="e">
        <f t="shared" si="3"/>
        <v>#DIV/0!</v>
      </c>
      <c r="L17" s="92">
        <v>3.1</v>
      </c>
      <c r="M17" s="145"/>
      <c r="N17" s="55" t="e">
        <f t="shared" si="4"/>
        <v>#DIV/0!</v>
      </c>
      <c r="O17" s="147" t="e">
        <f t="shared" si="5"/>
        <v>#DIV/0!</v>
      </c>
      <c r="R17" t="s">
        <v>589</v>
      </c>
    </row>
    <row r="18" spans="2:18" x14ac:dyDescent="0.3">
      <c r="B18" s="53">
        <v>14</v>
      </c>
      <c r="C18" s="56" t="s">
        <v>306</v>
      </c>
      <c r="D18" s="92">
        <v>6.9</v>
      </c>
      <c r="E18" s="144"/>
      <c r="F18" s="55">
        <f t="shared" si="0"/>
        <v>0</v>
      </c>
      <c r="G18" s="147" t="str">
        <f t="shared" si="1"/>
        <v>0</v>
      </c>
      <c r="H18" s="92">
        <v>7.25</v>
      </c>
      <c r="I18" s="143"/>
      <c r="J18" s="55" t="e">
        <f t="shared" si="2"/>
        <v>#DIV/0!</v>
      </c>
      <c r="K18" s="147" t="e">
        <f t="shared" si="3"/>
        <v>#DIV/0!</v>
      </c>
      <c r="L18" s="92">
        <v>1.9</v>
      </c>
      <c r="M18" s="145"/>
      <c r="N18" s="55" t="e">
        <f t="shared" si="4"/>
        <v>#DIV/0!</v>
      </c>
      <c r="O18" s="147" t="e">
        <f t="shared" si="5"/>
        <v>#DIV/0!</v>
      </c>
    </row>
    <row r="19" spans="2:18" x14ac:dyDescent="0.3">
      <c r="B19" s="53">
        <v>15</v>
      </c>
      <c r="C19" s="56" t="s">
        <v>307</v>
      </c>
      <c r="D19" s="92">
        <v>6.2</v>
      </c>
      <c r="E19" s="144"/>
      <c r="F19" s="55">
        <f t="shared" si="0"/>
        <v>0</v>
      </c>
      <c r="G19" s="147" t="str">
        <f t="shared" si="1"/>
        <v>0</v>
      </c>
      <c r="H19" s="92">
        <v>8.51</v>
      </c>
      <c r="I19" s="143"/>
      <c r="J19" s="55" t="e">
        <f t="shared" si="2"/>
        <v>#DIV/0!</v>
      </c>
      <c r="K19" s="147" t="e">
        <f t="shared" si="3"/>
        <v>#DIV/0!</v>
      </c>
      <c r="L19" s="92">
        <v>2.5</v>
      </c>
      <c r="M19" s="145"/>
      <c r="N19" s="55" t="e">
        <f t="shared" si="4"/>
        <v>#DIV/0!</v>
      </c>
      <c r="O19" s="147" t="e">
        <f t="shared" si="5"/>
        <v>#DIV/0!</v>
      </c>
    </row>
    <row r="20" spans="2:18" x14ac:dyDescent="0.3">
      <c r="B20" s="53">
        <v>16</v>
      </c>
      <c r="C20" s="56" t="s">
        <v>308</v>
      </c>
      <c r="D20" s="92">
        <v>5.8</v>
      </c>
      <c r="E20" s="144"/>
      <c r="F20" s="55">
        <f t="shared" si="0"/>
        <v>0</v>
      </c>
      <c r="G20" s="147" t="str">
        <f t="shared" si="1"/>
        <v>0</v>
      </c>
      <c r="H20" s="92">
        <v>3.48</v>
      </c>
      <c r="I20" s="143"/>
      <c r="J20" s="55" t="e">
        <f t="shared" si="2"/>
        <v>#DIV/0!</v>
      </c>
      <c r="K20" s="147" t="e">
        <f t="shared" si="3"/>
        <v>#DIV/0!</v>
      </c>
      <c r="L20" s="92">
        <v>7</v>
      </c>
      <c r="M20" s="145"/>
      <c r="N20" s="55" t="e">
        <f t="shared" si="4"/>
        <v>#DIV/0!</v>
      </c>
      <c r="O20" s="147" t="e">
        <f t="shared" si="5"/>
        <v>#DIV/0!</v>
      </c>
    </row>
    <row r="21" spans="2:18" x14ac:dyDescent="0.3">
      <c r="B21" s="53">
        <v>17</v>
      </c>
      <c r="C21" s="56" t="s">
        <v>309</v>
      </c>
      <c r="D21" s="92">
        <v>6.7</v>
      </c>
      <c r="E21" s="144">
        <v>5.75</v>
      </c>
      <c r="F21" s="55">
        <f t="shared" si="0"/>
        <v>85.820895522388057</v>
      </c>
      <c r="G21" s="147" t="str">
        <f t="shared" si="1"/>
        <v>0</v>
      </c>
      <c r="H21" s="92">
        <v>2.4500000000000002</v>
      </c>
      <c r="I21" s="143">
        <v>4.53</v>
      </c>
      <c r="J21" s="55">
        <f t="shared" si="2"/>
        <v>54.083885209713024</v>
      </c>
      <c r="K21" s="147" t="str">
        <f t="shared" si="3"/>
        <v>0</v>
      </c>
      <c r="L21" s="92">
        <v>1</v>
      </c>
      <c r="M21" s="145">
        <v>2.57</v>
      </c>
      <c r="N21" s="55">
        <f t="shared" si="4"/>
        <v>38.910505836575879</v>
      </c>
      <c r="O21" s="147" t="str">
        <f t="shared" si="5"/>
        <v>0</v>
      </c>
    </row>
    <row r="22" spans="2:18" x14ac:dyDescent="0.3">
      <c r="B22" s="53">
        <v>18</v>
      </c>
      <c r="C22" s="56" t="s">
        <v>310</v>
      </c>
      <c r="D22" s="92">
        <v>6.6</v>
      </c>
      <c r="E22" s="144"/>
      <c r="F22" s="55">
        <f t="shared" si="0"/>
        <v>0</v>
      </c>
      <c r="G22" s="147" t="str">
        <f t="shared" si="1"/>
        <v>0</v>
      </c>
      <c r="H22" s="92">
        <v>8.9499999999999993</v>
      </c>
      <c r="I22" s="143"/>
      <c r="J22" s="55" t="e">
        <f t="shared" si="2"/>
        <v>#DIV/0!</v>
      </c>
      <c r="K22" s="147" t="e">
        <f t="shared" si="3"/>
        <v>#DIV/0!</v>
      </c>
      <c r="L22" s="92">
        <v>2.4</v>
      </c>
      <c r="M22" s="145"/>
      <c r="N22" s="55" t="e">
        <f t="shared" si="4"/>
        <v>#DIV/0!</v>
      </c>
      <c r="O22" s="147" t="e">
        <f t="shared" si="5"/>
        <v>#DIV/0!</v>
      </c>
    </row>
    <row r="23" spans="2:18" x14ac:dyDescent="0.3">
      <c r="B23" s="53">
        <v>19</v>
      </c>
      <c r="C23" s="56" t="s">
        <v>311</v>
      </c>
      <c r="D23" s="92">
        <v>7.5</v>
      </c>
      <c r="E23" s="144"/>
      <c r="F23" s="55">
        <f t="shared" si="0"/>
        <v>0</v>
      </c>
      <c r="G23" s="147" t="str">
        <f t="shared" si="1"/>
        <v>0</v>
      </c>
      <c r="H23" s="92">
        <v>12.35</v>
      </c>
      <c r="I23" s="143"/>
      <c r="J23" s="55" t="e">
        <f t="shared" si="2"/>
        <v>#DIV/0!</v>
      </c>
      <c r="K23" s="147" t="e">
        <f t="shared" si="3"/>
        <v>#DIV/0!</v>
      </c>
      <c r="L23" s="92">
        <v>2</v>
      </c>
      <c r="M23" s="145"/>
      <c r="N23" s="55" t="e">
        <f t="shared" si="4"/>
        <v>#DIV/0!</v>
      </c>
      <c r="O23" s="147" t="e">
        <f t="shared" si="5"/>
        <v>#DIV/0!</v>
      </c>
    </row>
    <row r="24" spans="2:18" x14ac:dyDescent="0.3">
      <c r="B24" s="53">
        <v>20</v>
      </c>
      <c r="C24" s="56" t="s">
        <v>312</v>
      </c>
      <c r="D24" s="92">
        <v>7.1</v>
      </c>
      <c r="E24" s="144"/>
      <c r="F24" s="55">
        <f t="shared" si="0"/>
        <v>0</v>
      </c>
      <c r="G24" s="147" t="str">
        <f t="shared" si="1"/>
        <v>0</v>
      </c>
      <c r="H24" s="92">
        <v>4.75</v>
      </c>
      <c r="I24" s="143"/>
      <c r="J24" s="55" t="e">
        <f t="shared" si="2"/>
        <v>#DIV/0!</v>
      </c>
      <c r="K24" s="147" t="e">
        <f t="shared" si="3"/>
        <v>#DIV/0!</v>
      </c>
      <c r="L24" s="92">
        <v>2.8</v>
      </c>
      <c r="M24" s="145"/>
      <c r="N24" s="55" t="e">
        <f t="shared" si="4"/>
        <v>#DIV/0!</v>
      </c>
      <c r="O24" s="147" t="e">
        <f t="shared" si="5"/>
        <v>#DIV/0!</v>
      </c>
    </row>
    <row r="25" spans="2:18" x14ac:dyDescent="0.3">
      <c r="B25" s="53">
        <v>21</v>
      </c>
      <c r="C25" s="56" t="s">
        <v>313</v>
      </c>
      <c r="D25" s="92">
        <v>6.9</v>
      </c>
      <c r="E25" s="144"/>
      <c r="F25" s="55">
        <f t="shared" si="0"/>
        <v>0</v>
      </c>
      <c r="G25" s="147" t="str">
        <f t="shared" si="1"/>
        <v>0</v>
      </c>
      <c r="H25" s="92">
        <v>3.55</v>
      </c>
      <c r="I25" s="143"/>
      <c r="J25" s="55" t="e">
        <f t="shared" si="2"/>
        <v>#DIV/0!</v>
      </c>
      <c r="K25" s="147" t="e">
        <f t="shared" si="3"/>
        <v>#DIV/0!</v>
      </c>
      <c r="L25" s="92">
        <v>3.2</v>
      </c>
      <c r="M25" s="145"/>
      <c r="N25" s="55" t="e">
        <f t="shared" si="4"/>
        <v>#DIV/0!</v>
      </c>
      <c r="O25" s="147" t="e">
        <f t="shared" si="5"/>
        <v>#DIV/0!</v>
      </c>
    </row>
    <row r="26" spans="2:18" x14ac:dyDescent="0.3">
      <c r="B26" s="53">
        <v>22</v>
      </c>
      <c r="C26" s="56" t="s">
        <v>314</v>
      </c>
      <c r="D26" s="92">
        <v>6</v>
      </c>
      <c r="E26" s="144"/>
      <c r="F26" s="55">
        <f t="shared" si="0"/>
        <v>0</v>
      </c>
      <c r="G26" s="147" t="str">
        <f t="shared" si="1"/>
        <v>0</v>
      </c>
      <c r="H26" s="92">
        <v>2.8</v>
      </c>
      <c r="I26" s="143"/>
      <c r="J26" s="55" t="e">
        <f t="shared" si="2"/>
        <v>#DIV/0!</v>
      </c>
      <c r="K26" s="147" t="e">
        <f t="shared" si="3"/>
        <v>#DIV/0!</v>
      </c>
      <c r="L26" s="92">
        <v>3.1</v>
      </c>
      <c r="M26" s="145"/>
      <c r="N26" s="55" t="e">
        <f t="shared" si="4"/>
        <v>#DIV/0!</v>
      </c>
      <c r="O26" s="147" t="e">
        <f t="shared" si="5"/>
        <v>#DIV/0!</v>
      </c>
    </row>
    <row r="27" spans="2:18" x14ac:dyDescent="0.3">
      <c r="B27" s="53">
        <v>23</v>
      </c>
      <c r="C27" s="56" t="s">
        <v>315</v>
      </c>
      <c r="D27" s="92">
        <v>8.5</v>
      </c>
      <c r="E27" s="144"/>
      <c r="F27" s="55">
        <f t="shared" si="0"/>
        <v>0</v>
      </c>
      <c r="G27" s="147" t="str">
        <f t="shared" si="1"/>
        <v>0</v>
      </c>
      <c r="H27" s="92">
        <v>3.35</v>
      </c>
      <c r="I27" s="143"/>
      <c r="J27" s="55" t="e">
        <f t="shared" si="2"/>
        <v>#DIV/0!</v>
      </c>
      <c r="K27" s="147" t="e">
        <f t="shared" si="3"/>
        <v>#DIV/0!</v>
      </c>
      <c r="L27" s="92">
        <v>5.0999999999999996</v>
      </c>
      <c r="M27" s="145"/>
      <c r="N27" s="55" t="e">
        <f t="shared" si="4"/>
        <v>#DIV/0!</v>
      </c>
      <c r="O27" s="147" t="e">
        <f t="shared" si="5"/>
        <v>#DIV/0!</v>
      </c>
    </row>
    <row r="28" spans="2:18" x14ac:dyDescent="0.3">
      <c r="B28" s="53">
        <v>24</v>
      </c>
      <c r="C28" s="56" t="s">
        <v>316</v>
      </c>
      <c r="D28" s="92">
        <v>8.1</v>
      </c>
      <c r="E28" s="144"/>
      <c r="F28" s="55">
        <f t="shared" si="0"/>
        <v>0</v>
      </c>
      <c r="G28" s="147" t="str">
        <f t="shared" si="1"/>
        <v>0</v>
      </c>
      <c r="H28" s="92">
        <v>4.04</v>
      </c>
      <c r="I28" s="143"/>
      <c r="J28" s="55" t="e">
        <f t="shared" si="2"/>
        <v>#DIV/0!</v>
      </c>
      <c r="K28" s="147" t="e">
        <f t="shared" si="3"/>
        <v>#DIV/0!</v>
      </c>
      <c r="L28" s="92">
        <v>3.5</v>
      </c>
      <c r="M28" s="145"/>
      <c r="N28" s="55" t="e">
        <f t="shared" si="4"/>
        <v>#DIV/0!</v>
      </c>
      <c r="O28" s="147" t="e">
        <f t="shared" si="5"/>
        <v>#DIV/0!</v>
      </c>
    </row>
    <row r="29" spans="2:18" x14ac:dyDescent="0.3">
      <c r="B29" s="53">
        <v>25</v>
      </c>
      <c r="C29" s="56" t="s">
        <v>317</v>
      </c>
      <c r="D29" s="92">
        <v>7.6</v>
      </c>
      <c r="E29" s="144"/>
      <c r="F29" s="55">
        <f t="shared" si="0"/>
        <v>0</v>
      </c>
      <c r="G29" s="147" t="str">
        <f t="shared" si="1"/>
        <v>0</v>
      </c>
      <c r="H29" s="92">
        <v>5.65</v>
      </c>
      <c r="I29" s="143"/>
      <c r="J29" s="55" t="e">
        <f t="shared" si="2"/>
        <v>#DIV/0!</v>
      </c>
      <c r="K29" s="147" t="e">
        <f t="shared" si="3"/>
        <v>#DIV/0!</v>
      </c>
      <c r="L29" s="92">
        <v>5.6</v>
      </c>
      <c r="M29" s="145"/>
      <c r="N29" s="55" t="e">
        <f t="shared" si="4"/>
        <v>#DIV/0!</v>
      </c>
      <c r="O29" s="147" t="e">
        <f t="shared" si="5"/>
        <v>#DIV/0!</v>
      </c>
    </row>
    <row r="30" spans="2:18" x14ac:dyDescent="0.3">
      <c r="B30" s="53">
        <v>26</v>
      </c>
      <c r="C30" s="56" t="s">
        <v>318</v>
      </c>
      <c r="D30" s="92">
        <v>8.6</v>
      </c>
      <c r="E30" s="144"/>
      <c r="F30" s="55">
        <f t="shared" si="0"/>
        <v>0</v>
      </c>
      <c r="G30" s="147" t="str">
        <f t="shared" si="1"/>
        <v>0</v>
      </c>
      <c r="H30" s="92">
        <v>11.45</v>
      </c>
      <c r="I30" s="143"/>
      <c r="J30" s="55" t="e">
        <f t="shared" si="2"/>
        <v>#DIV/0!</v>
      </c>
      <c r="K30" s="147" t="e">
        <f t="shared" si="3"/>
        <v>#DIV/0!</v>
      </c>
      <c r="L30" s="92">
        <v>2.4</v>
      </c>
      <c r="M30" s="145"/>
      <c r="N30" s="55" t="e">
        <f t="shared" si="4"/>
        <v>#DIV/0!</v>
      </c>
      <c r="O30" s="147" t="e">
        <f t="shared" si="5"/>
        <v>#DIV/0!</v>
      </c>
    </row>
    <row r="31" spans="2:18" x14ac:dyDescent="0.3">
      <c r="B31" s="53">
        <v>27</v>
      </c>
      <c r="C31" s="56" t="s">
        <v>319</v>
      </c>
      <c r="D31" s="92">
        <v>8.4</v>
      </c>
      <c r="E31" s="144"/>
      <c r="F31" s="55">
        <f t="shared" si="0"/>
        <v>0</v>
      </c>
      <c r="G31" s="147" t="str">
        <f t="shared" si="1"/>
        <v>0</v>
      </c>
      <c r="H31" s="92">
        <v>5.68</v>
      </c>
      <c r="I31" s="143"/>
      <c r="J31" s="55" t="e">
        <f t="shared" si="2"/>
        <v>#DIV/0!</v>
      </c>
      <c r="K31" s="147" t="e">
        <f t="shared" si="3"/>
        <v>#DIV/0!</v>
      </c>
      <c r="L31" s="92">
        <v>4.2</v>
      </c>
      <c r="M31" s="145"/>
      <c r="N31" s="55" t="e">
        <f t="shared" si="4"/>
        <v>#DIV/0!</v>
      </c>
      <c r="O31" s="147" t="e">
        <f t="shared" si="5"/>
        <v>#DIV/0!</v>
      </c>
    </row>
    <row r="32" spans="2:18" x14ac:dyDescent="0.3">
      <c r="B32" s="53">
        <v>28</v>
      </c>
      <c r="C32" s="56" t="s">
        <v>320</v>
      </c>
      <c r="D32" s="92">
        <v>8.9</v>
      </c>
      <c r="E32" s="144"/>
      <c r="F32" s="55">
        <f t="shared" si="0"/>
        <v>0</v>
      </c>
      <c r="G32" s="147" t="str">
        <f t="shared" si="1"/>
        <v>0</v>
      </c>
      <c r="H32" s="92">
        <v>7.25</v>
      </c>
      <c r="I32" s="143"/>
      <c r="J32" s="55" t="e">
        <f t="shared" si="2"/>
        <v>#DIV/0!</v>
      </c>
      <c r="K32" s="147" t="e">
        <f t="shared" si="3"/>
        <v>#DIV/0!</v>
      </c>
      <c r="L32" s="92">
        <v>2.4</v>
      </c>
      <c r="M32" s="145"/>
      <c r="N32" s="55" t="e">
        <f t="shared" si="4"/>
        <v>#DIV/0!</v>
      </c>
      <c r="O32" s="147" t="e">
        <f t="shared" si="5"/>
        <v>#DIV/0!</v>
      </c>
    </row>
    <row r="33" spans="2:15" x14ac:dyDescent="0.3">
      <c r="B33" s="53">
        <v>29</v>
      </c>
      <c r="C33" s="56" t="s">
        <v>321</v>
      </c>
      <c r="D33" s="92">
        <v>7.9</v>
      </c>
      <c r="E33" s="144"/>
      <c r="F33" s="55">
        <f t="shared" si="0"/>
        <v>0</v>
      </c>
      <c r="G33" s="147" t="str">
        <f t="shared" si="1"/>
        <v>0</v>
      </c>
      <c r="H33" s="92">
        <v>13.2</v>
      </c>
      <c r="I33" s="143"/>
      <c r="J33" s="55" t="e">
        <f t="shared" si="2"/>
        <v>#DIV/0!</v>
      </c>
      <c r="K33" s="147" t="e">
        <f t="shared" si="3"/>
        <v>#DIV/0!</v>
      </c>
      <c r="L33" s="92">
        <v>2.4</v>
      </c>
      <c r="M33" s="145"/>
      <c r="N33" s="55" t="e">
        <f t="shared" si="4"/>
        <v>#DIV/0!</v>
      </c>
      <c r="O33" s="147" t="e">
        <f t="shared" si="5"/>
        <v>#DIV/0!</v>
      </c>
    </row>
    <row r="34" spans="2:15" x14ac:dyDescent="0.3">
      <c r="B34" s="53">
        <v>30</v>
      </c>
      <c r="C34" s="56" t="s">
        <v>322</v>
      </c>
      <c r="D34" s="92">
        <v>8.6999999999999993</v>
      </c>
      <c r="E34" s="144"/>
      <c r="F34" s="55">
        <f t="shared" si="0"/>
        <v>0</v>
      </c>
      <c r="G34" s="147" t="str">
        <f t="shared" si="1"/>
        <v>0</v>
      </c>
      <c r="H34" s="92">
        <v>4.8499999999999996</v>
      </c>
      <c r="I34" s="143"/>
      <c r="J34" s="55" t="e">
        <f t="shared" si="2"/>
        <v>#DIV/0!</v>
      </c>
      <c r="K34" s="147" t="e">
        <f t="shared" si="3"/>
        <v>#DIV/0!</v>
      </c>
      <c r="L34" s="92">
        <v>2</v>
      </c>
      <c r="M34" s="145"/>
      <c r="N34" s="55" t="e">
        <f t="shared" si="4"/>
        <v>#DIV/0!</v>
      </c>
      <c r="O34" s="147" t="e">
        <f t="shared" si="5"/>
        <v>#DIV/0!</v>
      </c>
    </row>
    <row r="35" spans="2:15" x14ac:dyDescent="0.3">
      <c r="B35" s="53">
        <v>31</v>
      </c>
      <c r="C35" s="56" t="s">
        <v>323</v>
      </c>
      <c r="D35" s="92">
        <v>8.5</v>
      </c>
      <c r="E35" s="144"/>
      <c r="F35" s="55">
        <f t="shared" si="0"/>
        <v>0</v>
      </c>
      <c r="G35" s="147" t="str">
        <f t="shared" si="1"/>
        <v>0</v>
      </c>
      <c r="H35" s="92">
        <v>12.9</v>
      </c>
      <c r="I35" s="143"/>
      <c r="J35" s="55" t="e">
        <f t="shared" si="2"/>
        <v>#DIV/0!</v>
      </c>
      <c r="K35" s="147" t="e">
        <f t="shared" si="3"/>
        <v>#DIV/0!</v>
      </c>
      <c r="L35" s="92">
        <v>5.8</v>
      </c>
      <c r="M35" s="145"/>
      <c r="N35" s="55" t="e">
        <f t="shared" si="4"/>
        <v>#DIV/0!</v>
      </c>
      <c r="O35" s="147" t="e">
        <f t="shared" si="5"/>
        <v>#DIV/0!</v>
      </c>
    </row>
    <row r="36" spans="2:15" x14ac:dyDescent="0.3">
      <c r="B36" s="53">
        <v>32</v>
      </c>
      <c r="C36" s="56" t="s">
        <v>324</v>
      </c>
      <c r="D36" s="92">
        <v>8.3000000000000007</v>
      </c>
      <c r="E36" s="144"/>
      <c r="F36" s="55">
        <f t="shared" si="0"/>
        <v>0</v>
      </c>
      <c r="G36" s="147" t="str">
        <f t="shared" si="1"/>
        <v>0</v>
      </c>
      <c r="H36" s="92">
        <v>3.55</v>
      </c>
      <c r="I36" s="143"/>
      <c r="J36" s="55" t="e">
        <f t="shared" si="2"/>
        <v>#DIV/0!</v>
      </c>
      <c r="K36" s="147" t="e">
        <f t="shared" si="3"/>
        <v>#DIV/0!</v>
      </c>
      <c r="L36" s="92">
        <v>3.1</v>
      </c>
      <c r="M36" s="145"/>
      <c r="N36" s="55" t="e">
        <f t="shared" si="4"/>
        <v>#DIV/0!</v>
      </c>
      <c r="O36" s="147" t="e">
        <f t="shared" si="5"/>
        <v>#DIV/0!</v>
      </c>
    </row>
    <row r="37" spans="2:15" x14ac:dyDescent="0.3">
      <c r="B37" s="53">
        <v>33</v>
      </c>
      <c r="C37" s="56" t="s">
        <v>325</v>
      </c>
      <c r="D37" s="92">
        <v>8.1999999999999993</v>
      </c>
      <c r="E37" s="144"/>
      <c r="F37" s="55">
        <f t="shared" si="0"/>
        <v>0</v>
      </c>
      <c r="G37" s="147" t="str">
        <f t="shared" si="1"/>
        <v>0</v>
      </c>
      <c r="H37" s="92">
        <v>14.67</v>
      </c>
      <c r="I37" s="143"/>
      <c r="J37" s="55" t="e">
        <f t="shared" si="2"/>
        <v>#DIV/0!</v>
      </c>
      <c r="K37" s="147" t="e">
        <f t="shared" si="3"/>
        <v>#DIV/0!</v>
      </c>
      <c r="L37" s="92">
        <v>4.9000000000000004</v>
      </c>
      <c r="M37" s="145"/>
      <c r="N37" s="55" t="e">
        <f t="shared" si="4"/>
        <v>#DIV/0!</v>
      </c>
      <c r="O37" s="147" t="e">
        <f t="shared" si="5"/>
        <v>#DIV/0!</v>
      </c>
    </row>
    <row r="38" spans="2:15" x14ac:dyDescent="0.3">
      <c r="B38" s="53">
        <v>34</v>
      </c>
      <c r="C38" s="56" t="s">
        <v>326</v>
      </c>
      <c r="D38" s="92">
        <v>7.7</v>
      </c>
      <c r="E38" s="144"/>
      <c r="F38" s="55">
        <f t="shared" si="0"/>
        <v>0</v>
      </c>
      <c r="G38" s="147" t="str">
        <f t="shared" si="1"/>
        <v>0</v>
      </c>
      <c r="H38" s="92">
        <v>19.25</v>
      </c>
      <c r="I38" s="143"/>
      <c r="J38" s="55" t="e">
        <f t="shared" si="2"/>
        <v>#DIV/0!</v>
      </c>
      <c r="K38" s="147" t="e">
        <f t="shared" si="3"/>
        <v>#DIV/0!</v>
      </c>
      <c r="L38" s="92">
        <v>2.2999999999999998</v>
      </c>
      <c r="M38" s="145"/>
      <c r="N38" s="55" t="e">
        <f t="shared" si="4"/>
        <v>#DIV/0!</v>
      </c>
      <c r="O38" s="55" t="e">
        <f t="shared" si="5"/>
        <v>#DIV/0!</v>
      </c>
    </row>
    <row r="39" spans="2:15" x14ac:dyDescent="0.3">
      <c r="B39" s="219" t="s">
        <v>356</v>
      </c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</row>
    <row r="41" spans="2:15" ht="15" customHeight="1" x14ac:dyDescent="0.3"/>
    <row r="47" spans="2:15" ht="20.55" customHeight="1" x14ac:dyDescent="0.3"/>
    <row r="49" ht="15.6" customHeight="1" x14ac:dyDescent="0.3"/>
  </sheetData>
  <mergeCells count="17">
    <mergeCell ref="B39:O39"/>
    <mergeCell ref="B2:O2"/>
    <mergeCell ref="B3:B4"/>
    <mergeCell ref="C3:C4"/>
    <mergeCell ref="D3:G3"/>
    <mergeCell ref="H3:K3"/>
    <mergeCell ref="L3:O3"/>
    <mergeCell ref="S9:V9"/>
    <mergeCell ref="S10:V10"/>
    <mergeCell ref="S11:V11"/>
    <mergeCell ref="R12:V12"/>
    <mergeCell ref="R3:W3"/>
    <mergeCell ref="R4:R5"/>
    <mergeCell ref="S4:V5"/>
    <mergeCell ref="S6:V6"/>
    <mergeCell ref="S7:V7"/>
    <mergeCell ref="S8:V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08F6-F2B5-4C4C-ABEE-648B813337E4}">
  <dimension ref="B2:AE50"/>
  <sheetViews>
    <sheetView zoomScale="50" zoomScaleNormal="50" workbookViewId="0">
      <selection activeCell="D9" sqref="D9"/>
    </sheetView>
  </sheetViews>
  <sheetFormatPr defaultRowHeight="14.4" x14ac:dyDescent="0.3"/>
  <cols>
    <col min="1" max="1" width="3.5546875" customWidth="1"/>
    <col min="2" max="2" width="12.44140625" customWidth="1"/>
    <col min="3" max="3" width="25.21875" customWidth="1"/>
    <col min="4" max="4" width="27" customWidth="1"/>
    <col min="5" max="5" width="13.21875" style="107" customWidth="1"/>
    <col min="6" max="6" width="19.6640625" style="5" customWidth="1"/>
    <col min="7" max="8" width="13.21875" style="5" customWidth="1"/>
    <col min="9" max="9" width="16.88671875" style="5" customWidth="1"/>
    <col min="10" max="15" width="13.21875" style="107" customWidth="1"/>
    <col min="16" max="16" width="13.21875" style="65" customWidth="1"/>
    <col min="19" max="19" width="13" customWidth="1"/>
    <col min="24" max="24" width="18.44140625" customWidth="1"/>
    <col min="27" max="27" width="3.21875" bestFit="1" customWidth="1"/>
    <col min="28" max="28" width="18.5546875" bestFit="1" customWidth="1"/>
    <col min="29" max="29" width="14.77734375" customWidth="1"/>
    <col min="30" max="30" width="17" customWidth="1"/>
    <col min="31" max="31" width="21.33203125" customWidth="1"/>
  </cols>
  <sheetData>
    <row r="2" spans="2:31" ht="94.95" customHeight="1" x14ac:dyDescent="0.3">
      <c r="B2" s="220" t="s">
        <v>596</v>
      </c>
      <c r="C2" s="220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</row>
    <row r="3" spans="2:31" s="50" customFormat="1" ht="20.55" customHeight="1" thickBot="1" x14ac:dyDescent="0.35">
      <c r="B3" s="181" t="s">
        <v>0</v>
      </c>
      <c r="C3" s="176" t="s">
        <v>288</v>
      </c>
      <c r="D3" s="218" t="s">
        <v>595</v>
      </c>
      <c r="E3" s="218" t="s">
        <v>283</v>
      </c>
      <c r="F3" s="218"/>
      <c r="G3" s="218"/>
      <c r="H3" s="218"/>
      <c r="I3" s="218" t="s">
        <v>284</v>
      </c>
      <c r="J3" s="218"/>
      <c r="K3" s="218"/>
      <c r="L3" s="218"/>
      <c r="M3" s="218" t="s">
        <v>285</v>
      </c>
      <c r="N3" s="218"/>
      <c r="O3" s="218"/>
      <c r="P3" s="218"/>
      <c r="S3" s="214" t="s">
        <v>338</v>
      </c>
      <c r="T3" s="214"/>
      <c r="U3" s="214"/>
      <c r="V3" s="214"/>
      <c r="W3" s="214"/>
      <c r="X3" s="214"/>
    </row>
    <row r="4" spans="2:31" s="2" customFormat="1" ht="49.5" customHeight="1" x14ac:dyDescent="0.3">
      <c r="B4" s="181"/>
      <c r="C4" s="178"/>
      <c r="D4" s="181"/>
      <c r="E4" s="162" t="s">
        <v>357</v>
      </c>
      <c r="F4" s="142" t="s">
        <v>371</v>
      </c>
      <c r="G4" s="128" t="s">
        <v>286</v>
      </c>
      <c r="H4" s="146" t="s">
        <v>287</v>
      </c>
      <c r="I4" s="128" t="s">
        <v>357</v>
      </c>
      <c r="J4" s="142" t="s">
        <v>358</v>
      </c>
      <c r="K4" s="128" t="s">
        <v>286</v>
      </c>
      <c r="L4" s="146" t="s">
        <v>287</v>
      </c>
      <c r="M4" s="128" t="s">
        <v>357</v>
      </c>
      <c r="N4" s="142" t="s">
        <v>371</v>
      </c>
      <c r="O4" s="128" t="s">
        <v>286</v>
      </c>
      <c r="P4" s="148" t="s">
        <v>287</v>
      </c>
      <c r="S4" s="215" t="s">
        <v>0</v>
      </c>
      <c r="T4" s="217" t="s">
        <v>292</v>
      </c>
      <c r="U4" s="217"/>
      <c r="V4" s="217"/>
      <c r="W4" s="217"/>
      <c r="X4" s="66" t="s">
        <v>1</v>
      </c>
      <c r="AA4" s="222" t="s">
        <v>361</v>
      </c>
      <c r="AB4" s="222"/>
      <c r="AC4" s="222"/>
      <c r="AD4" s="222"/>
      <c r="AE4" s="222"/>
    </row>
    <row r="5" spans="2:31" s="2" customFormat="1" ht="26.55" customHeight="1" x14ac:dyDescent="0.3">
      <c r="B5" s="169" t="s">
        <v>594</v>
      </c>
      <c r="C5" s="170" t="s">
        <v>289</v>
      </c>
      <c r="D5" s="169" t="s">
        <v>593</v>
      </c>
      <c r="E5" s="171">
        <v>5.9</v>
      </c>
      <c r="F5" s="171">
        <v>6</v>
      </c>
      <c r="G5" s="172">
        <f>F5/E5*100</f>
        <v>101.69491525423729</v>
      </c>
      <c r="H5" s="172" t="str">
        <f>IF(AND(G5&gt;89.9,G5&lt;110.1),"1","0")</f>
        <v>1</v>
      </c>
      <c r="I5" s="172">
        <v>11</v>
      </c>
      <c r="J5" s="172">
        <v>9</v>
      </c>
      <c r="K5" s="172">
        <f>I5/J5*100</f>
        <v>122.22222222222223</v>
      </c>
      <c r="L5" s="172" t="str">
        <f>IF(AND(K5&gt;89.9,K5&lt;110.1),"1","0")</f>
        <v>0</v>
      </c>
      <c r="M5" s="172">
        <v>5.2</v>
      </c>
      <c r="N5" s="172">
        <v>5</v>
      </c>
      <c r="O5" s="172">
        <f>M5/N5*100</f>
        <v>104</v>
      </c>
      <c r="P5" s="172" t="str">
        <f>IF(AND(O5&gt;89.9,O5&lt;110.1),"1","0")</f>
        <v>1</v>
      </c>
      <c r="S5" s="227"/>
      <c r="T5" s="228"/>
      <c r="U5" s="228"/>
      <c r="V5" s="228"/>
      <c r="W5" s="228"/>
      <c r="X5" s="166"/>
      <c r="AA5" s="163"/>
      <c r="AB5" s="163"/>
      <c r="AC5" s="163"/>
      <c r="AD5" s="163"/>
      <c r="AE5" s="163"/>
    </row>
    <row r="6" spans="2:31" s="50" customFormat="1" ht="18.45" customHeight="1" x14ac:dyDescent="0.3">
      <c r="B6" s="53">
        <v>1</v>
      </c>
      <c r="C6" s="167" t="s">
        <v>289</v>
      </c>
      <c r="D6" s="164"/>
      <c r="E6" s="168">
        <v>5.9</v>
      </c>
      <c r="F6" s="143"/>
      <c r="G6" s="55">
        <f>F6/E6*100</f>
        <v>0</v>
      </c>
      <c r="H6" s="147" t="str">
        <f>IF(AND(G6&gt;89.9,G6&lt;110.1),"1","0")</f>
        <v>0</v>
      </c>
      <c r="I6" s="55">
        <v>11</v>
      </c>
      <c r="J6" s="143"/>
      <c r="K6" s="55" t="e">
        <f>I6/J6*100</f>
        <v>#DIV/0!</v>
      </c>
      <c r="L6" s="147" t="e">
        <f>IF(AND(K6&gt;89.9,K6&lt;110.1),"1","0")</f>
        <v>#DIV/0!</v>
      </c>
      <c r="M6" s="55">
        <v>5.2</v>
      </c>
      <c r="N6" s="143"/>
      <c r="O6" s="55" t="e">
        <f>M6/N6*100</f>
        <v>#DIV/0!</v>
      </c>
      <c r="P6" s="147" t="e">
        <f>IF(AND(O6&gt;89.9,O6&lt;110.1),"1","0")</f>
        <v>#DIV/0!</v>
      </c>
      <c r="S6" s="216"/>
      <c r="T6" s="218"/>
      <c r="U6" s="218"/>
      <c r="V6" s="218"/>
      <c r="W6" s="218"/>
      <c r="X6" s="67" t="s">
        <v>12</v>
      </c>
      <c r="AA6" s="223" t="s">
        <v>0</v>
      </c>
      <c r="AB6" s="223" t="s">
        <v>288</v>
      </c>
      <c r="AC6" s="224" t="s">
        <v>355</v>
      </c>
      <c r="AD6" s="225"/>
      <c r="AE6" s="226"/>
    </row>
    <row r="7" spans="2:31" s="50" customFormat="1" ht="18.45" customHeight="1" x14ac:dyDescent="0.3">
      <c r="B7" s="53">
        <v>2</v>
      </c>
      <c r="C7" s="167" t="s">
        <v>294</v>
      </c>
      <c r="D7" s="54"/>
      <c r="E7" s="53">
        <v>8</v>
      </c>
      <c r="F7" s="143"/>
      <c r="G7" s="55">
        <f t="shared" ref="G7:G39" si="0">F7/E7*100</f>
        <v>0</v>
      </c>
      <c r="H7" s="147" t="str">
        <f t="shared" ref="H7:H39" si="1">IF(AND(G7&gt;89.9,G7&lt;110.1),"1","0")</f>
        <v>0</v>
      </c>
      <c r="I7" s="55">
        <v>6</v>
      </c>
      <c r="J7" s="143"/>
      <c r="K7" s="55" t="e">
        <f t="shared" ref="K7:K39" si="2">I7/J7*100</f>
        <v>#DIV/0!</v>
      </c>
      <c r="L7" s="147" t="e">
        <f t="shared" ref="L7:L39" si="3">IF(AND(K7&gt;89.9,K7&lt;110.1),"1","0")</f>
        <v>#DIV/0!</v>
      </c>
      <c r="M7" s="55">
        <v>4.4000000000000004</v>
      </c>
      <c r="N7" s="143"/>
      <c r="O7" s="55" t="e">
        <f t="shared" ref="O7:O39" si="4">M7/N7*100</f>
        <v>#DIV/0!</v>
      </c>
      <c r="P7" s="147" t="e">
        <f t="shared" ref="P7:P39" si="5">IF(AND(O7&gt;89.9,O7&lt;110.1),"1","0")</f>
        <v>#DIV/0!</v>
      </c>
      <c r="S7" s="68">
        <v>1</v>
      </c>
      <c r="T7" s="211" t="s">
        <v>2</v>
      </c>
      <c r="U7" s="211"/>
      <c r="V7" s="211"/>
      <c r="W7" s="211"/>
      <c r="X7" s="69"/>
      <c r="AA7" s="223"/>
      <c r="AB7" s="223"/>
      <c r="AC7" s="95" t="s">
        <v>283</v>
      </c>
      <c r="AD7" s="95" t="s">
        <v>284</v>
      </c>
      <c r="AE7" s="95" t="s">
        <v>285</v>
      </c>
    </row>
    <row r="8" spans="2:31" x14ac:dyDescent="0.3">
      <c r="B8" s="53">
        <v>3</v>
      </c>
      <c r="C8" s="167" t="s">
        <v>295</v>
      </c>
      <c r="D8" s="56"/>
      <c r="E8" s="102">
        <v>6.1</v>
      </c>
      <c r="F8" s="144"/>
      <c r="G8" s="55">
        <f t="shared" si="0"/>
        <v>0</v>
      </c>
      <c r="H8" s="147" t="str">
        <f t="shared" si="1"/>
        <v>0</v>
      </c>
      <c r="I8" s="92">
        <v>4.55</v>
      </c>
      <c r="J8" s="143"/>
      <c r="K8" s="55" t="e">
        <f t="shared" si="2"/>
        <v>#DIV/0!</v>
      </c>
      <c r="L8" s="147" t="e">
        <f t="shared" si="3"/>
        <v>#DIV/0!</v>
      </c>
      <c r="M8" s="92">
        <v>4.4000000000000004</v>
      </c>
      <c r="N8" s="145"/>
      <c r="O8" s="55" t="e">
        <f t="shared" si="4"/>
        <v>#DIV/0!</v>
      </c>
      <c r="P8" s="147" t="e">
        <f t="shared" si="5"/>
        <v>#DIV/0!</v>
      </c>
      <c r="S8" s="68">
        <v>2</v>
      </c>
      <c r="T8" s="211" t="s">
        <v>3</v>
      </c>
      <c r="U8" s="211"/>
      <c r="V8" s="211"/>
      <c r="W8" s="211"/>
      <c r="X8" s="69"/>
      <c r="AA8" s="96">
        <v>1</v>
      </c>
      <c r="AB8" s="97" t="s">
        <v>289</v>
      </c>
      <c r="AC8" s="98">
        <v>5.9</v>
      </c>
      <c r="AD8" s="98">
        <v>11</v>
      </c>
      <c r="AE8" s="99">
        <v>5.2</v>
      </c>
    </row>
    <row r="9" spans="2:31" x14ac:dyDescent="0.3">
      <c r="B9" s="53">
        <v>4</v>
      </c>
      <c r="C9" s="167" t="s">
        <v>296</v>
      </c>
      <c r="D9" s="56"/>
      <c r="E9" s="102">
        <v>5.4</v>
      </c>
      <c r="F9" s="144"/>
      <c r="G9" s="55">
        <f t="shared" si="0"/>
        <v>0</v>
      </c>
      <c r="H9" s="147" t="str">
        <f t="shared" si="1"/>
        <v>0</v>
      </c>
      <c r="I9" s="92">
        <v>4.95</v>
      </c>
      <c r="J9" s="143"/>
      <c r="K9" s="55" t="e">
        <f t="shared" si="2"/>
        <v>#DIV/0!</v>
      </c>
      <c r="L9" s="147" t="e">
        <f t="shared" si="3"/>
        <v>#DIV/0!</v>
      </c>
      <c r="M9" s="92">
        <v>4.9000000000000004</v>
      </c>
      <c r="N9" s="145"/>
      <c r="O9" s="55" t="e">
        <f t="shared" si="4"/>
        <v>#DIV/0!</v>
      </c>
      <c r="P9" s="147" t="e">
        <f t="shared" si="5"/>
        <v>#DIV/0!</v>
      </c>
      <c r="S9" s="68">
        <v>3</v>
      </c>
      <c r="T9" s="211" t="s">
        <v>290</v>
      </c>
      <c r="U9" s="211"/>
      <c r="V9" s="211"/>
      <c r="W9" s="211"/>
      <c r="X9" s="69"/>
      <c r="AA9" s="96">
        <v>2</v>
      </c>
      <c r="AB9" s="97" t="s">
        <v>294</v>
      </c>
      <c r="AC9" s="98">
        <v>8</v>
      </c>
      <c r="AD9" s="98">
        <v>6</v>
      </c>
      <c r="AE9" s="99">
        <v>4.4000000000000004</v>
      </c>
    </row>
    <row r="10" spans="2:31" x14ac:dyDescent="0.3">
      <c r="B10" s="53">
        <v>5</v>
      </c>
      <c r="C10" s="167" t="s">
        <v>297</v>
      </c>
      <c r="D10" s="56"/>
      <c r="E10" s="102">
        <v>6.7</v>
      </c>
      <c r="F10" s="144"/>
      <c r="G10" s="55">
        <f t="shared" si="0"/>
        <v>0</v>
      </c>
      <c r="H10" s="147" t="str">
        <f t="shared" si="1"/>
        <v>0</v>
      </c>
      <c r="I10" s="92">
        <v>5.35</v>
      </c>
      <c r="J10" s="143"/>
      <c r="K10" s="55" t="e">
        <f t="shared" si="2"/>
        <v>#DIV/0!</v>
      </c>
      <c r="L10" s="147" t="e">
        <f t="shared" si="3"/>
        <v>#DIV/0!</v>
      </c>
      <c r="M10" s="92">
        <v>2.6</v>
      </c>
      <c r="N10" s="145"/>
      <c r="O10" s="55" t="e">
        <f t="shared" si="4"/>
        <v>#DIV/0!</v>
      </c>
      <c r="P10" s="147" t="e">
        <f t="shared" si="5"/>
        <v>#DIV/0!</v>
      </c>
      <c r="S10" s="68">
        <v>4</v>
      </c>
      <c r="T10" s="211" t="s">
        <v>291</v>
      </c>
      <c r="U10" s="211"/>
      <c r="V10" s="211"/>
      <c r="W10" s="211"/>
      <c r="X10" s="69"/>
      <c r="AA10" s="96">
        <v>3</v>
      </c>
      <c r="AB10" s="100" t="s">
        <v>295</v>
      </c>
      <c r="AC10" s="101">
        <v>6.1</v>
      </c>
      <c r="AD10" s="98">
        <v>4.55</v>
      </c>
      <c r="AE10" s="98">
        <v>4.4000000000000004</v>
      </c>
    </row>
    <row r="11" spans="2:31" x14ac:dyDescent="0.3">
      <c r="B11" s="53">
        <v>6</v>
      </c>
      <c r="C11" s="167" t="s">
        <v>298</v>
      </c>
      <c r="D11" s="56"/>
      <c r="E11" s="102">
        <v>7.5</v>
      </c>
      <c r="F11" s="144"/>
      <c r="G11" s="55">
        <f t="shared" si="0"/>
        <v>0</v>
      </c>
      <c r="H11" s="147" t="str">
        <f t="shared" si="1"/>
        <v>0</v>
      </c>
      <c r="I11" s="92">
        <v>9.3800000000000008</v>
      </c>
      <c r="J11" s="143"/>
      <c r="K11" s="55" t="e">
        <f t="shared" si="2"/>
        <v>#DIV/0!</v>
      </c>
      <c r="L11" s="147" t="e">
        <f t="shared" si="3"/>
        <v>#DIV/0!</v>
      </c>
      <c r="M11" s="92">
        <v>2.9</v>
      </c>
      <c r="N11" s="145"/>
      <c r="O11" s="55" t="e">
        <f t="shared" si="4"/>
        <v>#DIV/0!</v>
      </c>
      <c r="P11" s="147" t="e">
        <f t="shared" si="5"/>
        <v>#DIV/0!</v>
      </c>
      <c r="S11" s="68">
        <v>5</v>
      </c>
      <c r="T11" s="211" t="s">
        <v>21</v>
      </c>
      <c r="U11" s="211"/>
      <c r="V11" s="211"/>
      <c r="W11" s="211"/>
      <c r="X11" s="69"/>
      <c r="AA11" s="96">
        <v>4</v>
      </c>
      <c r="AB11" s="100" t="s">
        <v>296</v>
      </c>
      <c r="AC11" s="98">
        <v>5.4</v>
      </c>
      <c r="AD11" s="98">
        <v>4.95</v>
      </c>
      <c r="AE11" s="98">
        <v>4.9000000000000004</v>
      </c>
    </row>
    <row r="12" spans="2:31" x14ac:dyDescent="0.3">
      <c r="B12" s="53">
        <v>7</v>
      </c>
      <c r="C12" s="167" t="s">
        <v>299</v>
      </c>
      <c r="D12" s="56"/>
      <c r="E12" s="102">
        <v>6.3</v>
      </c>
      <c r="F12" s="144"/>
      <c r="G12" s="55">
        <f t="shared" si="0"/>
        <v>0</v>
      </c>
      <c r="H12" s="147" t="str">
        <f t="shared" si="1"/>
        <v>0</v>
      </c>
      <c r="I12" s="92">
        <v>10.75</v>
      </c>
      <c r="J12" s="143"/>
      <c r="K12" s="55" t="e">
        <f t="shared" si="2"/>
        <v>#DIV/0!</v>
      </c>
      <c r="L12" s="147" t="e">
        <f t="shared" si="3"/>
        <v>#DIV/0!</v>
      </c>
      <c r="M12" s="92">
        <v>2.2999999999999998</v>
      </c>
      <c r="N12" s="145"/>
      <c r="O12" s="55" t="e">
        <f t="shared" si="4"/>
        <v>#DIV/0!</v>
      </c>
      <c r="P12" s="147" t="e">
        <f t="shared" si="5"/>
        <v>#DIV/0!</v>
      </c>
      <c r="S12" s="68">
        <v>6</v>
      </c>
      <c r="T12" s="211" t="s">
        <v>22</v>
      </c>
      <c r="U12" s="211"/>
      <c r="V12" s="211"/>
      <c r="W12" s="211"/>
      <c r="X12" s="69"/>
      <c r="AA12" s="96">
        <v>5</v>
      </c>
      <c r="AB12" s="100" t="s">
        <v>297</v>
      </c>
      <c r="AC12" s="98">
        <v>6.7</v>
      </c>
      <c r="AD12" s="98">
        <v>5.35</v>
      </c>
      <c r="AE12" s="98">
        <v>2.6</v>
      </c>
    </row>
    <row r="13" spans="2:31" ht="15" thickBot="1" x14ac:dyDescent="0.35">
      <c r="B13" s="53">
        <v>8</v>
      </c>
      <c r="C13" s="167" t="s">
        <v>300</v>
      </c>
      <c r="D13" s="56"/>
      <c r="E13" s="102">
        <v>7</v>
      </c>
      <c r="F13" s="144"/>
      <c r="G13" s="55">
        <f t="shared" si="0"/>
        <v>0</v>
      </c>
      <c r="H13" s="147" t="str">
        <f t="shared" si="1"/>
        <v>0</v>
      </c>
      <c r="I13" s="92">
        <v>9.1999999999999993</v>
      </c>
      <c r="J13" s="143"/>
      <c r="K13" s="55" t="e">
        <f t="shared" si="2"/>
        <v>#DIV/0!</v>
      </c>
      <c r="L13" s="147" t="e">
        <f t="shared" si="3"/>
        <v>#DIV/0!</v>
      </c>
      <c r="M13" s="92">
        <v>2.7</v>
      </c>
      <c r="N13" s="145"/>
      <c r="O13" s="55" t="e">
        <f t="shared" si="4"/>
        <v>#DIV/0!</v>
      </c>
      <c r="P13" s="147" t="e">
        <f t="shared" si="5"/>
        <v>#DIV/0!</v>
      </c>
      <c r="S13" s="212" t="s">
        <v>293</v>
      </c>
      <c r="T13" s="213"/>
      <c r="U13" s="213"/>
      <c r="V13" s="213"/>
      <c r="W13" s="213"/>
      <c r="X13" s="70">
        <f>SUM(X7:X12)/COUNT(S7:S12)</f>
        <v>0</v>
      </c>
      <c r="AA13" s="96">
        <v>6</v>
      </c>
      <c r="AB13" s="100" t="s">
        <v>298</v>
      </c>
      <c r="AC13" s="98">
        <v>7.5</v>
      </c>
      <c r="AD13" s="101">
        <v>9.3800000000000008</v>
      </c>
      <c r="AE13" s="98">
        <v>2.9</v>
      </c>
    </row>
    <row r="14" spans="2:31" x14ac:dyDescent="0.3">
      <c r="B14" s="53">
        <v>9</v>
      </c>
      <c r="C14" s="167" t="s">
        <v>301</v>
      </c>
      <c r="D14" s="56"/>
      <c r="E14" s="102">
        <v>5.8</v>
      </c>
      <c r="F14" s="144"/>
      <c r="G14" s="55">
        <f t="shared" si="0"/>
        <v>0</v>
      </c>
      <c r="H14" s="147" t="str">
        <f t="shared" si="1"/>
        <v>0</v>
      </c>
      <c r="I14" s="92">
        <v>3</v>
      </c>
      <c r="J14" s="143"/>
      <c r="K14" s="55" t="e">
        <f t="shared" si="2"/>
        <v>#DIV/0!</v>
      </c>
      <c r="L14" s="147" t="e">
        <f t="shared" si="3"/>
        <v>#DIV/0!</v>
      </c>
      <c r="M14" s="92">
        <v>2.2000000000000002</v>
      </c>
      <c r="N14" s="145"/>
      <c r="O14" s="55" t="e">
        <f t="shared" si="4"/>
        <v>#DIV/0!</v>
      </c>
      <c r="P14" s="147" t="e">
        <f t="shared" si="5"/>
        <v>#DIV/0!</v>
      </c>
      <c r="AA14" s="96">
        <v>7</v>
      </c>
      <c r="AB14" s="100" t="s">
        <v>299</v>
      </c>
      <c r="AC14" s="98">
        <v>6.3</v>
      </c>
      <c r="AD14" s="98">
        <v>10.75</v>
      </c>
      <c r="AE14" s="98">
        <v>2.2999999999999998</v>
      </c>
    </row>
    <row r="15" spans="2:31" x14ac:dyDescent="0.3">
      <c r="B15" s="53">
        <v>10</v>
      </c>
      <c r="C15" s="167" t="s">
        <v>302</v>
      </c>
      <c r="D15" s="56"/>
      <c r="E15" s="102">
        <v>7.2</v>
      </c>
      <c r="F15" s="144"/>
      <c r="G15" s="55">
        <f t="shared" si="0"/>
        <v>0</v>
      </c>
      <c r="H15" s="147" t="str">
        <f t="shared" si="1"/>
        <v>0</v>
      </c>
      <c r="I15" s="92">
        <v>3.79</v>
      </c>
      <c r="J15" s="143"/>
      <c r="K15" s="55" t="e">
        <f t="shared" si="2"/>
        <v>#DIV/0!</v>
      </c>
      <c r="L15" s="147" t="e">
        <f t="shared" si="3"/>
        <v>#DIV/0!</v>
      </c>
      <c r="M15" s="92">
        <v>5.8</v>
      </c>
      <c r="N15" s="145"/>
      <c r="O15" s="55" t="e">
        <f t="shared" si="4"/>
        <v>#DIV/0!</v>
      </c>
      <c r="P15" s="147" t="e">
        <f t="shared" si="5"/>
        <v>#DIV/0!</v>
      </c>
      <c r="AA15" s="96">
        <v>8</v>
      </c>
      <c r="AB15" s="100" t="s">
        <v>300</v>
      </c>
      <c r="AC15" s="98">
        <v>7</v>
      </c>
      <c r="AD15" s="98">
        <v>9.1999999999999993</v>
      </c>
      <c r="AE15" s="98">
        <v>2.7</v>
      </c>
    </row>
    <row r="16" spans="2:31" x14ac:dyDescent="0.3">
      <c r="B16" s="53">
        <v>11</v>
      </c>
      <c r="C16" s="167" t="s">
        <v>303</v>
      </c>
      <c r="D16" s="56"/>
      <c r="E16" s="102">
        <v>6.1</v>
      </c>
      <c r="F16" s="144"/>
      <c r="G16" s="55">
        <f t="shared" si="0"/>
        <v>0</v>
      </c>
      <c r="H16" s="147" t="str">
        <f t="shared" si="1"/>
        <v>0</v>
      </c>
      <c r="I16" s="92">
        <v>2.9</v>
      </c>
      <c r="J16" s="143"/>
      <c r="K16" s="55" t="e">
        <f t="shared" si="2"/>
        <v>#DIV/0!</v>
      </c>
      <c r="L16" s="147" t="e">
        <f t="shared" si="3"/>
        <v>#DIV/0!</v>
      </c>
      <c r="M16" s="92">
        <v>4.8</v>
      </c>
      <c r="N16" s="145"/>
      <c r="O16" s="55" t="e">
        <f t="shared" si="4"/>
        <v>#DIV/0!</v>
      </c>
      <c r="P16" s="147" t="e">
        <f t="shared" si="5"/>
        <v>#DIV/0!</v>
      </c>
      <c r="S16" t="s">
        <v>569</v>
      </c>
      <c r="AA16" s="96">
        <v>9</v>
      </c>
      <c r="AB16" s="100" t="s">
        <v>301</v>
      </c>
      <c r="AC16" s="98">
        <v>5.8</v>
      </c>
      <c r="AD16" s="98">
        <v>3</v>
      </c>
      <c r="AE16" s="98">
        <v>2.2000000000000002</v>
      </c>
    </row>
    <row r="17" spans="2:31" x14ac:dyDescent="0.3">
      <c r="B17" s="53">
        <v>12</v>
      </c>
      <c r="C17" s="167" t="s">
        <v>304</v>
      </c>
      <c r="D17" s="56"/>
      <c r="E17" s="102">
        <v>6</v>
      </c>
      <c r="F17" s="144"/>
      <c r="G17" s="55">
        <f t="shared" si="0"/>
        <v>0</v>
      </c>
      <c r="H17" s="147" t="str">
        <f t="shared" si="1"/>
        <v>0</v>
      </c>
      <c r="I17" s="92">
        <v>4.75</v>
      </c>
      <c r="J17" s="143"/>
      <c r="K17" s="55" t="e">
        <f t="shared" si="2"/>
        <v>#DIV/0!</v>
      </c>
      <c r="L17" s="147" t="e">
        <f t="shared" si="3"/>
        <v>#DIV/0!</v>
      </c>
      <c r="M17" s="92">
        <v>6.7</v>
      </c>
      <c r="N17" s="145"/>
      <c r="O17" s="55" t="e">
        <f t="shared" si="4"/>
        <v>#DIV/0!</v>
      </c>
      <c r="P17" s="147" t="e">
        <f t="shared" si="5"/>
        <v>#DIV/0!</v>
      </c>
      <c r="S17" s="133" t="s">
        <v>570</v>
      </c>
      <c r="AA17" s="96">
        <v>10</v>
      </c>
      <c r="AB17" s="100" t="s">
        <v>302</v>
      </c>
      <c r="AC17" s="98">
        <v>7.2</v>
      </c>
      <c r="AD17" s="98">
        <v>3.79</v>
      </c>
      <c r="AE17" s="98">
        <v>5.8</v>
      </c>
    </row>
    <row r="18" spans="2:31" x14ac:dyDescent="0.3">
      <c r="B18" s="53">
        <v>13</v>
      </c>
      <c r="C18" s="167" t="s">
        <v>305</v>
      </c>
      <c r="D18" s="56"/>
      <c r="E18" s="102">
        <v>6.2</v>
      </c>
      <c r="F18" s="144"/>
      <c r="G18" s="55">
        <f t="shared" si="0"/>
        <v>0</v>
      </c>
      <c r="H18" s="147" t="str">
        <f t="shared" si="1"/>
        <v>0</v>
      </c>
      <c r="I18" s="92">
        <v>8.15</v>
      </c>
      <c r="J18" s="143"/>
      <c r="K18" s="55" t="e">
        <f t="shared" si="2"/>
        <v>#DIV/0!</v>
      </c>
      <c r="L18" s="147" t="e">
        <f t="shared" si="3"/>
        <v>#DIV/0!</v>
      </c>
      <c r="M18" s="92">
        <v>3.1</v>
      </c>
      <c r="N18" s="145"/>
      <c r="O18" s="55" t="e">
        <f t="shared" si="4"/>
        <v>#DIV/0!</v>
      </c>
      <c r="P18" s="147" t="e">
        <f t="shared" si="5"/>
        <v>#DIV/0!</v>
      </c>
      <c r="S18" t="s">
        <v>589</v>
      </c>
      <c r="AA18" s="96">
        <v>11</v>
      </c>
      <c r="AB18" s="100" t="s">
        <v>303</v>
      </c>
      <c r="AC18" s="98">
        <v>6.1</v>
      </c>
      <c r="AD18" s="98">
        <v>2.9</v>
      </c>
      <c r="AE18" s="98">
        <v>4.8</v>
      </c>
    </row>
    <row r="19" spans="2:31" x14ac:dyDescent="0.3">
      <c r="B19" s="53">
        <v>14</v>
      </c>
      <c r="C19" s="167" t="s">
        <v>306</v>
      </c>
      <c r="D19" s="56"/>
      <c r="E19" s="102">
        <v>6.9</v>
      </c>
      <c r="F19" s="144"/>
      <c r="G19" s="55">
        <f t="shared" si="0"/>
        <v>0</v>
      </c>
      <c r="H19" s="147" t="str">
        <f t="shared" si="1"/>
        <v>0</v>
      </c>
      <c r="I19" s="92">
        <v>7.25</v>
      </c>
      <c r="J19" s="143"/>
      <c r="K19" s="55" t="e">
        <f t="shared" si="2"/>
        <v>#DIV/0!</v>
      </c>
      <c r="L19" s="147" t="e">
        <f t="shared" si="3"/>
        <v>#DIV/0!</v>
      </c>
      <c r="M19" s="92">
        <v>1.9</v>
      </c>
      <c r="N19" s="145"/>
      <c r="O19" s="55" t="e">
        <f t="shared" si="4"/>
        <v>#DIV/0!</v>
      </c>
      <c r="P19" s="147" t="e">
        <f t="shared" si="5"/>
        <v>#DIV/0!</v>
      </c>
      <c r="AA19" s="96">
        <v>12</v>
      </c>
      <c r="AB19" s="100" t="s">
        <v>304</v>
      </c>
      <c r="AC19" s="98">
        <v>6</v>
      </c>
      <c r="AD19" s="98">
        <v>4.75</v>
      </c>
      <c r="AE19" s="98">
        <v>6.7</v>
      </c>
    </row>
    <row r="20" spans="2:31" x14ac:dyDescent="0.3">
      <c r="B20" s="53">
        <v>15</v>
      </c>
      <c r="C20" s="167" t="s">
        <v>307</v>
      </c>
      <c r="D20" s="56"/>
      <c r="E20" s="102">
        <v>6.2</v>
      </c>
      <c r="F20" s="144"/>
      <c r="G20" s="55">
        <f t="shared" si="0"/>
        <v>0</v>
      </c>
      <c r="H20" s="147" t="str">
        <f t="shared" si="1"/>
        <v>0</v>
      </c>
      <c r="I20" s="92">
        <v>8.51</v>
      </c>
      <c r="J20" s="143"/>
      <c r="K20" s="55" t="e">
        <f t="shared" si="2"/>
        <v>#DIV/0!</v>
      </c>
      <c r="L20" s="147" t="e">
        <f t="shared" si="3"/>
        <v>#DIV/0!</v>
      </c>
      <c r="M20" s="92">
        <v>2.5</v>
      </c>
      <c r="N20" s="145"/>
      <c r="O20" s="55" t="e">
        <f t="shared" si="4"/>
        <v>#DIV/0!</v>
      </c>
      <c r="P20" s="147" t="e">
        <f t="shared" si="5"/>
        <v>#DIV/0!</v>
      </c>
      <c r="AA20" s="96">
        <v>13</v>
      </c>
      <c r="AB20" s="100" t="s">
        <v>305</v>
      </c>
      <c r="AC20" s="98">
        <v>6.2</v>
      </c>
      <c r="AD20" s="98">
        <v>8.15</v>
      </c>
      <c r="AE20" s="98">
        <v>3.1</v>
      </c>
    </row>
    <row r="21" spans="2:31" x14ac:dyDescent="0.3">
      <c r="B21" s="53">
        <v>16</v>
      </c>
      <c r="C21" s="167" t="s">
        <v>308</v>
      </c>
      <c r="D21" s="56"/>
      <c r="E21" s="102">
        <v>5.8</v>
      </c>
      <c r="F21" s="144"/>
      <c r="G21" s="55">
        <f t="shared" si="0"/>
        <v>0</v>
      </c>
      <c r="H21" s="147" t="str">
        <f t="shared" si="1"/>
        <v>0</v>
      </c>
      <c r="I21" s="92">
        <v>3.48</v>
      </c>
      <c r="J21" s="143"/>
      <c r="K21" s="55" t="e">
        <f t="shared" si="2"/>
        <v>#DIV/0!</v>
      </c>
      <c r="L21" s="147" t="e">
        <f t="shared" si="3"/>
        <v>#DIV/0!</v>
      </c>
      <c r="M21" s="92">
        <v>7</v>
      </c>
      <c r="N21" s="145"/>
      <c r="O21" s="55" t="e">
        <f t="shared" si="4"/>
        <v>#DIV/0!</v>
      </c>
      <c r="P21" s="147" t="e">
        <f t="shared" si="5"/>
        <v>#DIV/0!</v>
      </c>
      <c r="AA21" s="96">
        <v>14</v>
      </c>
      <c r="AB21" s="100" t="s">
        <v>306</v>
      </c>
      <c r="AC21" s="98">
        <v>6.9</v>
      </c>
      <c r="AD21" s="98">
        <v>7.25</v>
      </c>
      <c r="AE21" s="98">
        <v>1.9</v>
      </c>
    </row>
    <row r="22" spans="2:31" ht="14.55" customHeight="1" x14ac:dyDescent="0.3">
      <c r="B22" s="53">
        <v>17</v>
      </c>
      <c r="C22" s="167" t="s">
        <v>309</v>
      </c>
      <c r="D22" s="56"/>
      <c r="E22" s="102">
        <v>6.7</v>
      </c>
      <c r="F22" s="144"/>
      <c r="G22" s="55">
        <f t="shared" si="0"/>
        <v>0</v>
      </c>
      <c r="H22" s="147" t="str">
        <f t="shared" si="1"/>
        <v>0</v>
      </c>
      <c r="I22" s="92">
        <v>2.4500000000000002</v>
      </c>
      <c r="J22" s="143"/>
      <c r="K22" s="55" t="e">
        <f t="shared" si="2"/>
        <v>#DIV/0!</v>
      </c>
      <c r="L22" s="147" t="e">
        <f t="shared" si="3"/>
        <v>#DIV/0!</v>
      </c>
      <c r="M22" s="92">
        <v>1</v>
      </c>
      <c r="N22" s="145"/>
      <c r="O22" s="55" t="e">
        <f t="shared" si="4"/>
        <v>#DIV/0!</v>
      </c>
      <c r="P22" s="147" t="e">
        <f t="shared" si="5"/>
        <v>#DIV/0!</v>
      </c>
      <c r="AA22" s="96">
        <v>15</v>
      </c>
      <c r="AB22" s="100" t="s">
        <v>307</v>
      </c>
      <c r="AC22" s="98">
        <v>6.2</v>
      </c>
      <c r="AD22" s="98">
        <v>8.51</v>
      </c>
      <c r="AE22" s="98">
        <v>2.5</v>
      </c>
    </row>
    <row r="23" spans="2:31" x14ac:dyDescent="0.3">
      <c r="B23" s="53">
        <v>18</v>
      </c>
      <c r="C23" s="167" t="s">
        <v>310</v>
      </c>
      <c r="D23" s="56"/>
      <c r="E23" s="102">
        <v>6.6</v>
      </c>
      <c r="F23" s="144"/>
      <c r="G23" s="55">
        <f t="shared" si="0"/>
        <v>0</v>
      </c>
      <c r="H23" s="147" t="str">
        <f t="shared" si="1"/>
        <v>0</v>
      </c>
      <c r="I23" s="92">
        <v>8.9499999999999993</v>
      </c>
      <c r="J23" s="143"/>
      <c r="K23" s="55" t="e">
        <f t="shared" si="2"/>
        <v>#DIV/0!</v>
      </c>
      <c r="L23" s="147" t="e">
        <f t="shared" si="3"/>
        <v>#DIV/0!</v>
      </c>
      <c r="M23" s="92">
        <v>2.4</v>
      </c>
      <c r="N23" s="145"/>
      <c r="O23" s="55" t="e">
        <f t="shared" si="4"/>
        <v>#DIV/0!</v>
      </c>
      <c r="P23" s="147" t="e">
        <f t="shared" si="5"/>
        <v>#DIV/0!</v>
      </c>
      <c r="AA23" s="96">
        <v>16</v>
      </c>
      <c r="AB23" s="100" t="s">
        <v>308</v>
      </c>
      <c r="AC23" s="98">
        <v>5.8</v>
      </c>
      <c r="AD23" s="98">
        <v>3.48</v>
      </c>
      <c r="AE23" s="98">
        <v>7</v>
      </c>
    </row>
    <row r="24" spans="2:31" x14ac:dyDescent="0.3">
      <c r="B24" s="53">
        <v>19</v>
      </c>
      <c r="C24" s="167" t="s">
        <v>311</v>
      </c>
      <c r="D24" s="56"/>
      <c r="E24" s="102">
        <v>7.5</v>
      </c>
      <c r="F24" s="144"/>
      <c r="G24" s="55">
        <f t="shared" si="0"/>
        <v>0</v>
      </c>
      <c r="H24" s="147" t="str">
        <f t="shared" si="1"/>
        <v>0</v>
      </c>
      <c r="I24" s="92">
        <v>12.35</v>
      </c>
      <c r="J24" s="143"/>
      <c r="K24" s="55" t="e">
        <f t="shared" si="2"/>
        <v>#DIV/0!</v>
      </c>
      <c r="L24" s="147" t="e">
        <f t="shared" si="3"/>
        <v>#DIV/0!</v>
      </c>
      <c r="M24" s="92">
        <v>2</v>
      </c>
      <c r="N24" s="145"/>
      <c r="O24" s="55" t="e">
        <f t="shared" si="4"/>
        <v>#DIV/0!</v>
      </c>
      <c r="P24" s="147" t="e">
        <f t="shared" si="5"/>
        <v>#DIV/0!</v>
      </c>
      <c r="AA24" s="96">
        <v>17</v>
      </c>
      <c r="AB24" s="100" t="s">
        <v>309</v>
      </c>
      <c r="AC24" s="98">
        <v>6.7</v>
      </c>
      <c r="AD24" s="98">
        <v>2.4500000000000002</v>
      </c>
      <c r="AE24" s="98">
        <v>1</v>
      </c>
    </row>
    <row r="25" spans="2:31" x14ac:dyDescent="0.3">
      <c r="B25" s="53">
        <v>20</v>
      </c>
      <c r="C25" s="167" t="s">
        <v>312</v>
      </c>
      <c r="D25" s="56"/>
      <c r="E25" s="102">
        <v>7.1</v>
      </c>
      <c r="F25" s="144"/>
      <c r="G25" s="55">
        <f t="shared" si="0"/>
        <v>0</v>
      </c>
      <c r="H25" s="147" t="str">
        <f t="shared" si="1"/>
        <v>0</v>
      </c>
      <c r="I25" s="92">
        <v>4.75</v>
      </c>
      <c r="J25" s="143"/>
      <c r="K25" s="55" t="e">
        <f t="shared" si="2"/>
        <v>#DIV/0!</v>
      </c>
      <c r="L25" s="147" t="e">
        <f t="shared" si="3"/>
        <v>#DIV/0!</v>
      </c>
      <c r="M25" s="92">
        <v>2.8</v>
      </c>
      <c r="N25" s="145"/>
      <c r="O25" s="55" t="e">
        <f t="shared" si="4"/>
        <v>#DIV/0!</v>
      </c>
      <c r="P25" s="147" t="e">
        <f t="shared" si="5"/>
        <v>#DIV/0!</v>
      </c>
      <c r="AA25" s="96">
        <v>18</v>
      </c>
      <c r="AB25" s="100" t="s">
        <v>310</v>
      </c>
      <c r="AC25" s="98">
        <v>6.6</v>
      </c>
      <c r="AD25" s="98">
        <v>8.9499999999999993</v>
      </c>
      <c r="AE25" s="98">
        <v>2.4</v>
      </c>
    </row>
    <row r="26" spans="2:31" x14ac:dyDescent="0.3">
      <c r="B26" s="53">
        <v>21</v>
      </c>
      <c r="C26" s="167" t="s">
        <v>313</v>
      </c>
      <c r="D26" s="56"/>
      <c r="E26" s="102">
        <v>6.9</v>
      </c>
      <c r="F26" s="144"/>
      <c r="G26" s="55">
        <f t="shared" si="0"/>
        <v>0</v>
      </c>
      <c r="H26" s="147" t="str">
        <f t="shared" si="1"/>
        <v>0</v>
      </c>
      <c r="I26" s="92">
        <v>3.55</v>
      </c>
      <c r="J26" s="143"/>
      <c r="K26" s="55" t="e">
        <f t="shared" si="2"/>
        <v>#DIV/0!</v>
      </c>
      <c r="L26" s="147" t="e">
        <f t="shared" si="3"/>
        <v>#DIV/0!</v>
      </c>
      <c r="M26" s="92">
        <v>3.2</v>
      </c>
      <c r="N26" s="145"/>
      <c r="O26" s="55" t="e">
        <f t="shared" si="4"/>
        <v>#DIV/0!</v>
      </c>
      <c r="P26" s="147" t="e">
        <f t="shared" si="5"/>
        <v>#DIV/0!</v>
      </c>
      <c r="AA26" s="96">
        <v>19</v>
      </c>
      <c r="AB26" s="100" t="s">
        <v>311</v>
      </c>
      <c r="AC26" s="98">
        <v>7.5</v>
      </c>
      <c r="AD26" s="98">
        <v>12.35</v>
      </c>
      <c r="AE26" s="98">
        <v>2</v>
      </c>
    </row>
    <row r="27" spans="2:31" x14ac:dyDescent="0.3">
      <c r="B27" s="53">
        <v>22</v>
      </c>
      <c r="C27" s="167" t="s">
        <v>314</v>
      </c>
      <c r="D27" s="56"/>
      <c r="E27" s="102">
        <v>6</v>
      </c>
      <c r="F27" s="144"/>
      <c r="G27" s="55">
        <f t="shared" si="0"/>
        <v>0</v>
      </c>
      <c r="H27" s="147" t="str">
        <f t="shared" si="1"/>
        <v>0</v>
      </c>
      <c r="I27" s="92">
        <v>2.8</v>
      </c>
      <c r="J27" s="143"/>
      <c r="K27" s="55" t="e">
        <f t="shared" si="2"/>
        <v>#DIV/0!</v>
      </c>
      <c r="L27" s="147" t="e">
        <f t="shared" si="3"/>
        <v>#DIV/0!</v>
      </c>
      <c r="M27" s="92">
        <v>3.1</v>
      </c>
      <c r="N27" s="145"/>
      <c r="O27" s="55" t="e">
        <f t="shared" si="4"/>
        <v>#DIV/0!</v>
      </c>
      <c r="P27" s="147" t="e">
        <f t="shared" si="5"/>
        <v>#DIV/0!</v>
      </c>
      <c r="AA27" s="96">
        <v>20</v>
      </c>
      <c r="AB27" s="100" t="s">
        <v>312</v>
      </c>
      <c r="AC27" s="98">
        <v>7.1</v>
      </c>
      <c r="AD27" s="98">
        <v>4.75</v>
      </c>
      <c r="AE27" s="98">
        <v>2.8</v>
      </c>
    </row>
    <row r="28" spans="2:31" x14ac:dyDescent="0.3">
      <c r="B28" s="53">
        <v>23</v>
      </c>
      <c r="C28" s="167" t="s">
        <v>315</v>
      </c>
      <c r="D28" s="56"/>
      <c r="E28" s="102">
        <v>8.5</v>
      </c>
      <c r="F28" s="144"/>
      <c r="G28" s="55">
        <f t="shared" si="0"/>
        <v>0</v>
      </c>
      <c r="H28" s="147" t="str">
        <f t="shared" si="1"/>
        <v>0</v>
      </c>
      <c r="I28" s="92">
        <v>3.35</v>
      </c>
      <c r="J28" s="143"/>
      <c r="K28" s="55" t="e">
        <f t="shared" si="2"/>
        <v>#DIV/0!</v>
      </c>
      <c r="L28" s="147" t="e">
        <f t="shared" si="3"/>
        <v>#DIV/0!</v>
      </c>
      <c r="M28" s="92">
        <v>5.0999999999999996</v>
      </c>
      <c r="N28" s="145"/>
      <c r="O28" s="55" t="e">
        <f t="shared" si="4"/>
        <v>#DIV/0!</v>
      </c>
      <c r="P28" s="147" t="e">
        <f t="shared" si="5"/>
        <v>#DIV/0!</v>
      </c>
      <c r="AA28" s="96">
        <v>21</v>
      </c>
      <c r="AB28" s="100" t="s">
        <v>313</v>
      </c>
      <c r="AC28" s="98">
        <v>6.9</v>
      </c>
      <c r="AD28" s="98">
        <v>3.55</v>
      </c>
      <c r="AE28" s="98">
        <v>3.2</v>
      </c>
    </row>
    <row r="29" spans="2:31" x14ac:dyDescent="0.3">
      <c r="B29" s="53">
        <v>24</v>
      </c>
      <c r="C29" s="167" t="s">
        <v>316</v>
      </c>
      <c r="D29" s="56"/>
      <c r="E29" s="102">
        <v>8.1</v>
      </c>
      <c r="F29" s="144"/>
      <c r="G29" s="55">
        <f t="shared" si="0"/>
        <v>0</v>
      </c>
      <c r="H29" s="147" t="str">
        <f t="shared" si="1"/>
        <v>0</v>
      </c>
      <c r="I29" s="92">
        <v>4.04</v>
      </c>
      <c r="J29" s="143"/>
      <c r="K29" s="55" t="e">
        <f t="shared" si="2"/>
        <v>#DIV/0!</v>
      </c>
      <c r="L29" s="147" t="e">
        <f t="shared" si="3"/>
        <v>#DIV/0!</v>
      </c>
      <c r="M29" s="92">
        <v>3.5</v>
      </c>
      <c r="N29" s="145"/>
      <c r="O29" s="55" t="e">
        <f t="shared" si="4"/>
        <v>#DIV/0!</v>
      </c>
      <c r="P29" s="147" t="e">
        <f t="shared" si="5"/>
        <v>#DIV/0!</v>
      </c>
      <c r="AA29" s="96">
        <v>22</v>
      </c>
      <c r="AB29" s="100" t="s">
        <v>314</v>
      </c>
      <c r="AC29" s="98">
        <v>6</v>
      </c>
      <c r="AD29" s="98">
        <v>2.8</v>
      </c>
      <c r="AE29" s="98">
        <v>3.1</v>
      </c>
    </row>
    <row r="30" spans="2:31" x14ac:dyDescent="0.3">
      <c r="B30" s="53">
        <v>25</v>
      </c>
      <c r="C30" s="167" t="s">
        <v>317</v>
      </c>
      <c r="D30" s="56"/>
      <c r="E30" s="102">
        <v>7.6</v>
      </c>
      <c r="F30" s="144"/>
      <c r="G30" s="55">
        <f t="shared" si="0"/>
        <v>0</v>
      </c>
      <c r="H30" s="147" t="str">
        <f t="shared" si="1"/>
        <v>0</v>
      </c>
      <c r="I30" s="92">
        <v>5.65</v>
      </c>
      <c r="J30" s="143"/>
      <c r="K30" s="55" t="e">
        <f t="shared" si="2"/>
        <v>#DIV/0!</v>
      </c>
      <c r="L30" s="147" t="e">
        <f t="shared" si="3"/>
        <v>#DIV/0!</v>
      </c>
      <c r="M30" s="92">
        <v>5.6</v>
      </c>
      <c r="N30" s="145"/>
      <c r="O30" s="55" t="e">
        <f t="shared" si="4"/>
        <v>#DIV/0!</v>
      </c>
      <c r="P30" s="147" t="e">
        <f t="shared" si="5"/>
        <v>#DIV/0!</v>
      </c>
      <c r="AA30" s="96">
        <v>23</v>
      </c>
      <c r="AB30" s="100" t="s">
        <v>315</v>
      </c>
      <c r="AC30" s="98">
        <v>8.5</v>
      </c>
      <c r="AD30" s="98">
        <v>3.35</v>
      </c>
      <c r="AE30" s="98">
        <v>5.0999999999999996</v>
      </c>
    </row>
    <row r="31" spans="2:31" x14ac:dyDescent="0.3">
      <c r="B31" s="53">
        <v>26</v>
      </c>
      <c r="C31" s="167" t="s">
        <v>318</v>
      </c>
      <c r="D31" s="56"/>
      <c r="E31" s="102">
        <v>8.6</v>
      </c>
      <c r="F31" s="144"/>
      <c r="G31" s="55">
        <f t="shared" si="0"/>
        <v>0</v>
      </c>
      <c r="H31" s="147" t="str">
        <f t="shared" si="1"/>
        <v>0</v>
      </c>
      <c r="I31" s="92">
        <v>11.45</v>
      </c>
      <c r="J31" s="143"/>
      <c r="K31" s="55" t="e">
        <f t="shared" si="2"/>
        <v>#DIV/0!</v>
      </c>
      <c r="L31" s="147" t="e">
        <f t="shared" si="3"/>
        <v>#DIV/0!</v>
      </c>
      <c r="M31" s="92">
        <v>2.4</v>
      </c>
      <c r="N31" s="145"/>
      <c r="O31" s="55" t="e">
        <f t="shared" si="4"/>
        <v>#DIV/0!</v>
      </c>
      <c r="P31" s="147" t="e">
        <f t="shared" si="5"/>
        <v>#DIV/0!</v>
      </c>
      <c r="AA31" s="96">
        <v>24</v>
      </c>
      <c r="AB31" s="100" t="s">
        <v>316</v>
      </c>
      <c r="AC31" s="98">
        <v>8.1</v>
      </c>
      <c r="AD31" s="98">
        <v>4.04</v>
      </c>
      <c r="AE31" s="98">
        <v>3.5</v>
      </c>
    </row>
    <row r="32" spans="2:31" x14ac:dyDescent="0.3">
      <c r="B32" s="53">
        <v>27</v>
      </c>
      <c r="C32" s="167" t="s">
        <v>319</v>
      </c>
      <c r="D32" s="56"/>
      <c r="E32" s="102">
        <v>8.4</v>
      </c>
      <c r="F32" s="144"/>
      <c r="G32" s="55">
        <f t="shared" si="0"/>
        <v>0</v>
      </c>
      <c r="H32" s="147" t="str">
        <f t="shared" si="1"/>
        <v>0</v>
      </c>
      <c r="I32" s="92">
        <v>5.68</v>
      </c>
      <c r="J32" s="143"/>
      <c r="K32" s="55" t="e">
        <f t="shared" si="2"/>
        <v>#DIV/0!</v>
      </c>
      <c r="L32" s="147" t="e">
        <f t="shared" si="3"/>
        <v>#DIV/0!</v>
      </c>
      <c r="M32" s="92">
        <v>4.2</v>
      </c>
      <c r="N32" s="145"/>
      <c r="O32" s="55" t="e">
        <f t="shared" si="4"/>
        <v>#DIV/0!</v>
      </c>
      <c r="P32" s="147" t="e">
        <f t="shared" si="5"/>
        <v>#DIV/0!</v>
      </c>
      <c r="AA32" s="96">
        <v>25</v>
      </c>
      <c r="AB32" s="100" t="s">
        <v>317</v>
      </c>
      <c r="AC32" s="98">
        <v>7.6</v>
      </c>
      <c r="AD32" s="98">
        <v>5.65</v>
      </c>
      <c r="AE32" s="98">
        <v>5.6</v>
      </c>
    </row>
    <row r="33" spans="2:31" x14ac:dyDescent="0.3">
      <c r="B33" s="53">
        <v>28</v>
      </c>
      <c r="C33" s="167" t="s">
        <v>320</v>
      </c>
      <c r="D33" s="56"/>
      <c r="E33" s="102">
        <v>8.9</v>
      </c>
      <c r="F33" s="144"/>
      <c r="G33" s="55">
        <f t="shared" si="0"/>
        <v>0</v>
      </c>
      <c r="H33" s="147" t="str">
        <f t="shared" si="1"/>
        <v>0</v>
      </c>
      <c r="I33" s="92">
        <v>7.25</v>
      </c>
      <c r="J33" s="143"/>
      <c r="K33" s="55" t="e">
        <f t="shared" si="2"/>
        <v>#DIV/0!</v>
      </c>
      <c r="L33" s="147" t="e">
        <f t="shared" si="3"/>
        <v>#DIV/0!</v>
      </c>
      <c r="M33" s="92">
        <v>2.4</v>
      </c>
      <c r="N33" s="145"/>
      <c r="O33" s="55" t="e">
        <f t="shared" si="4"/>
        <v>#DIV/0!</v>
      </c>
      <c r="P33" s="147" t="e">
        <f t="shared" si="5"/>
        <v>#DIV/0!</v>
      </c>
      <c r="AA33" s="96">
        <v>26</v>
      </c>
      <c r="AB33" s="100" t="s">
        <v>318</v>
      </c>
      <c r="AC33" s="98">
        <v>8.6</v>
      </c>
      <c r="AD33" s="98">
        <v>11.45</v>
      </c>
      <c r="AE33" s="98">
        <v>2.4</v>
      </c>
    </row>
    <row r="34" spans="2:31" x14ac:dyDescent="0.3">
      <c r="B34" s="53">
        <v>29</v>
      </c>
      <c r="C34" s="167" t="s">
        <v>321</v>
      </c>
      <c r="D34" s="56"/>
      <c r="E34" s="102">
        <v>7.9</v>
      </c>
      <c r="F34" s="144"/>
      <c r="G34" s="55">
        <f t="shared" si="0"/>
        <v>0</v>
      </c>
      <c r="H34" s="147" t="str">
        <f t="shared" si="1"/>
        <v>0</v>
      </c>
      <c r="I34" s="92">
        <v>13.2</v>
      </c>
      <c r="J34" s="143"/>
      <c r="K34" s="55" t="e">
        <f t="shared" si="2"/>
        <v>#DIV/0!</v>
      </c>
      <c r="L34" s="147" t="e">
        <f t="shared" si="3"/>
        <v>#DIV/0!</v>
      </c>
      <c r="M34" s="92">
        <v>2.4</v>
      </c>
      <c r="N34" s="145"/>
      <c r="O34" s="55" t="e">
        <f t="shared" si="4"/>
        <v>#DIV/0!</v>
      </c>
      <c r="P34" s="147" t="e">
        <f t="shared" si="5"/>
        <v>#DIV/0!</v>
      </c>
      <c r="AA34" s="96">
        <v>27</v>
      </c>
      <c r="AB34" s="100" t="s">
        <v>319</v>
      </c>
      <c r="AC34" s="98">
        <v>8.4</v>
      </c>
      <c r="AD34" s="98">
        <v>5.68</v>
      </c>
      <c r="AE34" s="98">
        <v>4.2</v>
      </c>
    </row>
    <row r="35" spans="2:31" x14ac:dyDescent="0.3">
      <c r="B35" s="53">
        <v>30</v>
      </c>
      <c r="C35" s="167" t="s">
        <v>322</v>
      </c>
      <c r="D35" s="56"/>
      <c r="E35" s="102">
        <v>8.6999999999999993</v>
      </c>
      <c r="F35" s="144"/>
      <c r="G35" s="55">
        <f t="shared" si="0"/>
        <v>0</v>
      </c>
      <c r="H35" s="147" t="str">
        <f t="shared" si="1"/>
        <v>0</v>
      </c>
      <c r="I35" s="92">
        <v>4.8499999999999996</v>
      </c>
      <c r="J35" s="143"/>
      <c r="K35" s="55" t="e">
        <f t="shared" si="2"/>
        <v>#DIV/0!</v>
      </c>
      <c r="L35" s="147" t="e">
        <f t="shared" si="3"/>
        <v>#DIV/0!</v>
      </c>
      <c r="M35" s="92">
        <v>2</v>
      </c>
      <c r="N35" s="145"/>
      <c r="O35" s="55" t="e">
        <f t="shared" si="4"/>
        <v>#DIV/0!</v>
      </c>
      <c r="P35" s="147" t="e">
        <f t="shared" si="5"/>
        <v>#DIV/0!</v>
      </c>
      <c r="AA35" s="96">
        <v>28</v>
      </c>
      <c r="AB35" s="100" t="s">
        <v>320</v>
      </c>
      <c r="AC35" s="98">
        <v>8.9</v>
      </c>
      <c r="AD35" s="98">
        <v>7.25</v>
      </c>
      <c r="AE35" s="98">
        <v>2.4</v>
      </c>
    </row>
    <row r="36" spans="2:31" x14ac:dyDescent="0.3">
      <c r="B36" s="53">
        <v>31</v>
      </c>
      <c r="C36" s="167" t="s">
        <v>323</v>
      </c>
      <c r="D36" s="56"/>
      <c r="E36" s="102">
        <v>8.5</v>
      </c>
      <c r="F36" s="144"/>
      <c r="G36" s="55">
        <f t="shared" si="0"/>
        <v>0</v>
      </c>
      <c r="H36" s="147" t="str">
        <f t="shared" si="1"/>
        <v>0</v>
      </c>
      <c r="I36" s="92">
        <v>12.9</v>
      </c>
      <c r="J36" s="143"/>
      <c r="K36" s="55" t="e">
        <f t="shared" si="2"/>
        <v>#DIV/0!</v>
      </c>
      <c r="L36" s="147" t="e">
        <f t="shared" si="3"/>
        <v>#DIV/0!</v>
      </c>
      <c r="M36" s="92">
        <v>5.8</v>
      </c>
      <c r="N36" s="145"/>
      <c r="O36" s="55" t="e">
        <f t="shared" si="4"/>
        <v>#DIV/0!</v>
      </c>
      <c r="P36" s="147" t="e">
        <f t="shared" si="5"/>
        <v>#DIV/0!</v>
      </c>
      <c r="AA36" s="96">
        <v>29</v>
      </c>
      <c r="AB36" s="100" t="s">
        <v>321</v>
      </c>
      <c r="AC36" s="98">
        <v>7.9</v>
      </c>
      <c r="AD36" s="98">
        <v>13.2</v>
      </c>
      <c r="AE36" s="98">
        <v>2.4</v>
      </c>
    </row>
    <row r="37" spans="2:31" x14ac:dyDescent="0.3">
      <c r="B37" s="53">
        <v>32</v>
      </c>
      <c r="C37" s="167" t="s">
        <v>324</v>
      </c>
      <c r="D37" s="56"/>
      <c r="E37" s="102">
        <v>8.3000000000000007</v>
      </c>
      <c r="F37" s="144"/>
      <c r="G37" s="55">
        <f t="shared" si="0"/>
        <v>0</v>
      </c>
      <c r="H37" s="147" t="str">
        <f t="shared" si="1"/>
        <v>0</v>
      </c>
      <c r="I37" s="92">
        <v>3.55</v>
      </c>
      <c r="J37" s="143"/>
      <c r="K37" s="55" t="e">
        <f t="shared" si="2"/>
        <v>#DIV/0!</v>
      </c>
      <c r="L37" s="147" t="e">
        <f t="shared" si="3"/>
        <v>#DIV/0!</v>
      </c>
      <c r="M37" s="92">
        <v>3.1</v>
      </c>
      <c r="N37" s="145"/>
      <c r="O37" s="55" t="e">
        <f t="shared" si="4"/>
        <v>#DIV/0!</v>
      </c>
      <c r="P37" s="147" t="e">
        <f t="shared" si="5"/>
        <v>#DIV/0!</v>
      </c>
      <c r="AA37" s="96">
        <v>30</v>
      </c>
      <c r="AB37" s="100" t="s">
        <v>322</v>
      </c>
      <c r="AC37" s="98">
        <v>8.6999999999999993</v>
      </c>
      <c r="AD37" s="98">
        <v>4.8499999999999996</v>
      </c>
      <c r="AE37" s="98">
        <v>2</v>
      </c>
    </row>
    <row r="38" spans="2:31" x14ac:dyDescent="0.3">
      <c r="B38" s="53">
        <v>33</v>
      </c>
      <c r="C38" s="167" t="s">
        <v>325</v>
      </c>
      <c r="D38" s="56"/>
      <c r="E38" s="102">
        <v>8.1999999999999993</v>
      </c>
      <c r="F38" s="144"/>
      <c r="G38" s="55">
        <f t="shared" si="0"/>
        <v>0</v>
      </c>
      <c r="H38" s="147" t="str">
        <f t="shared" si="1"/>
        <v>0</v>
      </c>
      <c r="I38" s="92">
        <v>14.67</v>
      </c>
      <c r="J38" s="143"/>
      <c r="K38" s="55" t="e">
        <f t="shared" si="2"/>
        <v>#DIV/0!</v>
      </c>
      <c r="L38" s="147" t="e">
        <f t="shared" si="3"/>
        <v>#DIV/0!</v>
      </c>
      <c r="M38" s="92">
        <v>4.9000000000000004</v>
      </c>
      <c r="N38" s="145"/>
      <c r="O38" s="55" t="e">
        <f t="shared" si="4"/>
        <v>#DIV/0!</v>
      </c>
      <c r="P38" s="147" t="e">
        <f t="shared" si="5"/>
        <v>#DIV/0!</v>
      </c>
      <c r="AA38" s="96">
        <v>31</v>
      </c>
      <c r="AB38" s="100" t="s">
        <v>323</v>
      </c>
      <c r="AC38" s="98">
        <v>8.5</v>
      </c>
      <c r="AD38" s="98">
        <v>12.9</v>
      </c>
      <c r="AE38" s="98">
        <v>5.8</v>
      </c>
    </row>
    <row r="39" spans="2:31" x14ac:dyDescent="0.3">
      <c r="B39" s="53">
        <v>34</v>
      </c>
      <c r="C39" s="167" t="s">
        <v>326</v>
      </c>
      <c r="D39" s="56"/>
      <c r="E39" s="102">
        <v>7.7</v>
      </c>
      <c r="F39" s="144"/>
      <c r="G39" s="55">
        <f t="shared" si="0"/>
        <v>0</v>
      </c>
      <c r="H39" s="147" t="str">
        <f t="shared" si="1"/>
        <v>0</v>
      </c>
      <c r="I39" s="92">
        <v>19.25</v>
      </c>
      <c r="J39" s="143"/>
      <c r="K39" s="55" t="e">
        <f t="shared" si="2"/>
        <v>#DIV/0!</v>
      </c>
      <c r="L39" s="147" t="e">
        <f t="shared" si="3"/>
        <v>#DIV/0!</v>
      </c>
      <c r="M39" s="92">
        <v>2.2999999999999998</v>
      </c>
      <c r="N39" s="145"/>
      <c r="O39" s="55" t="e">
        <f t="shared" si="4"/>
        <v>#DIV/0!</v>
      </c>
      <c r="P39" s="147" t="e">
        <f t="shared" si="5"/>
        <v>#DIV/0!</v>
      </c>
      <c r="AA39" s="96">
        <v>32</v>
      </c>
      <c r="AB39" s="100" t="s">
        <v>324</v>
      </c>
      <c r="AC39" s="98">
        <v>8.3000000000000007</v>
      </c>
      <c r="AD39" s="98">
        <v>3.55</v>
      </c>
      <c r="AE39" s="98">
        <v>3.1</v>
      </c>
    </row>
    <row r="40" spans="2:31" x14ac:dyDescent="0.3">
      <c r="B40" s="219" t="s">
        <v>356</v>
      </c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AA40" s="96">
        <v>33</v>
      </c>
      <c r="AB40" s="100" t="s">
        <v>325</v>
      </c>
      <c r="AC40" s="98">
        <v>8.1999999999999993</v>
      </c>
      <c r="AD40" s="98">
        <v>14.67</v>
      </c>
      <c r="AE40" s="98">
        <v>4.9000000000000004</v>
      </c>
    </row>
    <row r="41" spans="2:31" x14ac:dyDescent="0.3">
      <c r="AA41" s="96">
        <v>34</v>
      </c>
      <c r="AB41" s="100" t="s">
        <v>326</v>
      </c>
      <c r="AC41" s="98">
        <v>7.7</v>
      </c>
      <c r="AD41" s="98">
        <v>19.25</v>
      </c>
      <c r="AE41" s="98">
        <v>2.2999999999999998</v>
      </c>
    </row>
    <row r="42" spans="2:31" ht="15" customHeight="1" x14ac:dyDescent="0.3"/>
    <row r="48" spans="2:31" ht="20.55" customHeight="1" x14ac:dyDescent="0.3"/>
    <row r="50" ht="15.6" customHeight="1" x14ac:dyDescent="0.3"/>
  </sheetData>
  <mergeCells count="22">
    <mergeCell ref="B2:P2"/>
    <mergeCell ref="B3:B4"/>
    <mergeCell ref="D3:D4"/>
    <mergeCell ref="E3:H3"/>
    <mergeCell ref="I3:L3"/>
    <mergeCell ref="M3:P3"/>
    <mergeCell ref="T11:W11"/>
    <mergeCell ref="T12:W12"/>
    <mergeCell ref="S13:W13"/>
    <mergeCell ref="B40:P40"/>
    <mergeCell ref="S3:X3"/>
    <mergeCell ref="S4:S6"/>
    <mergeCell ref="T4:W6"/>
    <mergeCell ref="T7:W7"/>
    <mergeCell ref="T8:W8"/>
    <mergeCell ref="T9:W9"/>
    <mergeCell ref="C3:C4"/>
    <mergeCell ref="AA4:AE4"/>
    <mergeCell ref="AA6:AA7"/>
    <mergeCell ref="AB6:AB7"/>
    <mergeCell ref="AC6:AE6"/>
    <mergeCell ref="T10:W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09D9-FAE2-4C3C-9794-406727B52BAE}">
  <dimension ref="B1:C21"/>
  <sheetViews>
    <sheetView workbookViewId="0">
      <selection activeCell="B1" sqref="B1:C4"/>
    </sheetView>
  </sheetViews>
  <sheetFormatPr defaultRowHeight="14.4" x14ac:dyDescent="0.3"/>
  <cols>
    <col min="1" max="1" width="4.44140625" customWidth="1"/>
    <col min="2" max="2" width="45.21875" customWidth="1"/>
    <col min="3" max="3" width="40.77734375" customWidth="1"/>
    <col min="5" max="5" width="21.21875" customWidth="1"/>
    <col min="6" max="6" width="33.77734375" customWidth="1"/>
  </cols>
  <sheetData>
    <row r="1" spans="2:3" x14ac:dyDescent="0.3">
      <c r="B1" s="229" t="s">
        <v>579</v>
      </c>
      <c r="C1" s="229"/>
    </row>
    <row r="2" spans="2:3" x14ac:dyDescent="0.3">
      <c r="B2" s="229"/>
      <c r="C2" s="229"/>
    </row>
    <row r="3" spans="2:3" x14ac:dyDescent="0.3">
      <c r="B3" s="229"/>
      <c r="C3" s="229"/>
    </row>
    <row r="4" spans="2:3" x14ac:dyDescent="0.3">
      <c r="B4" s="230"/>
      <c r="C4" s="230"/>
    </row>
    <row r="5" spans="2:3" x14ac:dyDescent="0.3">
      <c r="B5" s="134" t="s">
        <v>362</v>
      </c>
      <c r="C5" s="134" t="s">
        <v>372</v>
      </c>
    </row>
    <row r="6" spans="2:3" x14ac:dyDescent="0.3">
      <c r="B6" s="56"/>
      <c r="C6" s="56"/>
    </row>
    <row r="7" spans="2:3" x14ac:dyDescent="0.3">
      <c r="B7" s="56"/>
      <c r="C7" s="56"/>
    </row>
    <row r="9" spans="2:3" x14ac:dyDescent="0.3">
      <c r="B9" s="231" t="s">
        <v>580</v>
      </c>
      <c r="C9" s="231"/>
    </row>
    <row r="10" spans="2:3" x14ac:dyDescent="0.3">
      <c r="B10" s="49"/>
      <c r="C10" s="49"/>
    </row>
    <row r="11" spans="2:3" x14ac:dyDescent="0.3">
      <c r="B11" s="134" t="s">
        <v>339</v>
      </c>
      <c r="C11" s="134" t="s">
        <v>363</v>
      </c>
    </row>
    <row r="12" spans="2:3" x14ac:dyDescent="0.3">
      <c r="B12" s="56"/>
      <c r="C12" s="232"/>
    </row>
    <row r="13" spans="2:3" x14ac:dyDescent="0.3">
      <c r="B13" s="56"/>
      <c r="C13" s="232"/>
    </row>
    <row r="14" spans="2:3" x14ac:dyDescent="0.3">
      <c r="B14" s="134" t="s">
        <v>365</v>
      </c>
      <c r="C14" s="232"/>
    </row>
    <row r="15" spans="2:3" x14ac:dyDescent="0.3">
      <c r="B15" s="134"/>
      <c r="C15" s="232"/>
    </row>
    <row r="16" spans="2:3" x14ac:dyDescent="0.3">
      <c r="B16" s="134"/>
      <c r="C16" s="232"/>
    </row>
    <row r="17" spans="2:3" x14ac:dyDescent="0.3">
      <c r="B17" s="134"/>
      <c r="C17" s="232"/>
    </row>
    <row r="18" spans="2:3" x14ac:dyDescent="0.3">
      <c r="B18" s="134"/>
      <c r="C18" s="232"/>
    </row>
    <row r="19" spans="2:3" x14ac:dyDescent="0.3">
      <c r="B19" s="134"/>
      <c r="C19" s="232"/>
    </row>
    <row r="20" spans="2:3" x14ac:dyDescent="0.3">
      <c r="B20" s="134"/>
      <c r="C20" s="232"/>
    </row>
    <row r="21" spans="2:3" x14ac:dyDescent="0.3">
      <c r="B21" s="134"/>
      <c r="C21" s="232"/>
    </row>
  </sheetData>
  <mergeCells count="3">
    <mergeCell ref="B1:C4"/>
    <mergeCell ref="B9:C9"/>
    <mergeCell ref="C12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A6D9-C140-4092-82FB-D7317FDC14C7}">
  <dimension ref="B1:G85"/>
  <sheetViews>
    <sheetView zoomScale="71" zoomScaleNormal="71" workbookViewId="0">
      <selection activeCell="G22" sqref="G22"/>
    </sheetView>
  </sheetViews>
  <sheetFormatPr defaultColWidth="8.77734375" defaultRowHeight="15.6" x14ac:dyDescent="0.3"/>
  <cols>
    <col min="1" max="1" width="5.77734375" style="17" customWidth="1"/>
    <col min="2" max="2" width="4.77734375" style="15" customWidth="1"/>
    <col min="3" max="3" width="70.77734375" style="34" customWidth="1"/>
    <col min="4" max="4" width="19" style="16" customWidth="1"/>
    <col min="5" max="5" width="8.77734375" style="17"/>
    <col min="6" max="6" width="5.21875" style="17" customWidth="1"/>
    <col min="7" max="7" width="49.5546875" style="17" customWidth="1"/>
    <col min="8" max="16384" width="8.77734375" style="17"/>
  </cols>
  <sheetData>
    <row r="1" spans="2:7" x14ac:dyDescent="0.3">
      <c r="B1" s="244" t="s">
        <v>336</v>
      </c>
      <c r="C1" s="244"/>
      <c r="D1" s="244"/>
    </row>
    <row r="2" spans="2:7" s="18" customFormat="1" x14ac:dyDescent="0.3">
      <c r="B2" s="245" t="s">
        <v>327</v>
      </c>
      <c r="C2" s="245"/>
      <c r="D2" s="245"/>
    </row>
    <row r="3" spans="2:7" s="18" customFormat="1" ht="31.2" x14ac:dyDescent="0.3">
      <c r="B3" s="136"/>
      <c r="C3" s="140" t="s">
        <v>581</v>
      </c>
      <c r="D3" s="136"/>
    </row>
    <row r="4" spans="2:7" s="18" customFormat="1" ht="63" thickBot="1" x14ac:dyDescent="0.35">
      <c r="B4" s="136"/>
      <c r="C4" s="140" t="s">
        <v>582</v>
      </c>
      <c r="D4" s="136"/>
    </row>
    <row r="5" spans="2:7" s="18" customFormat="1" x14ac:dyDescent="0.3">
      <c r="B5" s="246" t="s">
        <v>9</v>
      </c>
      <c r="C5" s="248" t="s">
        <v>328</v>
      </c>
      <c r="D5" s="19" t="s">
        <v>1</v>
      </c>
      <c r="F5" s="243" t="s">
        <v>0</v>
      </c>
      <c r="G5" s="243" t="s">
        <v>366</v>
      </c>
    </row>
    <row r="6" spans="2:7" s="18" customFormat="1" ht="16.2" thickBot="1" x14ac:dyDescent="0.35">
      <c r="B6" s="247"/>
      <c r="C6" s="249"/>
      <c r="D6" s="20" t="s">
        <v>175</v>
      </c>
      <c r="F6" s="243"/>
      <c r="G6" s="243"/>
    </row>
    <row r="7" spans="2:7" s="18" customFormat="1" ht="16.2" thickBot="1" x14ac:dyDescent="0.35">
      <c r="B7" s="236" t="s">
        <v>16</v>
      </c>
      <c r="C7" s="237"/>
      <c r="D7" s="33">
        <f>SUM(D8:D13, D15:D29, D31:D33, D35:D56, D58:D65, D67:D80, D82:D85)/72</f>
        <v>0</v>
      </c>
      <c r="F7" s="135"/>
      <c r="G7" s="135"/>
    </row>
    <row r="8" spans="2:7" x14ac:dyDescent="0.3">
      <c r="B8" s="21">
        <v>1</v>
      </c>
      <c r="C8" s="22" t="s">
        <v>13</v>
      </c>
      <c r="D8" s="23"/>
      <c r="F8" s="72">
        <v>1</v>
      </c>
      <c r="G8" s="64"/>
    </row>
    <row r="9" spans="2:7" x14ac:dyDescent="0.3">
      <c r="B9" s="24">
        <v>2</v>
      </c>
      <c r="C9" s="25" t="s">
        <v>14</v>
      </c>
      <c r="D9" s="26"/>
      <c r="F9" s="72">
        <v>2</v>
      </c>
      <c r="G9" s="64"/>
    </row>
    <row r="10" spans="2:7" x14ac:dyDescent="0.3">
      <c r="B10" s="24">
        <v>3</v>
      </c>
      <c r="C10" s="25" t="s">
        <v>36</v>
      </c>
      <c r="D10" s="26"/>
      <c r="F10" s="72">
        <v>3</v>
      </c>
      <c r="G10" s="64"/>
    </row>
    <row r="11" spans="2:7" x14ac:dyDescent="0.3">
      <c r="B11" s="24">
        <v>4</v>
      </c>
      <c r="C11" s="25" t="s">
        <v>37</v>
      </c>
      <c r="D11" s="26"/>
      <c r="F11" s="72">
        <v>4</v>
      </c>
      <c r="G11" s="64"/>
    </row>
    <row r="12" spans="2:7" x14ac:dyDescent="0.3">
      <c r="B12" s="24">
        <v>5</v>
      </c>
      <c r="C12" s="25" t="s">
        <v>38</v>
      </c>
      <c r="D12" s="26"/>
      <c r="F12" s="72">
        <v>5</v>
      </c>
      <c r="G12" s="64"/>
    </row>
    <row r="13" spans="2:7" ht="16.2" thickBot="1" x14ac:dyDescent="0.35">
      <c r="B13" s="24">
        <v>6</v>
      </c>
      <c r="C13" s="25" t="s">
        <v>246</v>
      </c>
      <c r="D13" s="26"/>
      <c r="F13" s="72">
        <v>6</v>
      </c>
      <c r="G13" s="64"/>
    </row>
    <row r="14" spans="2:7" x14ac:dyDescent="0.3">
      <c r="B14" s="27" t="s">
        <v>39</v>
      </c>
      <c r="C14" s="45"/>
      <c r="D14" s="28"/>
      <c r="F14" s="72">
        <v>7</v>
      </c>
      <c r="G14" s="64"/>
    </row>
    <row r="15" spans="2:7" x14ac:dyDescent="0.3">
      <c r="B15" s="29">
        <v>1</v>
      </c>
      <c r="C15" s="46" t="s">
        <v>177</v>
      </c>
      <c r="D15" s="30"/>
      <c r="E15" s="31"/>
      <c r="F15" s="72">
        <v>8</v>
      </c>
      <c r="G15" s="64"/>
    </row>
    <row r="16" spans="2:7" x14ac:dyDescent="0.3">
      <c r="B16" s="29">
        <v>2</v>
      </c>
      <c r="C16" s="46" t="s">
        <v>247</v>
      </c>
      <c r="D16" s="30"/>
      <c r="E16" s="31"/>
      <c r="F16" s="72">
        <v>9</v>
      </c>
      <c r="G16" s="64"/>
    </row>
    <row r="17" spans="2:7" ht="31.2" x14ac:dyDescent="0.3">
      <c r="B17" s="29">
        <v>3</v>
      </c>
      <c r="C17" s="46" t="s">
        <v>248</v>
      </c>
      <c r="D17" s="30"/>
      <c r="E17" s="31"/>
      <c r="F17" s="72">
        <v>10</v>
      </c>
      <c r="G17" s="64"/>
    </row>
    <row r="18" spans="2:7" x14ac:dyDescent="0.3">
      <c r="B18" s="29">
        <v>4</v>
      </c>
      <c r="C18" s="11" t="s">
        <v>40</v>
      </c>
      <c r="D18" s="30"/>
      <c r="E18" s="31"/>
      <c r="F18" s="72">
        <v>11</v>
      </c>
      <c r="G18" s="64"/>
    </row>
    <row r="19" spans="2:7" x14ac:dyDescent="0.3">
      <c r="B19" s="29">
        <v>5</v>
      </c>
      <c r="C19" s="11" t="s">
        <v>15</v>
      </c>
      <c r="D19" s="30"/>
      <c r="E19" s="31"/>
      <c r="F19" s="72">
        <v>12</v>
      </c>
      <c r="G19" s="64"/>
    </row>
    <row r="20" spans="2:7" x14ac:dyDescent="0.3">
      <c r="B20" s="29">
        <v>6</v>
      </c>
      <c r="C20" s="11" t="s">
        <v>249</v>
      </c>
      <c r="D20" s="30"/>
      <c r="E20" s="31"/>
      <c r="F20" s="72">
        <v>13</v>
      </c>
      <c r="G20" s="64"/>
    </row>
    <row r="21" spans="2:7" x14ac:dyDescent="0.3">
      <c r="B21" s="29">
        <v>7</v>
      </c>
      <c r="C21" s="11" t="s">
        <v>178</v>
      </c>
      <c r="D21" s="30"/>
      <c r="E21" s="31"/>
      <c r="F21" s="72">
        <v>14</v>
      </c>
      <c r="G21" s="64"/>
    </row>
    <row r="22" spans="2:7" x14ac:dyDescent="0.3">
      <c r="B22" s="29">
        <v>8</v>
      </c>
      <c r="C22" s="11" t="s">
        <v>179</v>
      </c>
      <c r="D22" s="30"/>
      <c r="E22" s="31"/>
      <c r="F22" s="72">
        <v>15</v>
      </c>
      <c r="G22" s="64"/>
    </row>
    <row r="23" spans="2:7" x14ac:dyDescent="0.3">
      <c r="B23" s="29">
        <v>9</v>
      </c>
      <c r="C23" s="11" t="s">
        <v>180</v>
      </c>
      <c r="D23" s="30"/>
      <c r="E23" s="31"/>
    </row>
    <row r="24" spans="2:7" x14ac:dyDescent="0.3">
      <c r="B24" s="29">
        <v>10</v>
      </c>
      <c r="C24" s="11" t="s">
        <v>181</v>
      </c>
      <c r="D24" s="30"/>
      <c r="E24" s="31"/>
    </row>
    <row r="25" spans="2:7" x14ac:dyDescent="0.3">
      <c r="B25" s="29">
        <v>11</v>
      </c>
      <c r="C25" s="11" t="s">
        <v>41</v>
      </c>
      <c r="D25" s="30"/>
      <c r="E25" s="31"/>
    </row>
    <row r="26" spans="2:7" x14ac:dyDescent="0.3">
      <c r="B26" s="29">
        <v>12</v>
      </c>
      <c r="C26" s="11" t="s">
        <v>42</v>
      </c>
      <c r="D26" s="30"/>
      <c r="E26" s="31"/>
    </row>
    <row r="27" spans="2:7" x14ac:dyDescent="0.3">
      <c r="B27" s="29">
        <v>13</v>
      </c>
      <c r="C27" s="11" t="s">
        <v>43</v>
      </c>
      <c r="D27" s="30"/>
      <c r="E27" s="31"/>
    </row>
    <row r="28" spans="2:7" x14ac:dyDescent="0.3">
      <c r="B28" s="29">
        <v>14</v>
      </c>
      <c r="C28" s="11" t="s">
        <v>44</v>
      </c>
      <c r="D28" s="30"/>
      <c r="E28" s="31"/>
    </row>
    <row r="29" spans="2:7" ht="16.2" thickBot="1" x14ac:dyDescent="0.35">
      <c r="B29" s="29">
        <v>15</v>
      </c>
      <c r="C29" s="9" t="s">
        <v>45</v>
      </c>
      <c r="D29" s="32"/>
      <c r="E29" s="31"/>
    </row>
    <row r="30" spans="2:7" x14ac:dyDescent="0.3">
      <c r="B30" s="233" t="s">
        <v>46</v>
      </c>
      <c r="C30" s="238"/>
      <c r="D30" s="239"/>
    </row>
    <row r="31" spans="2:7" x14ac:dyDescent="0.3">
      <c r="B31" s="24">
        <v>1</v>
      </c>
      <c r="C31" s="11" t="s">
        <v>250</v>
      </c>
      <c r="D31" s="30"/>
    </row>
    <row r="32" spans="2:7" x14ac:dyDescent="0.3">
      <c r="B32" s="24">
        <v>2</v>
      </c>
      <c r="C32" s="11" t="s">
        <v>251</v>
      </c>
      <c r="D32" s="30"/>
    </row>
    <row r="33" spans="2:4" ht="16.2" thickBot="1" x14ac:dyDescent="0.35">
      <c r="B33" s="24">
        <v>3</v>
      </c>
      <c r="C33" s="11" t="s">
        <v>176</v>
      </c>
      <c r="D33" s="30"/>
    </row>
    <row r="34" spans="2:4" x14ac:dyDescent="0.3">
      <c r="B34" s="233" t="s">
        <v>47</v>
      </c>
      <c r="C34" s="238"/>
      <c r="D34" s="239"/>
    </row>
    <row r="35" spans="2:4" x14ac:dyDescent="0.3">
      <c r="B35" s="24">
        <v>1</v>
      </c>
      <c r="C35" s="10" t="s">
        <v>52</v>
      </c>
      <c r="D35" s="30"/>
    </row>
    <row r="36" spans="2:4" x14ac:dyDescent="0.3">
      <c r="B36" s="24">
        <v>2</v>
      </c>
      <c r="C36" s="10" t="s">
        <v>48</v>
      </c>
      <c r="D36" s="30"/>
    </row>
    <row r="37" spans="2:4" x14ac:dyDescent="0.3">
      <c r="B37" s="24">
        <v>3</v>
      </c>
      <c r="C37" s="10" t="s">
        <v>49</v>
      </c>
      <c r="D37" s="30"/>
    </row>
    <row r="38" spans="2:4" ht="31.2" x14ac:dyDescent="0.3">
      <c r="B38" s="24">
        <v>4</v>
      </c>
      <c r="C38" s="90" t="s">
        <v>50</v>
      </c>
      <c r="D38" s="30"/>
    </row>
    <row r="39" spans="2:4" x14ac:dyDescent="0.3">
      <c r="B39" s="24">
        <v>5</v>
      </c>
      <c r="C39" s="90" t="s">
        <v>329</v>
      </c>
      <c r="D39" s="30"/>
    </row>
    <row r="40" spans="2:4" x14ac:dyDescent="0.3">
      <c r="B40" s="24">
        <v>6</v>
      </c>
      <c r="C40" s="90" t="s">
        <v>51</v>
      </c>
      <c r="D40" s="30"/>
    </row>
    <row r="41" spans="2:4" x14ac:dyDescent="0.3">
      <c r="B41" s="24">
        <v>7</v>
      </c>
      <c r="C41" s="90" t="s">
        <v>252</v>
      </c>
      <c r="D41" s="30"/>
    </row>
    <row r="42" spans="2:4" x14ac:dyDescent="0.3">
      <c r="B42" s="24">
        <v>8</v>
      </c>
      <c r="C42" s="90" t="s">
        <v>330</v>
      </c>
      <c r="D42" s="30"/>
    </row>
    <row r="43" spans="2:4" x14ac:dyDescent="0.3">
      <c r="B43" s="24">
        <v>9</v>
      </c>
      <c r="C43" s="90" t="s">
        <v>352</v>
      </c>
      <c r="D43" s="30"/>
    </row>
    <row r="44" spans="2:4" x14ac:dyDescent="0.3">
      <c r="B44" s="24">
        <v>10</v>
      </c>
      <c r="C44" s="90" t="s">
        <v>353</v>
      </c>
      <c r="D44" s="30"/>
    </row>
    <row r="45" spans="2:4" x14ac:dyDescent="0.3">
      <c r="B45" s="24">
        <v>11</v>
      </c>
      <c r="C45" s="90" t="s">
        <v>354</v>
      </c>
      <c r="D45" s="30"/>
    </row>
    <row r="46" spans="2:4" x14ac:dyDescent="0.3">
      <c r="B46" s="24">
        <v>12</v>
      </c>
      <c r="C46" s="90" t="s">
        <v>253</v>
      </c>
      <c r="D46" s="30"/>
    </row>
    <row r="47" spans="2:4" x14ac:dyDescent="0.3">
      <c r="B47" s="24">
        <v>13</v>
      </c>
      <c r="C47" s="90" t="s">
        <v>254</v>
      </c>
      <c r="D47" s="30"/>
    </row>
    <row r="48" spans="2:4" ht="62.4" x14ac:dyDescent="0.3">
      <c r="B48" s="24">
        <v>14</v>
      </c>
      <c r="C48" s="90" t="s">
        <v>255</v>
      </c>
      <c r="D48" s="30"/>
    </row>
    <row r="49" spans="2:4" x14ac:dyDescent="0.3">
      <c r="B49" s="24">
        <v>15</v>
      </c>
      <c r="C49" s="10" t="s">
        <v>53</v>
      </c>
      <c r="D49" s="30"/>
    </row>
    <row r="50" spans="2:4" x14ac:dyDescent="0.3">
      <c r="B50" s="24">
        <v>16</v>
      </c>
      <c r="C50" s="10" t="s">
        <v>54</v>
      </c>
      <c r="D50" s="30"/>
    </row>
    <row r="51" spans="2:4" x14ac:dyDescent="0.3">
      <c r="B51" s="24">
        <v>17</v>
      </c>
      <c r="C51" s="10" t="s">
        <v>256</v>
      </c>
      <c r="D51" s="30"/>
    </row>
    <row r="52" spans="2:4" x14ac:dyDescent="0.3">
      <c r="B52" s="24">
        <v>18</v>
      </c>
      <c r="C52" s="10" t="s">
        <v>55</v>
      </c>
      <c r="D52" s="30"/>
    </row>
    <row r="53" spans="2:4" x14ac:dyDescent="0.3">
      <c r="B53" s="24">
        <v>19</v>
      </c>
      <c r="C53" s="10" t="s">
        <v>257</v>
      </c>
      <c r="D53" s="30"/>
    </row>
    <row r="54" spans="2:4" ht="15" customHeight="1" x14ac:dyDescent="0.3">
      <c r="B54" s="24">
        <v>20</v>
      </c>
      <c r="C54" s="44" t="s">
        <v>331</v>
      </c>
      <c r="D54" s="30"/>
    </row>
    <row r="55" spans="2:4" x14ac:dyDescent="0.3">
      <c r="B55" s="24">
        <v>21</v>
      </c>
      <c r="C55" s="10" t="s">
        <v>56</v>
      </c>
      <c r="D55" s="30"/>
    </row>
    <row r="56" spans="2:4" ht="17.25" customHeight="1" x14ac:dyDescent="0.3">
      <c r="B56" s="24">
        <v>22</v>
      </c>
      <c r="C56" s="10" t="s">
        <v>258</v>
      </c>
      <c r="D56" s="30"/>
    </row>
    <row r="57" spans="2:4" x14ac:dyDescent="0.3">
      <c r="B57" s="240" t="s">
        <v>57</v>
      </c>
      <c r="C57" s="241"/>
      <c r="D57" s="242"/>
    </row>
    <row r="58" spans="2:4" x14ac:dyDescent="0.3">
      <c r="B58" s="24">
        <v>1</v>
      </c>
      <c r="C58" s="64" t="s">
        <v>259</v>
      </c>
      <c r="D58" s="30"/>
    </row>
    <row r="59" spans="2:4" x14ac:dyDescent="0.3">
      <c r="B59" s="24">
        <v>2</v>
      </c>
      <c r="C59" s="49" t="s">
        <v>260</v>
      </c>
      <c r="D59" s="30"/>
    </row>
    <row r="60" spans="2:4" x14ac:dyDescent="0.3">
      <c r="B60" s="24">
        <v>3</v>
      </c>
      <c r="C60" s="11" t="s">
        <v>58</v>
      </c>
      <c r="D60" s="30"/>
    </row>
    <row r="61" spans="2:4" x14ac:dyDescent="0.3">
      <c r="B61" s="24">
        <v>4</v>
      </c>
      <c r="C61" s="11" t="s">
        <v>261</v>
      </c>
      <c r="D61" s="30"/>
    </row>
    <row r="62" spans="2:4" x14ac:dyDescent="0.3">
      <c r="B62" s="24">
        <v>5</v>
      </c>
      <c r="C62" s="11" t="s">
        <v>59</v>
      </c>
      <c r="D62" s="30"/>
    </row>
    <row r="63" spans="2:4" x14ac:dyDescent="0.3">
      <c r="B63" s="24">
        <v>6</v>
      </c>
      <c r="C63" s="11" t="s">
        <v>60</v>
      </c>
      <c r="D63" s="30"/>
    </row>
    <row r="64" spans="2:4" x14ac:dyDescent="0.3">
      <c r="B64" s="24">
        <v>7</v>
      </c>
      <c r="C64" s="47" t="s">
        <v>262</v>
      </c>
      <c r="D64" s="48"/>
    </row>
    <row r="65" spans="2:4" ht="16.2" thickBot="1" x14ac:dyDescent="0.35">
      <c r="B65" s="24">
        <v>8</v>
      </c>
      <c r="C65" s="9" t="s">
        <v>61</v>
      </c>
      <c r="D65" s="32"/>
    </row>
    <row r="66" spans="2:4" x14ac:dyDescent="0.3">
      <c r="B66" s="233" t="s">
        <v>62</v>
      </c>
      <c r="C66" s="234"/>
      <c r="D66" s="235"/>
    </row>
    <row r="67" spans="2:4" x14ac:dyDescent="0.3">
      <c r="B67" s="24">
        <v>1</v>
      </c>
      <c r="C67" s="10" t="s">
        <v>63</v>
      </c>
      <c r="D67" s="30"/>
    </row>
    <row r="68" spans="2:4" ht="31.2" x14ac:dyDescent="0.3">
      <c r="B68" s="24">
        <v>2</v>
      </c>
      <c r="C68" s="10" t="s">
        <v>100</v>
      </c>
      <c r="D68" s="30"/>
    </row>
    <row r="69" spans="2:4" x14ac:dyDescent="0.3">
      <c r="B69" s="24">
        <v>3</v>
      </c>
      <c r="C69" s="10" t="s">
        <v>64</v>
      </c>
      <c r="D69" s="30"/>
    </row>
    <row r="70" spans="2:4" x14ac:dyDescent="0.3">
      <c r="B70" s="24">
        <v>4</v>
      </c>
      <c r="C70" s="10" t="s">
        <v>65</v>
      </c>
      <c r="D70" s="30"/>
    </row>
    <row r="71" spans="2:4" x14ac:dyDescent="0.3">
      <c r="B71" s="24">
        <v>5</v>
      </c>
      <c r="C71" s="10" t="s">
        <v>263</v>
      </c>
      <c r="D71" s="30"/>
    </row>
    <row r="72" spans="2:4" x14ac:dyDescent="0.3">
      <c r="B72" s="24">
        <v>6</v>
      </c>
      <c r="C72" s="10" t="s">
        <v>264</v>
      </c>
      <c r="D72" s="30"/>
    </row>
    <row r="73" spans="2:4" ht="21.75" customHeight="1" x14ac:dyDescent="0.3">
      <c r="B73" s="24">
        <v>7</v>
      </c>
      <c r="C73" s="10" t="s">
        <v>265</v>
      </c>
      <c r="D73" s="30"/>
    </row>
    <row r="74" spans="2:4" x14ac:dyDescent="0.3">
      <c r="B74" s="24">
        <v>8</v>
      </c>
      <c r="C74" s="10" t="s">
        <v>266</v>
      </c>
      <c r="D74" s="30"/>
    </row>
    <row r="75" spans="2:4" ht="31.2" x14ac:dyDescent="0.3">
      <c r="B75" s="24">
        <v>9</v>
      </c>
      <c r="C75" s="10" t="s">
        <v>267</v>
      </c>
      <c r="D75" s="30"/>
    </row>
    <row r="76" spans="2:4" ht="31.2" x14ac:dyDescent="0.3">
      <c r="B76" s="24">
        <v>10</v>
      </c>
      <c r="C76" s="10" t="s">
        <v>268</v>
      </c>
      <c r="D76" s="30"/>
    </row>
    <row r="77" spans="2:4" x14ac:dyDescent="0.3">
      <c r="B77" s="24">
        <v>11</v>
      </c>
      <c r="C77" s="10" t="s">
        <v>66</v>
      </c>
      <c r="D77" s="30"/>
    </row>
    <row r="78" spans="2:4" x14ac:dyDescent="0.3">
      <c r="B78" s="24">
        <v>12</v>
      </c>
      <c r="C78" s="10" t="s">
        <v>67</v>
      </c>
      <c r="D78" s="30"/>
    </row>
    <row r="79" spans="2:4" x14ac:dyDescent="0.3">
      <c r="B79" s="24">
        <v>13</v>
      </c>
      <c r="C79" s="10" t="s">
        <v>269</v>
      </c>
      <c r="D79" s="30"/>
    </row>
    <row r="80" spans="2:4" ht="16.5" customHeight="1" thickBot="1" x14ac:dyDescent="0.35">
      <c r="B80" s="24">
        <v>14</v>
      </c>
      <c r="C80" s="10" t="s">
        <v>270</v>
      </c>
      <c r="D80" s="30"/>
    </row>
    <row r="81" spans="2:4" x14ac:dyDescent="0.3">
      <c r="B81" s="233" t="s">
        <v>68</v>
      </c>
      <c r="C81" s="234"/>
      <c r="D81" s="235"/>
    </row>
    <row r="82" spans="2:4" x14ac:dyDescent="0.3">
      <c r="B82" s="24">
        <v>1</v>
      </c>
      <c r="C82" s="10" t="s">
        <v>69</v>
      </c>
      <c r="D82" s="30"/>
    </row>
    <row r="83" spans="2:4" ht="31.2" x14ac:dyDescent="0.3">
      <c r="B83" s="24">
        <v>2</v>
      </c>
      <c r="C83" s="10" t="s">
        <v>271</v>
      </c>
      <c r="D83" s="30"/>
    </row>
    <row r="84" spans="2:4" x14ac:dyDescent="0.3">
      <c r="B84" s="24">
        <v>3</v>
      </c>
      <c r="C84" s="10" t="s">
        <v>70</v>
      </c>
      <c r="D84" s="30"/>
    </row>
    <row r="85" spans="2:4" x14ac:dyDescent="0.3">
      <c r="B85" s="24">
        <v>4</v>
      </c>
      <c r="C85" s="10" t="s">
        <v>272</v>
      </c>
      <c r="D85" s="30"/>
    </row>
  </sheetData>
  <mergeCells count="12">
    <mergeCell ref="G5:G6"/>
    <mergeCell ref="B1:D1"/>
    <mergeCell ref="B2:D2"/>
    <mergeCell ref="B5:B6"/>
    <mergeCell ref="C5:C6"/>
    <mergeCell ref="F5:F6"/>
    <mergeCell ref="B81:D81"/>
    <mergeCell ref="B7:C7"/>
    <mergeCell ref="B30:D30"/>
    <mergeCell ref="B34:D34"/>
    <mergeCell ref="B57:D57"/>
    <mergeCell ref="B66:D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441F-7601-44A0-B168-DE403BBDE106}">
  <dimension ref="B1:H67"/>
  <sheetViews>
    <sheetView workbookViewId="0">
      <selection activeCell="C11" sqref="C11"/>
    </sheetView>
  </sheetViews>
  <sheetFormatPr defaultRowHeight="14.4" x14ac:dyDescent="0.3"/>
  <cols>
    <col min="1" max="1" width="4.44140625" customWidth="1"/>
    <col min="2" max="2" width="4.44140625" style="77" customWidth="1"/>
    <col min="3" max="3" width="55.77734375" style="49" customWidth="1"/>
    <col min="4" max="4" width="10.5546875" style="88" customWidth="1"/>
    <col min="5" max="5" width="5.21875" style="49" customWidth="1"/>
    <col min="6" max="6" width="13" customWidth="1"/>
    <col min="7" max="7" width="32.44140625" style="5" customWidth="1"/>
    <col min="8" max="8" width="42.44140625" customWidth="1"/>
  </cols>
  <sheetData>
    <row r="1" spans="2:8" x14ac:dyDescent="0.3">
      <c r="C1" s="257" t="s">
        <v>583</v>
      </c>
      <c r="D1" s="258"/>
      <c r="E1" s="258"/>
    </row>
    <row r="2" spans="2:8" ht="27.6" x14ac:dyDescent="0.3">
      <c r="C2" s="141" t="s">
        <v>584</v>
      </c>
      <c r="D2" s="137"/>
      <c r="E2" s="137"/>
    </row>
    <row r="3" spans="2:8" ht="27.6" x14ac:dyDescent="0.3">
      <c r="C3" s="141" t="s">
        <v>585</v>
      </c>
      <c r="D3" s="137"/>
      <c r="E3" s="137"/>
    </row>
    <row r="4" spans="2:8" ht="15" thickBot="1" x14ac:dyDescent="0.35">
      <c r="B4" s="129" t="s">
        <v>571</v>
      </c>
      <c r="F4" s="259"/>
      <c r="G4" s="260"/>
      <c r="H4" s="260"/>
    </row>
    <row r="5" spans="2:8" ht="15" customHeight="1" thickTop="1" thickBot="1" x14ac:dyDescent="0.35">
      <c r="B5" s="251" t="s">
        <v>0</v>
      </c>
      <c r="C5" s="253" t="s">
        <v>18</v>
      </c>
      <c r="D5" s="160" t="s">
        <v>1</v>
      </c>
      <c r="F5" t="s">
        <v>574</v>
      </c>
    </row>
    <row r="6" spans="2:8" ht="15" thickBot="1" x14ac:dyDescent="0.35">
      <c r="B6" s="252"/>
      <c r="C6" s="254"/>
      <c r="D6" s="161" t="s">
        <v>12</v>
      </c>
      <c r="G6" s="149" t="s">
        <v>575</v>
      </c>
    </row>
    <row r="7" spans="2:8" ht="15" thickTop="1" x14ac:dyDescent="0.3">
      <c r="B7" s="3">
        <v>1</v>
      </c>
      <c r="C7" s="153" t="s">
        <v>2</v>
      </c>
      <c r="D7" s="157"/>
      <c r="G7" s="149" t="s">
        <v>577</v>
      </c>
    </row>
    <row r="8" spans="2:8" x14ac:dyDescent="0.3">
      <c r="B8" s="4">
        <v>2</v>
      </c>
      <c r="C8" s="154" t="s">
        <v>3</v>
      </c>
      <c r="D8" s="158"/>
      <c r="F8" s="58" t="s">
        <v>572</v>
      </c>
    </row>
    <row r="9" spans="2:8" x14ac:dyDescent="0.3">
      <c r="B9" s="4">
        <v>3</v>
      </c>
      <c r="C9" s="154" t="s">
        <v>19</v>
      </c>
      <c r="D9" s="158"/>
      <c r="F9" s="59" t="s">
        <v>0</v>
      </c>
      <c r="G9" s="71" t="s">
        <v>340</v>
      </c>
      <c r="H9" s="71" t="s">
        <v>576</v>
      </c>
    </row>
    <row r="10" spans="2:8" ht="14.55" customHeight="1" x14ac:dyDescent="0.3">
      <c r="B10" s="4">
        <v>4</v>
      </c>
      <c r="C10" s="154" t="s">
        <v>20</v>
      </c>
      <c r="D10" s="158"/>
      <c r="F10" s="53">
        <v>1</v>
      </c>
      <c r="G10" s="56"/>
      <c r="H10" s="56"/>
    </row>
    <row r="11" spans="2:8" ht="14.55" customHeight="1" x14ac:dyDescent="0.3">
      <c r="B11" s="4">
        <v>5</v>
      </c>
      <c r="C11" s="154" t="s">
        <v>21</v>
      </c>
      <c r="D11" s="158"/>
      <c r="F11" s="53">
        <v>2</v>
      </c>
      <c r="G11" s="56"/>
      <c r="H11" s="56"/>
    </row>
    <row r="12" spans="2:8" x14ac:dyDescent="0.3">
      <c r="B12" s="4">
        <v>6</v>
      </c>
      <c r="C12" s="154" t="s">
        <v>22</v>
      </c>
      <c r="D12" s="158"/>
      <c r="F12" s="53">
        <v>3</v>
      </c>
      <c r="G12" s="56"/>
      <c r="H12" s="56"/>
    </row>
    <row r="13" spans="2:8" x14ac:dyDescent="0.3">
      <c r="B13" s="4">
        <v>7</v>
      </c>
      <c r="C13" s="154" t="s">
        <v>23</v>
      </c>
      <c r="D13" s="158"/>
      <c r="F13" s="53">
        <v>4</v>
      </c>
      <c r="G13" s="56"/>
      <c r="H13" s="56"/>
    </row>
    <row r="14" spans="2:8" ht="21.6" customHeight="1" x14ac:dyDescent="0.3">
      <c r="B14" s="4">
        <v>8</v>
      </c>
      <c r="C14" s="154" t="s">
        <v>24</v>
      </c>
      <c r="D14" s="158"/>
      <c r="F14" s="53">
        <v>5</v>
      </c>
      <c r="G14" s="56"/>
      <c r="H14" s="56"/>
    </row>
    <row r="15" spans="2:8" x14ac:dyDescent="0.3">
      <c r="B15" s="4">
        <v>9</v>
      </c>
      <c r="C15" s="154" t="s">
        <v>25</v>
      </c>
      <c r="D15" s="158"/>
    </row>
    <row r="16" spans="2:8" x14ac:dyDescent="0.3">
      <c r="B16" s="4">
        <v>10</v>
      </c>
      <c r="C16" s="154" t="s">
        <v>5</v>
      </c>
      <c r="D16" s="158"/>
      <c r="F16" s="58" t="s">
        <v>573</v>
      </c>
    </row>
    <row r="17" spans="2:8" ht="18" customHeight="1" x14ac:dyDescent="0.3">
      <c r="B17" s="4">
        <v>11</v>
      </c>
      <c r="C17" s="154" t="s">
        <v>26</v>
      </c>
      <c r="D17" s="158"/>
      <c r="F17" s="181" t="s">
        <v>0</v>
      </c>
      <c r="G17" s="181" t="s">
        <v>578</v>
      </c>
      <c r="H17" s="71" t="s">
        <v>342</v>
      </c>
    </row>
    <row r="18" spans="2:8" ht="49.05" customHeight="1" x14ac:dyDescent="0.3">
      <c r="B18" s="4">
        <v>12</v>
      </c>
      <c r="C18" s="154" t="s">
        <v>27</v>
      </c>
      <c r="D18" s="158"/>
      <c r="F18" s="181"/>
      <c r="G18" s="181"/>
      <c r="H18" s="74" t="s">
        <v>343</v>
      </c>
    </row>
    <row r="19" spans="2:8" x14ac:dyDescent="0.3">
      <c r="B19" s="4">
        <v>13</v>
      </c>
      <c r="C19" s="154" t="s">
        <v>28</v>
      </c>
      <c r="D19" s="158"/>
      <c r="F19" s="53">
        <v>1</v>
      </c>
      <c r="G19" s="56"/>
      <c r="H19" s="56"/>
    </row>
    <row r="20" spans="2:8" ht="14.55" customHeight="1" x14ac:dyDescent="0.3">
      <c r="B20" s="4">
        <v>14</v>
      </c>
      <c r="C20" s="154" t="s">
        <v>29</v>
      </c>
      <c r="D20" s="158"/>
      <c r="F20" s="53">
        <v>2</v>
      </c>
      <c r="G20" s="56"/>
      <c r="H20" s="56"/>
    </row>
    <row r="21" spans="2:8" x14ac:dyDescent="0.3">
      <c r="B21" s="4">
        <v>15</v>
      </c>
      <c r="C21" s="154" t="s">
        <v>4</v>
      </c>
      <c r="D21" s="158"/>
      <c r="F21" s="53">
        <v>3</v>
      </c>
      <c r="G21" s="56"/>
      <c r="H21" s="56"/>
    </row>
    <row r="22" spans="2:8" x14ac:dyDescent="0.3">
      <c r="B22" s="4">
        <v>16</v>
      </c>
      <c r="C22" s="154" t="s">
        <v>30</v>
      </c>
      <c r="D22" s="158"/>
      <c r="F22" s="53">
        <v>4</v>
      </c>
      <c r="G22" s="56"/>
      <c r="H22" s="56"/>
    </row>
    <row r="23" spans="2:8" x14ac:dyDescent="0.3">
      <c r="B23" s="4">
        <v>17</v>
      </c>
      <c r="C23" s="154" t="s">
        <v>31</v>
      </c>
      <c r="D23" s="158"/>
      <c r="F23" s="53">
        <v>5</v>
      </c>
      <c r="G23" s="56"/>
      <c r="H23" s="56"/>
    </row>
    <row r="24" spans="2:8" s="1" customFormat="1" x14ac:dyDescent="0.3">
      <c r="B24" s="4">
        <v>18</v>
      </c>
      <c r="C24" s="154" t="s">
        <v>32</v>
      </c>
      <c r="D24" s="158"/>
      <c r="E24" s="76"/>
    </row>
    <row r="25" spans="2:8" x14ac:dyDescent="0.3">
      <c r="B25" s="4">
        <v>19</v>
      </c>
      <c r="C25" s="154" t="s">
        <v>33</v>
      </c>
      <c r="D25" s="158"/>
    </row>
    <row r="26" spans="2:8" x14ac:dyDescent="0.3">
      <c r="B26" s="4">
        <v>20</v>
      </c>
      <c r="C26" s="154" t="s">
        <v>6</v>
      </c>
      <c r="D26" s="158"/>
    </row>
    <row r="27" spans="2:8" x14ac:dyDescent="0.3">
      <c r="B27" s="4">
        <v>21</v>
      </c>
      <c r="C27" s="154" t="s">
        <v>34</v>
      </c>
      <c r="D27" s="158"/>
    </row>
    <row r="28" spans="2:8" x14ac:dyDescent="0.3">
      <c r="B28" s="4">
        <v>22</v>
      </c>
      <c r="C28" s="155" t="s">
        <v>35</v>
      </c>
      <c r="D28" s="158"/>
    </row>
    <row r="29" spans="2:8" x14ac:dyDescent="0.3">
      <c r="B29" s="4">
        <v>23</v>
      </c>
      <c r="C29" s="155" t="s">
        <v>8</v>
      </c>
      <c r="D29" s="158"/>
    </row>
    <row r="30" spans="2:8" ht="15" thickBot="1" x14ac:dyDescent="0.35">
      <c r="B30" s="4">
        <v>24</v>
      </c>
      <c r="C30" s="156" t="s">
        <v>7</v>
      </c>
      <c r="D30" s="158"/>
    </row>
    <row r="31" spans="2:8" ht="15.6" thickTop="1" thickBot="1" x14ac:dyDescent="0.35">
      <c r="B31" s="255" t="s">
        <v>17</v>
      </c>
      <c r="C31" s="256"/>
      <c r="D31" s="159">
        <f>SUM(D7:D30)/COUNT(B7:B30)</f>
        <v>0</v>
      </c>
    </row>
    <row r="32" spans="2:8" s="1" customFormat="1" ht="15" thickTop="1" x14ac:dyDescent="0.3">
      <c r="E32" s="76"/>
    </row>
    <row r="41" spans="2:4" x14ac:dyDescent="0.3">
      <c r="B41" s="260"/>
      <c r="C41" s="259"/>
      <c r="D41" s="76"/>
    </row>
    <row r="42" spans="2:4" x14ac:dyDescent="0.3">
      <c r="B42" s="260"/>
      <c r="C42" s="259"/>
      <c r="D42" s="76"/>
    </row>
    <row r="43" spans="2:4" x14ac:dyDescent="0.3">
      <c r="C43" s="78"/>
    </row>
    <row r="44" spans="2:4" x14ac:dyDescent="0.3">
      <c r="C44" s="78"/>
    </row>
    <row r="45" spans="2:4" x14ac:dyDescent="0.3">
      <c r="C45" s="78"/>
    </row>
    <row r="46" spans="2:4" x14ac:dyDescent="0.3">
      <c r="C46" s="78"/>
    </row>
    <row r="47" spans="2:4" x14ac:dyDescent="0.3">
      <c r="C47" s="78"/>
    </row>
    <row r="48" spans="2:4" x14ac:dyDescent="0.3">
      <c r="C48" s="78"/>
    </row>
    <row r="49" spans="3:4" x14ac:dyDescent="0.3">
      <c r="C49" s="78"/>
    </row>
    <row r="50" spans="3:4" x14ac:dyDescent="0.3">
      <c r="C50" s="78"/>
    </row>
    <row r="51" spans="3:4" x14ac:dyDescent="0.3">
      <c r="C51" s="78"/>
    </row>
    <row r="52" spans="3:4" x14ac:dyDescent="0.3">
      <c r="C52" s="78"/>
    </row>
    <row r="53" spans="3:4" x14ac:dyDescent="0.3">
      <c r="C53" s="78"/>
    </row>
    <row r="54" spans="3:4" x14ac:dyDescent="0.3">
      <c r="C54" s="78"/>
    </row>
    <row r="55" spans="3:4" x14ac:dyDescent="0.3">
      <c r="C55" s="78"/>
    </row>
    <row r="56" spans="3:4" x14ac:dyDescent="0.3">
      <c r="C56" s="78"/>
    </row>
    <row r="57" spans="3:4" x14ac:dyDescent="0.3">
      <c r="C57" s="78"/>
      <c r="D57" s="89"/>
    </row>
    <row r="58" spans="3:4" x14ac:dyDescent="0.3">
      <c r="C58" s="78"/>
    </row>
    <row r="59" spans="3:4" x14ac:dyDescent="0.3">
      <c r="C59" s="78"/>
    </row>
    <row r="60" spans="3:4" x14ac:dyDescent="0.3">
      <c r="C60" s="78"/>
    </row>
    <row r="61" spans="3:4" x14ac:dyDescent="0.3">
      <c r="C61" s="78"/>
    </row>
    <row r="62" spans="3:4" x14ac:dyDescent="0.3">
      <c r="C62" s="78"/>
    </row>
    <row r="63" spans="3:4" x14ac:dyDescent="0.3">
      <c r="C63" s="78"/>
    </row>
    <row r="64" spans="3:4" x14ac:dyDescent="0.3">
      <c r="C64" s="78"/>
    </row>
    <row r="65" spans="2:4" x14ac:dyDescent="0.3">
      <c r="C65" s="78"/>
    </row>
    <row r="66" spans="2:4" x14ac:dyDescent="0.3">
      <c r="C66" s="78"/>
    </row>
    <row r="67" spans="2:4" x14ac:dyDescent="0.3">
      <c r="B67" s="250"/>
      <c r="C67" s="250"/>
      <c r="D67" s="79"/>
    </row>
  </sheetData>
  <mergeCells count="10">
    <mergeCell ref="G17:G18"/>
    <mergeCell ref="C1:E1"/>
    <mergeCell ref="F4:H4"/>
    <mergeCell ref="B41:B42"/>
    <mergeCell ref="C41:C42"/>
    <mergeCell ref="B67:C67"/>
    <mergeCell ref="B5:B6"/>
    <mergeCell ref="C5:C6"/>
    <mergeCell ref="B31:C31"/>
    <mergeCell ref="F17:F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7F5C-E9C4-424F-8833-CD9DEAA8F048}">
  <dimension ref="A1:F10"/>
  <sheetViews>
    <sheetView topLeftCell="D1" workbookViewId="0">
      <selection activeCell="D2" sqref="D2"/>
    </sheetView>
  </sheetViews>
  <sheetFormatPr defaultRowHeight="14.4" x14ac:dyDescent="0.3"/>
  <cols>
    <col min="1" max="1" width="3.44140625" customWidth="1"/>
    <col min="2" max="2" width="4.21875" style="65" customWidth="1"/>
    <col min="3" max="6" width="26.21875" style="5" customWidth="1"/>
  </cols>
  <sheetData>
    <row r="1" spans="1:6" x14ac:dyDescent="0.3">
      <c r="A1" s="261" t="s">
        <v>367</v>
      </c>
      <c r="B1" s="261"/>
      <c r="C1" s="261"/>
    </row>
    <row r="2" spans="1:6" s="73" customFormat="1" x14ac:dyDescent="0.3">
      <c r="C2" s="73" t="s">
        <v>604</v>
      </c>
      <c r="D2" s="73" t="s">
        <v>605</v>
      </c>
      <c r="E2" s="73" t="s">
        <v>605</v>
      </c>
    </row>
    <row r="3" spans="1:6" ht="28.8" x14ac:dyDescent="0.3">
      <c r="B3" s="93" t="s">
        <v>0</v>
      </c>
      <c r="C3" s="94" t="s">
        <v>364</v>
      </c>
      <c r="D3" s="94" t="s">
        <v>344</v>
      </c>
      <c r="E3" s="94" t="s">
        <v>341</v>
      </c>
      <c r="F3" s="94" t="s">
        <v>345</v>
      </c>
    </row>
    <row r="4" spans="1:6" ht="28.8" x14ac:dyDescent="0.3">
      <c r="B4" s="102">
        <v>1</v>
      </c>
      <c r="C4" s="57" t="s">
        <v>597</v>
      </c>
      <c r="D4" s="57"/>
      <c r="E4" s="57"/>
      <c r="F4" s="57"/>
    </row>
    <row r="5" spans="1:6" ht="28.8" x14ac:dyDescent="0.3">
      <c r="B5" s="102">
        <v>2</v>
      </c>
      <c r="C5" s="57" t="s">
        <v>599</v>
      </c>
      <c r="D5" s="57"/>
      <c r="E5" s="57"/>
      <c r="F5" s="57"/>
    </row>
    <row r="6" spans="1:6" ht="28.8" x14ac:dyDescent="0.3">
      <c r="B6" s="102">
        <v>3</v>
      </c>
      <c r="C6" s="57" t="s">
        <v>598</v>
      </c>
      <c r="D6" s="57"/>
      <c r="E6" s="57"/>
      <c r="F6" s="57"/>
    </row>
    <row r="7" spans="1:6" x14ac:dyDescent="0.3">
      <c r="B7" s="102">
        <v>4</v>
      </c>
      <c r="C7" s="57" t="s">
        <v>600</v>
      </c>
      <c r="D7" s="57"/>
      <c r="E7" s="57"/>
      <c r="F7" s="57"/>
    </row>
    <row r="8" spans="1:6" ht="28.8" x14ac:dyDescent="0.3">
      <c r="B8" s="102">
        <v>5</v>
      </c>
      <c r="C8" s="57" t="s">
        <v>601</v>
      </c>
      <c r="D8" s="57"/>
      <c r="E8" s="57"/>
      <c r="F8" s="57"/>
    </row>
    <row r="9" spans="1:6" x14ac:dyDescent="0.3">
      <c r="B9" s="102">
        <v>6</v>
      </c>
      <c r="C9" s="5" t="s">
        <v>602</v>
      </c>
    </row>
    <row r="10" spans="1:6" ht="28.8" x14ac:dyDescent="0.3">
      <c r="B10" s="102">
        <v>7</v>
      </c>
      <c r="C10" s="5" t="s">
        <v>603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BC99-AA51-47DC-8104-071E35494F64}">
  <dimension ref="B2:F200"/>
  <sheetViews>
    <sheetView tabSelected="1" topLeftCell="D159" zoomScale="65" zoomScaleNormal="64" workbookViewId="0">
      <selection activeCell="F171" sqref="F171:F173"/>
    </sheetView>
  </sheetViews>
  <sheetFormatPr defaultColWidth="8.77734375" defaultRowHeight="18" x14ac:dyDescent="0.35"/>
  <cols>
    <col min="1" max="1" width="8.77734375" style="5" customWidth="1"/>
    <col min="2" max="2" width="4.5546875" style="37" customWidth="1"/>
    <col min="3" max="4" width="46.21875" style="34" customWidth="1"/>
    <col min="5" max="5" width="57" style="34" customWidth="1"/>
    <col min="6" max="6" width="17" style="6" customWidth="1"/>
    <col min="7" max="16384" width="8.77734375" style="5"/>
  </cols>
  <sheetData>
    <row r="2" spans="2:6" ht="17.100000000000001" customHeight="1" thickBot="1" x14ac:dyDescent="0.4">
      <c r="B2" s="112" t="s">
        <v>406</v>
      </c>
      <c r="C2" s="113"/>
      <c r="D2" s="113"/>
      <c r="E2" s="113"/>
      <c r="F2" s="291"/>
    </row>
    <row r="3" spans="2:6" ht="31.2" x14ac:dyDescent="0.35">
      <c r="B3" s="114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3">
      <c r="B4" s="286">
        <v>1</v>
      </c>
      <c r="C4" s="268" t="s">
        <v>71</v>
      </c>
      <c r="D4" s="262" t="s">
        <v>72</v>
      </c>
      <c r="E4" s="115" t="s">
        <v>378</v>
      </c>
      <c r="F4" s="268">
        <v>1</v>
      </c>
    </row>
    <row r="5" spans="2:6" ht="20.100000000000001" customHeight="1" x14ac:dyDescent="0.3">
      <c r="B5" s="272"/>
      <c r="C5" s="269"/>
      <c r="D5" s="264"/>
      <c r="E5" s="116" t="s">
        <v>377</v>
      </c>
      <c r="F5" s="270"/>
    </row>
    <row r="6" spans="2:6" ht="40.049999999999997" customHeight="1" x14ac:dyDescent="0.3">
      <c r="B6" s="272"/>
      <c r="C6" s="269"/>
      <c r="D6" s="117" t="s">
        <v>97</v>
      </c>
      <c r="E6" s="116" t="s">
        <v>407</v>
      </c>
      <c r="F6" s="165"/>
    </row>
    <row r="7" spans="2:6" ht="15.6" customHeight="1" x14ac:dyDescent="0.3">
      <c r="B7" s="272"/>
      <c r="C7" s="269"/>
      <c r="D7" s="262" t="s">
        <v>73</v>
      </c>
      <c r="E7" s="115" t="s">
        <v>379</v>
      </c>
      <c r="F7" s="268">
        <v>1</v>
      </c>
    </row>
    <row r="8" spans="2:6" ht="15.6" x14ac:dyDescent="0.3">
      <c r="B8" s="272"/>
      <c r="C8" s="269"/>
      <c r="D8" s="263"/>
      <c r="E8" s="115" t="s">
        <v>380</v>
      </c>
      <c r="F8" s="269"/>
    </row>
    <row r="9" spans="2:6" ht="15.6" x14ac:dyDescent="0.3">
      <c r="B9" s="272"/>
      <c r="C9" s="269"/>
      <c r="D9" s="263"/>
      <c r="E9" s="115" t="s">
        <v>381</v>
      </c>
      <c r="F9" s="269"/>
    </row>
    <row r="10" spans="2:6" ht="15.6" x14ac:dyDescent="0.3">
      <c r="B10" s="272"/>
      <c r="C10" s="269"/>
      <c r="D10" s="263"/>
      <c r="E10" s="115" t="s">
        <v>382</v>
      </c>
      <c r="F10" s="269"/>
    </row>
    <row r="11" spans="2:6" ht="15.6" x14ac:dyDescent="0.3">
      <c r="B11" s="272"/>
      <c r="C11" s="269"/>
      <c r="D11" s="264"/>
      <c r="E11" s="118" t="s">
        <v>383</v>
      </c>
      <c r="F11" s="270"/>
    </row>
    <row r="12" spans="2:6" ht="15.6" customHeight="1" x14ac:dyDescent="0.3">
      <c r="B12" s="272"/>
      <c r="C12" s="269"/>
      <c r="D12" s="262" t="s">
        <v>74</v>
      </c>
      <c r="E12" s="115" t="s">
        <v>384</v>
      </c>
      <c r="F12" s="268">
        <v>1</v>
      </c>
    </row>
    <row r="13" spans="2:6" ht="31.2" x14ac:dyDescent="0.3">
      <c r="B13" s="272"/>
      <c r="C13" s="269"/>
      <c r="D13" s="263"/>
      <c r="E13" s="115" t="s">
        <v>385</v>
      </c>
      <c r="F13" s="269"/>
    </row>
    <row r="14" spans="2:6" ht="15.6" x14ac:dyDescent="0.3">
      <c r="B14" s="272"/>
      <c r="C14" s="269"/>
      <c r="D14" s="263"/>
      <c r="E14" s="115" t="s">
        <v>386</v>
      </c>
      <c r="F14" s="269"/>
    </row>
    <row r="15" spans="2:6" ht="15.6" x14ac:dyDescent="0.3">
      <c r="B15" s="272"/>
      <c r="C15" s="269"/>
      <c r="D15" s="263"/>
      <c r="E15" s="115" t="s">
        <v>387</v>
      </c>
      <c r="F15" s="269"/>
    </row>
    <row r="16" spans="2:6" ht="15.6" x14ac:dyDescent="0.3">
      <c r="B16" s="272"/>
      <c r="C16" s="269"/>
      <c r="D16" s="264"/>
      <c r="E16" s="115" t="s">
        <v>388</v>
      </c>
      <c r="F16" s="270"/>
    </row>
    <row r="17" spans="2:6" ht="31.2" x14ac:dyDescent="0.3">
      <c r="B17" s="272"/>
      <c r="C17" s="269"/>
      <c r="D17" s="262" t="s">
        <v>75</v>
      </c>
      <c r="E17" s="115" t="s">
        <v>389</v>
      </c>
      <c r="F17" s="268">
        <v>1</v>
      </c>
    </row>
    <row r="18" spans="2:6" ht="15.6" x14ac:dyDescent="0.3">
      <c r="B18" s="272"/>
      <c r="C18" s="269"/>
      <c r="D18" s="263"/>
      <c r="E18" s="115" t="s">
        <v>390</v>
      </c>
      <c r="F18" s="269"/>
    </row>
    <row r="19" spans="2:6" ht="14.55" customHeight="1" x14ac:dyDescent="0.3">
      <c r="B19" s="272"/>
      <c r="C19" s="269"/>
      <c r="D19" s="264"/>
      <c r="E19" s="116" t="s">
        <v>391</v>
      </c>
      <c r="F19" s="270"/>
    </row>
    <row r="20" spans="2:6" ht="31.2" x14ac:dyDescent="0.3">
      <c r="B20" s="272"/>
      <c r="C20" s="269"/>
      <c r="D20" s="262" t="s">
        <v>182</v>
      </c>
      <c r="E20" s="115" t="s">
        <v>392</v>
      </c>
      <c r="F20" s="268">
        <v>1</v>
      </c>
    </row>
    <row r="21" spans="2:6" ht="15.6" x14ac:dyDescent="0.3">
      <c r="B21" s="272"/>
      <c r="C21" s="269"/>
      <c r="D21" s="263"/>
      <c r="E21" s="115" t="s">
        <v>393</v>
      </c>
      <c r="F21" s="269"/>
    </row>
    <row r="22" spans="2:6" ht="15.6" x14ac:dyDescent="0.3">
      <c r="B22" s="272"/>
      <c r="C22" s="269"/>
      <c r="D22" s="263"/>
      <c r="E22" s="115" t="s">
        <v>394</v>
      </c>
      <c r="F22" s="269"/>
    </row>
    <row r="23" spans="2:6" ht="15.6" x14ac:dyDescent="0.3">
      <c r="B23" s="272"/>
      <c r="C23" s="269"/>
      <c r="D23" s="263"/>
      <c r="E23" s="115" t="s">
        <v>395</v>
      </c>
      <c r="F23" s="269"/>
    </row>
    <row r="24" spans="2:6" ht="31.2" x14ac:dyDescent="0.3">
      <c r="B24" s="272"/>
      <c r="C24" s="269"/>
      <c r="D24" s="263"/>
      <c r="E24" s="115" t="s">
        <v>396</v>
      </c>
      <c r="F24" s="269"/>
    </row>
    <row r="25" spans="2:6" ht="15.6" x14ac:dyDescent="0.3">
      <c r="B25" s="272"/>
      <c r="C25" s="269"/>
      <c r="D25" s="263"/>
      <c r="E25" s="115" t="s">
        <v>397</v>
      </c>
      <c r="F25" s="269"/>
    </row>
    <row r="26" spans="2:6" ht="15.6" x14ac:dyDescent="0.3">
      <c r="B26" s="272"/>
      <c r="C26" s="269"/>
      <c r="D26" s="263"/>
      <c r="E26" s="115" t="s">
        <v>398</v>
      </c>
      <c r="F26" s="269"/>
    </row>
    <row r="27" spans="2:6" ht="15.6" x14ac:dyDescent="0.3">
      <c r="B27" s="272"/>
      <c r="C27" s="269"/>
      <c r="D27" s="263"/>
      <c r="E27" s="115" t="s">
        <v>399</v>
      </c>
      <c r="F27" s="269"/>
    </row>
    <row r="28" spans="2:6" ht="31.2" x14ac:dyDescent="0.3">
      <c r="B28" s="272"/>
      <c r="C28" s="269"/>
      <c r="D28" s="263"/>
      <c r="E28" s="115" t="s">
        <v>400</v>
      </c>
      <c r="F28" s="269"/>
    </row>
    <row r="29" spans="2:6" ht="31.2" x14ac:dyDescent="0.3">
      <c r="B29" s="272"/>
      <c r="C29" s="269"/>
      <c r="D29" s="264"/>
      <c r="E29" s="115" t="s">
        <v>401</v>
      </c>
      <c r="F29" s="270"/>
    </row>
    <row r="30" spans="2:6" ht="15.6" customHeight="1" x14ac:dyDescent="0.3">
      <c r="B30" s="272"/>
      <c r="C30" s="269"/>
      <c r="D30" s="262" t="s">
        <v>76</v>
      </c>
      <c r="E30" s="119" t="s">
        <v>402</v>
      </c>
      <c r="F30" s="268">
        <v>1</v>
      </c>
    </row>
    <row r="31" spans="2:6" ht="15.6" x14ac:dyDescent="0.3">
      <c r="B31" s="272"/>
      <c r="C31" s="269"/>
      <c r="D31" s="263"/>
      <c r="E31" s="115" t="s">
        <v>403</v>
      </c>
      <c r="F31" s="269"/>
    </row>
    <row r="32" spans="2:6" ht="15.6" x14ac:dyDescent="0.3">
      <c r="B32" s="272"/>
      <c r="C32" s="269"/>
      <c r="D32" s="263"/>
      <c r="E32" s="115" t="s">
        <v>404</v>
      </c>
      <c r="F32" s="269"/>
    </row>
    <row r="33" spans="2:6" ht="15.6" x14ac:dyDescent="0.3">
      <c r="B33" s="272"/>
      <c r="C33" s="269"/>
      <c r="D33" s="263"/>
      <c r="E33" s="115" t="s">
        <v>405</v>
      </c>
      <c r="F33" s="269"/>
    </row>
    <row r="34" spans="2:6" ht="14.55" customHeight="1" x14ac:dyDescent="0.3">
      <c r="B34" s="272"/>
      <c r="C34" s="269"/>
      <c r="D34" s="264"/>
      <c r="E34" s="116" t="s">
        <v>408</v>
      </c>
      <c r="F34" s="270"/>
    </row>
    <row r="35" spans="2:6" ht="15.6" customHeight="1" x14ac:dyDescent="0.3">
      <c r="B35" s="272"/>
      <c r="C35" s="269"/>
      <c r="D35" s="262" t="s">
        <v>77</v>
      </c>
      <c r="E35" s="115" t="s">
        <v>409</v>
      </c>
      <c r="F35" s="268">
        <v>1</v>
      </c>
    </row>
    <row r="36" spans="2:6" ht="15.6" x14ac:dyDescent="0.3">
      <c r="B36" s="272"/>
      <c r="C36" s="269"/>
      <c r="D36" s="263"/>
      <c r="E36" s="115" t="s">
        <v>410</v>
      </c>
      <c r="F36" s="269"/>
    </row>
    <row r="37" spans="2:6" ht="15.6" x14ac:dyDescent="0.3">
      <c r="B37" s="272"/>
      <c r="C37" s="269"/>
      <c r="D37" s="263"/>
      <c r="E37" s="115" t="s">
        <v>411</v>
      </c>
      <c r="F37" s="269"/>
    </row>
    <row r="38" spans="2:6" ht="14.55" customHeight="1" x14ac:dyDescent="0.3">
      <c r="B38" s="273"/>
      <c r="C38" s="270"/>
      <c r="D38" s="264"/>
      <c r="E38" s="116" t="s">
        <v>412</v>
      </c>
      <c r="F38" s="270"/>
    </row>
    <row r="39" spans="2:6" ht="19.05" customHeight="1" thickBot="1" x14ac:dyDescent="0.35">
      <c r="B39" s="205" t="s">
        <v>39</v>
      </c>
      <c r="C39" s="206"/>
      <c r="D39" s="206"/>
      <c r="E39" s="207"/>
      <c r="F39" s="40">
        <f>SUM(F4:F38)/8</f>
        <v>0.875</v>
      </c>
    </row>
    <row r="40" spans="2:6" ht="15.6" customHeight="1" x14ac:dyDescent="0.3">
      <c r="B40" s="283">
        <v>2</v>
      </c>
      <c r="C40" s="274" t="s">
        <v>335</v>
      </c>
      <c r="D40" s="275" t="s">
        <v>126</v>
      </c>
      <c r="E40" s="120" t="s">
        <v>413</v>
      </c>
      <c r="F40" s="274"/>
    </row>
    <row r="41" spans="2:6" ht="15.6" x14ac:dyDescent="0.3">
      <c r="B41" s="284"/>
      <c r="C41" s="269"/>
      <c r="D41" s="263"/>
      <c r="E41" s="115" t="s">
        <v>414</v>
      </c>
      <c r="F41" s="269"/>
    </row>
    <row r="42" spans="2:6" ht="14.55" customHeight="1" thickBot="1" x14ac:dyDescent="0.35">
      <c r="B42" s="284"/>
      <c r="C42" s="269"/>
      <c r="D42" s="264"/>
      <c r="E42" s="116" t="s">
        <v>415</v>
      </c>
      <c r="F42" s="270"/>
    </row>
    <row r="43" spans="2:6" ht="15.6" x14ac:dyDescent="0.3">
      <c r="B43" s="284"/>
      <c r="C43" s="269"/>
      <c r="D43" s="262" t="s">
        <v>127</v>
      </c>
      <c r="E43" s="120" t="s">
        <v>413</v>
      </c>
      <c r="F43" s="268"/>
    </row>
    <row r="44" spans="2:6" ht="15.6" x14ac:dyDescent="0.3">
      <c r="B44" s="284"/>
      <c r="C44" s="269"/>
      <c r="D44" s="263"/>
      <c r="E44" s="115" t="s">
        <v>416</v>
      </c>
      <c r="F44" s="269"/>
    </row>
    <row r="45" spans="2:6" ht="14.55" customHeight="1" thickBot="1" x14ac:dyDescent="0.35">
      <c r="B45" s="284"/>
      <c r="C45" s="269"/>
      <c r="D45" s="264"/>
      <c r="E45" s="116" t="s">
        <v>417</v>
      </c>
      <c r="F45" s="270"/>
    </row>
    <row r="46" spans="2:6" ht="15.6" x14ac:dyDescent="0.3">
      <c r="B46" s="284"/>
      <c r="C46" s="269"/>
      <c r="D46" s="262" t="s">
        <v>128</v>
      </c>
      <c r="E46" s="120" t="s">
        <v>413</v>
      </c>
      <c r="F46" s="268"/>
    </row>
    <row r="47" spans="2:6" ht="15.6" x14ac:dyDescent="0.3">
      <c r="B47" s="284"/>
      <c r="C47" s="269"/>
      <c r="D47" s="263"/>
      <c r="E47" s="115" t="s">
        <v>418</v>
      </c>
      <c r="F47" s="269"/>
    </row>
    <row r="48" spans="2:6" ht="14.55" customHeight="1" thickBot="1" x14ac:dyDescent="0.35">
      <c r="B48" s="284"/>
      <c r="C48" s="269"/>
      <c r="D48" s="264"/>
      <c r="E48" s="116" t="s">
        <v>419</v>
      </c>
      <c r="F48" s="270"/>
    </row>
    <row r="49" spans="2:6" ht="15.6" x14ac:dyDescent="0.3">
      <c r="B49" s="284"/>
      <c r="C49" s="269"/>
      <c r="D49" s="262" t="s">
        <v>129</v>
      </c>
      <c r="E49" s="120" t="s">
        <v>413</v>
      </c>
      <c r="F49" s="268"/>
    </row>
    <row r="50" spans="2:6" ht="15.6" x14ac:dyDescent="0.3">
      <c r="B50" s="284"/>
      <c r="C50" s="269"/>
      <c r="D50" s="263"/>
      <c r="E50" s="115" t="s">
        <v>420</v>
      </c>
      <c r="F50" s="269"/>
    </row>
    <row r="51" spans="2:6" ht="14.55" customHeight="1" thickBot="1" x14ac:dyDescent="0.35">
      <c r="B51" s="284"/>
      <c r="C51" s="269"/>
      <c r="D51" s="264"/>
      <c r="E51" s="116" t="s">
        <v>421</v>
      </c>
      <c r="F51" s="270"/>
    </row>
    <row r="52" spans="2:6" ht="15.6" x14ac:dyDescent="0.3">
      <c r="B52" s="284"/>
      <c r="C52" s="269"/>
      <c r="D52" s="262" t="s">
        <v>130</v>
      </c>
      <c r="E52" s="120" t="s">
        <v>413</v>
      </c>
      <c r="F52" s="268"/>
    </row>
    <row r="53" spans="2:6" ht="15.6" x14ac:dyDescent="0.3">
      <c r="B53" s="284"/>
      <c r="C53" s="269"/>
      <c r="D53" s="263"/>
      <c r="E53" s="115" t="s">
        <v>422</v>
      </c>
      <c r="F53" s="269"/>
    </row>
    <row r="54" spans="2:6" ht="14.55" customHeight="1" thickBot="1" x14ac:dyDescent="0.35">
      <c r="B54" s="284"/>
      <c r="C54" s="269"/>
      <c r="D54" s="264"/>
      <c r="E54" s="116" t="s">
        <v>423</v>
      </c>
      <c r="F54" s="270"/>
    </row>
    <row r="55" spans="2:6" ht="15.6" x14ac:dyDescent="0.3">
      <c r="B55" s="284"/>
      <c r="C55" s="269"/>
      <c r="D55" s="262" t="s">
        <v>131</v>
      </c>
      <c r="E55" s="120" t="s">
        <v>413</v>
      </c>
      <c r="F55" s="268"/>
    </row>
    <row r="56" spans="2:6" ht="15.6" x14ac:dyDescent="0.3">
      <c r="B56" s="284"/>
      <c r="C56" s="269"/>
      <c r="D56" s="263"/>
      <c r="E56" s="115" t="s">
        <v>424</v>
      </c>
      <c r="F56" s="269"/>
    </row>
    <row r="57" spans="2:6" ht="14.55" customHeight="1" thickBot="1" x14ac:dyDescent="0.35">
      <c r="B57" s="284"/>
      <c r="C57" s="269"/>
      <c r="D57" s="264"/>
      <c r="E57" s="116" t="s">
        <v>425</v>
      </c>
      <c r="F57" s="270"/>
    </row>
    <row r="58" spans="2:6" ht="15.6" x14ac:dyDescent="0.3">
      <c r="B58" s="284"/>
      <c r="C58" s="269"/>
      <c r="D58" s="262" t="s">
        <v>183</v>
      </c>
      <c r="E58" s="120" t="s">
        <v>413</v>
      </c>
      <c r="F58" s="268"/>
    </row>
    <row r="59" spans="2:6" ht="15.6" x14ac:dyDescent="0.3">
      <c r="B59" s="284"/>
      <c r="C59" s="269"/>
      <c r="D59" s="263"/>
      <c r="E59" s="115" t="s">
        <v>426</v>
      </c>
      <c r="F59" s="269"/>
    </row>
    <row r="60" spans="2:6" ht="14.55" customHeight="1" x14ac:dyDescent="0.3">
      <c r="B60" s="285"/>
      <c r="C60" s="270"/>
      <c r="D60" s="264"/>
      <c r="E60" s="116" t="s">
        <v>427</v>
      </c>
      <c r="F60" s="270"/>
    </row>
    <row r="61" spans="2:6" ht="19.05" customHeight="1" thickBot="1" x14ac:dyDescent="0.35">
      <c r="B61" s="205" t="s">
        <v>215</v>
      </c>
      <c r="C61" s="206"/>
      <c r="D61" s="206"/>
      <c r="E61" s="207"/>
      <c r="F61" s="40">
        <f>SUM(F40:F60)/1</f>
        <v>0</v>
      </c>
    </row>
    <row r="62" spans="2:6" ht="31.2" x14ac:dyDescent="0.3">
      <c r="B62" s="271">
        <v>3</v>
      </c>
      <c r="C62" s="274" t="s">
        <v>79</v>
      </c>
      <c r="D62" s="275" t="s">
        <v>184</v>
      </c>
      <c r="E62" s="120" t="s">
        <v>428</v>
      </c>
      <c r="F62" s="274">
        <v>1</v>
      </c>
    </row>
    <row r="63" spans="2:6" ht="78" x14ac:dyDescent="0.3">
      <c r="B63" s="272"/>
      <c r="C63" s="269"/>
      <c r="D63" s="263"/>
      <c r="E63" s="115" t="s">
        <v>429</v>
      </c>
      <c r="F63" s="269"/>
    </row>
    <row r="64" spans="2:6" ht="46.8" x14ac:dyDescent="0.3">
      <c r="B64" s="272"/>
      <c r="C64" s="269"/>
      <c r="D64" s="263"/>
      <c r="E64" s="115" t="s">
        <v>430</v>
      </c>
      <c r="F64" s="269"/>
    </row>
    <row r="65" spans="2:6" ht="31.2" x14ac:dyDescent="0.3">
      <c r="B65" s="272"/>
      <c r="C65" s="269"/>
      <c r="D65" s="263"/>
      <c r="E65" s="115" t="s">
        <v>431</v>
      </c>
      <c r="F65" s="269"/>
    </row>
    <row r="66" spans="2:6" ht="46.8" x14ac:dyDescent="0.3">
      <c r="B66" s="272"/>
      <c r="C66" s="269"/>
      <c r="D66" s="264"/>
      <c r="E66" s="115" t="s">
        <v>432</v>
      </c>
      <c r="F66" s="270"/>
    </row>
    <row r="67" spans="2:6" ht="31.2" x14ac:dyDescent="0.3">
      <c r="B67" s="272"/>
      <c r="C67" s="269"/>
      <c r="D67" s="262" t="s">
        <v>80</v>
      </c>
      <c r="E67" s="115" t="s">
        <v>433</v>
      </c>
      <c r="F67" s="268">
        <v>1</v>
      </c>
    </row>
    <row r="68" spans="2:6" ht="31.2" x14ac:dyDescent="0.3">
      <c r="B68" s="272"/>
      <c r="C68" s="269"/>
      <c r="D68" s="263"/>
      <c r="E68" s="115" t="s">
        <v>434</v>
      </c>
      <c r="F68" s="269"/>
    </row>
    <row r="69" spans="2:6" ht="15.6" x14ac:dyDescent="0.3">
      <c r="B69" s="272"/>
      <c r="C69" s="269"/>
      <c r="D69" s="263"/>
      <c r="E69" s="115" t="s">
        <v>435</v>
      </c>
      <c r="F69" s="269"/>
    </row>
    <row r="70" spans="2:6" ht="31.2" x14ac:dyDescent="0.3">
      <c r="B70" s="272"/>
      <c r="C70" s="269"/>
      <c r="D70" s="263"/>
      <c r="E70" s="115" t="s">
        <v>436</v>
      </c>
      <c r="F70" s="269"/>
    </row>
    <row r="71" spans="2:6" ht="46.8" x14ac:dyDescent="0.3">
      <c r="B71" s="272"/>
      <c r="C71" s="269"/>
      <c r="D71" s="263"/>
      <c r="E71" s="115" t="s">
        <v>437</v>
      </c>
      <c r="F71" s="269"/>
    </row>
    <row r="72" spans="2:6" ht="31.2" x14ac:dyDescent="0.3">
      <c r="B72" s="272"/>
      <c r="C72" s="269"/>
      <c r="D72" s="263"/>
      <c r="E72" s="115" t="s">
        <v>438</v>
      </c>
      <c r="F72" s="269"/>
    </row>
    <row r="73" spans="2:6" ht="31.2" x14ac:dyDescent="0.3">
      <c r="B73" s="272"/>
      <c r="C73" s="269"/>
      <c r="D73" s="264"/>
      <c r="E73" s="115" t="s">
        <v>439</v>
      </c>
      <c r="F73" s="270"/>
    </row>
    <row r="74" spans="2:6" ht="15.6" customHeight="1" x14ac:dyDescent="0.3">
      <c r="B74" s="272"/>
      <c r="C74" s="269"/>
      <c r="D74" s="262" t="s">
        <v>81</v>
      </c>
      <c r="E74" s="121" t="s">
        <v>440</v>
      </c>
      <c r="F74" s="268">
        <v>1</v>
      </c>
    </row>
    <row r="75" spans="2:6" ht="31.2" x14ac:dyDescent="0.3">
      <c r="B75" s="272"/>
      <c r="C75" s="269"/>
      <c r="D75" s="263"/>
      <c r="E75" s="121" t="s">
        <v>441</v>
      </c>
      <c r="F75" s="269"/>
    </row>
    <row r="76" spans="2:6" ht="31.2" x14ac:dyDescent="0.3">
      <c r="B76" s="272"/>
      <c r="C76" s="269"/>
      <c r="D76" s="263"/>
      <c r="E76" s="121" t="s">
        <v>442</v>
      </c>
      <c r="F76" s="269"/>
    </row>
    <row r="77" spans="2:6" ht="31.2" x14ac:dyDescent="0.3">
      <c r="B77" s="272"/>
      <c r="C77" s="269"/>
      <c r="D77" s="263"/>
      <c r="E77" s="121" t="s">
        <v>443</v>
      </c>
      <c r="F77" s="269"/>
    </row>
    <row r="78" spans="2:6" ht="31.2" x14ac:dyDescent="0.3">
      <c r="B78" s="272"/>
      <c r="C78" s="269"/>
      <c r="D78" s="263"/>
      <c r="E78" s="121" t="s">
        <v>444</v>
      </c>
      <c r="F78" s="269"/>
    </row>
    <row r="79" spans="2:6" ht="15.6" x14ac:dyDescent="0.3">
      <c r="B79" s="272"/>
      <c r="C79" s="269"/>
      <c r="D79" s="263"/>
      <c r="E79" s="121" t="s">
        <v>445</v>
      </c>
      <c r="F79" s="269"/>
    </row>
    <row r="80" spans="2:6" ht="31.2" x14ac:dyDescent="0.3">
      <c r="B80" s="272"/>
      <c r="C80" s="269"/>
      <c r="D80" s="263"/>
      <c r="E80" s="121" t="s">
        <v>446</v>
      </c>
      <c r="F80" s="269"/>
    </row>
    <row r="81" spans="2:6" ht="31.2" x14ac:dyDescent="0.3">
      <c r="B81" s="272"/>
      <c r="C81" s="269"/>
      <c r="D81" s="263"/>
      <c r="E81" s="121" t="s">
        <v>447</v>
      </c>
      <c r="F81" s="269"/>
    </row>
    <row r="82" spans="2:6" ht="15.6" x14ac:dyDescent="0.3">
      <c r="B82" s="272"/>
      <c r="C82" s="269"/>
      <c r="D82" s="263"/>
      <c r="E82" s="121" t="s">
        <v>448</v>
      </c>
      <c r="F82" s="269"/>
    </row>
    <row r="83" spans="2:6" ht="31.2" x14ac:dyDescent="0.3">
      <c r="B83" s="272"/>
      <c r="C83" s="269"/>
      <c r="D83" s="263"/>
      <c r="E83" s="121" t="s">
        <v>449</v>
      </c>
      <c r="F83" s="269"/>
    </row>
    <row r="84" spans="2:6" ht="31.2" x14ac:dyDescent="0.3">
      <c r="B84" s="272"/>
      <c r="C84" s="269"/>
      <c r="D84" s="263"/>
      <c r="E84" s="121" t="s">
        <v>450</v>
      </c>
      <c r="F84" s="269"/>
    </row>
    <row r="85" spans="2:6" ht="15.6" x14ac:dyDescent="0.3">
      <c r="B85" s="272"/>
      <c r="C85" s="269"/>
      <c r="D85" s="263"/>
      <c r="E85" s="121" t="s">
        <v>451</v>
      </c>
      <c r="F85" s="269"/>
    </row>
    <row r="86" spans="2:6" ht="31.2" x14ac:dyDescent="0.3">
      <c r="B86" s="272"/>
      <c r="C86" s="269"/>
      <c r="D86" s="263"/>
      <c r="E86" s="121" t="s">
        <v>452</v>
      </c>
      <c r="F86" s="269"/>
    </row>
    <row r="87" spans="2:6" ht="31.2" x14ac:dyDescent="0.3">
      <c r="B87" s="272"/>
      <c r="C87" s="269"/>
      <c r="D87" s="263"/>
      <c r="E87" s="121" t="s">
        <v>453</v>
      </c>
      <c r="F87" s="269"/>
    </row>
    <row r="88" spans="2:6" ht="15.6" x14ac:dyDescent="0.3">
      <c r="B88" s="272"/>
      <c r="C88" s="269"/>
      <c r="D88" s="263"/>
      <c r="E88" s="121" t="s">
        <v>454</v>
      </c>
      <c r="F88" s="269"/>
    </row>
    <row r="89" spans="2:6" ht="14.55" customHeight="1" x14ac:dyDescent="0.3">
      <c r="B89" s="272"/>
      <c r="C89" s="269"/>
      <c r="D89" s="263"/>
      <c r="E89" s="116" t="s">
        <v>455</v>
      </c>
      <c r="F89" s="269"/>
    </row>
    <row r="90" spans="2:6" ht="14.55" customHeight="1" x14ac:dyDescent="0.3">
      <c r="B90" s="272"/>
      <c r="C90" s="269"/>
      <c r="D90" s="264"/>
      <c r="E90" s="122"/>
      <c r="F90" s="270"/>
    </row>
    <row r="91" spans="2:6" ht="31.2" x14ac:dyDescent="0.3">
      <c r="B91" s="272"/>
      <c r="C91" s="269"/>
      <c r="D91" s="262" t="s">
        <v>82</v>
      </c>
      <c r="E91" s="121" t="s">
        <v>456</v>
      </c>
      <c r="F91" s="268">
        <v>1</v>
      </c>
    </row>
    <row r="92" spans="2:6" ht="31.2" x14ac:dyDescent="0.3">
      <c r="B92" s="272"/>
      <c r="C92" s="269"/>
      <c r="D92" s="263"/>
      <c r="E92" s="121" t="s">
        <v>457</v>
      </c>
      <c r="F92" s="269"/>
    </row>
    <row r="93" spans="2:6" ht="31.2" x14ac:dyDescent="0.3">
      <c r="B93" s="272"/>
      <c r="C93" s="269"/>
      <c r="D93" s="263"/>
      <c r="E93" s="121" t="s">
        <v>458</v>
      </c>
      <c r="F93" s="269"/>
    </row>
    <row r="94" spans="2:6" ht="15.6" x14ac:dyDescent="0.3">
      <c r="B94" s="272"/>
      <c r="C94" s="269"/>
      <c r="D94" s="263"/>
      <c r="E94" s="121" t="s">
        <v>459</v>
      </c>
      <c r="F94" s="269"/>
    </row>
    <row r="95" spans="2:6" ht="31.2" x14ac:dyDescent="0.3">
      <c r="B95" s="272"/>
      <c r="C95" s="269"/>
      <c r="D95" s="263"/>
      <c r="E95" s="121" t="s">
        <v>460</v>
      </c>
      <c r="F95" s="269"/>
    </row>
    <row r="96" spans="2:6" ht="31.2" x14ac:dyDescent="0.3">
      <c r="B96" s="272"/>
      <c r="C96" s="269"/>
      <c r="D96" s="264"/>
      <c r="E96" s="121" t="s">
        <v>461</v>
      </c>
      <c r="F96" s="270"/>
    </row>
    <row r="97" spans="2:6" ht="31.2" x14ac:dyDescent="0.3">
      <c r="B97" s="272"/>
      <c r="C97" s="269"/>
      <c r="D97" s="262" t="s">
        <v>83</v>
      </c>
      <c r="E97" s="121" t="s">
        <v>462</v>
      </c>
      <c r="F97" s="268">
        <v>1</v>
      </c>
    </row>
    <row r="98" spans="2:6" ht="31.2" x14ac:dyDescent="0.3">
      <c r="B98" s="272"/>
      <c r="C98" s="269"/>
      <c r="D98" s="263"/>
      <c r="E98" s="121" t="s">
        <v>463</v>
      </c>
      <c r="F98" s="269"/>
    </row>
    <row r="99" spans="2:6" ht="15.6" x14ac:dyDescent="0.3">
      <c r="B99" s="272"/>
      <c r="C99" s="269"/>
      <c r="D99" s="263"/>
      <c r="E99" s="121" t="s">
        <v>464</v>
      </c>
      <c r="F99" s="269"/>
    </row>
    <row r="100" spans="2:6" ht="31.2" x14ac:dyDescent="0.3">
      <c r="B100" s="272"/>
      <c r="C100" s="269"/>
      <c r="D100" s="263"/>
      <c r="E100" s="121" t="s">
        <v>465</v>
      </c>
      <c r="F100" s="269"/>
    </row>
    <row r="101" spans="2:6" ht="31.2" x14ac:dyDescent="0.3">
      <c r="B101" s="272"/>
      <c r="C101" s="269"/>
      <c r="D101" s="263"/>
      <c r="E101" s="121" t="s">
        <v>466</v>
      </c>
      <c r="F101" s="269"/>
    </row>
    <row r="102" spans="2:6" ht="46.8" x14ac:dyDescent="0.3">
      <c r="B102" s="272"/>
      <c r="C102" s="269"/>
      <c r="D102" s="263"/>
      <c r="E102" s="121" t="s">
        <v>467</v>
      </c>
      <c r="F102" s="269"/>
    </row>
    <row r="103" spans="2:6" ht="46.8" x14ac:dyDescent="0.3">
      <c r="B103" s="272"/>
      <c r="C103" s="269"/>
      <c r="D103" s="263"/>
      <c r="E103" s="121" t="s">
        <v>468</v>
      </c>
      <c r="F103" s="269"/>
    </row>
    <row r="104" spans="2:6" ht="62.4" x14ac:dyDescent="0.3">
      <c r="B104" s="272"/>
      <c r="C104" s="269"/>
      <c r="D104" s="263"/>
      <c r="E104" s="121" t="s">
        <v>469</v>
      </c>
      <c r="F104" s="269"/>
    </row>
    <row r="105" spans="2:6" ht="78" x14ac:dyDescent="0.3">
      <c r="B105" s="272"/>
      <c r="C105" s="269"/>
      <c r="D105" s="264"/>
      <c r="E105" s="121" t="s">
        <v>470</v>
      </c>
      <c r="F105" s="270"/>
    </row>
    <row r="106" spans="2:6" ht="31.2" x14ac:dyDescent="0.3">
      <c r="B106" s="272"/>
      <c r="C106" s="269"/>
      <c r="D106" s="262" t="s">
        <v>84</v>
      </c>
      <c r="E106" s="121" t="s">
        <v>471</v>
      </c>
      <c r="F106" s="268">
        <v>1</v>
      </c>
    </row>
    <row r="107" spans="2:6" ht="14.55" customHeight="1" x14ac:dyDescent="0.3">
      <c r="B107" s="272"/>
      <c r="C107" s="269"/>
      <c r="D107" s="264"/>
      <c r="E107" s="116" t="s">
        <v>472</v>
      </c>
      <c r="F107" s="270"/>
    </row>
    <row r="108" spans="2:6" ht="15.6" x14ac:dyDescent="0.3">
      <c r="B108" s="272"/>
      <c r="C108" s="269"/>
      <c r="D108" s="262" t="s">
        <v>85</v>
      </c>
      <c r="E108" s="121" t="s">
        <v>473</v>
      </c>
      <c r="F108" s="268"/>
    </row>
    <row r="109" spans="2:6" ht="46.8" x14ac:dyDescent="0.3">
      <c r="B109" s="272"/>
      <c r="C109" s="269"/>
      <c r="D109" s="263"/>
      <c r="E109" s="121" t="s">
        <v>474</v>
      </c>
      <c r="F109" s="269"/>
    </row>
    <row r="110" spans="2:6" ht="31.2" x14ac:dyDescent="0.3">
      <c r="B110" s="272"/>
      <c r="C110" s="269"/>
      <c r="D110" s="263"/>
      <c r="E110" s="121" t="s">
        <v>475</v>
      </c>
      <c r="F110" s="269"/>
    </row>
    <row r="111" spans="2:6" ht="15.6" x14ac:dyDescent="0.3">
      <c r="B111" s="272"/>
      <c r="C111" s="269"/>
      <c r="D111" s="263"/>
      <c r="E111" s="121" t="s">
        <v>476</v>
      </c>
      <c r="F111" s="269"/>
    </row>
    <row r="112" spans="2:6" ht="31.2" x14ac:dyDescent="0.3">
      <c r="B112" s="272"/>
      <c r="C112" s="269"/>
      <c r="D112" s="263"/>
      <c r="E112" s="121" t="s">
        <v>477</v>
      </c>
      <c r="F112" s="269"/>
    </row>
    <row r="113" spans="2:6" ht="31.2" x14ac:dyDescent="0.3">
      <c r="B113" s="272"/>
      <c r="C113" s="269"/>
      <c r="D113" s="263"/>
      <c r="E113" s="121" t="s">
        <v>478</v>
      </c>
      <c r="F113" s="269"/>
    </row>
    <row r="114" spans="2:6" ht="31.2" x14ac:dyDescent="0.3">
      <c r="B114" s="272"/>
      <c r="C114" s="269"/>
      <c r="D114" s="263"/>
      <c r="E114" s="121" t="s">
        <v>479</v>
      </c>
      <c r="F114" s="269"/>
    </row>
    <row r="115" spans="2:6" ht="15.6" x14ac:dyDescent="0.3">
      <c r="B115" s="272"/>
      <c r="C115" s="269"/>
      <c r="D115" s="263"/>
      <c r="E115" s="121" t="s">
        <v>480</v>
      </c>
      <c r="F115" s="269"/>
    </row>
    <row r="116" spans="2:6" ht="31.2" x14ac:dyDescent="0.3">
      <c r="B116" s="272"/>
      <c r="C116" s="269"/>
      <c r="D116" s="263"/>
      <c r="E116" s="121" t="s">
        <v>481</v>
      </c>
      <c r="F116" s="269"/>
    </row>
    <row r="117" spans="2:6" ht="15.6" x14ac:dyDescent="0.3">
      <c r="B117" s="272"/>
      <c r="C117" s="269"/>
      <c r="D117" s="263"/>
      <c r="E117" s="121" t="s">
        <v>482</v>
      </c>
      <c r="F117" s="269"/>
    </row>
    <row r="118" spans="2:6" ht="31.2" x14ac:dyDescent="0.3">
      <c r="B118" s="272"/>
      <c r="C118" s="269"/>
      <c r="D118" s="263"/>
      <c r="E118" s="121" t="s">
        <v>483</v>
      </c>
      <c r="F118" s="269"/>
    </row>
    <row r="119" spans="2:6" ht="31.2" x14ac:dyDescent="0.3">
      <c r="B119" s="272"/>
      <c r="C119" s="269"/>
      <c r="D119" s="263"/>
      <c r="E119" s="121" t="s">
        <v>484</v>
      </c>
      <c r="F119" s="269"/>
    </row>
    <row r="120" spans="2:6" ht="31.2" x14ac:dyDescent="0.3">
      <c r="B120" s="272"/>
      <c r="C120" s="269"/>
      <c r="D120" s="263"/>
      <c r="E120" s="121" t="s">
        <v>485</v>
      </c>
      <c r="F120" s="269"/>
    </row>
    <row r="121" spans="2:6" ht="31.2" x14ac:dyDescent="0.3">
      <c r="B121" s="272"/>
      <c r="C121" s="269"/>
      <c r="D121" s="263"/>
      <c r="E121" s="121" t="s">
        <v>486</v>
      </c>
      <c r="F121" s="269"/>
    </row>
    <row r="122" spans="2:6" ht="62.4" x14ac:dyDescent="0.3">
      <c r="B122" s="272"/>
      <c r="C122" s="269"/>
      <c r="D122" s="263"/>
      <c r="E122" s="121" t="s">
        <v>487</v>
      </c>
      <c r="F122" s="269"/>
    </row>
    <row r="123" spans="2:6" ht="62.4" x14ac:dyDescent="0.3">
      <c r="B123" s="272"/>
      <c r="C123" s="269"/>
      <c r="D123" s="263"/>
      <c r="E123" s="121" t="s">
        <v>488</v>
      </c>
      <c r="F123" s="269"/>
    </row>
    <row r="124" spans="2:6" ht="31.2" x14ac:dyDescent="0.3">
      <c r="B124" s="272"/>
      <c r="C124" s="269"/>
      <c r="D124" s="263"/>
      <c r="E124" s="121" t="s">
        <v>489</v>
      </c>
      <c r="F124" s="269"/>
    </row>
    <row r="125" spans="2:6" ht="31.8" thickBot="1" x14ac:dyDescent="0.35">
      <c r="B125" s="273"/>
      <c r="C125" s="270"/>
      <c r="D125" s="264"/>
      <c r="E125" s="121" t="s">
        <v>490</v>
      </c>
      <c r="F125" s="270"/>
    </row>
    <row r="126" spans="2:6" s="37" customFormat="1" ht="19.05" customHeight="1" thickBot="1" x14ac:dyDescent="0.4">
      <c r="B126" s="205" t="s">
        <v>47</v>
      </c>
      <c r="C126" s="206"/>
      <c r="D126" s="206"/>
      <c r="E126" s="207"/>
      <c r="F126" s="290">
        <f>SUM(F62:F125)/7</f>
        <v>0.8571428571428571</v>
      </c>
    </row>
    <row r="127" spans="2:6" ht="15.6" customHeight="1" x14ac:dyDescent="0.3">
      <c r="B127" s="271">
        <v>4</v>
      </c>
      <c r="C127" s="274" t="s">
        <v>86</v>
      </c>
      <c r="D127" s="275" t="s">
        <v>87</v>
      </c>
      <c r="E127" s="123" t="s">
        <v>491</v>
      </c>
      <c r="F127" s="274">
        <v>1</v>
      </c>
    </row>
    <row r="128" spans="2:6" ht="15.6" x14ac:dyDescent="0.3">
      <c r="B128" s="272"/>
      <c r="C128" s="269"/>
      <c r="D128" s="263"/>
      <c r="E128" s="121" t="s">
        <v>492</v>
      </c>
      <c r="F128" s="269"/>
    </row>
    <row r="129" spans="2:6" ht="15.6" x14ac:dyDescent="0.3">
      <c r="B129" s="272"/>
      <c r="C129" s="269"/>
      <c r="D129" s="263"/>
      <c r="E129" s="121" t="s">
        <v>493</v>
      </c>
      <c r="F129" s="269"/>
    </row>
    <row r="130" spans="2:6" ht="15.6" x14ac:dyDescent="0.3">
      <c r="B130" s="272"/>
      <c r="C130" s="269"/>
      <c r="D130" s="263"/>
      <c r="E130" s="121" t="s">
        <v>494</v>
      </c>
      <c r="F130" s="269"/>
    </row>
    <row r="131" spans="2:6" ht="15.6" x14ac:dyDescent="0.3">
      <c r="B131" s="272"/>
      <c r="C131" s="269"/>
      <c r="D131" s="263"/>
      <c r="E131" s="121" t="s">
        <v>495</v>
      </c>
      <c r="F131" s="269"/>
    </row>
    <row r="132" spans="2:6" ht="15.6" x14ac:dyDescent="0.3">
      <c r="B132" s="272"/>
      <c r="C132" s="269"/>
      <c r="D132" s="263"/>
      <c r="E132" s="121" t="s">
        <v>496</v>
      </c>
      <c r="F132" s="269"/>
    </row>
    <row r="133" spans="2:6" ht="31.2" x14ac:dyDescent="0.3">
      <c r="B133" s="272"/>
      <c r="C133" s="269"/>
      <c r="D133" s="263"/>
      <c r="E133" s="121" t="s">
        <v>497</v>
      </c>
      <c r="F133" s="269"/>
    </row>
    <row r="134" spans="2:6" ht="15.6" x14ac:dyDescent="0.3">
      <c r="B134" s="272"/>
      <c r="C134" s="269"/>
      <c r="D134" s="263"/>
      <c r="E134" s="121" t="s">
        <v>498</v>
      </c>
      <c r="F134" s="269"/>
    </row>
    <row r="135" spans="2:6" ht="46.8" x14ac:dyDescent="0.3">
      <c r="B135" s="272"/>
      <c r="C135" s="269"/>
      <c r="D135" s="263"/>
      <c r="E135" s="121" t="s">
        <v>499</v>
      </c>
      <c r="F135" s="269"/>
    </row>
    <row r="136" spans="2:6" ht="31.2" x14ac:dyDescent="0.3">
      <c r="B136" s="272"/>
      <c r="C136" s="269"/>
      <c r="D136" s="264"/>
      <c r="E136" s="121" t="s">
        <v>500</v>
      </c>
      <c r="F136" s="270"/>
    </row>
    <row r="137" spans="2:6" ht="15.6" customHeight="1" x14ac:dyDescent="0.3">
      <c r="B137" s="272"/>
      <c r="C137" s="269"/>
      <c r="D137" s="262" t="s">
        <v>101</v>
      </c>
      <c r="E137" s="121" t="s">
        <v>501</v>
      </c>
      <c r="F137" s="268">
        <v>1</v>
      </c>
    </row>
    <row r="138" spans="2:6" ht="15.6" x14ac:dyDescent="0.3">
      <c r="B138" s="272"/>
      <c r="C138" s="269"/>
      <c r="D138" s="263"/>
      <c r="E138" s="121" t="s">
        <v>502</v>
      </c>
      <c r="F138" s="269"/>
    </row>
    <row r="139" spans="2:6" ht="14.55" customHeight="1" x14ac:dyDescent="0.3">
      <c r="B139" s="272"/>
      <c r="C139" s="269"/>
      <c r="D139" s="264"/>
      <c r="E139" s="116" t="s">
        <v>503</v>
      </c>
      <c r="F139" s="270"/>
    </row>
    <row r="140" spans="2:6" ht="15.6" customHeight="1" x14ac:dyDescent="0.3">
      <c r="B140" s="272"/>
      <c r="C140" s="269"/>
      <c r="D140" s="262" t="s">
        <v>504</v>
      </c>
      <c r="E140" s="121" t="s">
        <v>505</v>
      </c>
      <c r="F140" s="268"/>
    </row>
    <row r="141" spans="2:6" ht="15.6" x14ac:dyDescent="0.3">
      <c r="B141" s="272"/>
      <c r="C141" s="269"/>
      <c r="D141" s="263"/>
      <c r="E141" s="121" t="s">
        <v>506</v>
      </c>
      <c r="F141" s="269"/>
    </row>
    <row r="142" spans="2:6" ht="14.55" customHeight="1" x14ac:dyDescent="0.3">
      <c r="B142" s="272"/>
      <c r="C142" s="269"/>
      <c r="D142" s="264"/>
      <c r="E142" s="116" t="s">
        <v>507</v>
      </c>
      <c r="F142" s="270"/>
    </row>
    <row r="143" spans="2:6" ht="46.8" x14ac:dyDescent="0.3">
      <c r="B143" s="273"/>
      <c r="C143" s="270"/>
      <c r="D143" s="117" t="s">
        <v>88</v>
      </c>
      <c r="E143" s="124" t="s">
        <v>508</v>
      </c>
      <c r="F143" s="165"/>
    </row>
    <row r="144" spans="2:6" ht="19.05" customHeight="1" thickBot="1" x14ac:dyDescent="0.35">
      <c r="B144" s="205" t="s">
        <v>57</v>
      </c>
      <c r="C144" s="206"/>
      <c r="D144" s="206"/>
      <c r="E144" s="207"/>
      <c r="F144" s="40">
        <f>SUM(F127:F143)/4</f>
        <v>0.5</v>
      </c>
    </row>
    <row r="145" spans="2:6" ht="14.55" customHeight="1" x14ac:dyDescent="0.3">
      <c r="B145" s="280">
        <v>5</v>
      </c>
      <c r="C145" s="274" t="s">
        <v>89</v>
      </c>
      <c r="D145" s="275" t="s">
        <v>90</v>
      </c>
      <c r="E145" s="125" t="s">
        <v>509</v>
      </c>
      <c r="F145" s="274">
        <v>1</v>
      </c>
    </row>
    <row r="146" spans="2:6" ht="29.1" customHeight="1" x14ac:dyDescent="0.3">
      <c r="B146" s="281"/>
      <c r="C146" s="269"/>
      <c r="D146" s="263"/>
      <c r="E146" s="125" t="s">
        <v>510</v>
      </c>
      <c r="F146" s="269"/>
    </row>
    <row r="147" spans="2:6" ht="29.1" customHeight="1" x14ac:dyDescent="0.3">
      <c r="B147" s="281"/>
      <c r="C147" s="269"/>
      <c r="D147" s="263"/>
      <c r="E147" s="125" t="s">
        <v>511</v>
      </c>
      <c r="F147" s="269"/>
    </row>
    <row r="148" spans="2:6" ht="29.1" customHeight="1" x14ac:dyDescent="0.3">
      <c r="B148" s="281"/>
      <c r="C148" s="269"/>
      <c r="D148" s="263"/>
      <c r="E148" s="125" t="s">
        <v>512</v>
      </c>
      <c r="F148" s="269"/>
    </row>
    <row r="149" spans="2:6" ht="29.1" customHeight="1" x14ac:dyDescent="0.3">
      <c r="B149" s="281"/>
      <c r="C149" s="269"/>
      <c r="D149" s="263"/>
      <c r="E149" s="125" t="s">
        <v>513</v>
      </c>
      <c r="F149" s="269"/>
    </row>
    <row r="150" spans="2:6" ht="29.1" customHeight="1" x14ac:dyDescent="0.3">
      <c r="B150" s="281"/>
      <c r="C150" s="269"/>
      <c r="D150" s="263"/>
      <c r="E150" s="125" t="s">
        <v>514</v>
      </c>
      <c r="F150" s="269"/>
    </row>
    <row r="151" spans="2:6" ht="29.1" customHeight="1" x14ac:dyDescent="0.3">
      <c r="B151" s="281"/>
      <c r="C151" s="269"/>
      <c r="D151" s="263"/>
      <c r="E151" s="125" t="s">
        <v>515</v>
      </c>
      <c r="F151" s="269"/>
    </row>
    <row r="152" spans="2:6" ht="29.1" customHeight="1" x14ac:dyDescent="0.3">
      <c r="B152" s="281"/>
      <c r="C152" s="269"/>
      <c r="D152" s="263"/>
      <c r="E152" s="125" t="s">
        <v>516</v>
      </c>
      <c r="F152" s="269"/>
    </row>
    <row r="153" spans="2:6" ht="14.55" customHeight="1" x14ac:dyDescent="0.3">
      <c r="B153" s="281"/>
      <c r="C153" s="269"/>
      <c r="D153" s="263"/>
      <c r="E153" s="125" t="s">
        <v>517</v>
      </c>
      <c r="F153" s="269"/>
    </row>
    <row r="154" spans="2:6" ht="43.5" customHeight="1" x14ac:dyDescent="0.3">
      <c r="B154" s="281"/>
      <c r="C154" s="269"/>
      <c r="D154" s="263"/>
      <c r="E154" s="125" t="s">
        <v>518</v>
      </c>
      <c r="F154" s="269"/>
    </row>
    <row r="155" spans="2:6" ht="43.5" customHeight="1" x14ac:dyDescent="0.3">
      <c r="B155" s="281"/>
      <c r="C155" s="269"/>
      <c r="D155" s="263"/>
      <c r="E155" s="125" t="s">
        <v>519</v>
      </c>
      <c r="F155" s="269"/>
    </row>
    <row r="156" spans="2:6" ht="43.5" customHeight="1" x14ac:dyDescent="0.3">
      <c r="B156" s="281"/>
      <c r="C156" s="269"/>
      <c r="D156" s="263"/>
      <c r="E156" s="125" t="s">
        <v>520</v>
      </c>
      <c r="F156" s="269"/>
    </row>
    <row r="157" spans="2:6" ht="29.1" customHeight="1" x14ac:dyDescent="0.3">
      <c r="B157" s="281"/>
      <c r="C157" s="269"/>
      <c r="D157" s="263"/>
      <c r="E157" s="125" t="s">
        <v>521</v>
      </c>
      <c r="F157" s="269"/>
    </row>
    <row r="158" spans="2:6" ht="29.1" customHeight="1" x14ac:dyDescent="0.3">
      <c r="B158" s="281"/>
      <c r="C158" s="269"/>
      <c r="D158" s="263"/>
      <c r="E158" s="125" t="s">
        <v>522</v>
      </c>
      <c r="F158" s="269"/>
    </row>
    <row r="159" spans="2:6" ht="14.55" customHeight="1" x14ac:dyDescent="0.3">
      <c r="B159" s="281"/>
      <c r="C159" s="269"/>
      <c r="D159" s="263"/>
      <c r="E159" s="125" t="s">
        <v>523</v>
      </c>
      <c r="F159" s="269"/>
    </row>
    <row r="160" spans="2:6" ht="14.55" customHeight="1" x14ac:dyDescent="0.3">
      <c r="B160" s="281"/>
      <c r="C160" s="269"/>
      <c r="D160" s="263"/>
      <c r="E160" s="125" t="s">
        <v>524</v>
      </c>
      <c r="F160" s="269"/>
    </row>
    <row r="161" spans="2:6" ht="14.55" customHeight="1" x14ac:dyDescent="0.3">
      <c r="B161" s="281"/>
      <c r="C161" s="269"/>
      <c r="D161" s="264"/>
      <c r="E161" s="125" t="s">
        <v>525</v>
      </c>
      <c r="F161" s="270"/>
    </row>
    <row r="162" spans="2:6" ht="29.1" customHeight="1" x14ac:dyDescent="0.3">
      <c r="B162" s="281"/>
      <c r="C162" s="269"/>
      <c r="D162" s="262" t="s">
        <v>91</v>
      </c>
      <c r="E162" s="125" t="s">
        <v>526</v>
      </c>
      <c r="F162" s="268">
        <v>1</v>
      </c>
    </row>
    <row r="163" spans="2:6" ht="29.1" customHeight="1" x14ac:dyDescent="0.3">
      <c r="B163" s="281"/>
      <c r="C163" s="269"/>
      <c r="D163" s="263"/>
      <c r="E163" s="125" t="s">
        <v>527</v>
      </c>
      <c r="F163" s="269"/>
    </row>
    <row r="164" spans="2:6" ht="14.55" customHeight="1" x14ac:dyDescent="0.3">
      <c r="B164" s="281"/>
      <c r="C164" s="269"/>
      <c r="D164" s="263"/>
      <c r="E164" s="125" t="s">
        <v>528</v>
      </c>
      <c r="F164" s="269"/>
    </row>
    <row r="165" spans="2:6" ht="14.55" customHeight="1" x14ac:dyDescent="0.3">
      <c r="B165" s="281"/>
      <c r="C165" s="269"/>
      <c r="D165" s="263"/>
      <c r="E165" s="125" t="s">
        <v>529</v>
      </c>
      <c r="F165" s="269"/>
    </row>
    <row r="166" spans="2:6" ht="29.1" customHeight="1" x14ac:dyDescent="0.3">
      <c r="B166" s="281"/>
      <c r="C166" s="269"/>
      <c r="D166" s="263"/>
      <c r="E166" s="125" t="s">
        <v>530</v>
      </c>
      <c r="F166" s="269"/>
    </row>
    <row r="167" spans="2:6" ht="14.55" customHeight="1" x14ac:dyDescent="0.3">
      <c r="B167" s="281"/>
      <c r="C167" s="269"/>
      <c r="D167" s="263"/>
      <c r="E167" s="125" t="s">
        <v>531</v>
      </c>
      <c r="F167" s="269"/>
    </row>
    <row r="168" spans="2:6" ht="29.1" customHeight="1" x14ac:dyDescent="0.3">
      <c r="B168" s="281"/>
      <c r="C168" s="269"/>
      <c r="D168" s="263"/>
      <c r="E168" s="125" t="s">
        <v>532</v>
      </c>
      <c r="F168" s="269"/>
    </row>
    <row r="169" spans="2:6" ht="19.5" customHeight="1" x14ac:dyDescent="0.3">
      <c r="B169" s="281"/>
      <c r="C169" s="269"/>
      <c r="D169" s="263"/>
      <c r="E169" s="125" t="s">
        <v>533</v>
      </c>
      <c r="F169" s="269"/>
    </row>
    <row r="170" spans="2:6" ht="14.55" customHeight="1" x14ac:dyDescent="0.3">
      <c r="B170" s="281"/>
      <c r="C170" s="269"/>
      <c r="D170" s="264"/>
      <c r="E170" s="125" t="s">
        <v>534</v>
      </c>
      <c r="F170" s="270"/>
    </row>
    <row r="171" spans="2:6" ht="29.1" customHeight="1" x14ac:dyDescent="0.3">
      <c r="B171" s="281"/>
      <c r="C171" s="269"/>
      <c r="D171" s="262" t="s">
        <v>99</v>
      </c>
      <c r="E171" s="125" t="s">
        <v>535</v>
      </c>
      <c r="F171" s="268">
        <v>1</v>
      </c>
    </row>
    <row r="172" spans="2:6" ht="29.1" customHeight="1" x14ac:dyDescent="0.3">
      <c r="B172" s="281"/>
      <c r="C172" s="269"/>
      <c r="D172" s="263"/>
      <c r="E172" s="125" t="s">
        <v>536</v>
      </c>
      <c r="F172" s="269"/>
    </row>
    <row r="173" spans="2:6" ht="29.1" customHeight="1" x14ac:dyDescent="0.3">
      <c r="B173" s="281"/>
      <c r="C173" s="269"/>
      <c r="D173" s="264"/>
      <c r="E173" s="125" t="s">
        <v>537</v>
      </c>
      <c r="F173" s="270"/>
    </row>
    <row r="174" spans="2:6" ht="14.55" customHeight="1" x14ac:dyDescent="0.3">
      <c r="B174" s="281"/>
      <c r="C174" s="269"/>
      <c r="D174" s="262" t="s">
        <v>98</v>
      </c>
      <c r="E174" s="125" t="s">
        <v>538</v>
      </c>
      <c r="F174" s="268"/>
    </row>
    <row r="175" spans="2:6" ht="14.55" customHeight="1" x14ac:dyDescent="0.3">
      <c r="B175" s="281"/>
      <c r="C175" s="269"/>
      <c r="D175" s="263"/>
      <c r="E175" s="125" t="s">
        <v>539</v>
      </c>
      <c r="F175" s="269"/>
    </row>
    <row r="176" spans="2:6" ht="29.1" customHeight="1" x14ac:dyDescent="0.3">
      <c r="B176" s="281"/>
      <c r="C176" s="269"/>
      <c r="D176" s="263"/>
      <c r="E176" s="125" t="s">
        <v>540</v>
      </c>
      <c r="F176" s="269"/>
    </row>
    <row r="177" spans="2:6" ht="29.1" customHeight="1" x14ac:dyDescent="0.3">
      <c r="B177" s="281"/>
      <c r="C177" s="269"/>
      <c r="D177" s="263"/>
      <c r="E177" s="125" t="s">
        <v>541</v>
      </c>
      <c r="F177" s="269"/>
    </row>
    <row r="178" spans="2:6" ht="29.1" customHeight="1" x14ac:dyDescent="0.3">
      <c r="B178" s="281"/>
      <c r="C178" s="269"/>
      <c r="D178" s="264"/>
      <c r="E178" s="125" t="s">
        <v>542</v>
      </c>
      <c r="F178" s="270"/>
    </row>
    <row r="179" spans="2:6" ht="14.55" customHeight="1" x14ac:dyDescent="0.3">
      <c r="B179" s="281"/>
      <c r="C179" s="269"/>
      <c r="D179" s="262" t="s">
        <v>92</v>
      </c>
      <c r="E179" s="125" t="s">
        <v>543</v>
      </c>
      <c r="F179" s="268"/>
    </row>
    <row r="180" spans="2:6" ht="14.55" customHeight="1" x14ac:dyDescent="0.3">
      <c r="B180" s="281"/>
      <c r="C180" s="269"/>
      <c r="D180" s="263"/>
      <c r="E180" s="125" t="s">
        <v>544</v>
      </c>
      <c r="F180" s="269"/>
    </row>
    <row r="181" spans="2:6" ht="29.1" customHeight="1" x14ac:dyDescent="0.3">
      <c r="B181" s="282"/>
      <c r="C181" s="270"/>
      <c r="D181" s="264"/>
      <c r="E181" s="125" t="s">
        <v>545</v>
      </c>
      <c r="F181" s="270"/>
    </row>
    <row r="182" spans="2:6" ht="19.05" customHeight="1" thickBot="1" x14ac:dyDescent="0.35">
      <c r="B182" s="205" t="s">
        <v>233</v>
      </c>
      <c r="C182" s="206"/>
      <c r="D182" s="206"/>
      <c r="E182" s="207"/>
      <c r="F182" s="40">
        <f>SUM(F145:F181)/5</f>
        <v>0.6</v>
      </c>
    </row>
    <row r="183" spans="2:6" ht="15.6" customHeight="1" x14ac:dyDescent="0.3">
      <c r="B183" s="271">
        <v>6</v>
      </c>
      <c r="C183" s="274" t="s">
        <v>93</v>
      </c>
      <c r="D183" s="275" t="s">
        <v>94</v>
      </c>
      <c r="E183" s="122" t="s">
        <v>546</v>
      </c>
      <c r="F183" s="274">
        <v>1</v>
      </c>
    </row>
    <row r="184" spans="2:6" ht="15.6" x14ac:dyDescent="0.3">
      <c r="B184" s="272"/>
      <c r="C184" s="269"/>
      <c r="D184" s="263"/>
      <c r="E184" s="115" t="s">
        <v>547</v>
      </c>
      <c r="F184" s="269"/>
    </row>
    <row r="185" spans="2:6" ht="15.6" x14ac:dyDescent="0.3">
      <c r="B185" s="272"/>
      <c r="C185" s="269"/>
      <c r="D185" s="263"/>
      <c r="E185" s="115" t="s">
        <v>548</v>
      </c>
      <c r="F185" s="269"/>
    </row>
    <row r="186" spans="2:6" ht="31.2" x14ac:dyDescent="0.3">
      <c r="B186" s="272"/>
      <c r="C186" s="269"/>
      <c r="D186" s="264"/>
      <c r="E186" s="115" t="s">
        <v>549</v>
      </c>
      <c r="F186" s="270"/>
    </row>
    <row r="187" spans="2:6" ht="31.2" x14ac:dyDescent="0.3">
      <c r="B187" s="272"/>
      <c r="C187" s="269"/>
      <c r="D187" s="262" t="s">
        <v>95</v>
      </c>
      <c r="E187" s="115" t="s">
        <v>550</v>
      </c>
      <c r="F187" s="268">
        <v>1</v>
      </c>
    </row>
    <row r="188" spans="2:6" ht="31.2" x14ac:dyDescent="0.3">
      <c r="B188" s="272"/>
      <c r="C188" s="269"/>
      <c r="D188" s="263"/>
      <c r="E188" s="115" t="s">
        <v>551</v>
      </c>
      <c r="F188" s="269"/>
    </row>
    <row r="189" spans="2:6" ht="31.2" x14ac:dyDescent="0.3">
      <c r="B189" s="272"/>
      <c r="C189" s="269"/>
      <c r="D189" s="264"/>
      <c r="E189" s="115" t="s">
        <v>552</v>
      </c>
      <c r="F189" s="270"/>
    </row>
    <row r="190" spans="2:6" ht="31.2" x14ac:dyDescent="0.3">
      <c r="B190" s="272"/>
      <c r="C190" s="269"/>
      <c r="D190" s="262" t="s">
        <v>96</v>
      </c>
      <c r="E190" s="115" t="s">
        <v>553</v>
      </c>
      <c r="F190" s="268"/>
    </row>
    <row r="191" spans="2:6" ht="31.2" x14ac:dyDescent="0.3">
      <c r="B191" s="272"/>
      <c r="C191" s="269"/>
      <c r="D191" s="263"/>
      <c r="E191" s="115" t="s">
        <v>554</v>
      </c>
      <c r="F191" s="269"/>
    </row>
    <row r="192" spans="2:6" ht="31.2" x14ac:dyDescent="0.3">
      <c r="B192" s="272"/>
      <c r="C192" s="269"/>
      <c r="D192" s="263"/>
      <c r="E192" s="115" t="s">
        <v>555</v>
      </c>
      <c r="F192" s="269"/>
    </row>
    <row r="193" spans="2:6" ht="31.2" x14ac:dyDescent="0.3">
      <c r="B193" s="272"/>
      <c r="C193" s="269"/>
      <c r="D193" s="263"/>
      <c r="E193" s="115" t="s">
        <v>556</v>
      </c>
      <c r="F193" s="269"/>
    </row>
    <row r="194" spans="2:6" ht="31.2" x14ac:dyDescent="0.3">
      <c r="B194" s="272"/>
      <c r="C194" s="269"/>
      <c r="D194" s="263"/>
      <c r="E194" s="115" t="s">
        <v>557</v>
      </c>
      <c r="F194" s="269"/>
    </row>
    <row r="195" spans="2:6" ht="31.2" x14ac:dyDescent="0.3">
      <c r="B195" s="272"/>
      <c r="C195" s="269"/>
      <c r="D195" s="263"/>
      <c r="E195" s="115" t="s">
        <v>558</v>
      </c>
      <c r="F195" s="269"/>
    </row>
    <row r="196" spans="2:6" ht="31.2" x14ac:dyDescent="0.3">
      <c r="B196" s="272"/>
      <c r="C196" s="269"/>
      <c r="D196" s="263"/>
      <c r="E196" s="115" t="s">
        <v>559</v>
      </c>
      <c r="F196" s="269"/>
    </row>
    <row r="197" spans="2:6" ht="31.2" x14ac:dyDescent="0.3">
      <c r="B197" s="272"/>
      <c r="C197" s="269"/>
      <c r="D197" s="263"/>
      <c r="E197" s="115" t="s">
        <v>560</v>
      </c>
      <c r="F197" s="269"/>
    </row>
    <row r="198" spans="2:6" ht="31.2" x14ac:dyDescent="0.3">
      <c r="B198" s="272"/>
      <c r="C198" s="269"/>
      <c r="D198" s="263"/>
      <c r="E198" s="115" t="s">
        <v>561</v>
      </c>
      <c r="F198" s="269"/>
    </row>
    <row r="199" spans="2:6" ht="31.2" x14ac:dyDescent="0.3">
      <c r="B199" s="273"/>
      <c r="C199" s="270"/>
      <c r="D199" s="264"/>
      <c r="E199" s="115" t="s">
        <v>562</v>
      </c>
      <c r="F199" s="270"/>
    </row>
    <row r="200" spans="2:6" ht="19.05" customHeight="1" thickBot="1" x14ac:dyDescent="0.4">
      <c r="B200" s="265" t="s">
        <v>234</v>
      </c>
      <c r="C200" s="266"/>
      <c r="D200" s="266"/>
      <c r="E200" s="267"/>
      <c r="F200" s="40">
        <f>SUM(F183:F199)/3</f>
        <v>0.66666666666666663</v>
      </c>
    </row>
  </sheetData>
  <mergeCells count="82"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B144:E144"/>
    <mergeCell ref="B145:B181"/>
    <mergeCell ref="C145:C181"/>
    <mergeCell ref="D145:D161"/>
    <mergeCell ref="F145:F161"/>
    <mergeCell ref="D162:D170"/>
    <mergeCell ref="F162:F170"/>
    <mergeCell ref="D171:D173"/>
    <mergeCell ref="F171:F173"/>
    <mergeCell ref="D174:D178"/>
    <mergeCell ref="D190:D199"/>
    <mergeCell ref="F190:F199"/>
    <mergeCell ref="B200:E200"/>
    <mergeCell ref="F174:F178"/>
    <mergeCell ref="D179:D181"/>
    <mergeCell ref="F179:F181"/>
    <mergeCell ref="B182:E182"/>
    <mergeCell ref="B183:B199"/>
    <mergeCell ref="C183:C199"/>
    <mergeCell ref="D183:D186"/>
    <mergeCell ref="F183:F186"/>
    <mergeCell ref="D187:D189"/>
    <mergeCell ref="F187:F18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10. PN RPJMN</vt:lpstr>
      <vt:lpstr>11. PN RPJMN_Prov-Kab-Kot</vt:lpstr>
      <vt:lpstr>12. Target RPJMN-RPJMD-RPD-PROV</vt:lpstr>
      <vt:lpstr>12. Target RPJMN-RPJMD-RPDKABKO</vt:lpstr>
      <vt:lpstr>13. Pemetaan Kebijakan</vt:lpstr>
      <vt:lpstr>14. Sasaran PN</vt:lpstr>
      <vt:lpstr>15. Evaluasi Pelaksanaan</vt:lpstr>
      <vt:lpstr>16. Isu Strategis</vt:lpstr>
      <vt:lpstr>20. PN RKP_Prov</vt:lpstr>
      <vt:lpstr>20. PN RKP_Kabupaten</vt:lpstr>
      <vt:lpstr>20. PN RKP_Kota</vt:lpstr>
      <vt:lpstr>20. PN RKP_Kab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zitasetya</dc:creator>
  <cp:lastModifiedBy>BAPPENAS</cp:lastModifiedBy>
  <dcterms:created xsi:type="dcterms:W3CDTF">2020-01-16T07:23:13Z</dcterms:created>
  <dcterms:modified xsi:type="dcterms:W3CDTF">2024-02-09T07:32:40Z</dcterms:modified>
</cp:coreProperties>
</file>