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ppenas\Downloads\"/>
    </mc:Choice>
  </mc:AlternateContent>
  <xr:revisionPtr revIDLastSave="0" documentId="13_ncr:1_{CBCB6442-58B5-4FF8-97BB-221EE13761F9}" xr6:coauthVersionLast="36" xr6:coauthVersionMax="36" xr10:uidLastSave="{00000000-0000-0000-0000-000000000000}"/>
  <bookViews>
    <workbookView xWindow="0" yWindow="0" windowWidth="23040" windowHeight="8940" xr2:uid="{8F3F1942-F36E-466A-B0DE-C3E91A2E2D1E}"/>
  </bookViews>
  <sheets>
    <sheet name="LEMBAR PENILAIAN" sheetId="1" r:id="rId1"/>
    <sheet name="REKAPITULASI ITEM" sheetId="5" r:id="rId2"/>
    <sheet name="Sheet2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K200" i="5" l="1"/>
  <c r="D14" i="5"/>
  <c r="BV46" i="1" l="1"/>
  <c r="CB26" i="1"/>
  <c r="CB36" i="1"/>
  <c r="CB46" i="1"/>
  <c r="CB56" i="1"/>
  <c r="CB66" i="1"/>
  <c r="CB76" i="1"/>
  <c r="CB86" i="1"/>
  <c r="CB96" i="1"/>
  <c r="CB106" i="1"/>
  <c r="CB116" i="1"/>
  <c r="CB126" i="1"/>
  <c r="CB133" i="1"/>
  <c r="CB139" i="1"/>
  <c r="CB147" i="1"/>
  <c r="CB155" i="1"/>
  <c r="CB164" i="1"/>
  <c r="CB173" i="1"/>
  <c r="CB182" i="1"/>
  <c r="CB190" i="1"/>
  <c r="CB198" i="1"/>
  <c r="CB201" i="1"/>
  <c r="CB207" i="1"/>
  <c r="CB209" i="1"/>
  <c r="CB214" i="1"/>
  <c r="CB25" i="1" l="1"/>
  <c r="CA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CA26" i="1"/>
  <c r="CA36" i="1"/>
  <c r="CA46" i="1"/>
  <c r="CA56" i="1"/>
  <c r="CA66" i="1"/>
  <c r="CA76" i="1"/>
  <c r="CA86" i="1"/>
  <c r="CA96" i="1"/>
  <c r="CA106" i="1"/>
  <c r="CA116" i="1"/>
  <c r="CA126" i="1"/>
  <c r="CA133" i="1"/>
  <c r="CA139" i="1"/>
  <c r="CA147" i="1"/>
  <c r="CA155" i="1"/>
  <c r="CA164" i="1"/>
  <c r="CA173" i="1"/>
  <c r="CA182" i="1"/>
  <c r="CA190" i="1"/>
  <c r="CA198" i="1"/>
  <c r="CA201" i="1"/>
  <c r="CA207" i="1"/>
  <c r="CA209" i="1"/>
  <c r="CA214" i="1"/>
  <c r="AB25" i="1" l="1"/>
  <c r="AT25" i="1" s="1"/>
  <c r="BL25" i="1"/>
  <c r="CG25" i="1" s="1"/>
  <c r="AJ25" i="1"/>
  <c r="BB25" i="1" s="1"/>
  <c r="BT25" i="1"/>
  <c r="CO25" i="1" s="1"/>
  <c r="BM25" i="1"/>
  <c r="CH25" i="1" s="1"/>
  <c r="AC25" i="1"/>
  <c r="AU25" i="1" s="1"/>
  <c r="BU25" i="1"/>
  <c r="CP25" i="1" s="1"/>
  <c r="AK25" i="1"/>
  <c r="BC25" i="1" s="1"/>
  <c r="BV25" i="1"/>
  <c r="CQ25" i="1" s="1"/>
  <c r="AL25" i="1"/>
  <c r="BD25" i="1" s="1"/>
  <c r="AA25" i="1"/>
  <c r="AS25" i="1" s="1"/>
  <c r="BK25" i="1"/>
  <c r="CF25" i="1" s="1"/>
  <c r="BO25" i="1"/>
  <c r="CJ25" i="1" s="1"/>
  <c r="AE25" i="1"/>
  <c r="AW25" i="1" s="1"/>
  <c r="BW25" i="1"/>
  <c r="CR25" i="1" s="1"/>
  <c r="AM25" i="1"/>
  <c r="BE25" i="1" s="1"/>
  <c r="BN25" i="1"/>
  <c r="CI25" i="1" s="1"/>
  <c r="AD25" i="1"/>
  <c r="AV25" i="1" s="1"/>
  <c r="BP25" i="1"/>
  <c r="CK25" i="1" s="1"/>
  <c r="AF25" i="1"/>
  <c r="AX25" i="1" s="1"/>
  <c r="BX25" i="1"/>
  <c r="CS25" i="1" s="1"/>
  <c r="AN25" i="1"/>
  <c r="BF25" i="1" s="1"/>
  <c r="AI25" i="1"/>
  <c r="BA25" i="1" s="1"/>
  <c r="BS25" i="1"/>
  <c r="CN25" i="1" s="1"/>
  <c r="BI25" i="1"/>
  <c r="CD25" i="1" s="1"/>
  <c r="Y25" i="1"/>
  <c r="AQ25" i="1" s="1"/>
  <c r="AG25" i="1"/>
  <c r="AY25" i="1" s="1"/>
  <c r="BQ25" i="1"/>
  <c r="CL25" i="1" s="1"/>
  <c r="AO25" i="1"/>
  <c r="BG25" i="1" s="1"/>
  <c r="BY25" i="1"/>
  <c r="CT25" i="1" s="1"/>
  <c r="Z25" i="1"/>
  <c r="AR25" i="1" s="1"/>
  <c r="BJ25" i="1"/>
  <c r="CE25" i="1" s="1"/>
  <c r="AH25" i="1"/>
  <c r="AZ25" i="1" s="1"/>
  <c r="BR25" i="1"/>
  <c r="CM25" i="1" s="1"/>
  <c r="AP25" i="1"/>
  <c r="BH25" i="1" s="1"/>
  <c r="BZ25" i="1"/>
  <c r="CU25" i="1" s="1"/>
  <c r="C5" i="5"/>
  <c r="D9" i="5" l="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T159" i="5"/>
  <c r="U159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T160" i="5"/>
  <c r="U160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S187" i="5"/>
  <c r="T187" i="5"/>
  <c r="U187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S188" i="5"/>
  <c r="T188" i="5"/>
  <c r="U188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S189" i="5"/>
  <c r="T189" i="5"/>
  <c r="U189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S190" i="5"/>
  <c r="T190" i="5"/>
  <c r="U190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S191" i="5"/>
  <c r="T191" i="5"/>
  <c r="U191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S192" i="5"/>
  <c r="T192" i="5"/>
  <c r="U192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S193" i="5"/>
  <c r="T193" i="5"/>
  <c r="U193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S194" i="5"/>
  <c r="T194" i="5"/>
  <c r="U194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S195" i="5"/>
  <c r="T195" i="5"/>
  <c r="U195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S196" i="5"/>
  <c r="T196" i="5"/>
  <c r="U196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S197" i="5"/>
  <c r="T197" i="5"/>
  <c r="U197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S198" i="5"/>
  <c r="T198" i="5"/>
  <c r="U198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S199" i="5"/>
  <c r="T199" i="5"/>
  <c r="U199" i="5"/>
  <c r="D200" i="5"/>
  <c r="E200" i="5"/>
  <c r="F200" i="5"/>
  <c r="G200" i="5"/>
  <c r="H200" i="5"/>
  <c r="I200" i="5"/>
  <c r="J200" i="5"/>
  <c r="L200" i="5"/>
  <c r="M200" i="5"/>
  <c r="N200" i="5"/>
  <c r="O200" i="5"/>
  <c r="P200" i="5"/>
  <c r="Q200" i="5"/>
  <c r="R200" i="5"/>
  <c r="S200" i="5"/>
  <c r="T200" i="5"/>
  <c r="U200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S201" i="5"/>
  <c r="T201" i="5"/>
  <c r="U201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T202" i="5"/>
  <c r="U202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D8" i="5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BJ209" i="1"/>
  <c r="CE209" i="1" s="1"/>
  <c r="BK209" i="1"/>
  <c r="CF209" i="1" s="1"/>
  <c r="BL209" i="1"/>
  <c r="CG209" i="1" s="1"/>
  <c r="BM209" i="1"/>
  <c r="CH209" i="1" s="1"/>
  <c r="BN209" i="1"/>
  <c r="CI209" i="1" s="1"/>
  <c r="BO209" i="1"/>
  <c r="CJ209" i="1" s="1"/>
  <c r="BP209" i="1"/>
  <c r="CK209" i="1" s="1"/>
  <c r="BQ209" i="1"/>
  <c r="CL209" i="1" s="1"/>
  <c r="BR209" i="1"/>
  <c r="CM209" i="1" s="1"/>
  <c r="BS209" i="1"/>
  <c r="CN209" i="1" s="1"/>
  <c r="BT209" i="1"/>
  <c r="CO209" i="1" s="1"/>
  <c r="BU209" i="1"/>
  <c r="CP209" i="1" s="1"/>
  <c r="BV209" i="1"/>
  <c r="CQ209" i="1" s="1"/>
  <c r="BW209" i="1"/>
  <c r="CR209" i="1" s="1"/>
  <c r="BX209" i="1"/>
  <c r="CS209" i="1" s="1"/>
  <c r="BY209" i="1"/>
  <c r="CT209" i="1" s="1"/>
  <c r="BZ209" i="1"/>
  <c r="CU209" i="1" s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BJ201" i="1"/>
  <c r="CE201" i="1" s="1"/>
  <c r="BK201" i="1"/>
  <c r="CF201" i="1" s="1"/>
  <c r="BL201" i="1"/>
  <c r="CG201" i="1" s="1"/>
  <c r="BM201" i="1"/>
  <c r="CH201" i="1" s="1"/>
  <c r="BN201" i="1"/>
  <c r="CI201" i="1" s="1"/>
  <c r="BO201" i="1"/>
  <c r="CJ201" i="1" s="1"/>
  <c r="BP201" i="1"/>
  <c r="CK201" i="1" s="1"/>
  <c r="BQ201" i="1"/>
  <c r="CL201" i="1" s="1"/>
  <c r="BR201" i="1"/>
  <c r="CM201" i="1" s="1"/>
  <c r="BS201" i="1"/>
  <c r="CN201" i="1" s="1"/>
  <c r="BT201" i="1"/>
  <c r="CO201" i="1" s="1"/>
  <c r="BU201" i="1"/>
  <c r="CP201" i="1" s="1"/>
  <c r="BV201" i="1"/>
  <c r="CQ201" i="1" s="1"/>
  <c r="BW201" i="1"/>
  <c r="CR201" i="1" s="1"/>
  <c r="BX201" i="1"/>
  <c r="CS201" i="1" s="1"/>
  <c r="BY201" i="1"/>
  <c r="CT201" i="1" s="1"/>
  <c r="BZ201" i="1"/>
  <c r="CU201" i="1" s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W46" i="1"/>
  <c r="BX46" i="1"/>
  <c r="BY46" i="1"/>
  <c r="BZ4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U7" i="5"/>
  <c r="T7" i="5"/>
  <c r="BI214" i="1"/>
  <c r="BI207" i="1"/>
  <c r="BI198" i="1"/>
  <c r="BI190" i="1"/>
  <c r="BI182" i="1"/>
  <c r="BI173" i="1"/>
  <c r="BI164" i="1"/>
  <c r="BI155" i="1"/>
  <c r="BI147" i="1"/>
  <c r="BI139" i="1"/>
  <c r="BI133" i="1"/>
  <c r="BI126" i="1"/>
  <c r="BI116" i="1"/>
  <c r="BI106" i="1"/>
  <c r="BI96" i="1"/>
  <c r="BI86" i="1"/>
  <c r="BI76" i="1"/>
  <c r="BI66" i="1"/>
  <c r="BI56" i="1"/>
  <c r="BI46" i="1"/>
  <c r="BI36" i="1"/>
  <c r="BI26" i="1"/>
  <c r="CC214" i="1" l="1"/>
  <c r="CU214" i="1" s="1"/>
  <c r="CC207" i="1"/>
  <c r="CC198" i="1"/>
  <c r="CU198" i="1" s="1"/>
  <c r="CC190" i="1"/>
  <c r="CU190" i="1" s="1"/>
  <c r="CC182" i="1"/>
  <c r="CC173" i="1"/>
  <c r="CU173" i="1" s="1"/>
  <c r="CC164" i="1"/>
  <c r="CC155" i="1"/>
  <c r="CC147" i="1"/>
  <c r="CU147" i="1" s="1"/>
  <c r="CC139" i="1"/>
  <c r="CU139" i="1" s="1"/>
  <c r="CC133" i="1"/>
  <c r="CC126" i="1"/>
  <c r="CU126" i="1" s="1"/>
  <c r="CC116" i="1"/>
  <c r="CC106" i="1"/>
  <c r="CC96" i="1"/>
  <c r="CQ96" i="1" s="1"/>
  <c r="CC86" i="1"/>
  <c r="CU86" i="1" s="1"/>
  <c r="CC76" i="1"/>
  <c r="CU76" i="1" s="1"/>
  <c r="CC66" i="1"/>
  <c r="CU66" i="1" s="1"/>
  <c r="CC56" i="1"/>
  <c r="CU56" i="1" s="1"/>
  <c r="CC46" i="1"/>
  <c r="CC36" i="1"/>
  <c r="CC26" i="1"/>
  <c r="R7" i="5"/>
  <c r="S7" i="5"/>
  <c r="Q7" i="5"/>
  <c r="P7" i="5"/>
  <c r="O7" i="5"/>
  <c r="N7" i="5"/>
  <c r="M7" i="5"/>
  <c r="L7" i="5"/>
  <c r="K7" i="5"/>
  <c r="J7" i="5"/>
  <c r="I7" i="5"/>
  <c r="H7" i="5"/>
  <c r="G7" i="5"/>
  <c r="CK155" i="1" l="1"/>
  <c r="CM96" i="1"/>
  <c r="CO164" i="1"/>
  <c r="CO26" i="1"/>
  <c r="CH173" i="1"/>
  <c r="CS36" i="1"/>
  <c r="CE116" i="1"/>
  <c r="CO182" i="1"/>
  <c r="CU164" i="1"/>
  <c r="CO86" i="1"/>
  <c r="CJ46" i="1"/>
  <c r="CP126" i="1"/>
  <c r="CS190" i="1"/>
  <c r="CU96" i="1"/>
  <c r="CU46" i="1"/>
  <c r="CJ56" i="1"/>
  <c r="CG198" i="1"/>
  <c r="CU106" i="1"/>
  <c r="CU182" i="1"/>
  <c r="CN66" i="1"/>
  <c r="CM139" i="1"/>
  <c r="CR207" i="1"/>
  <c r="CU207" i="1"/>
  <c r="CU26" i="1"/>
  <c r="CU116" i="1"/>
  <c r="CD76" i="1"/>
  <c r="CH147" i="1"/>
  <c r="CE214" i="1"/>
  <c r="CU155" i="1"/>
  <c r="CU133" i="1"/>
  <c r="CU36" i="1"/>
  <c r="CT126" i="1"/>
  <c r="CQ173" i="1"/>
  <c r="CH46" i="1"/>
  <c r="CE133" i="1"/>
  <c r="CN214" i="1"/>
  <c r="CS116" i="1"/>
  <c r="CI56" i="1"/>
  <c r="CT26" i="1"/>
  <c r="CJ182" i="1"/>
  <c r="CF190" i="1"/>
  <c r="CQ56" i="1"/>
  <c r="CO198" i="1"/>
  <c r="CR182" i="1"/>
  <c r="CN190" i="1"/>
  <c r="CR214" i="1"/>
  <c r="CK190" i="1"/>
  <c r="CG182" i="1"/>
  <c r="CN56" i="1"/>
  <c r="CJ26" i="1"/>
  <c r="CG147" i="1"/>
  <c r="CO106" i="1"/>
  <c r="CT36" i="1"/>
  <c r="CI214" i="1"/>
  <c r="CQ36" i="1"/>
  <c r="CI198" i="1"/>
  <c r="CG126" i="1"/>
  <c r="CR126" i="1"/>
  <c r="CK133" i="1"/>
  <c r="CL86" i="1"/>
  <c r="CG164" i="1"/>
  <c r="CP164" i="1"/>
  <c r="CE106" i="1"/>
  <c r="CR155" i="1"/>
  <c r="CR86" i="1"/>
  <c r="CL155" i="1"/>
  <c r="CI106" i="1"/>
  <c r="CE182" i="1"/>
  <c r="CG26" i="1"/>
  <c r="CT155" i="1"/>
  <c r="CH190" i="1"/>
  <c r="CK76" i="1"/>
  <c r="CH133" i="1"/>
  <c r="CM182" i="1"/>
  <c r="CS26" i="1"/>
  <c r="CK56" i="1"/>
  <c r="CP116" i="1"/>
  <c r="CM164" i="1"/>
  <c r="CR96" i="1"/>
  <c r="CJ155" i="1"/>
  <c r="CD26" i="1"/>
  <c r="CF155" i="1"/>
  <c r="CM106" i="1"/>
  <c r="CL126" i="1"/>
  <c r="CT106" i="1"/>
  <c r="CP133" i="1"/>
  <c r="CO155" i="1"/>
  <c r="CL198" i="1"/>
  <c r="CP76" i="1"/>
  <c r="CI46" i="1"/>
  <c r="CG86" i="1"/>
  <c r="CE96" i="1"/>
  <c r="CK36" i="1"/>
  <c r="CR106" i="1"/>
  <c r="CH155" i="1"/>
  <c r="CF26" i="1"/>
  <c r="CH116" i="1"/>
  <c r="CQ198" i="1"/>
  <c r="CF36" i="1"/>
  <c r="CH96" i="1"/>
  <c r="CO126" i="1"/>
  <c r="CQ190" i="1"/>
  <c r="CF198" i="1"/>
  <c r="CN26" i="1"/>
  <c r="CM133" i="1"/>
  <c r="CO147" i="1"/>
  <c r="CJ147" i="1"/>
  <c r="CH214" i="1"/>
  <c r="CR66" i="1"/>
  <c r="CE139" i="1"/>
  <c r="CD147" i="1"/>
  <c r="CT207" i="1"/>
  <c r="CP173" i="1"/>
  <c r="CH139" i="1"/>
  <c r="CR116" i="1"/>
  <c r="CJ76" i="1"/>
  <c r="CT46" i="1"/>
  <c r="CF182" i="1"/>
  <c r="CG214" i="1"/>
  <c r="CM190" i="1"/>
  <c r="CE155" i="1"/>
  <c r="CO133" i="1"/>
  <c r="CG96" i="1"/>
  <c r="CQ66" i="1"/>
  <c r="CI26" i="1"/>
  <c r="CF207" i="1"/>
  <c r="CL182" i="1"/>
  <c r="CN126" i="1"/>
  <c r="CF86" i="1"/>
  <c r="CP56" i="1"/>
  <c r="CL139" i="1"/>
  <c r="CO207" i="1"/>
  <c r="CK173" i="1"/>
  <c r="CM116" i="1"/>
  <c r="CE76" i="1"/>
  <c r="CO46" i="1"/>
  <c r="CP155" i="1"/>
  <c r="CK214" i="1"/>
  <c r="CM173" i="1"/>
  <c r="CS96" i="1"/>
  <c r="CQ46" i="1"/>
  <c r="CP86" i="1"/>
  <c r="CH182" i="1"/>
  <c r="CF139" i="1"/>
  <c r="CN106" i="1"/>
  <c r="CL56" i="1"/>
  <c r="CT173" i="1"/>
  <c r="CM214" i="1"/>
  <c r="CI182" i="1"/>
  <c r="CS155" i="1"/>
  <c r="CK126" i="1"/>
  <c r="CM56" i="1"/>
  <c r="CT198" i="1"/>
  <c r="CQ207" i="1"/>
  <c r="CM66" i="1"/>
  <c r="CH207" i="1"/>
  <c r="CH198" i="1"/>
  <c r="CF164" i="1"/>
  <c r="CP139" i="1"/>
  <c r="CH106" i="1"/>
  <c r="CR76" i="1"/>
  <c r="CJ36" i="1"/>
  <c r="CL173" i="1"/>
  <c r="CO214" i="1"/>
  <c r="CM155" i="1"/>
  <c r="CE126" i="1"/>
  <c r="CO96" i="1"/>
  <c r="CG56" i="1"/>
  <c r="CQ26" i="1"/>
  <c r="CN207" i="1"/>
  <c r="CT182" i="1"/>
  <c r="CL147" i="1"/>
  <c r="CN86" i="1"/>
  <c r="CF46" i="1"/>
  <c r="CL106" i="1"/>
  <c r="CK198" i="1"/>
  <c r="CS173" i="1"/>
  <c r="CK139" i="1"/>
  <c r="CM76" i="1"/>
  <c r="CE36" i="1"/>
  <c r="CR133" i="1"/>
  <c r="CS214" i="1"/>
  <c r="CS133" i="1"/>
  <c r="CI86" i="1"/>
  <c r="CG36" i="1"/>
  <c r="CP46" i="1"/>
  <c r="CP182" i="1"/>
  <c r="CN139" i="1"/>
  <c r="CL96" i="1"/>
  <c r="CT56" i="1"/>
  <c r="CN147" i="1"/>
  <c r="CQ182" i="1"/>
  <c r="CI147" i="1"/>
  <c r="CS126" i="1"/>
  <c r="CK86" i="1"/>
  <c r="CN182" i="1"/>
  <c r="CJ190" i="1"/>
  <c r="CM198" i="1"/>
  <c r="CN198" i="1"/>
  <c r="CP198" i="1"/>
  <c r="CN164" i="1"/>
  <c r="CF133" i="1"/>
  <c r="CP106" i="1"/>
  <c r="CH66" i="1"/>
  <c r="CR36" i="1"/>
  <c r="CF147" i="1"/>
  <c r="CE207" i="1"/>
  <c r="CK182" i="1"/>
  <c r="CM126" i="1"/>
  <c r="CE86" i="1"/>
  <c r="CO56" i="1"/>
  <c r="CR164" i="1"/>
  <c r="CJ173" i="1"/>
  <c r="CT147" i="1"/>
  <c r="CL116" i="1"/>
  <c r="CN46" i="1"/>
  <c r="CH86" i="1"/>
  <c r="CS198" i="1"/>
  <c r="CI164" i="1"/>
  <c r="CS139" i="1"/>
  <c r="CK106" i="1"/>
  <c r="CM36" i="1"/>
  <c r="CJ96" i="1"/>
  <c r="CI207" i="1"/>
  <c r="CK164" i="1"/>
  <c r="CI126" i="1"/>
  <c r="CG76" i="1"/>
  <c r="CO36" i="1"/>
  <c r="CL214" i="1"/>
  <c r="CN173" i="1"/>
  <c r="CT96" i="1"/>
  <c r="CR46" i="1"/>
  <c r="CT139" i="1"/>
  <c r="CK207" i="1"/>
  <c r="CG173" i="1"/>
  <c r="CQ147" i="1"/>
  <c r="CI116" i="1"/>
  <c r="CS86" i="1"/>
  <c r="CK46" i="1"/>
  <c r="CJ164" i="1"/>
  <c r="CP147" i="1"/>
  <c r="CI190" i="1"/>
  <c r="CF173" i="1"/>
  <c r="CG66" i="1"/>
  <c r="CE147" i="1"/>
  <c r="CL190" i="1"/>
  <c r="CN133" i="1"/>
  <c r="CF96" i="1"/>
  <c r="CP66" i="1"/>
  <c r="CH26" i="1"/>
  <c r="CJ133" i="1"/>
  <c r="CM207" i="1"/>
  <c r="CS182" i="1"/>
  <c r="CK147" i="1"/>
  <c r="CM86" i="1"/>
  <c r="CE46" i="1"/>
  <c r="CH126" i="1"/>
  <c r="CJ198" i="1"/>
  <c r="CR173" i="1"/>
  <c r="CJ139" i="1"/>
  <c r="CT116" i="1"/>
  <c r="CL76" i="1"/>
  <c r="CT66" i="1"/>
  <c r="CG190" i="1"/>
  <c r="CQ164" i="1"/>
  <c r="CI133" i="1"/>
  <c r="CS106" i="1"/>
  <c r="CK66" i="1"/>
  <c r="CR56" i="1"/>
  <c r="CE198" i="1"/>
  <c r="CI155" i="1"/>
  <c r="CQ126" i="1"/>
  <c r="CO76" i="1"/>
  <c r="CE26" i="1"/>
  <c r="CT214" i="1"/>
  <c r="CT133" i="1"/>
  <c r="CJ86" i="1"/>
  <c r="CH36" i="1"/>
  <c r="CN116" i="1"/>
  <c r="CS207" i="1"/>
  <c r="CO173" i="1"/>
  <c r="CG139" i="1"/>
  <c r="CQ116" i="1"/>
  <c r="CI76" i="1"/>
  <c r="CS46" i="1"/>
  <c r="CG116" i="1"/>
  <c r="CE173" i="1"/>
  <c r="CT164" i="1"/>
  <c r="CI139" i="1"/>
  <c r="CJ66" i="1"/>
  <c r="CQ139" i="1"/>
  <c r="CQ214" i="1"/>
  <c r="CO66" i="1"/>
  <c r="CF214" i="1"/>
  <c r="CT190" i="1"/>
  <c r="CN96" i="1"/>
  <c r="CF56" i="1"/>
  <c r="CP26" i="1"/>
  <c r="CI173" i="1"/>
  <c r="CS147" i="1"/>
  <c r="CK116" i="1"/>
  <c r="CM46" i="1"/>
  <c r="CN76" i="1"/>
  <c r="CR198" i="1"/>
  <c r="CH164" i="1"/>
  <c r="CR139" i="1"/>
  <c r="CJ106" i="1"/>
  <c r="CT76" i="1"/>
  <c r="CL36" i="1"/>
  <c r="CN36" i="1"/>
  <c r="CO190" i="1"/>
  <c r="CG155" i="1"/>
  <c r="CQ133" i="1"/>
  <c r="CI96" i="1"/>
  <c r="CS66" i="1"/>
  <c r="CK26" i="1"/>
  <c r="CJ214" i="1"/>
  <c r="CQ155" i="1"/>
  <c r="CO116" i="1"/>
  <c r="CE66" i="1"/>
  <c r="CM26" i="1"/>
  <c r="CJ207" i="1"/>
  <c r="CL164" i="1"/>
  <c r="CJ126" i="1"/>
  <c r="CH76" i="1"/>
  <c r="CP36" i="1"/>
  <c r="CF76" i="1"/>
  <c r="CE164" i="1"/>
  <c r="CO139" i="1"/>
  <c r="CG106" i="1"/>
  <c r="CQ76" i="1"/>
  <c r="CI36" i="1"/>
  <c r="CF116" i="1"/>
  <c r="CQ86" i="1"/>
  <c r="CS164" i="1"/>
  <c r="CL133" i="1"/>
  <c r="CL66" i="1"/>
  <c r="CS76" i="1"/>
  <c r="CF66" i="1"/>
  <c r="CL207" i="1"/>
  <c r="CR147" i="1"/>
  <c r="CJ116" i="1"/>
  <c r="CT86" i="1"/>
  <c r="CL46" i="1"/>
  <c r="CP190" i="1"/>
  <c r="CL26" i="1"/>
  <c r="CE190" i="1"/>
  <c r="CG133" i="1"/>
  <c r="CQ106" i="1"/>
  <c r="CI66" i="1"/>
  <c r="CP214" i="1"/>
  <c r="CN155" i="1"/>
  <c r="CF126" i="1"/>
  <c r="CP96" i="1"/>
  <c r="CH56" i="1"/>
  <c r="CR26" i="1"/>
  <c r="CG207" i="1"/>
  <c r="CM147" i="1"/>
  <c r="CG46" i="1"/>
  <c r="CP207" i="1"/>
  <c r="CK96" i="1"/>
  <c r="CS56" i="1"/>
  <c r="CR190" i="1"/>
  <c r="CF106" i="1"/>
  <c r="CE56" i="1"/>
  <c r="CD214" i="1"/>
  <c r="CD116" i="1"/>
  <c r="CD36" i="1"/>
  <c r="CD56" i="1"/>
  <c r="CD133" i="1"/>
  <c r="CD198" i="1"/>
  <c r="CD66" i="1"/>
  <c r="CD139" i="1"/>
  <c r="CD207" i="1"/>
  <c r="CD86" i="1"/>
  <c r="CD155" i="1"/>
  <c r="CD96" i="1"/>
  <c r="CD164" i="1"/>
  <c r="CD106" i="1"/>
  <c r="CD173" i="1"/>
  <c r="CD46" i="1"/>
  <c r="CD126" i="1"/>
  <c r="CD190" i="1"/>
  <c r="D7" i="5"/>
  <c r="CU221" i="1" l="1"/>
  <c r="CL221" i="1"/>
  <c r="CH221" i="1"/>
  <c r="CE221" i="1"/>
  <c r="CO221" i="1"/>
  <c r="CP221" i="1"/>
  <c r="CM221" i="1"/>
  <c r="CF221" i="1"/>
  <c r="CI221" i="1"/>
  <c r="CG221" i="1"/>
  <c r="CN221" i="1"/>
  <c r="CT221" i="1"/>
  <c r="CR221" i="1"/>
  <c r="CK221" i="1"/>
  <c r="CJ221" i="1"/>
  <c r="CQ221" i="1"/>
  <c r="CS221" i="1"/>
  <c r="BI209" i="1"/>
  <c r="BI201" i="1"/>
  <c r="CD182" i="1" l="1"/>
  <c r="CD221" i="1" s="1"/>
  <c r="E7" i="5"/>
  <c r="F7" i="5"/>
  <c r="CD209" i="1" l="1"/>
  <c r="CD201" i="1"/>
</calcChain>
</file>

<file path=xl/sharedStrings.xml><?xml version="1.0" encoding="utf-8"?>
<sst xmlns="http://schemas.openxmlformats.org/spreadsheetml/2006/main" count="329" uniqueCount="185">
  <si>
    <t>:</t>
  </si>
  <si>
    <t>DAERAH 1 YANG DINILAI</t>
  </si>
  <si>
    <t>DAERAH 2 YANG DINILAI</t>
  </si>
  <si>
    <t>DAERAH 3 YANG DINILAI</t>
  </si>
  <si>
    <t>-Pilih Salah Satu-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</si>
  <si>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</si>
  <si>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</si>
  <si>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</si>
  <si>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</si>
  <si>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</si>
  <si>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</si>
  <si>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</si>
  <si>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</si>
  <si>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 BANGKA BELITUNG</t>
  </si>
  <si>
    <t>KEP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</si>
  <si>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</si>
  <si>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</si>
  <si>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</si>
  <si>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</si>
  <si>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</si>
  <si>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</si>
  <si>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</si>
  <si>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</si>
  <si>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</si>
  <si>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</si>
  <si>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</si>
  <si>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</si>
  <si>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</si>
  <si>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</si>
  <si>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</si>
  <si>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</si>
  <si>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</si>
  <si>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</si>
  <si>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</si>
  <si>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</si>
  <si>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</si>
  <si>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</si>
  <si>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</si>
  <si>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</si>
  <si>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NO</t>
  </si>
  <si>
    <t>KRITERIA</t>
  </si>
  <si>
    <t>INDIKATOR</t>
  </si>
  <si>
    <t>ITEM</t>
  </si>
  <si>
    <t>NILAI</t>
  </si>
  <si>
    <t>SKOR</t>
  </si>
  <si>
    <t>BOBOT</t>
  </si>
  <si>
    <t>NILAI TERBOBOT</t>
  </si>
  <si>
    <t xml:space="preserve">Tingkat Pengangguran Terbuka (TPT) dan Jumlah Penganggur </t>
  </si>
  <si>
    <t>Kemiskinan</t>
  </si>
  <si>
    <t>Indeks Pembangunan Manusia (IPM)</t>
  </si>
  <si>
    <t>Transparansi dan Akuntabilitas</t>
  </si>
  <si>
    <t>Inovasi (20%)</t>
  </si>
  <si>
    <t>Total</t>
  </si>
  <si>
    <t>NAMA PENILAI</t>
  </si>
  <si>
    <t>DAERAH 4 YANG DINILAI</t>
  </si>
  <si>
    <t>DAERAH 5 YANG DINILAI</t>
  </si>
  <si>
    <t>DAERAH 6 YANG DINILAI</t>
  </si>
  <si>
    <t>DAERAH 7 YANG DINILAI</t>
  </si>
  <si>
    <t>DAERAH 8 YANG DINILAI</t>
  </si>
  <si>
    <t>DAERAH 9 YANG DINILAI</t>
  </si>
  <si>
    <t>DAERAH 10 YANG DINILAI</t>
  </si>
  <si>
    <t>DAERAH 11 YANG DINILAI</t>
  </si>
  <si>
    <t>DAERAH 12 YANG DINILAI</t>
  </si>
  <si>
    <t>DAERAH 13 YANG DINILAI</t>
  </si>
  <si>
    <t>DAERAH 14 YANG DINILAI</t>
  </si>
  <si>
    <t>DAERAH 15 YANG DINILAI</t>
  </si>
  <si>
    <t>DAERAH 16 YANG DINILAI</t>
  </si>
  <si>
    <t>Pencapaian (30%)</t>
  </si>
  <si>
    <t xml:space="preserve">Pelayanan Publik </t>
  </si>
  <si>
    <t>Keamanan dan Ketertiban</t>
  </si>
  <si>
    <t>Pengelolaan Keuangan</t>
  </si>
  <si>
    <t>Kualitas Dokumen RKPD (20%)</t>
  </si>
  <si>
    <t>Proses Penyusunan Dokumen RKPD (30%)</t>
  </si>
  <si>
    <t>Input Inovasi</t>
  </si>
  <si>
    <t>Proses Inovasi</t>
  </si>
  <si>
    <t>Output Inovasi</t>
  </si>
  <si>
    <t>Outcome Inovasi</t>
  </si>
  <si>
    <t>REKAPITULASI ITEM PENILAIAN PRESENTASI DAN WAWANCARA</t>
  </si>
  <si>
    <t>KRITERIA DAN INDIKATOR PENILAIAN PRESENTASI DAN WAWANCARA</t>
  </si>
  <si>
    <t>DAERAH 17 YANG DINILAI</t>
  </si>
  <si>
    <t>DAERAH 18 YANG DINILAI</t>
  </si>
  <si>
    <t>Ketimpangan Antar Kelompok Pendapatan (Rasio Gini) dan Ketimpangan Regional</t>
  </si>
  <si>
    <t>Pertumbuhan Ekonomi dan PDRB Per Kapita</t>
  </si>
  <si>
    <t>Penerapan prioritas pembangunan daerah</t>
  </si>
  <si>
    <t>KEUNGGULAN DAERAH</t>
  </si>
  <si>
    <t>REKOMENDASI</t>
  </si>
  <si>
    <t>Konsistensi perencanaan dan pelaksanaan program unggulan/prioritas terkait</t>
  </si>
  <si>
    <t>Pelaksanaan program unggulan/prioritas terkait</t>
  </si>
  <si>
    <t>Pemantauan dan evaluasi pelaksanaan</t>
  </si>
  <si>
    <t>Pemanfaatan teknologi melalui sistem informasi pelaksanaan</t>
  </si>
  <si>
    <t>Penghargaan terkait perekonomian</t>
  </si>
  <si>
    <t>Peran pemimpin</t>
  </si>
  <si>
    <t>Kapasitas penyampaian dan kelengkapan materi</t>
  </si>
  <si>
    <t>Argumentasi pada proses wawancara</t>
  </si>
  <si>
    <t>Keterlibatan pemimpin</t>
  </si>
  <si>
    <t>Inisiatif lain terkait pelaksanaan dan capaian penurunan pengangguran</t>
  </si>
  <si>
    <t>Penghargaan terkait ketenagakerjaan dan penurunan pengangguran</t>
  </si>
  <si>
    <t>Inisiatif lain terkait pelaksanaan dan pencapaian penurunan kemiskinan</t>
  </si>
  <si>
    <t xml:space="preserve">Penghargaan terkait penurunan kemiskinan </t>
  </si>
  <si>
    <t>Inisiatif lain terkait pelaksanaan dan pencapaian bidang pendidikan dan kesehatan akibat Covid-19</t>
  </si>
  <si>
    <t xml:space="preserve">Penghargaan terkait pembangunan manusia </t>
  </si>
  <si>
    <t xml:space="preserve">Inisiatif lain terkait pelaksanaan dan pencapaian penurunan ketimpangan </t>
  </si>
  <si>
    <t>Penghargaan terkait penurunan ketimpangan</t>
  </si>
  <si>
    <t xml:space="preserve">Inisiatif lain terkait pelaksanaan dan pencapaian pelayanan publik </t>
  </si>
  <si>
    <t xml:space="preserve">Penghargaan terkait pelayanan publik </t>
  </si>
  <si>
    <t>Inisiatif lain terkait pelaksanaan dan pencapaian keamanan dan ketertiban (non-traditional security: Human trafficking, cyber crime, bencana alam dan non alam, ketahanan pangan)</t>
  </si>
  <si>
    <t xml:space="preserve">Penghargaan terkait keamanan dan ketertiban </t>
  </si>
  <si>
    <t>Inisiatif lain terkait pelaksanaan dan pencapaian pengelolaan keuangan</t>
  </si>
  <si>
    <t>Penghargaan terkait pengelolaan keuangan</t>
  </si>
  <si>
    <t xml:space="preserve">Inisiatif lain terkait pelaksanaan dan pencapaian transparansi dan akuntabilitas </t>
  </si>
  <si>
    <t xml:space="preserve">Penghargaan terkait transparansi dan akuntabilitas </t>
  </si>
  <si>
    <t xml:space="preserve">Inisiatif lain terkait pelaksanaan dan pencapaian pembangunan spesifik daerah </t>
  </si>
  <si>
    <t xml:space="preserve">Penghargaan terkait pembangunan spesifik daerah </t>
  </si>
  <si>
    <t>Keterkaitan RKPD dengan perencanaan wilayah sekitarnya</t>
  </si>
  <si>
    <t>Evaluasi sebagai input perencanaan (ketersediaan mekanisme dan tindak lanjut)</t>
  </si>
  <si>
    <t>Konsistensi program dan prioritas dengan permasalahan daerah</t>
  </si>
  <si>
    <t>Skema prioritas pembangunan daerah</t>
  </si>
  <si>
    <t>Penerapan konsep Tematik, Holistik, Integratif, dan Spasial (THIS)</t>
  </si>
  <si>
    <t xml:space="preserve">Penerapan isu lintas bidang dalam RKPD </t>
  </si>
  <si>
    <t>Penggunaan indikator kinerja dalam dokumen perencanaan</t>
  </si>
  <si>
    <t>Penerjemahan indikator RKPD dalam rencana kerja OPD</t>
  </si>
  <si>
    <t>Ketersediaan evaluasi konsistensi indikator RKPD</t>
  </si>
  <si>
    <t>Tingkat partisipasi stakeholders</t>
  </si>
  <si>
    <t>Ketersediaan mekanisme dan informasi kriteria pemilihan usulan</t>
  </si>
  <si>
    <t>Ketersediaan mekanisme informasi follow-up usulan</t>
  </si>
  <si>
    <t>Pemanfaatan teknologi informasi dalam proses bottom-up</t>
  </si>
  <si>
    <t>Inisiatif lain dalam meningkatkan keterlibatan kelompok khusus dalam proses perencanaan</t>
  </si>
  <si>
    <t>Ketersediaan mekanisme upaya proses top-down terkait target makro</t>
  </si>
  <si>
    <t>Ketersediaan mekanisme upaya proses top-down terkait program/kegiatan</t>
  </si>
  <si>
    <t>Pemanfaatan teknologi informasi dalam proses top-down</t>
  </si>
  <si>
    <t>Ketersediaan informasi tagging Program Prioritas Nasional dengan Program Prioritas RKPD</t>
  </si>
  <si>
    <t>Inisiatif lain pendekatan top-down dalam penyusunan RKPD</t>
  </si>
  <si>
    <t>Ketersediaan standar mekanisme teknokratis</t>
  </si>
  <si>
    <t>Penggunaan metode/teknik perencanaan</t>
  </si>
  <si>
    <t>Pemanfaatan hasil penelitian dan kajian ilmiah</t>
  </si>
  <si>
    <t>Pemanfaatan teknologi informasi dalam proses teknokratik</t>
  </si>
  <si>
    <t>Ketersediaan mekanisme akomodasi janji politik</t>
  </si>
  <si>
    <t xml:space="preserve">Ketersediaan mekanisme akomodasi usulan DPRD </t>
  </si>
  <si>
    <t>Pemanfaatan teknologi informasi dalam proses politik</t>
  </si>
  <si>
    <t>Inisiatif lain pendekatan politis dalam penyusunan RKPD</t>
  </si>
  <si>
    <t>Relevansi latar belakang dan permasalahan</t>
  </si>
  <si>
    <t>Dukungan pemimpin, SDM dan anggaran</t>
  </si>
  <si>
    <t>Inisiasi lain yang mendukung iklim inovasi</t>
  </si>
  <si>
    <t>Pemanfaatan teknologi</t>
  </si>
  <si>
    <t>Tahapan pelaksanaan inovasi</t>
  </si>
  <si>
    <t>Kemajuan pelaksanaan inovasi</t>
  </si>
  <si>
    <t>Upaya pelibatan stakeholders</t>
  </si>
  <si>
    <t>Ketersediaan dan pemanfaatan monitoring dan evaluasi pelaksanaan inovasi</t>
  </si>
  <si>
    <t>Kendala dan tindak lanjut</t>
  </si>
  <si>
    <t>Penggunaan keluaran inovasi</t>
  </si>
  <si>
    <t>Kesesuaian target penerima hasil dan manfaat</t>
  </si>
  <si>
    <t>Keberlanjutan dan replikasi</t>
  </si>
  <si>
    <t>Manfaat langsung inovasi</t>
  </si>
  <si>
    <t>Ketersediaan evaluasi kepuasan manfaat inovasi</t>
  </si>
  <si>
    <t>Dampak sosial, ekonomi dan lingkungan</t>
  </si>
  <si>
    <t>2. Masing-masing indikator terdiri dari beberapa item penilaian. Setiap item penilaian memiliki nilai minimum “5” dan maksimum “10”.</t>
  </si>
  <si>
    <t>1. Penilaian dikelompokkan dalam 9 kriteria dan 22 indikator.</t>
  </si>
  <si>
    <t>3. Item penilaian pada masing-masing indikator dapat dipergunakan oleh TPI dan TPU sebagai alat bantu untuk menentukan nilai indikator.</t>
  </si>
  <si>
    <t>4. Nilai untuk masing-masing indikator merupakan rata-rata skor dari seluruh item penilaian</t>
  </si>
  <si>
    <t>5. Total nilai suatu daerah merupakan akumulasi dari seluruh indikator dengan memperhatikan bobot masing-masing indikator</t>
  </si>
  <si>
    <t>6. Nilai akhir penilaian presentasi dan wawancara adalah nilai tengah dari TPI dan TPU (yang memberikan penilaian).</t>
  </si>
  <si>
    <t>Petunjuk Penilaian:</t>
  </si>
  <si>
    <t>PENGHARGAAN PEMBANGUNAN DAERAH  2023</t>
  </si>
  <si>
    <t>Capaian Pembangunan Spesifik Daerah*
**Pilih salah satu Indikator Kinerja Utama (IKU) / Indikator Kinerja Kunci (IKK) pembangunan daerah di luar indikator penilaian 1 – 9 (Referensi: Bab IV atau VII RKPD 2023)</t>
  </si>
  <si>
    <t>Keterkaitan RKPD dengan RKP 2023</t>
  </si>
  <si>
    <t>Konsistensi Antar Substansi dalam Dokumen RKPD 2023</t>
  </si>
  <si>
    <t>Kelengkapan dan Kedalaman Dokumen RKPD 2023</t>
  </si>
  <si>
    <t>Tingkat Keterukuran Perencanaan dalam Dokumen RKPD 2023</t>
  </si>
  <si>
    <t>Potensi penerapan dokumen RKPD 2023</t>
  </si>
  <si>
    <t>Kualitas Proses Bottom-up dalam Penyusunan RKPD 2023</t>
  </si>
  <si>
    <t>Kualitas Proses Top-down dalam Penyusunan RKPD 2023</t>
  </si>
  <si>
    <t>Kualitas Proses Teknokratik dalam Penyusunan RKPD 2023</t>
  </si>
  <si>
    <t>Kualitas Proses Politik dalam Penyusunan RKPD 2023</t>
  </si>
  <si>
    <t>Keterkaitan RKPD 2023 dengan RPJMD/RPD, RKP 2023 serta Perencanaan Wilayah Sekitarnya</t>
  </si>
  <si>
    <t>PENGHARGAAN PEMBANGUNAN DAERAH TAHUN 2023</t>
  </si>
  <si>
    <t>Inisiatif lain terkait pelaksanaan dan pemulihan ekonomi akibat pandemi Covid-19 menuju transformasi ekonomi hijau yang inklusif dan berkelanjutan</t>
  </si>
  <si>
    <t>Keterkaitan RKPD dengan RPJMD/RPD</t>
  </si>
  <si>
    <t>Kerjasama akademisi/ahli, perguruan tinggi, dan/atau lembaga riset</t>
  </si>
  <si>
    <t>Bali</t>
  </si>
  <si>
    <t>Banten</t>
  </si>
  <si>
    <t>Inovasi merupakan inisiasi dari permasalahan terkait kondisi perekonomian yang menurun dan tingkat pengangguran yang meningkat akibat pandemi Covid-19.
Keterkaitan dan keselarasan antara program prioritas nasional dan program prioritas daerah sangat tinggi.
Sudah adanya identifikasi sektor unggulan</t>
  </si>
  <si>
    <t>Dibutuhkan penjelasan terkait aspek kondisi keamanan dan ketertiban.</t>
  </si>
  <si>
    <t>Terdapat program upaya menurunkan tingkat kemiskinan dan peningkatan daya beli masyarakat seperti pemberian bantuan sosial dan pengendalian inflasi</t>
  </si>
  <si>
    <t xml:space="preserve">Kebaharuan inovasi perlu disandingkan dengan program-program di pemerintah pusat. Kebaharuan inovasi perlu disandingkan dengan program-program di pemerintah pusat
perlu informasi lebih lanjut terkait proses penyusunan domuken
</t>
  </si>
  <si>
    <t>Kabupaten Ogan Komering Ulu Timur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</si>
</sst>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1" fillId="0" borderId="0" xfId="0" applyFont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3" fillId="0" borderId="0" xfId="0" applyFont="1" applyAlignment="1" applyProtection="1">
      <alignment horizontal="left" vertical="center" wrapText="1"/>
      <protection locked="0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1" fillId="0" borderId="0" xfId="0" applyFont="1"/>
    <xf numFmtId="0" fontId="0" fillId="0" borderId="9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 applyProtection="1">
      <alignment horizontal="center" vertical="top"/>
      <protection locked="0"/>
    </xf>
    <xf numFmtId="2" fontId="1" fillId="2" borderId="9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165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9" xfId="0" applyBorder="1" applyAlignment="1" applyProtection="1">
      <alignment horizontal="left" vertical="center" wrapText="1"/>
      <protection locked="0"/>
    </xf>
    <xf numFmtId="0" fontId="3" fillId="2" borderId="9" xfId="0" applyFont="1" applyFill="1" applyBorder="1" applyAlignment="1" applyProtection="1">
      <alignment horizontal="center" vertical="center" wrapText="1"/>
    </xf>
    <xf numFmtId="2" fontId="0" fillId="0" borderId="9" xfId="0" applyNumberFormat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 wrapText="1"/>
    </xf>
    <xf numFmtId="0" fontId="1" fillId="0" borderId="0" xfId="0" applyFont="1" applyAlignment="1" applyProtection="1">
      <alignment horizontal="left"/>
      <protection locked="0"/>
    </xf>
    <xf numFmtId="0" fontId="6" fillId="0" borderId="1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2" borderId="9" xfId="0" applyFont="1" applyFill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2" fontId="5" fillId="0" borderId="9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left"/>
      <protection locked="0"/>
    </xf>
    <xf numFmtId="2" fontId="0" fillId="0" borderId="1" xfId="0" applyNumberFormat="1" applyBorder="1" applyAlignment="1" applyProtection="1">
      <alignment horizontal="center" vertical="center" wrapText="1"/>
    </xf>
    <xf numFmtId="2" fontId="0" fillId="0" borderId="10" xfId="0" applyNumberFormat="1" applyBorder="1" applyAlignment="1" applyProtection="1">
      <alignment horizontal="center" vertical="center" wrapText="1"/>
    </xf>
    <xf numFmtId="2" fontId="1" fillId="2" borderId="9" xfId="0" applyNumberFormat="1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2" fontId="1" fillId="2" borderId="4" xfId="0" applyNumberFormat="1" applyFont="1" applyFill="1" applyBorder="1" applyAlignment="1" applyProtection="1">
      <alignment horizontal="center" vertical="center" wrapText="1"/>
    </xf>
    <xf numFmtId="2" fontId="1" fillId="2" borderId="5" xfId="0" applyNumberFormat="1" applyFont="1" applyFill="1" applyBorder="1" applyAlignment="1" applyProtection="1">
      <alignment horizontal="center" vertical="center" wrapText="1"/>
    </xf>
    <xf numFmtId="2" fontId="1" fillId="2" borderId="12" xfId="0" applyNumberFormat="1" applyFont="1" applyFill="1" applyBorder="1" applyAlignment="1" applyProtection="1">
      <alignment horizontal="center" vertical="center" wrapText="1"/>
    </xf>
    <xf numFmtId="2" fontId="0" fillId="0" borderId="6" xfId="0" applyNumberFormat="1" applyBorder="1" applyAlignment="1" applyProtection="1">
      <alignment horizontal="center" vertical="center" wrapText="1"/>
    </xf>
    <xf numFmtId="165" fontId="0" fillId="0" borderId="1" xfId="0" applyNumberFormat="1" applyBorder="1" applyAlignment="1" applyProtection="1">
      <alignment horizontal="center" vertical="center" wrapText="1"/>
    </xf>
    <xf numFmtId="165" fontId="0" fillId="0" borderId="10" xfId="0" applyNumberFormat="1" applyBorder="1" applyAlignment="1" applyProtection="1">
      <alignment horizontal="center" vertical="center" wrapText="1"/>
    </xf>
    <xf numFmtId="165" fontId="0" fillId="0" borderId="6" xfId="0" applyNumberFormat="1" applyBorder="1" applyAlignment="1" applyProtection="1">
      <alignment horizontal="center" vertical="center" wrapText="1"/>
    </xf>
    <xf numFmtId="164" fontId="0" fillId="0" borderId="1" xfId="0" applyNumberFormat="1" applyBorder="1" applyAlignment="1" applyProtection="1">
      <alignment horizontal="center" vertical="center" wrapText="1"/>
    </xf>
    <xf numFmtId="164" fontId="0" fillId="0" borderId="10" xfId="0" applyNumberFormat="1" applyBorder="1" applyAlignment="1" applyProtection="1">
      <alignment horizontal="center" vertical="center" wrapText="1"/>
    </xf>
    <xf numFmtId="164" fontId="0" fillId="0" borderId="6" xfId="0" applyNumberForma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left" vertical="top"/>
      <protection locked="0"/>
    </xf>
    <xf numFmtId="0" fontId="0" fillId="0" borderId="10" xfId="0" applyBorder="1" applyAlignment="1" applyProtection="1">
      <alignment horizontal="left" vertical="top"/>
      <protection locked="0"/>
    </xf>
    <xf numFmtId="0" fontId="0" fillId="0" borderId="1" xfId="0" applyBorder="1" applyAlignment="1" applyProtection="1">
      <alignment horizontal="center" vertical="top" wrapText="1"/>
      <protection locked="0"/>
    </xf>
    <xf numFmtId="0" fontId="0" fillId="0" borderId="10" xfId="0" applyBorder="1" applyAlignment="1" applyProtection="1">
      <alignment horizontal="center" vertical="top" wrapText="1"/>
      <protection locked="0"/>
    </xf>
    <xf numFmtId="0" fontId="0" fillId="0" borderId="1" xfId="0" applyBorder="1" applyAlignment="1" applyProtection="1">
      <alignment horizontal="center" vertical="top"/>
      <protection locked="0"/>
    </xf>
    <xf numFmtId="0" fontId="0" fillId="0" borderId="10" xfId="0" applyBorder="1" applyAlignment="1" applyProtection="1">
      <alignment horizontal="center" vertical="top"/>
      <protection locked="0"/>
    </xf>
    <xf numFmtId="0" fontId="0" fillId="0" borderId="6" xfId="0" applyBorder="1" applyAlignment="1" applyProtection="1">
      <alignment horizontal="center" vertical="top"/>
      <protection locked="0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5" fillId="0" borderId="10" xfId="0" applyFont="1" applyBorder="1" applyAlignment="1" applyProtection="1">
      <alignment horizontal="left" vertical="top" wrapText="1"/>
      <protection locked="0"/>
    </xf>
    <xf numFmtId="0" fontId="5" fillId="0" borderId="1" xfId="0" applyFont="1" applyBorder="1" applyAlignment="1" applyProtection="1">
      <alignment horizontal="center" vertical="top"/>
      <protection locked="0"/>
    </xf>
    <xf numFmtId="0" fontId="5" fillId="0" borderId="10" xfId="0" applyFont="1" applyBorder="1" applyAlignment="1" applyProtection="1">
      <alignment horizontal="center" vertical="top"/>
      <protection locked="0"/>
    </xf>
    <xf numFmtId="0" fontId="5" fillId="0" borderId="6" xfId="0" applyFont="1" applyBorder="1" applyAlignment="1" applyProtection="1">
      <alignment horizontal="center" vertical="top"/>
      <protection locked="0"/>
    </xf>
    <xf numFmtId="0" fontId="5" fillId="0" borderId="6" xfId="0" applyFont="1" applyBorder="1" applyAlignment="1" applyProtection="1">
      <alignment horizontal="left" vertical="top" wrapText="1"/>
      <protection locked="0"/>
    </xf>
    <xf numFmtId="0" fontId="5" fillId="0" borderId="1" xfId="0" applyFont="1" applyBorder="1" applyAlignment="1" applyProtection="1">
      <alignment horizontal="center" vertical="top" wrapText="1"/>
      <protection locked="0"/>
    </xf>
    <xf numFmtId="0" fontId="5" fillId="0" borderId="10" xfId="0" applyFont="1" applyBorder="1" applyAlignment="1" applyProtection="1">
      <alignment horizontal="center" vertical="top" wrapText="1"/>
      <protection locked="0"/>
    </xf>
    <xf numFmtId="0" fontId="5" fillId="0" borderId="6" xfId="0" applyFont="1" applyBorder="1" applyAlignment="1" applyProtection="1">
      <alignment horizontal="center" vertical="top" wrapText="1"/>
      <protection locked="0"/>
    </xf>
    <xf numFmtId="0" fontId="2" fillId="0" borderId="0" xfId="0" applyFont="1" applyAlignment="1" applyProtection="1">
      <alignment horizontal="center"/>
      <protection locked="0"/>
    </xf>
    <xf numFmtId="165" fontId="1" fillId="2" borderId="1" xfId="0" applyNumberFormat="1" applyFont="1" applyFill="1" applyBorder="1" applyAlignment="1" applyProtection="1">
      <alignment horizontal="center" vertical="center" wrapText="1"/>
    </xf>
    <xf numFmtId="165" fontId="1" fillId="2" borderId="6" xfId="0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1" fillId="2" borderId="7" xfId="0" applyFont="1" applyFill="1" applyBorder="1" applyAlignment="1" applyProtection="1">
      <alignment horizontal="center" vertical="center" wrapText="1"/>
      <protection locked="0"/>
    </xf>
    <xf numFmtId="0" fontId="1" fillId="2" borderId="8" xfId="0" applyFont="1" applyFill="1" applyBorder="1" applyAlignment="1" applyProtection="1">
      <alignment horizontal="center" vertical="center" wrapText="1"/>
      <protection locked="0"/>
    </xf>
    <xf numFmtId="0" fontId="1" fillId="2" borderId="9" xfId="0" applyFont="1" applyFill="1" applyBorder="1" applyAlignment="1">
      <alignment horizontal="center" vertical="center"/>
    </xf>
    <xf numFmtId="0" fontId="5" fillId="0" borderId="9" xfId="0" applyFont="1" applyBorder="1" applyAlignment="1" applyProtection="1">
      <alignment horizontal="center" vertical="top" wrapText="1"/>
      <protection locked="0"/>
    </xf>
    <xf numFmtId="0" fontId="5" fillId="0" borderId="9" xfId="0" applyFont="1" applyBorder="1" applyAlignment="1" applyProtection="1">
      <alignment horizontal="center" vertical="top"/>
      <protection locked="0"/>
    </xf>
    <xf numFmtId="0" fontId="1" fillId="0" borderId="0" xfId="0" applyFont="1" applyAlignment="1">
      <alignment horizontal="center"/>
    </xf>
    <xf numFmtId="0" fontId="6" fillId="0" borderId="0" xfId="0" applyFont="1" applyBorder="1" applyAlignment="1">
      <alignment horizontal="left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6" fillId="2" borderId="6" xfId="0" applyFont="1" applyFill="1" applyBorder="1" applyAlignment="1" applyProtection="1">
      <alignment horizontal="center" vertical="center" wrapText="1"/>
      <protection locked="0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6" fillId="2" borderId="7" xfId="0" applyFont="1" applyFill="1" applyBorder="1" applyAlignment="1" applyProtection="1">
      <alignment horizontal="center" vertical="center" wrapText="1"/>
      <protection locked="0"/>
    </xf>
    <xf numFmtId="0" fontId="6" fillId="2" borderId="9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DA352-ECBD-4706-A7D9-DD05B87F1C0B}">
  <dimension ref="A1:CU221"/>
  <sheetViews>
    <sheetView tabSelected="1" topLeftCell="D201" zoomScale="55" zoomScaleNormal="55" workbookViewId="0">
      <selection activeCell="G207" sqref="G207"/>
    </sheetView>
  </sheetViews>
  <sheetFormatPr defaultRowHeight="14.4" x14ac:dyDescent="0.3"/>
  <cols>
    <col min="1" max="1" width="9.21875" style="3"/>
    <col min="2" max="2" width="25.21875" style="4" customWidth="1"/>
    <col min="3" max="3" width="4.5546875" style="6" customWidth="1"/>
    <col min="4" max="4" width="39.77734375" style="8" customWidth="1"/>
    <col min="5" max="5" width="5.21875" style="6" customWidth="1"/>
    <col min="6" max="6" width="61.88671875" style="9" customWidth="1"/>
    <col min="7" max="60" width="17.77734375" customWidth="1"/>
    <col min="61" max="80" width="20.5546875" style="3" customWidth="1"/>
    <col min="81" max="81" width="20.5546875" style="17" customWidth="1"/>
    <col min="82" max="82" width="20.5546875" style="2" customWidth="1"/>
    <col min="83" max="84" width="20.5546875" customWidth="1"/>
    <col min="85" max="98" width="23.44140625" customWidth="1"/>
    <col min="99" max="99" width="23.33203125" customWidth="1"/>
  </cols>
  <sheetData>
    <row r="1" spans="1:98" ht="21" x14ac:dyDescent="0.4">
      <c r="A1" s="67" t="s">
        <v>162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67"/>
      <c r="BK1" s="67"/>
      <c r="BL1" s="67"/>
      <c r="BM1" s="67"/>
      <c r="BN1" s="67"/>
      <c r="BO1" s="67"/>
      <c r="BP1" s="67"/>
      <c r="BQ1" s="67"/>
      <c r="BR1" s="67"/>
      <c r="BS1" s="67"/>
      <c r="BT1" s="67"/>
      <c r="BU1" s="67"/>
      <c r="BV1" s="67"/>
      <c r="BW1" s="67"/>
      <c r="BX1" s="67"/>
      <c r="BY1" s="67"/>
      <c r="BZ1" s="67"/>
      <c r="CA1" s="67"/>
      <c r="CB1" s="67"/>
      <c r="CC1" s="67"/>
      <c r="CD1" s="67"/>
      <c r="CE1" s="67"/>
      <c r="CF1" s="67"/>
    </row>
    <row r="2" spans="1:98" ht="21" x14ac:dyDescent="0.4">
      <c r="A2" s="67" t="s">
        <v>78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  <c r="BV2" s="67"/>
      <c r="BW2" s="67"/>
      <c r="BX2" s="67"/>
      <c r="BY2" s="67"/>
      <c r="BZ2" s="67"/>
      <c r="CA2" s="67"/>
      <c r="CB2" s="67"/>
      <c r="CC2" s="67"/>
      <c r="CD2" s="67"/>
      <c r="CE2" s="67"/>
      <c r="CF2" s="67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</row>
    <row r="3" spans="1:98" x14ac:dyDescent="0.3">
      <c r="A3" s="18"/>
      <c r="B3" s="20"/>
      <c r="C3" s="13"/>
      <c r="D3" s="12"/>
      <c r="E3" s="13"/>
      <c r="F3" s="21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22"/>
      <c r="CD3" s="23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</row>
    <row r="4" spans="1:98" x14ac:dyDescent="0.3">
      <c r="A4" s="35" t="s">
        <v>53</v>
      </c>
      <c r="B4" s="35"/>
      <c r="C4" s="5" t="s">
        <v>0</v>
      </c>
      <c r="D4" s="12"/>
      <c r="E4" s="13"/>
      <c r="F4" s="35" t="s">
        <v>161</v>
      </c>
      <c r="G4" s="35"/>
      <c r="H4" s="35"/>
      <c r="I4" s="35"/>
      <c r="J4" s="35"/>
      <c r="K4" s="35"/>
      <c r="L4" s="28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22"/>
      <c r="CD4" s="23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</row>
    <row r="5" spans="1:98" x14ac:dyDescent="0.3">
      <c r="A5" s="35" t="s">
        <v>1</v>
      </c>
      <c r="B5" s="35"/>
      <c r="C5" s="5" t="s">
        <v>0</v>
      </c>
      <c r="D5" s="12" t="s">
        <v>178</v>
      </c>
      <c r="E5" s="13"/>
      <c r="F5" s="35" t="s">
        <v>156</v>
      </c>
      <c r="G5" s="35"/>
      <c r="H5" s="35"/>
      <c r="I5" s="35"/>
      <c r="J5" s="35"/>
      <c r="K5" s="35"/>
      <c r="L5" s="35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22"/>
      <c r="CD5" s="23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</row>
    <row r="6" spans="1:98" ht="14.55" customHeight="1" x14ac:dyDescent="0.3">
      <c r="A6" s="35" t="s">
        <v>2</v>
      </c>
      <c r="B6" s="35"/>
      <c r="C6" s="5" t="s">
        <v>0</v>
      </c>
      <c r="D6" s="12" t="s">
        <v>179</v>
      </c>
      <c r="E6" s="13"/>
      <c r="F6" s="35" t="s">
        <v>155</v>
      </c>
      <c r="G6" s="35"/>
      <c r="H6" s="35"/>
      <c r="I6" s="35"/>
      <c r="J6" s="35"/>
      <c r="K6" s="35"/>
      <c r="L6" s="35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22"/>
      <c r="CD6" s="23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</row>
    <row r="7" spans="1:98" ht="14.55" customHeight="1" x14ac:dyDescent="0.3">
      <c r="A7" s="35" t="s">
        <v>3</v>
      </c>
      <c r="B7" s="35"/>
      <c r="C7" s="5" t="s">
        <v>0</v>
      </c>
      <c r="D7" s="12" t="s">
        <v>184</v>
      </c>
      <c r="E7" s="13"/>
      <c r="F7" s="35" t="s">
        <v>157</v>
      </c>
      <c r="G7" s="35"/>
      <c r="H7" s="35"/>
      <c r="I7" s="35"/>
      <c r="J7" s="35"/>
      <c r="K7" s="35"/>
      <c r="L7" s="35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22"/>
      <c r="CD7" s="23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</row>
    <row r="8" spans="1:98" ht="14.55" customHeight="1" x14ac:dyDescent="0.3">
      <c r="A8" s="35" t="s">
        <v>54</v>
      </c>
      <c r="B8" s="35"/>
      <c r="C8" s="5" t="s">
        <v>0</v>
      </c>
      <c r="D8" s="12"/>
      <c r="E8" s="13"/>
      <c r="F8" s="35" t="s">
        <v>158</v>
      </c>
      <c r="G8" s="35"/>
      <c r="H8" s="35"/>
      <c r="I8" s="35"/>
      <c r="J8" s="35"/>
      <c r="K8" s="35"/>
      <c r="L8" s="35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22"/>
      <c r="CD8" s="23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</row>
    <row r="9" spans="1:98" ht="14.55" customHeight="1" x14ac:dyDescent="0.3">
      <c r="A9" s="35" t="s">
        <v>55</v>
      </c>
      <c r="B9" s="35"/>
      <c r="C9" s="5" t="s">
        <v>0</v>
      </c>
      <c r="D9" s="12"/>
      <c r="E9" s="13"/>
      <c r="F9" s="35" t="s">
        <v>159</v>
      </c>
      <c r="G9" s="35"/>
      <c r="H9" s="35"/>
      <c r="I9" s="35"/>
      <c r="J9" s="35"/>
      <c r="K9" s="35"/>
      <c r="L9" s="35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22"/>
      <c r="CD9" s="23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</row>
    <row r="10" spans="1:98" ht="14.55" customHeight="1" x14ac:dyDescent="0.3">
      <c r="A10" s="35" t="s">
        <v>56</v>
      </c>
      <c r="B10" s="35"/>
      <c r="C10" s="5" t="s">
        <v>0</v>
      </c>
      <c r="D10" s="12"/>
      <c r="E10" s="13"/>
      <c r="F10" s="35" t="s">
        <v>160</v>
      </c>
      <c r="G10" s="35"/>
      <c r="H10" s="35"/>
      <c r="I10" s="35"/>
      <c r="J10" s="35"/>
      <c r="K10" s="35"/>
      <c r="L10" s="35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22"/>
      <c r="CD10" s="23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</row>
    <row r="11" spans="1:98" x14ac:dyDescent="0.3">
      <c r="A11" s="35" t="s">
        <v>57</v>
      </c>
      <c r="B11" s="35"/>
      <c r="C11" s="5" t="s">
        <v>0</v>
      </c>
      <c r="D11" s="12"/>
      <c r="E11" s="13"/>
      <c r="F11" s="35"/>
      <c r="G11" s="35"/>
      <c r="H11" s="35"/>
      <c r="I11" s="35"/>
      <c r="J11" s="35"/>
      <c r="K11" s="35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22"/>
      <c r="CD11" s="23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</row>
    <row r="12" spans="1:98" x14ac:dyDescent="0.3">
      <c r="A12" s="35" t="s">
        <v>58</v>
      </c>
      <c r="B12" s="35"/>
      <c r="C12" s="5" t="s">
        <v>0</v>
      </c>
      <c r="D12" s="12"/>
      <c r="E12" s="13"/>
      <c r="F12" s="7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22"/>
      <c r="CD12" s="23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</row>
    <row r="13" spans="1:98" x14ac:dyDescent="0.3">
      <c r="A13" s="35" t="s">
        <v>59</v>
      </c>
      <c r="B13" s="35"/>
      <c r="C13" s="5" t="s">
        <v>0</v>
      </c>
      <c r="D13" s="12"/>
      <c r="E13" s="13"/>
      <c r="F13" s="7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22"/>
      <c r="CD13" s="23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</row>
    <row r="14" spans="1:98" x14ac:dyDescent="0.3">
      <c r="A14" s="35" t="s">
        <v>60</v>
      </c>
      <c r="B14" s="35"/>
      <c r="C14" s="5" t="s">
        <v>0</v>
      </c>
      <c r="D14" s="12"/>
      <c r="E14" s="13"/>
      <c r="F14" s="7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22"/>
      <c r="CD14" s="23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</row>
    <row r="15" spans="1:98" x14ac:dyDescent="0.3">
      <c r="A15" s="35" t="s">
        <v>61</v>
      </c>
      <c r="B15" s="35"/>
      <c r="C15" s="5" t="s">
        <v>0</v>
      </c>
      <c r="D15" s="12"/>
      <c r="E15" s="13"/>
      <c r="F15" s="7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22"/>
      <c r="CD15" s="23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</row>
    <row r="16" spans="1:98" x14ac:dyDescent="0.3">
      <c r="A16" s="35" t="s">
        <v>62</v>
      </c>
      <c r="B16" s="35"/>
      <c r="C16" s="5" t="s">
        <v>0</v>
      </c>
      <c r="D16" s="12"/>
      <c r="E16" s="13"/>
      <c r="F16" s="7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22"/>
      <c r="CD16" s="23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</row>
    <row r="17" spans="1:99" x14ac:dyDescent="0.3">
      <c r="A17" s="35" t="s">
        <v>63</v>
      </c>
      <c r="B17" s="35"/>
      <c r="C17" s="5" t="s">
        <v>0</v>
      </c>
      <c r="D17" s="12"/>
      <c r="E17" s="13"/>
      <c r="F17" s="7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22"/>
      <c r="CD17" s="23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</row>
    <row r="18" spans="1:99" x14ac:dyDescent="0.3">
      <c r="A18" s="35" t="s">
        <v>64</v>
      </c>
      <c r="B18" s="35"/>
      <c r="C18" s="5" t="s">
        <v>0</v>
      </c>
      <c r="D18" s="12"/>
      <c r="E18" s="13"/>
      <c r="F18" s="7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22"/>
      <c r="CD18" s="23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</row>
    <row r="19" spans="1:99" x14ac:dyDescent="0.3">
      <c r="A19" s="35" t="s">
        <v>65</v>
      </c>
      <c r="B19" s="35"/>
      <c r="C19" s="5" t="s">
        <v>0</v>
      </c>
      <c r="D19" s="12"/>
      <c r="E19" s="13"/>
      <c r="F19" s="7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22"/>
      <c r="CD19" s="23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</row>
    <row r="20" spans="1:99" x14ac:dyDescent="0.3">
      <c r="A20" s="35" t="s">
        <v>66</v>
      </c>
      <c r="B20" s="35"/>
      <c r="C20" s="5" t="s">
        <v>0</v>
      </c>
      <c r="D20" s="12"/>
      <c r="E20" s="13"/>
      <c r="F20" s="7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22"/>
      <c r="CD20" s="23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</row>
    <row r="21" spans="1:99" x14ac:dyDescent="0.3">
      <c r="A21" s="35" t="s">
        <v>79</v>
      </c>
      <c r="B21" s="35"/>
      <c r="C21" s="5" t="s">
        <v>0</v>
      </c>
      <c r="D21" s="12"/>
      <c r="E21" s="13"/>
      <c r="F21" s="7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22"/>
      <c r="CD21" s="23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</row>
    <row r="22" spans="1:99" x14ac:dyDescent="0.3">
      <c r="A22" s="35" t="s">
        <v>80</v>
      </c>
      <c r="B22" s="35"/>
      <c r="C22" s="5" t="s">
        <v>0</v>
      </c>
      <c r="D22" s="12"/>
      <c r="E22" s="13"/>
      <c r="F22" s="7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22"/>
      <c r="CD22" s="23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</row>
    <row r="23" spans="1:99" x14ac:dyDescent="0.3">
      <c r="A23" s="28"/>
      <c r="B23" s="28"/>
      <c r="C23" s="5"/>
      <c r="D23" s="12"/>
      <c r="E23" s="13"/>
      <c r="F23" s="7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22"/>
      <c r="CD23" s="23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</row>
    <row r="24" spans="1:99" s="2" customFormat="1" ht="41.25" customHeight="1" x14ac:dyDescent="0.3">
      <c r="A24" s="70" t="s">
        <v>39</v>
      </c>
      <c r="B24" s="72" t="s">
        <v>40</v>
      </c>
      <c r="C24" s="74" t="s">
        <v>41</v>
      </c>
      <c r="D24" s="75"/>
      <c r="E24" s="74" t="s">
        <v>42</v>
      </c>
      <c r="F24" s="75"/>
      <c r="G24" s="39" t="s">
        <v>43</v>
      </c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39" t="s">
        <v>84</v>
      </c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39" t="s">
        <v>85</v>
      </c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1" t="s">
        <v>44</v>
      </c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3"/>
      <c r="CC24" s="68" t="s">
        <v>45</v>
      </c>
      <c r="CD24" s="38" t="s">
        <v>46</v>
      </c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</row>
    <row r="25" spans="1:99" s="16" customFormat="1" ht="45" customHeight="1" x14ac:dyDescent="0.3">
      <c r="A25" s="71"/>
      <c r="B25" s="73"/>
      <c r="C25" s="76"/>
      <c r="D25" s="77"/>
      <c r="E25" s="76"/>
      <c r="F25" s="77"/>
      <c r="G25" s="15" t="str">
        <f>D5</f>
        <v>Bali</v>
      </c>
      <c r="H25" s="15" t="str">
        <f>D6</f>
        <v>Banten</v>
      </c>
      <c r="I25" s="15" t="str">
        <f>D7</f>
        <v>Kabupaten Ogan Komering Ulu Timur</v>
      </c>
      <c r="J25" s="15">
        <f>D8</f>
        <v>0</v>
      </c>
      <c r="K25" s="15">
        <f>D9</f>
        <v>0</v>
      </c>
      <c r="L25" s="15">
        <f>D10</f>
        <v>0</v>
      </c>
      <c r="M25" s="15">
        <f>D11</f>
        <v>0</v>
      </c>
      <c r="N25" s="15">
        <f>D12</f>
        <v>0</v>
      </c>
      <c r="O25" s="15">
        <f>D13</f>
        <v>0</v>
      </c>
      <c r="P25" s="15">
        <f>D14</f>
        <v>0</v>
      </c>
      <c r="Q25" s="15">
        <f>D15</f>
        <v>0</v>
      </c>
      <c r="R25" s="15">
        <f>D16</f>
        <v>0</v>
      </c>
      <c r="S25" s="15">
        <f>D17</f>
        <v>0</v>
      </c>
      <c r="T25" s="15">
        <f>D18</f>
        <v>0</v>
      </c>
      <c r="U25" s="15">
        <f>D19</f>
        <v>0</v>
      </c>
      <c r="V25" s="15">
        <f>D20</f>
        <v>0</v>
      </c>
      <c r="W25" s="15">
        <f>D21</f>
        <v>0</v>
      </c>
      <c r="X25" s="15">
        <f>D22</f>
        <v>0</v>
      </c>
      <c r="Y25" s="15" t="str">
        <f t="shared" ref="Y25:BH25" si="0">G25</f>
        <v>Bali</v>
      </c>
      <c r="Z25" s="15" t="str">
        <f t="shared" si="0"/>
        <v>Banten</v>
      </c>
      <c r="AA25" s="15" t="str">
        <f t="shared" si="0"/>
        <v>Kabupaten Ogan Komering Ulu Timur</v>
      </c>
      <c r="AB25" s="15">
        <f t="shared" si="0"/>
        <v>0</v>
      </c>
      <c r="AC25" s="15">
        <f t="shared" si="0"/>
        <v>0</v>
      </c>
      <c r="AD25" s="15">
        <f t="shared" si="0"/>
        <v>0</v>
      </c>
      <c r="AE25" s="15">
        <f t="shared" si="0"/>
        <v>0</v>
      </c>
      <c r="AF25" s="15">
        <f t="shared" si="0"/>
        <v>0</v>
      </c>
      <c r="AG25" s="15">
        <f t="shared" si="0"/>
        <v>0</v>
      </c>
      <c r="AH25" s="15">
        <f t="shared" si="0"/>
        <v>0</v>
      </c>
      <c r="AI25" s="15">
        <f t="shared" si="0"/>
        <v>0</v>
      </c>
      <c r="AJ25" s="15">
        <f t="shared" si="0"/>
        <v>0</v>
      </c>
      <c r="AK25" s="15">
        <f t="shared" si="0"/>
        <v>0</v>
      </c>
      <c r="AL25" s="15">
        <f t="shared" si="0"/>
        <v>0</v>
      </c>
      <c r="AM25" s="15">
        <f t="shared" si="0"/>
        <v>0</v>
      </c>
      <c r="AN25" s="15">
        <f t="shared" si="0"/>
        <v>0</v>
      </c>
      <c r="AO25" s="15">
        <f t="shared" si="0"/>
        <v>0</v>
      </c>
      <c r="AP25" s="15">
        <f t="shared" si="0"/>
        <v>0</v>
      </c>
      <c r="AQ25" s="15" t="str">
        <f t="shared" si="0"/>
        <v>Bali</v>
      </c>
      <c r="AR25" s="15" t="str">
        <f t="shared" si="0"/>
        <v>Banten</v>
      </c>
      <c r="AS25" s="15" t="str">
        <f t="shared" si="0"/>
        <v>Kabupaten Ogan Komering Ulu Timur</v>
      </c>
      <c r="AT25" s="15">
        <f t="shared" si="0"/>
        <v>0</v>
      </c>
      <c r="AU25" s="15">
        <f t="shared" si="0"/>
        <v>0</v>
      </c>
      <c r="AV25" s="15">
        <f t="shared" si="0"/>
        <v>0</v>
      </c>
      <c r="AW25" s="15">
        <f t="shared" si="0"/>
        <v>0</v>
      </c>
      <c r="AX25" s="15">
        <f t="shared" si="0"/>
        <v>0</v>
      </c>
      <c r="AY25" s="15">
        <f t="shared" si="0"/>
        <v>0</v>
      </c>
      <c r="AZ25" s="15">
        <f t="shared" si="0"/>
        <v>0</v>
      </c>
      <c r="BA25" s="15">
        <f t="shared" si="0"/>
        <v>0</v>
      </c>
      <c r="BB25" s="15">
        <f t="shared" si="0"/>
        <v>0</v>
      </c>
      <c r="BC25" s="15">
        <f t="shared" si="0"/>
        <v>0</v>
      </c>
      <c r="BD25" s="15">
        <f t="shared" si="0"/>
        <v>0</v>
      </c>
      <c r="BE25" s="15">
        <f t="shared" si="0"/>
        <v>0</v>
      </c>
      <c r="BF25" s="15">
        <f t="shared" si="0"/>
        <v>0</v>
      </c>
      <c r="BG25" s="15">
        <f t="shared" si="0"/>
        <v>0</v>
      </c>
      <c r="BH25" s="15">
        <f t="shared" si="0"/>
        <v>0</v>
      </c>
      <c r="BI25" s="27" t="str">
        <f t="shared" ref="BI25:BZ25" si="1">G25</f>
        <v>Bali</v>
      </c>
      <c r="BJ25" s="27" t="str">
        <f t="shared" si="1"/>
        <v>Banten</v>
      </c>
      <c r="BK25" s="27" t="str">
        <f t="shared" si="1"/>
        <v>Kabupaten Ogan Komering Ulu Timur</v>
      </c>
      <c r="BL25" s="27">
        <f t="shared" si="1"/>
        <v>0</v>
      </c>
      <c r="BM25" s="27">
        <f t="shared" si="1"/>
        <v>0</v>
      </c>
      <c r="BN25" s="27">
        <f t="shared" si="1"/>
        <v>0</v>
      </c>
      <c r="BO25" s="27">
        <f t="shared" si="1"/>
        <v>0</v>
      </c>
      <c r="BP25" s="27">
        <f t="shared" si="1"/>
        <v>0</v>
      </c>
      <c r="BQ25" s="27">
        <f t="shared" si="1"/>
        <v>0</v>
      </c>
      <c r="BR25" s="27">
        <f t="shared" si="1"/>
        <v>0</v>
      </c>
      <c r="BS25" s="27">
        <f t="shared" si="1"/>
        <v>0</v>
      </c>
      <c r="BT25" s="27">
        <f t="shared" si="1"/>
        <v>0</v>
      </c>
      <c r="BU25" s="27">
        <f t="shared" si="1"/>
        <v>0</v>
      </c>
      <c r="BV25" s="27">
        <f t="shared" si="1"/>
        <v>0</v>
      </c>
      <c r="BW25" s="27">
        <f t="shared" si="1"/>
        <v>0</v>
      </c>
      <c r="BX25" s="27">
        <f t="shared" si="1"/>
        <v>0</v>
      </c>
      <c r="BY25" s="27">
        <f t="shared" si="1"/>
        <v>0</v>
      </c>
      <c r="BZ25" s="27">
        <f t="shared" si="1"/>
        <v>0</v>
      </c>
      <c r="CA25" s="27" t="e">
        <f>#REF!</f>
        <v>#REF!</v>
      </c>
      <c r="CB25" s="27" t="e">
        <f>#REF!</f>
        <v>#REF!</v>
      </c>
      <c r="CC25" s="69"/>
      <c r="CD25" s="25" t="str">
        <f>BI25</f>
        <v>Bali</v>
      </c>
      <c r="CE25" s="25" t="str">
        <f t="shared" ref="CE25:CU25" si="2">BJ25</f>
        <v>Banten</v>
      </c>
      <c r="CF25" s="25" t="str">
        <f t="shared" si="2"/>
        <v>Kabupaten Ogan Komering Ulu Timur</v>
      </c>
      <c r="CG25" s="25">
        <f t="shared" si="2"/>
        <v>0</v>
      </c>
      <c r="CH25" s="25">
        <f t="shared" si="2"/>
        <v>0</v>
      </c>
      <c r="CI25" s="25">
        <f t="shared" si="2"/>
        <v>0</v>
      </c>
      <c r="CJ25" s="25">
        <f t="shared" si="2"/>
        <v>0</v>
      </c>
      <c r="CK25" s="25">
        <f t="shared" si="2"/>
        <v>0</v>
      </c>
      <c r="CL25" s="25">
        <f t="shared" si="2"/>
        <v>0</v>
      </c>
      <c r="CM25" s="25">
        <f t="shared" si="2"/>
        <v>0</v>
      </c>
      <c r="CN25" s="25">
        <f t="shared" si="2"/>
        <v>0</v>
      </c>
      <c r="CO25" s="25">
        <f t="shared" si="2"/>
        <v>0</v>
      </c>
      <c r="CP25" s="25">
        <f t="shared" si="2"/>
        <v>0</v>
      </c>
      <c r="CQ25" s="25">
        <f t="shared" si="2"/>
        <v>0</v>
      </c>
      <c r="CR25" s="25">
        <f t="shared" si="2"/>
        <v>0</v>
      </c>
      <c r="CS25" s="25">
        <f t="shared" si="2"/>
        <v>0</v>
      </c>
      <c r="CT25" s="25">
        <f t="shared" si="2"/>
        <v>0</v>
      </c>
      <c r="CU25" s="25">
        <f t="shared" si="2"/>
        <v>0</v>
      </c>
    </row>
    <row r="26" spans="1:99" ht="33" customHeight="1" x14ac:dyDescent="0.3">
      <c r="A26" s="60">
        <v>1</v>
      </c>
      <c r="B26" s="58" t="s">
        <v>67</v>
      </c>
      <c r="C26" s="60">
        <v>1</v>
      </c>
      <c r="D26" s="58" t="s">
        <v>82</v>
      </c>
      <c r="E26" s="11">
        <v>1</v>
      </c>
      <c r="F26" s="24" t="s">
        <v>86</v>
      </c>
      <c r="G26" s="26">
        <v>8</v>
      </c>
      <c r="H26" s="26">
        <v>8</v>
      </c>
      <c r="I26" s="26">
        <v>8</v>
      </c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53" t="s">
        <v>180</v>
      </c>
      <c r="Z26" s="55" t="s">
        <v>182</v>
      </c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 t="s">
        <v>181</v>
      </c>
      <c r="AR26" s="53" t="s">
        <v>183</v>
      </c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36">
        <f t="shared" ref="BI26:BZ26" si="3">AVERAGEIF(G26:G35,"&gt;0")</f>
        <v>8</v>
      </c>
      <c r="BJ26" s="36">
        <f t="shared" si="3"/>
        <v>8.1</v>
      </c>
      <c r="BK26" s="36">
        <f t="shared" si="3"/>
        <v>7.9</v>
      </c>
      <c r="BL26" s="36" t="e">
        <f t="shared" si="3"/>
        <v>#DIV/0!</v>
      </c>
      <c r="BM26" s="36" t="e">
        <f t="shared" si="3"/>
        <v>#DIV/0!</v>
      </c>
      <c r="BN26" s="36" t="e">
        <f t="shared" si="3"/>
        <v>#DIV/0!</v>
      </c>
      <c r="BO26" s="36" t="e">
        <f t="shared" si="3"/>
        <v>#DIV/0!</v>
      </c>
      <c r="BP26" s="36" t="e">
        <f t="shared" si="3"/>
        <v>#DIV/0!</v>
      </c>
      <c r="BQ26" s="36" t="e">
        <f t="shared" si="3"/>
        <v>#DIV/0!</v>
      </c>
      <c r="BR26" s="36" t="e">
        <f t="shared" si="3"/>
        <v>#DIV/0!</v>
      </c>
      <c r="BS26" s="36" t="e">
        <f t="shared" si="3"/>
        <v>#DIV/0!</v>
      </c>
      <c r="BT26" s="36" t="e">
        <f t="shared" si="3"/>
        <v>#DIV/0!</v>
      </c>
      <c r="BU26" s="36" t="e">
        <f t="shared" si="3"/>
        <v>#DIV/0!</v>
      </c>
      <c r="BV26" s="36" t="e">
        <f t="shared" si="3"/>
        <v>#DIV/0!</v>
      </c>
      <c r="BW26" s="36" t="e">
        <f t="shared" si="3"/>
        <v>#DIV/0!</v>
      </c>
      <c r="BX26" s="36" t="e">
        <f t="shared" si="3"/>
        <v>#DIV/0!</v>
      </c>
      <c r="BY26" s="36" t="e">
        <f t="shared" si="3"/>
        <v>#DIV/0!</v>
      </c>
      <c r="BZ26" s="36" t="e">
        <f t="shared" si="3"/>
        <v>#DIV/0!</v>
      </c>
      <c r="CA26" s="36" t="e">
        <f>AVERAGEIF(#REF!,"&gt;0")</f>
        <v>#REF!</v>
      </c>
      <c r="CB26" s="36" t="e">
        <f>AVERAGEIF(#REF!,"&gt;0")</f>
        <v>#REF!</v>
      </c>
      <c r="CC26" s="36">
        <f>3%</f>
        <v>0.03</v>
      </c>
      <c r="CD26" s="36">
        <f t="shared" ref="CD26:CU26" si="4">BI26*$CC$26</f>
        <v>0.24</v>
      </c>
      <c r="CE26" s="36">
        <f t="shared" si="4"/>
        <v>0.24299999999999999</v>
      </c>
      <c r="CF26" s="36">
        <f t="shared" si="4"/>
        <v>0.23699999999999999</v>
      </c>
      <c r="CG26" s="36" t="e">
        <f t="shared" si="4"/>
        <v>#DIV/0!</v>
      </c>
      <c r="CH26" s="36" t="e">
        <f t="shared" si="4"/>
        <v>#DIV/0!</v>
      </c>
      <c r="CI26" s="36" t="e">
        <f t="shared" si="4"/>
        <v>#DIV/0!</v>
      </c>
      <c r="CJ26" s="36" t="e">
        <f t="shared" si="4"/>
        <v>#DIV/0!</v>
      </c>
      <c r="CK26" s="36" t="e">
        <f t="shared" si="4"/>
        <v>#DIV/0!</v>
      </c>
      <c r="CL26" s="36" t="e">
        <f t="shared" si="4"/>
        <v>#DIV/0!</v>
      </c>
      <c r="CM26" s="36" t="e">
        <f t="shared" si="4"/>
        <v>#DIV/0!</v>
      </c>
      <c r="CN26" s="36" t="e">
        <f t="shared" si="4"/>
        <v>#DIV/0!</v>
      </c>
      <c r="CO26" s="36" t="e">
        <f t="shared" si="4"/>
        <v>#DIV/0!</v>
      </c>
      <c r="CP26" s="36" t="e">
        <f t="shared" si="4"/>
        <v>#DIV/0!</v>
      </c>
      <c r="CQ26" s="36" t="e">
        <f t="shared" si="4"/>
        <v>#DIV/0!</v>
      </c>
      <c r="CR26" s="36" t="e">
        <f t="shared" si="4"/>
        <v>#DIV/0!</v>
      </c>
      <c r="CS26" s="36" t="e">
        <f t="shared" si="4"/>
        <v>#DIV/0!</v>
      </c>
      <c r="CT26" s="36" t="e">
        <f t="shared" si="4"/>
        <v>#DIV/0!</v>
      </c>
      <c r="CU26" s="36" t="e">
        <f t="shared" si="4"/>
        <v>#DIV/0!</v>
      </c>
    </row>
    <row r="27" spans="1:99" ht="33" customHeight="1" x14ac:dyDescent="0.3">
      <c r="A27" s="61"/>
      <c r="B27" s="59"/>
      <c r="C27" s="61"/>
      <c r="D27" s="59"/>
      <c r="E27" s="11">
        <v>2</v>
      </c>
      <c r="F27" s="24" t="s">
        <v>87</v>
      </c>
      <c r="G27" s="26">
        <v>8</v>
      </c>
      <c r="H27" s="26">
        <v>8</v>
      </c>
      <c r="I27" s="26">
        <v>8</v>
      </c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37"/>
    </row>
    <row r="28" spans="1:99" ht="45" customHeight="1" x14ac:dyDescent="0.3">
      <c r="A28" s="61"/>
      <c r="B28" s="59"/>
      <c r="C28" s="61"/>
      <c r="D28" s="59"/>
      <c r="E28" s="11">
        <v>3</v>
      </c>
      <c r="F28" s="24" t="s">
        <v>88</v>
      </c>
      <c r="G28" s="26">
        <v>9</v>
      </c>
      <c r="H28" s="26">
        <v>9</v>
      </c>
      <c r="I28" s="26">
        <v>9</v>
      </c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</row>
    <row r="29" spans="1:99" ht="33" customHeight="1" x14ac:dyDescent="0.3">
      <c r="A29" s="61"/>
      <c r="B29" s="59"/>
      <c r="C29" s="61"/>
      <c r="D29" s="59"/>
      <c r="E29" s="11">
        <v>4</v>
      </c>
      <c r="F29" s="24" t="s">
        <v>89</v>
      </c>
      <c r="G29" s="26">
        <v>7</v>
      </c>
      <c r="H29" s="26">
        <v>8</v>
      </c>
      <c r="I29" s="26">
        <v>7</v>
      </c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  <c r="CT29" s="37"/>
      <c r="CU29" s="37"/>
    </row>
    <row r="30" spans="1:99" ht="66" customHeight="1" x14ac:dyDescent="0.3">
      <c r="A30" s="61"/>
      <c r="B30" s="59"/>
      <c r="C30" s="61"/>
      <c r="D30" s="59"/>
      <c r="E30" s="11">
        <v>5</v>
      </c>
      <c r="F30" s="24" t="s">
        <v>175</v>
      </c>
      <c r="G30" s="26">
        <v>8</v>
      </c>
      <c r="H30" s="26">
        <v>8</v>
      </c>
      <c r="I30" s="26">
        <v>7</v>
      </c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</row>
    <row r="31" spans="1:99" ht="33" customHeight="1" x14ac:dyDescent="0.3">
      <c r="A31" s="61"/>
      <c r="B31" s="59"/>
      <c r="C31" s="61"/>
      <c r="D31" s="59"/>
      <c r="E31" s="11">
        <v>6</v>
      </c>
      <c r="F31" s="24" t="s">
        <v>90</v>
      </c>
      <c r="G31" s="26">
        <v>8</v>
      </c>
      <c r="H31" s="26">
        <v>8</v>
      </c>
      <c r="I31" s="26">
        <v>8</v>
      </c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  <c r="CT31" s="37"/>
      <c r="CU31" s="37"/>
    </row>
    <row r="32" spans="1:99" ht="33" customHeight="1" x14ac:dyDescent="0.3">
      <c r="A32" s="61"/>
      <c r="B32" s="59"/>
      <c r="C32" s="61"/>
      <c r="D32" s="59"/>
      <c r="E32" s="11">
        <v>7</v>
      </c>
      <c r="F32" s="24" t="s">
        <v>91</v>
      </c>
      <c r="G32" s="26">
        <v>8</v>
      </c>
      <c r="H32" s="26">
        <v>8</v>
      </c>
      <c r="I32" s="26">
        <v>8</v>
      </c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  <c r="CT32" s="37"/>
      <c r="CU32" s="37"/>
    </row>
    <row r="33" spans="1:99" ht="42" customHeight="1" x14ac:dyDescent="0.3">
      <c r="A33" s="61"/>
      <c r="B33" s="59"/>
      <c r="C33" s="61"/>
      <c r="D33" s="59"/>
      <c r="E33" s="11">
        <v>8</v>
      </c>
      <c r="F33" s="24" t="s">
        <v>92</v>
      </c>
      <c r="G33" s="26">
        <v>8</v>
      </c>
      <c r="H33" s="26">
        <v>8</v>
      </c>
      <c r="I33" s="26">
        <v>8</v>
      </c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37"/>
      <c r="CU33" s="37"/>
    </row>
    <row r="34" spans="1:99" ht="33" customHeight="1" x14ac:dyDescent="0.3">
      <c r="A34" s="61"/>
      <c r="B34" s="59"/>
      <c r="C34" s="61"/>
      <c r="D34" s="59"/>
      <c r="E34" s="11">
        <v>9</v>
      </c>
      <c r="F34" s="24" t="s">
        <v>93</v>
      </c>
      <c r="G34" s="26">
        <v>8</v>
      </c>
      <c r="H34" s="26">
        <v>8</v>
      </c>
      <c r="I34" s="26">
        <v>8</v>
      </c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</row>
    <row r="35" spans="1:99" ht="33" customHeight="1" x14ac:dyDescent="0.3">
      <c r="A35" s="61"/>
      <c r="B35" s="59"/>
      <c r="C35" s="62"/>
      <c r="D35" s="63"/>
      <c r="E35" s="11">
        <v>10</v>
      </c>
      <c r="F35" s="24" t="s">
        <v>94</v>
      </c>
      <c r="G35" s="26">
        <v>8</v>
      </c>
      <c r="H35" s="26">
        <v>8</v>
      </c>
      <c r="I35" s="26">
        <v>8</v>
      </c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</row>
    <row r="36" spans="1:99" ht="33" customHeight="1" x14ac:dyDescent="0.3">
      <c r="A36" s="61"/>
      <c r="B36" s="59"/>
      <c r="C36" s="60">
        <v>2</v>
      </c>
      <c r="D36" s="58" t="s">
        <v>47</v>
      </c>
      <c r="E36" s="11">
        <v>1</v>
      </c>
      <c r="F36" s="24" t="s">
        <v>86</v>
      </c>
      <c r="G36" s="26">
        <v>8</v>
      </c>
      <c r="H36" s="26">
        <v>7</v>
      </c>
      <c r="I36" s="26">
        <v>7</v>
      </c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36">
        <f t="shared" ref="BI36:BZ36" si="5">AVERAGEIF(G36:G45,"&gt;0")</f>
        <v>7.9</v>
      </c>
      <c r="BJ36" s="36">
        <f t="shared" si="5"/>
        <v>7.2</v>
      </c>
      <c r="BK36" s="36">
        <f t="shared" si="5"/>
        <v>7.7</v>
      </c>
      <c r="BL36" s="36" t="e">
        <f t="shared" si="5"/>
        <v>#DIV/0!</v>
      </c>
      <c r="BM36" s="36" t="e">
        <f t="shared" si="5"/>
        <v>#DIV/0!</v>
      </c>
      <c r="BN36" s="36" t="e">
        <f t="shared" si="5"/>
        <v>#DIV/0!</v>
      </c>
      <c r="BO36" s="36" t="e">
        <f t="shared" si="5"/>
        <v>#DIV/0!</v>
      </c>
      <c r="BP36" s="36" t="e">
        <f t="shared" si="5"/>
        <v>#DIV/0!</v>
      </c>
      <c r="BQ36" s="36" t="e">
        <f t="shared" si="5"/>
        <v>#DIV/0!</v>
      </c>
      <c r="BR36" s="36" t="e">
        <f t="shared" si="5"/>
        <v>#DIV/0!</v>
      </c>
      <c r="BS36" s="36" t="e">
        <f t="shared" si="5"/>
        <v>#DIV/0!</v>
      </c>
      <c r="BT36" s="36" t="e">
        <f t="shared" si="5"/>
        <v>#DIV/0!</v>
      </c>
      <c r="BU36" s="36" t="e">
        <f t="shared" si="5"/>
        <v>#DIV/0!</v>
      </c>
      <c r="BV36" s="36" t="e">
        <f t="shared" si="5"/>
        <v>#DIV/0!</v>
      </c>
      <c r="BW36" s="36" t="e">
        <f t="shared" si="5"/>
        <v>#DIV/0!</v>
      </c>
      <c r="BX36" s="36" t="e">
        <f t="shared" si="5"/>
        <v>#DIV/0!</v>
      </c>
      <c r="BY36" s="36" t="e">
        <f t="shared" si="5"/>
        <v>#DIV/0!</v>
      </c>
      <c r="BZ36" s="36" t="e">
        <f t="shared" si="5"/>
        <v>#DIV/0!</v>
      </c>
      <c r="CA36" s="36" t="e">
        <f>AVERAGEIF(#REF!,"&gt;0")</f>
        <v>#REF!</v>
      </c>
      <c r="CB36" s="36" t="e">
        <f>AVERAGEIF(#REF!,"&gt;0")</f>
        <v>#REF!</v>
      </c>
      <c r="CC36" s="36">
        <f>3%</f>
        <v>0.03</v>
      </c>
      <c r="CD36" s="36">
        <f t="shared" ref="CD36:CU36" si="6">BI36*$CC$36</f>
        <v>0.23699999999999999</v>
      </c>
      <c r="CE36" s="36">
        <f t="shared" si="6"/>
        <v>0.216</v>
      </c>
      <c r="CF36" s="36">
        <f t="shared" si="6"/>
        <v>0.23099999999999998</v>
      </c>
      <c r="CG36" s="36" t="e">
        <f t="shared" si="6"/>
        <v>#DIV/0!</v>
      </c>
      <c r="CH36" s="36" t="e">
        <f t="shared" si="6"/>
        <v>#DIV/0!</v>
      </c>
      <c r="CI36" s="36" t="e">
        <f t="shared" si="6"/>
        <v>#DIV/0!</v>
      </c>
      <c r="CJ36" s="36" t="e">
        <f t="shared" si="6"/>
        <v>#DIV/0!</v>
      </c>
      <c r="CK36" s="36" t="e">
        <f t="shared" si="6"/>
        <v>#DIV/0!</v>
      </c>
      <c r="CL36" s="36" t="e">
        <f t="shared" si="6"/>
        <v>#DIV/0!</v>
      </c>
      <c r="CM36" s="36" t="e">
        <f t="shared" si="6"/>
        <v>#DIV/0!</v>
      </c>
      <c r="CN36" s="36" t="e">
        <f t="shared" si="6"/>
        <v>#DIV/0!</v>
      </c>
      <c r="CO36" s="36" t="e">
        <f t="shared" si="6"/>
        <v>#DIV/0!</v>
      </c>
      <c r="CP36" s="36" t="e">
        <f t="shared" si="6"/>
        <v>#DIV/0!</v>
      </c>
      <c r="CQ36" s="36" t="e">
        <f t="shared" si="6"/>
        <v>#DIV/0!</v>
      </c>
      <c r="CR36" s="36" t="e">
        <f t="shared" si="6"/>
        <v>#DIV/0!</v>
      </c>
      <c r="CS36" s="36" t="e">
        <f t="shared" si="6"/>
        <v>#DIV/0!</v>
      </c>
      <c r="CT36" s="36" t="e">
        <f t="shared" si="6"/>
        <v>#DIV/0!</v>
      </c>
      <c r="CU36" s="36" t="e">
        <f t="shared" si="6"/>
        <v>#DIV/0!</v>
      </c>
    </row>
    <row r="37" spans="1:99" ht="33" customHeight="1" x14ac:dyDescent="0.3">
      <c r="A37" s="61"/>
      <c r="B37" s="59"/>
      <c r="C37" s="61"/>
      <c r="D37" s="59"/>
      <c r="E37" s="11">
        <v>2</v>
      </c>
      <c r="F37" s="24" t="s">
        <v>87</v>
      </c>
      <c r="G37" s="26">
        <v>8</v>
      </c>
      <c r="H37" s="26">
        <v>7</v>
      </c>
      <c r="I37" s="26">
        <v>8</v>
      </c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</row>
    <row r="38" spans="1:99" ht="51" customHeight="1" x14ac:dyDescent="0.3">
      <c r="A38" s="61"/>
      <c r="B38" s="59"/>
      <c r="C38" s="61"/>
      <c r="D38" s="59"/>
      <c r="E38" s="11">
        <v>3</v>
      </c>
      <c r="F38" s="24" t="s">
        <v>88</v>
      </c>
      <c r="G38" s="26">
        <v>9</v>
      </c>
      <c r="H38" s="26">
        <v>9</v>
      </c>
      <c r="I38" s="26">
        <v>9</v>
      </c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</row>
    <row r="39" spans="1:99" ht="33" customHeight="1" x14ac:dyDescent="0.3">
      <c r="A39" s="61"/>
      <c r="B39" s="59"/>
      <c r="C39" s="61"/>
      <c r="D39" s="59"/>
      <c r="E39" s="11">
        <v>4</v>
      </c>
      <c r="F39" s="24" t="s">
        <v>89</v>
      </c>
      <c r="G39" s="26">
        <v>7</v>
      </c>
      <c r="H39" s="26">
        <v>7</v>
      </c>
      <c r="I39" s="26">
        <v>7</v>
      </c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37"/>
    </row>
    <row r="40" spans="1:99" ht="33" customHeight="1" x14ac:dyDescent="0.3">
      <c r="A40" s="61"/>
      <c r="B40" s="59"/>
      <c r="C40" s="61"/>
      <c r="D40" s="59"/>
      <c r="E40" s="11">
        <v>5</v>
      </c>
      <c r="F40" s="24" t="s">
        <v>95</v>
      </c>
      <c r="G40" s="26">
        <v>8</v>
      </c>
      <c r="H40" s="26">
        <v>7</v>
      </c>
      <c r="I40" s="26">
        <v>7</v>
      </c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37"/>
      <c r="CD40" s="37"/>
      <c r="CE40" s="37"/>
      <c r="CF40" s="37"/>
      <c r="CG40" s="37"/>
      <c r="CH40" s="37"/>
      <c r="CI40" s="37"/>
      <c r="CJ40" s="37"/>
      <c r="CK40" s="37"/>
      <c r="CL40" s="37"/>
      <c r="CM40" s="37"/>
      <c r="CN40" s="37"/>
      <c r="CO40" s="37"/>
      <c r="CP40" s="37"/>
      <c r="CQ40" s="37"/>
      <c r="CR40" s="37"/>
      <c r="CS40" s="37"/>
      <c r="CT40" s="37"/>
      <c r="CU40" s="37"/>
    </row>
    <row r="41" spans="1:99" ht="33" customHeight="1" x14ac:dyDescent="0.3">
      <c r="A41" s="61"/>
      <c r="B41" s="59"/>
      <c r="C41" s="61"/>
      <c r="D41" s="59"/>
      <c r="E41" s="11">
        <v>6</v>
      </c>
      <c r="F41" s="24" t="s">
        <v>96</v>
      </c>
      <c r="G41" s="26">
        <v>7</v>
      </c>
      <c r="H41" s="26">
        <v>7</v>
      </c>
      <c r="I41" s="26">
        <v>7</v>
      </c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  <c r="CT41" s="37"/>
      <c r="CU41" s="37"/>
    </row>
    <row r="42" spans="1:99" ht="33" customHeight="1" x14ac:dyDescent="0.3">
      <c r="A42" s="61"/>
      <c r="B42" s="59"/>
      <c r="C42" s="61"/>
      <c r="D42" s="59"/>
      <c r="E42" s="11">
        <v>7</v>
      </c>
      <c r="F42" s="24" t="s">
        <v>91</v>
      </c>
      <c r="G42" s="26">
        <v>8</v>
      </c>
      <c r="H42" s="26">
        <v>7</v>
      </c>
      <c r="I42" s="26">
        <v>8</v>
      </c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 s="37"/>
      <c r="CH42" s="37"/>
      <c r="CI42" s="37"/>
      <c r="CJ42" s="37"/>
      <c r="CK42" s="37"/>
      <c r="CL42" s="37"/>
      <c r="CM42" s="37"/>
      <c r="CN42" s="37"/>
      <c r="CO42" s="37"/>
      <c r="CP42" s="37"/>
      <c r="CQ42" s="37"/>
      <c r="CR42" s="37"/>
      <c r="CS42" s="37"/>
      <c r="CT42" s="37"/>
      <c r="CU42" s="37"/>
    </row>
    <row r="43" spans="1:99" ht="33" customHeight="1" x14ac:dyDescent="0.3">
      <c r="A43" s="61"/>
      <c r="B43" s="59"/>
      <c r="C43" s="61"/>
      <c r="D43" s="59"/>
      <c r="E43" s="11">
        <v>8</v>
      </c>
      <c r="F43" s="24" t="s">
        <v>92</v>
      </c>
      <c r="G43" s="26">
        <v>8</v>
      </c>
      <c r="H43" s="26">
        <v>7</v>
      </c>
      <c r="I43" s="26">
        <v>8</v>
      </c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</row>
    <row r="44" spans="1:99" ht="33" customHeight="1" x14ac:dyDescent="0.3">
      <c r="A44" s="61"/>
      <c r="B44" s="59"/>
      <c r="C44" s="61"/>
      <c r="D44" s="59"/>
      <c r="E44" s="11">
        <v>9</v>
      </c>
      <c r="F44" s="24" t="s">
        <v>93</v>
      </c>
      <c r="G44" s="26">
        <v>8</v>
      </c>
      <c r="H44" s="26">
        <v>7</v>
      </c>
      <c r="I44" s="26">
        <v>8</v>
      </c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K44" s="37"/>
      <c r="CL44" s="37"/>
      <c r="CM44" s="37"/>
      <c r="CN44" s="37"/>
      <c r="CO44" s="37"/>
      <c r="CP44" s="37"/>
      <c r="CQ44" s="37"/>
      <c r="CR44" s="37"/>
      <c r="CS44" s="37"/>
      <c r="CT44" s="37"/>
      <c r="CU44" s="37"/>
    </row>
    <row r="45" spans="1:99" ht="33" customHeight="1" x14ac:dyDescent="0.3">
      <c r="A45" s="61"/>
      <c r="B45" s="59"/>
      <c r="C45" s="62"/>
      <c r="D45" s="63"/>
      <c r="E45" s="11">
        <v>10</v>
      </c>
      <c r="F45" s="24" t="s">
        <v>94</v>
      </c>
      <c r="G45" s="26">
        <v>8</v>
      </c>
      <c r="H45" s="26">
        <v>7</v>
      </c>
      <c r="I45" s="26">
        <v>8</v>
      </c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</row>
    <row r="46" spans="1:99" ht="33" customHeight="1" x14ac:dyDescent="0.3">
      <c r="A46" s="61"/>
      <c r="B46" s="59"/>
      <c r="C46" s="64">
        <v>3</v>
      </c>
      <c r="D46" s="58" t="s">
        <v>48</v>
      </c>
      <c r="E46" s="11">
        <v>1</v>
      </c>
      <c r="F46" s="24" t="s">
        <v>86</v>
      </c>
      <c r="G46" s="26">
        <v>8</v>
      </c>
      <c r="H46" s="26">
        <v>8</v>
      </c>
      <c r="I46" s="26">
        <v>8</v>
      </c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36">
        <f t="shared" ref="BI46:BZ46" si="7">AVERAGEIF(G46:G55,"&gt;0")</f>
        <v>7.9</v>
      </c>
      <c r="BJ46" s="36">
        <f t="shared" si="7"/>
        <v>7.8</v>
      </c>
      <c r="BK46" s="36">
        <f t="shared" si="7"/>
        <v>7.9</v>
      </c>
      <c r="BL46" s="36" t="e">
        <f t="shared" si="7"/>
        <v>#DIV/0!</v>
      </c>
      <c r="BM46" s="36" t="e">
        <f t="shared" si="7"/>
        <v>#DIV/0!</v>
      </c>
      <c r="BN46" s="36" t="e">
        <f t="shared" si="7"/>
        <v>#DIV/0!</v>
      </c>
      <c r="BO46" s="36" t="e">
        <f t="shared" si="7"/>
        <v>#DIV/0!</v>
      </c>
      <c r="BP46" s="36" t="e">
        <f t="shared" si="7"/>
        <v>#DIV/0!</v>
      </c>
      <c r="BQ46" s="36" t="e">
        <f t="shared" si="7"/>
        <v>#DIV/0!</v>
      </c>
      <c r="BR46" s="36" t="e">
        <f t="shared" si="7"/>
        <v>#DIV/0!</v>
      </c>
      <c r="BS46" s="36" t="e">
        <f t="shared" si="7"/>
        <v>#DIV/0!</v>
      </c>
      <c r="BT46" s="36" t="e">
        <f t="shared" si="7"/>
        <v>#DIV/0!</v>
      </c>
      <c r="BU46" s="36" t="e">
        <f t="shared" si="7"/>
        <v>#DIV/0!</v>
      </c>
      <c r="BV46" s="36" t="e">
        <f t="shared" si="7"/>
        <v>#DIV/0!</v>
      </c>
      <c r="BW46" s="36" t="e">
        <f t="shared" si="7"/>
        <v>#DIV/0!</v>
      </c>
      <c r="BX46" s="36" t="e">
        <f t="shared" si="7"/>
        <v>#DIV/0!</v>
      </c>
      <c r="BY46" s="36" t="e">
        <f t="shared" si="7"/>
        <v>#DIV/0!</v>
      </c>
      <c r="BZ46" s="36" t="e">
        <f t="shared" si="7"/>
        <v>#DIV/0!</v>
      </c>
      <c r="CA46" s="36" t="e">
        <f>AVERAGEIF(#REF!,"&gt;0")</f>
        <v>#REF!</v>
      </c>
      <c r="CB46" s="36" t="e">
        <f>AVERAGEIF(#REF!,"&gt;0")</f>
        <v>#REF!</v>
      </c>
      <c r="CC46" s="45">
        <f>4.5%</f>
        <v>4.4999999999999998E-2</v>
      </c>
      <c r="CD46" s="45">
        <f t="shared" ref="CD46:CU46" si="8">BI46*$CC$46</f>
        <v>0.35549999999999998</v>
      </c>
      <c r="CE46" s="45">
        <f t="shared" si="8"/>
        <v>0.35099999999999998</v>
      </c>
      <c r="CF46" s="45">
        <f t="shared" si="8"/>
        <v>0.35549999999999998</v>
      </c>
      <c r="CG46" s="45" t="e">
        <f t="shared" si="8"/>
        <v>#DIV/0!</v>
      </c>
      <c r="CH46" s="45" t="e">
        <f t="shared" si="8"/>
        <v>#DIV/0!</v>
      </c>
      <c r="CI46" s="45" t="e">
        <f t="shared" si="8"/>
        <v>#DIV/0!</v>
      </c>
      <c r="CJ46" s="45" t="e">
        <f t="shared" si="8"/>
        <v>#DIV/0!</v>
      </c>
      <c r="CK46" s="45" t="e">
        <f t="shared" si="8"/>
        <v>#DIV/0!</v>
      </c>
      <c r="CL46" s="45" t="e">
        <f t="shared" si="8"/>
        <v>#DIV/0!</v>
      </c>
      <c r="CM46" s="45" t="e">
        <f t="shared" si="8"/>
        <v>#DIV/0!</v>
      </c>
      <c r="CN46" s="45" t="e">
        <f t="shared" si="8"/>
        <v>#DIV/0!</v>
      </c>
      <c r="CO46" s="45" t="e">
        <f t="shared" si="8"/>
        <v>#DIV/0!</v>
      </c>
      <c r="CP46" s="45" t="e">
        <f t="shared" si="8"/>
        <v>#DIV/0!</v>
      </c>
      <c r="CQ46" s="45" t="e">
        <f t="shared" si="8"/>
        <v>#DIV/0!</v>
      </c>
      <c r="CR46" s="45" t="e">
        <f t="shared" si="8"/>
        <v>#DIV/0!</v>
      </c>
      <c r="CS46" s="45" t="e">
        <f t="shared" si="8"/>
        <v>#DIV/0!</v>
      </c>
      <c r="CT46" s="45" t="e">
        <f t="shared" si="8"/>
        <v>#DIV/0!</v>
      </c>
      <c r="CU46" s="45" t="e">
        <f t="shared" si="8"/>
        <v>#DIV/0!</v>
      </c>
    </row>
    <row r="47" spans="1:99" ht="33" customHeight="1" x14ac:dyDescent="0.3">
      <c r="A47" s="61"/>
      <c r="B47" s="59"/>
      <c r="C47" s="65"/>
      <c r="D47" s="59"/>
      <c r="E47" s="11">
        <v>2</v>
      </c>
      <c r="F47" s="24" t="s">
        <v>87</v>
      </c>
      <c r="G47" s="26">
        <v>8</v>
      </c>
      <c r="H47" s="26">
        <v>8</v>
      </c>
      <c r="I47" s="26">
        <v>8</v>
      </c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37"/>
      <c r="BJ47" s="37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</row>
    <row r="48" spans="1:99" ht="33" customHeight="1" x14ac:dyDescent="0.3">
      <c r="A48" s="61"/>
      <c r="B48" s="59"/>
      <c r="C48" s="65"/>
      <c r="D48" s="59"/>
      <c r="E48" s="11">
        <v>3</v>
      </c>
      <c r="F48" s="24" t="s">
        <v>88</v>
      </c>
      <c r="G48" s="26">
        <v>9</v>
      </c>
      <c r="H48" s="26">
        <v>9</v>
      </c>
      <c r="I48" s="26">
        <v>9</v>
      </c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37"/>
      <c r="BJ48" s="37"/>
      <c r="BK48" s="37"/>
      <c r="BL48" s="37"/>
      <c r="BM48" s="37"/>
      <c r="BN48" s="37"/>
      <c r="BO48" s="37"/>
      <c r="BP48" s="37"/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</row>
    <row r="49" spans="1:99" ht="33" customHeight="1" x14ac:dyDescent="0.3">
      <c r="A49" s="61"/>
      <c r="B49" s="59"/>
      <c r="C49" s="65"/>
      <c r="D49" s="59"/>
      <c r="E49" s="11">
        <v>4</v>
      </c>
      <c r="F49" s="24" t="s">
        <v>89</v>
      </c>
      <c r="G49" s="26">
        <v>7</v>
      </c>
      <c r="H49" s="26">
        <v>7</v>
      </c>
      <c r="I49" s="26">
        <v>7</v>
      </c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37"/>
      <c r="BJ49" s="37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</row>
    <row r="50" spans="1:99" ht="33" customHeight="1" x14ac:dyDescent="0.3">
      <c r="A50" s="61"/>
      <c r="B50" s="59"/>
      <c r="C50" s="65"/>
      <c r="D50" s="59"/>
      <c r="E50" s="11">
        <v>5</v>
      </c>
      <c r="F50" s="24" t="s">
        <v>97</v>
      </c>
      <c r="G50" s="26">
        <v>8</v>
      </c>
      <c r="H50" s="26">
        <v>7</v>
      </c>
      <c r="I50" s="26">
        <v>8</v>
      </c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</row>
    <row r="51" spans="1:99" ht="33" customHeight="1" x14ac:dyDescent="0.3">
      <c r="A51" s="61"/>
      <c r="B51" s="59"/>
      <c r="C51" s="65"/>
      <c r="D51" s="59"/>
      <c r="E51" s="11">
        <v>6</v>
      </c>
      <c r="F51" s="24" t="s">
        <v>98</v>
      </c>
      <c r="G51" s="26">
        <v>7</v>
      </c>
      <c r="H51" s="26">
        <v>7</v>
      </c>
      <c r="I51" s="26">
        <v>7</v>
      </c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37"/>
      <c r="BJ51" s="37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</row>
    <row r="52" spans="1:99" ht="33" customHeight="1" x14ac:dyDescent="0.3">
      <c r="A52" s="61"/>
      <c r="B52" s="59"/>
      <c r="C52" s="65"/>
      <c r="D52" s="59"/>
      <c r="E52" s="11">
        <v>7</v>
      </c>
      <c r="F52" s="24" t="s">
        <v>91</v>
      </c>
      <c r="G52" s="26">
        <v>8</v>
      </c>
      <c r="H52" s="26">
        <v>8</v>
      </c>
      <c r="I52" s="26">
        <v>8</v>
      </c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37"/>
      <c r="BJ52" s="37"/>
      <c r="BK52" s="37"/>
      <c r="BL52" s="37"/>
      <c r="BM52" s="37"/>
      <c r="BN52" s="37"/>
      <c r="BO52" s="37"/>
      <c r="BP52" s="37"/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  <c r="CB52" s="37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</row>
    <row r="53" spans="1:99" ht="33" customHeight="1" x14ac:dyDescent="0.3">
      <c r="A53" s="61"/>
      <c r="B53" s="59"/>
      <c r="C53" s="65"/>
      <c r="D53" s="59"/>
      <c r="E53" s="11">
        <v>8</v>
      </c>
      <c r="F53" s="24" t="s">
        <v>92</v>
      </c>
      <c r="G53" s="26">
        <v>8</v>
      </c>
      <c r="H53" s="26">
        <v>8</v>
      </c>
      <c r="I53" s="26">
        <v>8</v>
      </c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37"/>
      <c r="BJ53" s="37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</row>
    <row r="54" spans="1:99" ht="33" customHeight="1" x14ac:dyDescent="0.3">
      <c r="A54" s="61"/>
      <c r="B54" s="59"/>
      <c r="C54" s="65"/>
      <c r="D54" s="59"/>
      <c r="E54" s="11">
        <v>9</v>
      </c>
      <c r="F54" s="24" t="s">
        <v>93</v>
      </c>
      <c r="G54" s="26">
        <v>8</v>
      </c>
      <c r="H54" s="26">
        <v>8</v>
      </c>
      <c r="I54" s="26">
        <v>8</v>
      </c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37"/>
      <c r="BJ54" s="37"/>
      <c r="BK54" s="37"/>
      <c r="BL54" s="37"/>
      <c r="BM54" s="37"/>
      <c r="BN54" s="37"/>
      <c r="BO54" s="37"/>
      <c r="BP54" s="37"/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  <c r="CB54" s="37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</row>
    <row r="55" spans="1:99" ht="33" customHeight="1" x14ac:dyDescent="0.3">
      <c r="A55" s="61"/>
      <c r="B55" s="59"/>
      <c r="C55" s="66"/>
      <c r="D55" s="63"/>
      <c r="E55" s="11">
        <v>10</v>
      </c>
      <c r="F55" s="24" t="s">
        <v>94</v>
      </c>
      <c r="G55" s="26">
        <v>8</v>
      </c>
      <c r="H55" s="26">
        <v>8</v>
      </c>
      <c r="I55" s="26">
        <v>8</v>
      </c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44"/>
      <c r="BJ55" s="44"/>
      <c r="BK55" s="44"/>
      <c r="BL55" s="44"/>
      <c r="BM55" s="44"/>
      <c r="BN55" s="44"/>
      <c r="BO55" s="44"/>
      <c r="BP55" s="44"/>
      <c r="BQ55" s="44"/>
      <c r="BR55" s="44"/>
      <c r="BS55" s="44"/>
      <c r="BT55" s="44"/>
      <c r="BU55" s="44"/>
      <c r="BV55" s="44"/>
      <c r="BW55" s="44"/>
      <c r="BX55" s="44"/>
      <c r="BY55" s="44"/>
      <c r="BZ55" s="44"/>
      <c r="CA55" s="44"/>
      <c r="CB55" s="44"/>
      <c r="CC55" s="47"/>
      <c r="CD55" s="47"/>
      <c r="CE55" s="47"/>
      <c r="CF55" s="47"/>
      <c r="CG55" s="47"/>
      <c r="CH55" s="47"/>
      <c r="CI55" s="47"/>
      <c r="CJ55" s="47"/>
      <c r="CK55" s="47"/>
      <c r="CL55" s="47"/>
      <c r="CM55" s="47"/>
      <c r="CN55" s="47"/>
      <c r="CO55" s="47"/>
      <c r="CP55" s="47"/>
      <c r="CQ55" s="47"/>
      <c r="CR55" s="47"/>
      <c r="CS55" s="47"/>
      <c r="CT55" s="47"/>
      <c r="CU55" s="47"/>
    </row>
    <row r="56" spans="1:99" ht="33" customHeight="1" x14ac:dyDescent="0.3">
      <c r="A56" s="61"/>
      <c r="B56" s="59"/>
      <c r="C56" s="60">
        <v>4</v>
      </c>
      <c r="D56" s="58" t="s">
        <v>49</v>
      </c>
      <c r="E56" s="11">
        <v>1</v>
      </c>
      <c r="F56" s="24" t="s">
        <v>86</v>
      </c>
      <c r="G56" s="26">
        <v>8</v>
      </c>
      <c r="H56" s="26">
        <v>8</v>
      </c>
      <c r="I56" s="26">
        <v>8</v>
      </c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36">
        <f t="shared" ref="BI56:BZ56" si="9">AVERAGEIF(G56:G65,"&gt;0")</f>
        <v>7.8</v>
      </c>
      <c r="BJ56" s="36">
        <f t="shared" si="9"/>
        <v>7.9</v>
      </c>
      <c r="BK56" s="36">
        <f t="shared" si="9"/>
        <v>7.8</v>
      </c>
      <c r="BL56" s="36" t="e">
        <f t="shared" si="9"/>
        <v>#DIV/0!</v>
      </c>
      <c r="BM56" s="36" t="e">
        <f t="shared" si="9"/>
        <v>#DIV/0!</v>
      </c>
      <c r="BN56" s="36" t="e">
        <f t="shared" si="9"/>
        <v>#DIV/0!</v>
      </c>
      <c r="BO56" s="36" t="e">
        <f t="shared" si="9"/>
        <v>#DIV/0!</v>
      </c>
      <c r="BP56" s="36" t="e">
        <f t="shared" si="9"/>
        <v>#DIV/0!</v>
      </c>
      <c r="BQ56" s="36" t="e">
        <f t="shared" si="9"/>
        <v>#DIV/0!</v>
      </c>
      <c r="BR56" s="36" t="e">
        <f t="shared" si="9"/>
        <v>#DIV/0!</v>
      </c>
      <c r="BS56" s="36" t="e">
        <f t="shared" si="9"/>
        <v>#DIV/0!</v>
      </c>
      <c r="BT56" s="36" t="e">
        <f t="shared" si="9"/>
        <v>#DIV/0!</v>
      </c>
      <c r="BU56" s="36" t="e">
        <f t="shared" si="9"/>
        <v>#DIV/0!</v>
      </c>
      <c r="BV56" s="36" t="e">
        <f t="shared" si="9"/>
        <v>#DIV/0!</v>
      </c>
      <c r="BW56" s="36" t="e">
        <f t="shared" si="9"/>
        <v>#DIV/0!</v>
      </c>
      <c r="BX56" s="36" t="e">
        <f t="shared" si="9"/>
        <v>#DIV/0!</v>
      </c>
      <c r="BY56" s="36" t="e">
        <f t="shared" si="9"/>
        <v>#DIV/0!</v>
      </c>
      <c r="BZ56" s="36" t="e">
        <f t="shared" si="9"/>
        <v>#DIV/0!</v>
      </c>
      <c r="CA56" s="36" t="e">
        <f>AVERAGEIF(#REF!,"&gt;0")</f>
        <v>#REF!</v>
      </c>
      <c r="CB56" s="36" t="e">
        <f>AVERAGEIF(#REF!,"&gt;0")</f>
        <v>#REF!</v>
      </c>
      <c r="CC56" s="48">
        <f>3.75%</f>
        <v>3.7499999999999999E-2</v>
      </c>
      <c r="CD56" s="48">
        <f t="shared" ref="CD56:CU56" si="10">BI56*$CC$56</f>
        <v>0.29249999999999998</v>
      </c>
      <c r="CE56" s="48">
        <f t="shared" si="10"/>
        <v>0.29625000000000001</v>
      </c>
      <c r="CF56" s="48">
        <f t="shared" si="10"/>
        <v>0.29249999999999998</v>
      </c>
      <c r="CG56" s="48" t="e">
        <f t="shared" si="10"/>
        <v>#DIV/0!</v>
      </c>
      <c r="CH56" s="48" t="e">
        <f t="shared" si="10"/>
        <v>#DIV/0!</v>
      </c>
      <c r="CI56" s="48" t="e">
        <f t="shared" si="10"/>
        <v>#DIV/0!</v>
      </c>
      <c r="CJ56" s="48" t="e">
        <f t="shared" si="10"/>
        <v>#DIV/0!</v>
      </c>
      <c r="CK56" s="48" t="e">
        <f t="shared" si="10"/>
        <v>#DIV/0!</v>
      </c>
      <c r="CL56" s="48" t="e">
        <f t="shared" si="10"/>
        <v>#DIV/0!</v>
      </c>
      <c r="CM56" s="48" t="e">
        <f t="shared" si="10"/>
        <v>#DIV/0!</v>
      </c>
      <c r="CN56" s="48" t="e">
        <f t="shared" si="10"/>
        <v>#DIV/0!</v>
      </c>
      <c r="CO56" s="48" t="e">
        <f t="shared" si="10"/>
        <v>#DIV/0!</v>
      </c>
      <c r="CP56" s="48" t="e">
        <f t="shared" si="10"/>
        <v>#DIV/0!</v>
      </c>
      <c r="CQ56" s="48" t="e">
        <f t="shared" si="10"/>
        <v>#DIV/0!</v>
      </c>
      <c r="CR56" s="48" t="e">
        <f t="shared" si="10"/>
        <v>#DIV/0!</v>
      </c>
      <c r="CS56" s="48" t="e">
        <f t="shared" si="10"/>
        <v>#DIV/0!</v>
      </c>
      <c r="CT56" s="48" t="e">
        <f t="shared" si="10"/>
        <v>#DIV/0!</v>
      </c>
      <c r="CU56" s="48" t="e">
        <f t="shared" si="10"/>
        <v>#DIV/0!</v>
      </c>
    </row>
    <row r="57" spans="1:99" ht="33" customHeight="1" x14ac:dyDescent="0.3">
      <c r="A57" s="61"/>
      <c r="B57" s="59"/>
      <c r="C57" s="61"/>
      <c r="D57" s="59"/>
      <c r="E57" s="11">
        <v>2</v>
      </c>
      <c r="F57" s="24" t="s">
        <v>87</v>
      </c>
      <c r="G57" s="26">
        <v>8</v>
      </c>
      <c r="H57" s="26">
        <v>8</v>
      </c>
      <c r="I57" s="26">
        <v>8</v>
      </c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37"/>
      <c r="BJ57" s="37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  <c r="CN57" s="49"/>
      <c r="CO57" s="49"/>
      <c r="CP57" s="49"/>
      <c r="CQ57" s="49"/>
      <c r="CR57" s="49"/>
      <c r="CS57" s="49"/>
      <c r="CT57" s="49"/>
      <c r="CU57" s="49"/>
    </row>
    <row r="58" spans="1:99" ht="33" customHeight="1" x14ac:dyDescent="0.3">
      <c r="A58" s="61"/>
      <c r="B58" s="59"/>
      <c r="C58" s="61"/>
      <c r="D58" s="59"/>
      <c r="E58" s="11">
        <v>3</v>
      </c>
      <c r="F58" s="24" t="s">
        <v>88</v>
      </c>
      <c r="G58" s="26">
        <v>9</v>
      </c>
      <c r="H58" s="26">
        <v>9</v>
      </c>
      <c r="I58" s="26">
        <v>9</v>
      </c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37"/>
      <c r="BJ58" s="37"/>
      <c r="BK58" s="37"/>
      <c r="BL58" s="37"/>
      <c r="BM58" s="37"/>
      <c r="BN58" s="37"/>
      <c r="BO58" s="37"/>
      <c r="BP58" s="37"/>
      <c r="BQ58" s="37"/>
      <c r="BR58" s="37"/>
      <c r="BS58" s="37"/>
      <c r="BT58" s="37"/>
      <c r="BU58" s="37"/>
      <c r="BV58" s="37"/>
      <c r="BW58" s="37"/>
      <c r="BX58" s="37"/>
      <c r="BY58" s="37"/>
      <c r="BZ58" s="37"/>
      <c r="CA58" s="37"/>
      <c r="CB58" s="37"/>
      <c r="CC58" s="49"/>
      <c r="CD58" s="49"/>
      <c r="CE58" s="49"/>
      <c r="CF58" s="49"/>
      <c r="CG58" s="49"/>
      <c r="CH58" s="49"/>
      <c r="CI58" s="49"/>
      <c r="CJ58" s="49"/>
      <c r="CK58" s="49"/>
      <c r="CL58" s="49"/>
      <c r="CM58" s="49"/>
      <c r="CN58" s="49"/>
      <c r="CO58" s="49"/>
      <c r="CP58" s="49"/>
      <c r="CQ58" s="49"/>
      <c r="CR58" s="49"/>
      <c r="CS58" s="49"/>
      <c r="CT58" s="49"/>
      <c r="CU58" s="49"/>
    </row>
    <row r="59" spans="1:99" ht="33" customHeight="1" x14ac:dyDescent="0.3">
      <c r="A59" s="61"/>
      <c r="B59" s="59"/>
      <c r="C59" s="61"/>
      <c r="D59" s="59"/>
      <c r="E59" s="11">
        <v>4</v>
      </c>
      <c r="F59" s="24" t="s">
        <v>89</v>
      </c>
      <c r="G59" s="26">
        <v>7</v>
      </c>
      <c r="H59" s="26">
        <v>8</v>
      </c>
      <c r="I59" s="26">
        <v>7</v>
      </c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37"/>
      <c r="BJ59" s="37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49"/>
      <c r="CD59" s="49"/>
      <c r="CE59" s="49"/>
      <c r="CF59" s="49"/>
      <c r="CG59" s="49"/>
      <c r="CH59" s="49"/>
      <c r="CI59" s="49"/>
      <c r="CJ59" s="49"/>
      <c r="CK59" s="49"/>
      <c r="CL59" s="49"/>
      <c r="CM59" s="49"/>
      <c r="CN59" s="49"/>
      <c r="CO59" s="49"/>
      <c r="CP59" s="49"/>
      <c r="CQ59" s="49"/>
      <c r="CR59" s="49"/>
      <c r="CS59" s="49"/>
      <c r="CT59" s="49"/>
      <c r="CU59" s="49"/>
    </row>
    <row r="60" spans="1:99" ht="33" customHeight="1" x14ac:dyDescent="0.3">
      <c r="A60" s="61"/>
      <c r="B60" s="59"/>
      <c r="C60" s="61"/>
      <c r="D60" s="59"/>
      <c r="E60" s="11">
        <v>5</v>
      </c>
      <c r="F60" s="24" t="s">
        <v>99</v>
      </c>
      <c r="G60" s="26">
        <v>7</v>
      </c>
      <c r="H60" s="26">
        <v>7</v>
      </c>
      <c r="I60" s="26">
        <v>7</v>
      </c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37"/>
      <c r="BJ60" s="37"/>
      <c r="BK60" s="37"/>
      <c r="BL60" s="37"/>
      <c r="BM60" s="37"/>
      <c r="BN60" s="37"/>
      <c r="BO60" s="37"/>
      <c r="BP60" s="37"/>
      <c r="BQ60" s="37"/>
      <c r="BR60" s="37"/>
      <c r="BS60" s="37"/>
      <c r="BT60" s="37"/>
      <c r="BU60" s="37"/>
      <c r="BV60" s="37"/>
      <c r="BW60" s="37"/>
      <c r="BX60" s="37"/>
      <c r="BY60" s="37"/>
      <c r="BZ60" s="37"/>
      <c r="CA60" s="37"/>
      <c r="CB60" s="37"/>
      <c r="CC60" s="49"/>
      <c r="CD60" s="49"/>
      <c r="CE60" s="49"/>
      <c r="CF60" s="49"/>
      <c r="CG60" s="49"/>
      <c r="CH60" s="49"/>
      <c r="CI60" s="49"/>
      <c r="CJ60" s="49"/>
      <c r="CK60" s="49"/>
      <c r="CL60" s="49"/>
      <c r="CM60" s="49"/>
      <c r="CN60" s="49"/>
      <c r="CO60" s="49"/>
      <c r="CP60" s="49"/>
      <c r="CQ60" s="49"/>
      <c r="CR60" s="49"/>
      <c r="CS60" s="49"/>
      <c r="CT60" s="49"/>
      <c r="CU60" s="49"/>
    </row>
    <row r="61" spans="1:99" ht="33" customHeight="1" x14ac:dyDescent="0.3">
      <c r="A61" s="61"/>
      <c r="B61" s="59"/>
      <c r="C61" s="61"/>
      <c r="D61" s="59"/>
      <c r="E61" s="11">
        <v>6</v>
      </c>
      <c r="F61" s="24" t="s">
        <v>100</v>
      </c>
      <c r="G61" s="26">
        <v>7</v>
      </c>
      <c r="H61" s="26">
        <v>7</v>
      </c>
      <c r="I61" s="26">
        <v>7</v>
      </c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37"/>
      <c r="BJ61" s="37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49"/>
      <c r="CD61" s="49"/>
      <c r="CE61" s="49"/>
      <c r="CF61" s="49"/>
      <c r="CG61" s="49"/>
      <c r="CH61" s="49"/>
      <c r="CI61" s="49"/>
      <c r="CJ61" s="49"/>
      <c r="CK61" s="49"/>
      <c r="CL61" s="49"/>
      <c r="CM61" s="49"/>
      <c r="CN61" s="49"/>
      <c r="CO61" s="49"/>
      <c r="CP61" s="49"/>
      <c r="CQ61" s="49"/>
      <c r="CR61" s="49"/>
      <c r="CS61" s="49"/>
      <c r="CT61" s="49"/>
      <c r="CU61" s="49"/>
    </row>
    <row r="62" spans="1:99" ht="33" customHeight="1" x14ac:dyDescent="0.3">
      <c r="A62" s="61"/>
      <c r="B62" s="59"/>
      <c r="C62" s="61"/>
      <c r="D62" s="59"/>
      <c r="E62" s="11">
        <v>7</v>
      </c>
      <c r="F62" s="24" t="s">
        <v>91</v>
      </c>
      <c r="G62" s="26">
        <v>8</v>
      </c>
      <c r="H62" s="26">
        <v>8</v>
      </c>
      <c r="I62" s="26">
        <v>8</v>
      </c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37"/>
      <c r="BJ62" s="37"/>
      <c r="BK62" s="37"/>
      <c r="BL62" s="37"/>
      <c r="BM62" s="37"/>
      <c r="BN62" s="37"/>
      <c r="BO62" s="37"/>
      <c r="BP62" s="37"/>
      <c r="BQ62" s="37"/>
      <c r="BR62" s="37"/>
      <c r="BS62" s="37"/>
      <c r="BT62" s="37"/>
      <c r="BU62" s="37"/>
      <c r="BV62" s="37"/>
      <c r="BW62" s="37"/>
      <c r="BX62" s="37"/>
      <c r="BY62" s="37"/>
      <c r="BZ62" s="37"/>
      <c r="CA62" s="37"/>
      <c r="CB62" s="37"/>
      <c r="CC62" s="49"/>
      <c r="CD62" s="49"/>
      <c r="CE62" s="49"/>
      <c r="CF62" s="49"/>
      <c r="CG62" s="49"/>
      <c r="CH62" s="49"/>
      <c r="CI62" s="49"/>
      <c r="CJ62" s="49"/>
      <c r="CK62" s="49"/>
      <c r="CL62" s="49"/>
      <c r="CM62" s="49"/>
      <c r="CN62" s="49"/>
      <c r="CO62" s="49"/>
      <c r="CP62" s="49"/>
      <c r="CQ62" s="49"/>
      <c r="CR62" s="49"/>
      <c r="CS62" s="49"/>
      <c r="CT62" s="49"/>
      <c r="CU62" s="49"/>
    </row>
    <row r="63" spans="1:99" ht="33" customHeight="1" x14ac:dyDescent="0.3">
      <c r="A63" s="61"/>
      <c r="B63" s="59"/>
      <c r="C63" s="61"/>
      <c r="D63" s="59"/>
      <c r="E63" s="11">
        <v>8</v>
      </c>
      <c r="F63" s="24" t="s">
        <v>92</v>
      </c>
      <c r="G63" s="26">
        <v>8</v>
      </c>
      <c r="H63" s="26">
        <v>8</v>
      </c>
      <c r="I63" s="26">
        <v>8</v>
      </c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37"/>
      <c r="BJ63" s="37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49"/>
      <c r="CD63" s="49"/>
      <c r="CE63" s="49"/>
      <c r="CF63" s="49"/>
      <c r="CG63" s="49"/>
      <c r="CH63" s="49"/>
      <c r="CI63" s="49"/>
      <c r="CJ63" s="49"/>
      <c r="CK63" s="49"/>
      <c r="CL63" s="49"/>
      <c r="CM63" s="49"/>
      <c r="CN63" s="49"/>
      <c r="CO63" s="49"/>
      <c r="CP63" s="49"/>
      <c r="CQ63" s="49"/>
      <c r="CR63" s="49"/>
      <c r="CS63" s="49"/>
      <c r="CT63" s="49"/>
      <c r="CU63" s="49"/>
    </row>
    <row r="64" spans="1:99" ht="33" customHeight="1" x14ac:dyDescent="0.3">
      <c r="A64" s="61"/>
      <c r="B64" s="59"/>
      <c r="C64" s="61"/>
      <c r="D64" s="59"/>
      <c r="E64" s="11">
        <v>9</v>
      </c>
      <c r="F64" s="24" t="s">
        <v>93</v>
      </c>
      <c r="G64" s="26">
        <v>8</v>
      </c>
      <c r="H64" s="26">
        <v>8</v>
      </c>
      <c r="I64" s="26">
        <v>8</v>
      </c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37"/>
      <c r="BJ64" s="37"/>
      <c r="BK64" s="37"/>
      <c r="BL64" s="37"/>
      <c r="BM64" s="37"/>
      <c r="BN64" s="37"/>
      <c r="BO64" s="37"/>
      <c r="BP64" s="37"/>
      <c r="BQ64" s="37"/>
      <c r="BR64" s="37"/>
      <c r="BS64" s="37"/>
      <c r="BT64" s="37"/>
      <c r="BU64" s="37"/>
      <c r="BV64" s="37"/>
      <c r="BW64" s="37"/>
      <c r="BX64" s="37"/>
      <c r="BY64" s="37"/>
      <c r="BZ64" s="37"/>
      <c r="CA64" s="37"/>
      <c r="CB64" s="37"/>
      <c r="CC64" s="49"/>
      <c r="CD64" s="49"/>
      <c r="CE64" s="49"/>
      <c r="CF64" s="49"/>
      <c r="CG64" s="49"/>
      <c r="CH64" s="49"/>
      <c r="CI64" s="49"/>
      <c r="CJ64" s="49"/>
      <c r="CK64" s="49"/>
      <c r="CL64" s="49"/>
      <c r="CM64" s="49"/>
      <c r="CN64" s="49"/>
      <c r="CO64" s="49"/>
      <c r="CP64" s="49"/>
      <c r="CQ64" s="49"/>
      <c r="CR64" s="49"/>
      <c r="CS64" s="49"/>
      <c r="CT64" s="49"/>
      <c r="CU64" s="49"/>
    </row>
    <row r="65" spans="1:99" ht="33" customHeight="1" x14ac:dyDescent="0.3">
      <c r="A65" s="61"/>
      <c r="B65" s="59"/>
      <c r="C65" s="62"/>
      <c r="D65" s="63"/>
      <c r="E65" s="11">
        <v>10</v>
      </c>
      <c r="F65" s="24" t="s">
        <v>94</v>
      </c>
      <c r="G65" s="26">
        <v>8</v>
      </c>
      <c r="H65" s="26">
        <v>8</v>
      </c>
      <c r="I65" s="26">
        <v>8</v>
      </c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44"/>
      <c r="BJ65" s="44"/>
      <c r="BK65" s="44"/>
      <c r="BL65" s="44"/>
      <c r="BM65" s="44"/>
      <c r="BN65" s="44"/>
      <c r="BO65" s="44"/>
      <c r="BP65" s="44"/>
      <c r="BQ65" s="44"/>
      <c r="BR65" s="44"/>
      <c r="BS65" s="44"/>
      <c r="BT65" s="44"/>
      <c r="BU65" s="44"/>
      <c r="BV65" s="44"/>
      <c r="BW65" s="44"/>
      <c r="BX65" s="44"/>
      <c r="BY65" s="44"/>
      <c r="BZ65" s="44"/>
      <c r="CA65" s="44"/>
      <c r="CB65" s="44"/>
      <c r="CC65" s="50"/>
      <c r="CD65" s="50"/>
      <c r="CE65" s="50"/>
      <c r="CF65" s="50"/>
      <c r="CG65" s="50"/>
      <c r="CH65" s="50"/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</row>
    <row r="66" spans="1:99" ht="33" customHeight="1" x14ac:dyDescent="0.3">
      <c r="A66" s="61"/>
      <c r="B66" s="59"/>
      <c r="C66" s="60">
        <v>5</v>
      </c>
      <c r="D66" s="58" t="s">
        <v>81</v>
      </c>
      <c r="E66" s="11">
        <v>1</v>
      </c>
      <c r="F66" s="24" t="s">
        <v>86</v>
      </c>
      <c r="G66" s="26">
        <v>8</v>
      </c>
      <c r="H66" s="26">
        <v>7</v>
      </c>
      <c r="I66" s="26">
        <v>7</v>
      </c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36">
        <f t="shared" ref="BI66:BZ66" si="11">AVERAGEIF(G66:G75,"&gt;0")</f>
        <v>8.1</v>
      </c>
      <c r="BJ66" s="36">
        <f t="shared" si="11"/>
        <v>7.2</v>
      </c>
      <c r="BK66" s="36">
        <f t="shared" si="11"/>
        <v>7.7</v>
      </c>
      <c r="BL66" s="36" t="e">
        <f t="shared" si="11"/>
        <v>#DIV/0!</v>
      </c>
      <c r="BM66" s="36" t="e">
        <f t="shared" si="11"/>
        <v>#DIV/0!</v>
      </c>
      <c r="BN66" s="36" t="e">
        <f t="shared" si="11"/>
        <v>#DIV/0!</v>
      </c>
      <c r="BO66" s="36" t="e">
        <f t="shared" si="11"/>
        <v>#DIV/0!</v>
      </c>
      <c r="BP66" s="36" t="e">
        <f t="shared" si="11"/>
        <v>#DIV/0!</v>
      </c>
      <c r="BQ66" s="36" t="e">
        <f t="shared" si="11"/>
        <v>#DIV/0!</v>
      </c>
      <c r="BR66" s="36" t="e">
        <f t="shared" si="11"/>
        <v>#DIV/0!</v>
      </c>
      <c r="BS66" s="36" t="e">
        <f t="shared" si="11"/>
        <v>#DIV/0!</v>
      </c>
      <c r="BT66" s="36" t="e">
        <f t="shared" si="11"/>
        <v>#DIV/0!</v>
      </c>
      <c r="BU66" s="36" t="e">
        <f t="shared" si="11"/>
        <v>#DIV/0!</v>
      </c>
      <c r="BV66" s="36" t="e">
        <f t="shared" si="11"/>
        <v>#DIV/0!</v>
      </c>
      <c r="BW66" s="36" t="e">
        <f t="shared" si="11"/>
        <v>#DIV/0!</v>
      </c>
      <c r="BX66" s="36" t="e">
        <f t="shared" si="11"/>
        <v>#DIV/0!</v>
      </c>
      <c r="BY66" s="36" t="e">
        <f t="shared" si="11"/>
        <v>#DIV/0!</v>
      </c>
      <c r="BZ66" s="36" t="e">
        <f t="shared" si="11"/>
        <v>#DIV/0!</v>
      </c>
      <c r="CA66" s="36" t="e">
        <f>AVERAGEIF(#REF!,"&gt;0")</f>
        <v>#REF!</v>
      </c>
      <c r="CB66" s="36" t="e">
        <f>AVERAGEIF(#REF!,"&gt;0")</f>
        <v>#REF!</v>
      </c>
      <c r="CC66" s="36">
        <f>3%</f>
        <v>0.03</v>
      </c>
      <c r="CD66" s="36">
        <f t="shared" ref="CD66:CU66" si="12">BI66*$CC$66</f>
        <v>0.24299999999999999</v>
      </c>
      <c r="CE66" s="36">
        <f t="shared" si="12"/>
        <v>0.216</v>
      </c>
      <c r="CF66" s="36">
        <f t="shared" si="12"/>
        <v>0.23099999999999998</v>
      </c>
      <c r="CG66" s="36" t="e">
        <f t="shared" si="12"/>
        <v>#DIV/0!</v>
      </c>
      <c r="CH66" s="36" t="e">
        <f t="shared" si="12"/>
        <v>#DIV/0!</v>
      </c>
      <c r="CI66" s="36" t="e">
        <f t="shared" si="12"/>
        <v>#DIV/0!</v>
      </c>
      <c r="CJ66" s="36" t="e">
        <f t="shared" si="12"/>
        <v>#DIV/0!</v>
      </c>
      <c r="CK66" s="36" t="e">
        <f t="shared" si="12"/>
        <v>#DIV/0!</v>
      </c>
      <c r="CL66" s="36" t="e">
        <f t="shared" si="12"/>
        <v>#DIV/0!</v>
      </c>
      <c r="CM66" s="36" t="e">
        <f t="shared" si="12"/>
        <v>#DIV/0!</v>
      </c>
      <c r="CN66" s="36" t="e">
        <f t="shared" si="12"/>
        <v>#DIV/0!</v>
      </c>
      <c r="CO66" s="36" t="e">
        <f t="shared" si="12"/>
        <v>#DIV/0!</v>
      </c>
      <c r="CP66" s="36" t="e">
        <f t="shared" si="12"/>
        <v>#DIV/0!</v>
      </c>
      <c r="CQ66" s="36" t="e">
        <f t="shared" si="12"/>
        <v>#DIV/0!</v>
      </c>
      <c r="CR66" s="36" t="e">
        <f t="shared" si="12"/>
        <v>#DIV/0!</v>
      </c>
      <c r="CS66" s="36" t="e">
        <f t="shared" si="12"/>
        <v>#DIV/0!</v>
      </c>
      <c r="CT66" s="36" t="e">
        <f t="shared" si="12"/>
        <v>#DIV/0!</v>
      </c>
      <c r="CU66" s="36" t="e">
        <f t="shared" si="12"/>
        <v>#DIV/0!</v>
      </c>
    </row>
    <row r="67" spans="1:99" ht="33" customHeight="1" x14ac:dyDescent="0.3">
      <c r="A67" s="61"/>
      <c r="B67" s="59"/>
      <c r="C67" s="61"/>
      <c r="D67" s="59"/>
      <c r="E67" s="11">
        <v>2</v>
      </c>
      <c r="F67" s="24" t="s">
        <v>87</v>
      </c>
      <c r="G67" s="26">
        <v>8</v>
      </c>
      <c r="H67" s="26">
        <v>7</v>
      </c>
      <c r="I67" s="26">
        <v>8</v>
      </c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37"/>
      <c r="BJ67" s="37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7"/>
      <c r="CN67" s="37"/>
      <c r="CO67" s="37"/>
      <c r="CP67" s="37"/>
      <c r="CQ67" s="37"/>
      <c r="CR67" s="37"/>
      <c r="CS67" s="37"/>
      <c r="CT67" s="37"/>
      <c r="CU67" s="37"/>
    </row>
    <row r="68" spans="1:99" ht="33" customHeight="1" x14ac:dyDescent="0.3">
      <c r="A68" s="61"/>
      <c r="B68" s="59"/>
      <c r="C68" s="61"/>
      <c r="D68" s="59"/>
      <c r="E68" s="11">
        <v>3</v>
      </c>
      <c r="F68" s="24" t="s">
        <v>88</v>
      </c>
      <c r="G68" s="26">
        <v>9</v>
      </c>
      <c r="H68" s="26">
        <v>9</v>
      </c>
      <c r="I68" s="26">
        <v>9</v>
      </c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37"/>
      <c r="BJ68" s="37"/>
      <c r="BK68" s="37"/>
      <c r="BL68" s="37"/>
      <c r="BM68" s="37"/>
      <c r="BN68" s="37"/>
      <c r="BO68" s="37"/>
      <c r="BP68" s="37"/>
      <c r="BQ68" s="37"/>
      <c r="BR68" s="37"/>
      <c r="BS68" s="37"/>
      <c r="BT68" s="37"/>
      <c r="BU68" s="37"/>
      <c r="BV68" s="37"/>
      <c r="BW68" s="37"/>
      <c r="BX68" s="37"/>
      <c r="BY68" s="37"/>
      <c r="BZ68" s="37"/>
      <c r="CA68" s="37"/>
      <c r="CB68" s="37"/>
      <c r="CC68" s="37"/>
      <c r="CD68" s="37"/>
      <c r="CE68" s="37"/>
      <c r="CF68" s="37"/>
      <c r="CG68" s="37"/>
      <c r="CH68" s="37"/>
      <c r="CI68" s="37"/>
      <c r="CJ68" s="37"/>
      <c r="CK68" s="37"/>
      <c r="CL68" s="37"/>
      <c r="CM68" s="37"/>
      <c r="CN68" s="37"/>
      <c r="CO68" s="37"/>
      <c r="CP68" s="37"/>
      <c r="CQ68" s="37"/>
      <c r="CR68" s="37"/>
      <c r="CS68" s="37"/>
      <c r="CT68" s="37"/>
      <c r="CU68" s="37"/>
    </row>
    <row r="69" spans="1:99" ht="33" customHeight="1" x14ac:dyDescent="0.3">
      <c r="A69" s="61"/>
      <c r="B69" s="59"/>
      <c r="C69" s="61"/>
      <c r="D69" s="59"/>
      <c r="E69" s="11">
        <v>4</v>
      </c>
      <c r="F69" s="24" t="s">
        <v>89</v>
      </c>
      <c r="G69" s="26">
        <v>7</v>
      </c>
      <c r="H69" s="26">
        <v>7</v>
      </c>
      <c r="I69" s="26">
        <v>7</v>
      </c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37"/>
      <c r="BJ69" s="37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7"/>
      <c r="CN69" s="37"/>
      <c r="CO69" s="37"/>
      <c r="CP69" s="37"/>
      <c r="CQ69" s="37"/>
      <c r="CR69" s="37"/>
      <c r="CS69" s="37"/>
      <c r="CT69" s="37"/>
      <c r="CU69" s="37"/>
    </row>
    <row r="70" spans="1:99" ht="33" customHeight="1" x14ac:dyDescent="0.3">
      <c r="A70" s="61"/>
      <c r="B70" s="59"/>
      <c r="C70" s="61"/>
      <c r="D70" s="59"/>
      <c r="E70" s="11">
        <v>5</v>
      </c>
      <c r="F70" s="24" t="s">
        <v>101</v>
      </c>
      <c r="G70" s="26">
        <v>8</v>
      </c>
      <c r="H70" s="26">
        <v>7</v>
      </c>
      <c r="I70" s="26">
        <v>7</v>
      </c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37"/>
      <c r="BJ70" s="37"/>
      <c r="BK70" s="37"/>
      <c r="BL70" s="37"/>
      <c r="BM70" s="37"/>
      <c r="BN70" s="37"/>
      <c r="BO70" s="37"/>
      <c r="BP70" s="37"/>
      <c r="BQ70" s="37"/>
      <c r="BR70" s="37"/>
      <c r="BS70" s="37"/>
      <c r="BT70" s="37"/>
      <c r="BU70" s="37"/>
      <c r="BV70" s="37"/>
      <c r="BW70" s="37"/>
      <c r="BX70" s="37"/>
      <c r="BY70" s="37"/>
      <c r="BZ70" s="37"/>
      <c r="CA70" s="37"/>
      <c r="CB70" s="37"/>
      <c r="CC70" s="37"/>
      <c r="CD70" s="37"/>
      <c r="CE70" s="37"/>
      <c r="CF70" s="37"/>
      <c r="CG70" s="37"/>
      <c r="CH70" s="37"/>
      <c r="CI70" s="37"/>
      <c r="CJ70" s="37"/>
      <c r="CK70" s="37"/>
      <c r="CL70" s="37"/>
      <c r="CM70" s="37"/>
      <c r="CN70" s="37"/>
      <c r="CO70" s="37"/>
      <c r="CP70" s="37"/>
      <c r="CQ70" s="37"/>
      <c r="CR70" s="37"/>
      <c r="CS70" s="37"/>
      <c r="CT70" s="37"/>
      <c r="CU70" s="37"/>
    </row>
    <row r="71" spans="1:99" ht="33" customHeight="1" x14ac:dyDescent="0.3">
      <c r="A71" s="61"/>
      <c r="B71" s="59"/>
      <c r="C71" s="61"/>
      <c r="D71" s="59"/>
      <c r="E71" s="11">
        <v>6</v>
      </c>
      <c r="F71" s="24" t="s">
        <v>102</v>
      </c>
      <c r="G71" s="26">
        <v>7</v>
      </c>
      <c r="H71" s="26">
        <v>7</v>
      </c>
      <c r="I71" s="26">
        <v>7</v>
      </c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37"/>
      <c r="BJ71" s="37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7"/>
      <c r="CN71" s="37"/>
      <c r="CO71" s="37"/>
      <c r="CP71" s="37"/>
      <c r="CQ71" s="37"/>
      <c r="CR71" s="37"/>
      <c r="CS71" s="37"/>
      <c r="CT71" s="37"/>
      <c r="CU71" s="37"/>
    </row>
    <row r="72" spans="1:99" ht="33" customHeight="1" x14ac:dyDescent="0.3">
      <c r="A72" s="61"/>
      <c r="B72" s="59"/>
      <c r="C72" s="61"/>
      <c r="D72" s="59"/>
      <c r="E72" s="11">
        <v>7</v>
      </c>
      <c r="F72" s="24" t="s">
        <v>91</v>
      </c>
      <c r="G72" s="26">
        <v>8</v>
      </c>
      <c r="H72" s="26">
        <v>7</v>
      </c>
      <c r="I72" s="26">
        <v>8</v>
      </c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37"/>
      <c r="BJ72" s="37"/>
      <c r="BK72" s="37"/>
      <c r="BL72" s="37"/>
      <c r="BM72" s="37"/>
      <c r="BN72" s="37"/>
      <c r="BO72" s="37"/>
      <c r="BP72" s="37"/>
      <c r="BQ72" s="37"/>
      <c r="BR72" s="37"/>
      <c r="BS72" s="37"/>
      <c r="BT72" s="37"/>
      <c r="BU72" s="37"/>
      <c r="BV72" s="37"/>
      <c r="BW72" s="37"/>
      <c r="BX72" s="37"/>
      <c r="BY72" s="37"/>
      <c r="BZ72" s="37"/>
      <c r="CA72" s="37"/>
      <c r="CB72" s="37"/>
      <c r="CC72" s="37"/>
      <c r="CD72" s="37"/>
      <c r="CE72" s="37"/>
      <c r="CF72" s="37"/>
      <c r="CG72" s="37"/>
      <c r="CH72" s="37"/>
      <c r="CI72" s="37"/>
      <c r="CJ72" s="37"/>
      <c r="CK72" s="37"/>
      <c r="CL72" s="37"/>
      <c r="CM72" s="37"/>
      <c r="CN72" s="37"/>
      <c r="CO72" s="37"/>
      <c r="CP72" s="37"/>
      <c r="CQ72" s="37"/>
      <c r="CR72" s="37"/>
      <c r="CS72" s="37"/>
      <c r="CT72" s="37"/>
      <c r="CU72" s="37"/>
    </row>
    <row r="73" spans="1:99" ht="33" customHeight="1" x14ac:dyDescent="0.3">
      <c r="A73" s="61"/>
      <c r="B73" s="59"/>
      <c r="C73" s="61"/>
      <c r="D73" s="59"/>
      <c r="E73" s="11">
        <v>8</v>
      </c>
      <c r="F73" s="24" t="s">
        <v>92</v>
      </c>
      <c r="G73" s="26">
        <v>9</v>
      </c>
      <c r="H73" s="26">
        <v>7</v>
      </c>
      <c r="I73" s="26">
        <v>8</v>
      </c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37"/>
      <c r="BJ73" s="37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7"/>
      <c r="CN73" s="37"/>
      <c r="CO73" s="37"/>
      <c r="CP73" s="37"/>
      <c r="CQ73" s="37"/>
      <c r="CR73" s="37"/>
      <c r="CS73" s="37"/>
      <c r="CT73" s="37"/>
      <c r="CU73" s="37"/>
    </row>
    <row r="74" spans="1:99" ht="33" customHeight="1" x14ac:dyDescent="0.3">
      <c r="A74" s="61"/>
      <c r="B74" s="59"/>
      <c r="C74" s="61"/>
      <c r="D74" s="59"/>
      <c r="E74" s="11">
        <v>9</v>
      </c>
      <c r="F74" s="24" t="s">
        <v>93</v>
      </c>
      <c r="G74" s="26">
        <v>9</v>
      </c>
      <c r="H74" s="26">
        <v>7</v>
      </c>
      <c r="I74" s="26">
        <v>8</v>
      </c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37"/>
      <c r="BJ74" s="37"/>
      <c r="BK74" s="37"/>
      <c r="BL74" s="37"/>
      <c r="BM74" s="37"/>
      <c r="BN74" s="37"/>
      <c r="BO74" s="37"/>
      <c r="BP74" s="37"/>
      <c r="BQ74" s="37"/>
      <c r="BR74" s="37"/>
      <c r="BS74" s="37"/>
      <c r="BT74" s="37"/>
      <c r="BU74" s="37"/>
      <c r="BV74" s="37"/>
      <c r="BW74" s="37"/>
      <c r="BX74" s="37"/>
      <c r="BY74" s="37"/>
      <c r="BZ74" s="37"/>
      <c r="CA74" s="37"/>
      <c r="CB74" s="37"/>
      <c r="CC74" s="37"/>
      <c r="CD74" s="37"/>
      <c r="CE74" s="37"/>
      <c r="CF74" s="37"/>
      <c r="CG74" s="37"/>
      <c r="CH74" s="37"/>
      <c r="CI74" s="37"/>
      <c r="CJ74" s="37"/>
      <c r="CK74" s="37"/>
      <c r="CL74" s="37"/>
      <c r="CM74" s="37"/>
      <c r="CN74" s="37"/>
      <c r="CO74" s="37"/>
      <c r="CP74" s="37"/>
      <c r="CQ74" s="37"/>
      <c r="CR74" s="37"/>
      <c r="CS74" s="37"/>
      <c r="CT74" s="37"/>
      <c r="CU74" s="37"/>
    </row>
    <row r="75" spans="1:99" ht="33" customHeight="1" x14ac:dyDescent="0.3">
      <c r="A75" s="61"/>
      <c r="B75" s="59"/>
      <c r="C75" s="62"/>
      <c r="D75" s="63"/>
      <c r="E75" s="11">
        <v>10</v>
      </c>
      <c r="F75" s="24" t="s">
        <v>94</v>
      </c>
      <c r="G75" s="26">
        <v>8</v>
      </c>
      <c r="H75" s="26">
        <v>7</v>
      </c>
      <c r="I75" s="26">
        <v>8</v>
      </c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44"/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</row>
    <row r="76" spans="1:99" ht="33" customHeight="1" x14ac:dyDescent="0.3">
      <c r="A76" s="61"/>
      <c r="B76" s="59"/>
      <c r="C76" s="60">
        <v>6</v>
      </c>
      <c r="D76" s="58" t="s">
        <v>68</v>
      </c>
      <c r="E76" s="11">
        <v>1</v>
      </c>
      <c r="F76" s="24" t="s">
        <v>86</v>
      </c>
      <c r="G76" s="26">
        <v>8</v>
      </c>
      <c r="H76" s="26">
        <v>8</v>
      </c>
      <c r="I76" s="26">
        <v>8</v>
      </c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36">
        <f t="shared" ref="BI76:BZ76" si="13">AVERAGEIF(G76:G85,"&gt;0")</f>
        <v>8.3000000000000007</v>
      </c>
      <c r="BJ76" s="36">
        <f t="shared" si="13"/>
        <v>8.1</v>
      </c>
      <c r="BK76" s="36">
        <f t="shared" si="13"/>
        <v>8.1999999999999993</v>
      </c>
      <c r="BL76" s="36" t="e">
        <f t="shared" si="13"/>
        <v>#DIV/0!</v>
      </c>
      <c r="BM76" s="36" t="e">
        <f t="shared" si="13"/>
        <v>#DIV/0!</v>
      </c>
      <c r="BN76" s="36" t="e">
        <f t="shared" si="13"/>
        <v>#DIV/0!</v>
      </c>
      <c r="BO76" s="36" t="e">
        <f t="shared" si="13"/>
        <v>#DIV/0!</v>
      </c>
      <c r="BP76" s="36" t="e">
        <f t="shared" si="13"/>
        <v>#DIV/0!</v>
      </c>
      <c r="BQ76" s="36" t="e">
        <f t="shared" si="13"/>
        <v>#DIV/0!</v>
      </c>
      <c r="BR76" s="36" t="e">
        <f t="shared" si="13"/>
        <v>#DIV/0!</v>
      </c>
      <c r="BS76" s="36" t="e">
        <f t="shared" si="13"/>
        <v>#DIV/0!</v>
      </c>
      <c r="BT76" s="36" t="e">
        <f t="shared" si="13"/>
        <v>#DIV/0!</v>
      </c>
      <c r="BU76" s="36" t="e">
        <f t="shared" si="13"/>
        <v>#DIV/0!</v>
      </c>
      <c r="BV76" s="36" t="e">
        <f t="shared" si="13"/>
        <v>#DIV/0!</v>
      </c>
      <c r="BW76" s="36" t="e">
        <f t="shared" si="13"/>
        <v>#DIV/0!</v>
      </c>
      <c r="BX76" s="36" t="e">
        <f t="shared" si="13"/>
        <v>#DIV/0!</v>
      </c>
      <c r="BY76" s="36" t="e">
        <f t="shared" si="13"/>
        <v>#DIV/0!</v>
      </c>
      <c r="BZ76" s="36" t="e">
        <f t="shared" si="13"/>
        <v>#DIV/0!</v>
      </c>
      <c r="CA76" s="36" t="e">
        <f>AVERAGEIF(#REF!,"&gt;0")</f>
        <v>#REF!</v>
      </c>
      <c r="CB76" s="36" t="e">
        <f>AVERAGEIF(#REF!,"&gt;0")</f>
        <v>#REF!</v>
      </c>
      <c r="CC76" s="36">
        <f>3%</f>
        <v>0.03</v>
      </c>
      <c r="CD76" s="36">
        <f t="shared" ref="CD76:CU76" si="14">BI76*$CC$76</f>
        <v>0.249</v>
      </c>
      <c r="CE76" s="36">
        <f t="shared" si="14"/>
        <v>0.24299999999999999</v>
      </c>
      <c r="CF76" s="36">
        <f t="shared" si="14"/>
        <v>0.24599999999999997</v>
      </c>
      <c r="CG76" s="36" t="e">
        <f t="shared" si="14"/>
        <v>#DIV/0!</v>
      </c>
      <c r="CH76" s="36" t="e">
        <f t="shared" si="14"/>
        <v>#DIV/0!</v>
      </c>
      <c r="CI76" s="36" t="e">
        <f t="shared" si="14"/>
        <v>#DIV/0!</v>
      </c>
      <c r="CJ76" s="36" t="e">
        <f t="shared" si="14"/>
        <v>#DIV/0!</v>
      </c>
      <c r="CK76" s="36" t="e">
        <f t="shared" si="14"/>
        <v>#DIV/0!</v>
      </c>
      <c r="CL76" s="36" t="e">
        <f t="shared" si="14"/>
        <v>#DIV/0!</v>
      </c>
      <c r="CM76" s="36" t="e">
        <f t="shared" si="14"/>
        <v>#DIV/0!</v>
      </c>
      <c r="CN76" s="36" t="e">
        <f t="shared" si="14"/>
        <v>#DIV/0!</v>
      </c>
      <c r="CO76" s="36" t="e">
        <f t="shared" si="14"/>
        <v>#DIV/0!</v>
      </c>
      <c r="CP76" s="36" t="e">
        <f t="shared" si="14"/>
        <v>#DIV/0!</v>
      </c>
      <c r="CQ76" s="36" t="e">
        <f t="shared" si="14"/>
        <v>#DIV/0!</v>
      </c>
      <c r="CR76" s="36" t="e">
        <f t="shared" si="14"/>
        <v>#DIV/0!</v>
      </c>
      <c r="CS76" s="36" t="e">
        <f t="shared" si="14"/>
        <v>#DIV/0!</v>
      </c>
      <c r="CT76" s="36" t="e">
        <f t="shared" si="14"/>
        <v>#DIV/0!</v>
      </c>
      <c r="CU76" s="36" t="e">
        <f t="shared" si="14"/>
        <v>#DIV/0!</v>
      </c>
    </row>
    <row r="77" spans="1:99" ht="33" customHeight="1" x14ac:dyDescent="0.3">
      <c r="A77" s="61"/>
      <c r="B77" s="59"/>
      <c r="C77" s="61"/>
      <c r="D77" s="59"/>
      <c r="E77" s="11">
        <v>2</v>
      </c>
      <c r="F77" s="24" t="s">
        <v>87</v>
      </c>
      <c r="G77" s="26">
        <v>8</v>
      </c>
      <c r="H77" s="26">
        <v>8</v>
      </c>
      <c r="I77" s="26">
        <v>8</v>
      </c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37"/>
      <c r="BJ77" s="37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7"/>
      <c r="CN77" s="37"/>
      <c r="CO77" s="37"/>
      <c r="CP77" s="37"/>
      <c r="CQ77" s="37"/>
      <c r="CR77" s="37"/>
      <c r="CS77" s="37"/>
      <c r="CT77" s="37"/>
      <c r="CU77" s="37"/>
    </row>
    <row r="78" spans="1:99" ht="33" customHeight="1" x14ac:dyDescent="0.3">
      <c r="A78" s="61"/>
      <c r="B78" s="59"/>
      <c r="C78" s="61"/>
      <c r="D78" s="59"/>
      <c r="E78" s="11">
        <v>3</v>
      </c>
      <c r="F78" s="24" t="s">
        <v>88</v>
      </c>
      <c r="G78" s="26">
        <v>8</v>
      </c>
      <c r="H78" s="26">
        <v>8</v>
      </c>
      <c r="I78" s="26">
        <v>8</v>
      </c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37"/>
      <c r="BJ78" s="37"/>
      <c r="BK78" s="37"/>
      <c r="BL78" s="37"/>
      <c r="BM78" s="37"/>
      <c r="BN78" s="37"/>
      <c r="BO78" s="37"/>
      <c r="BP78" s="37"/>
      <c r="BQ78" s="37"/>
      <c r="BR78" s="37"/>
      <c r="BS78" s="37"/>
      <c r="BT78" s="37"/>
      <c r="BU78" s="37"/>
      <c r="BV78" s="37"/>
      <c r="BW78" s="37"/>
      <c r="BX78" s="37"/>
      <c r="BY78" s="37"/>
      <c r="BZ78" s="37"/>
      <c r="CA78" s="37"/>
      <c r="CB78" s="37"/>
      <c r="CC78" s="37"/>
      <c r="CD78" s="37"/>
      <c r="CE78" s="37"/>
      <c r="CF78" s="37"/>
      <c r="CG78" s="37"/>
      <c r="CH78" s="37"/>
      <c r="CI78" s="37"/>
      <c r="CJ78" s="37"/>
      <c r="CK78" s="37"/>
      <c r="CL78" s="37"/>
      <c r="CM78" s="37"/>
      <c r="CN78" s="37"/>
      <c r="CO78" s="37"/>
      <c r="CP78" s="37"/>
      <c r="CQ78" s="37"/>
      <c r="CR78" s="37"/>
      <c r="CS78" s="37"/>
      <c r="CT78" s="37"/>
      <c r="CU78" s="37"/>
    </row>
    <row r="79" spans="1:99" ht="33" customHeight="1" x14ac:dyDescent="0.3">
      <c r="A79" s="61"/>
      <c r="B79" s="59"/>
      <c r="C79" s="61"/>
      <c r="D79" s="59"/>
      <c r="E79" s="11">
        <v>4</v>
      </c>
      <c r="F79" s="24" t="s">
        <v>89</v>
      </c>
      <c r="G79" s="26">
        <v>9</v>
      </c>
      <c r="H79" s="26">
        <v>9</v>
      </c>
      <c r="I79" s="26">
        <v>8</v>
      </c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37"/>
      <c r="BJ79" s="37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/>
      <c r="CU79" s="37"/>
    </row>
    <row r="80" spans="1:99" ht="33" customHeight="1" x14ac:dyDescent="0.3">
      <c r="A80" s="61"/>
      <c r="B80" s="59"/>
      <c r="C80" s="61"/>
      <c r="D80" s="59"/>
      <c r="E80" s="11">
        <v>5</v>
      </c>
      <c r="F80" s="24" t="s">
        <v>103</v>
      </c>
      <c r="G80" s="26">
        <v>8</v>
      </c>
      <c r="H80" s="26">
        <v>9</v>
      </c>
      <c r="I80" s="26">
        <v>8</v>
      </c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37"/>
      <c r="BJ80" s="37"/>
      <c r="BK80" s="37"/>
      <c r="BL80" s="37"/>
      <c r="BM80" s="37"/>
      <c r="BN80" s="37"/>
      <c r="BO80" s="37"/>
      <c r="BP80" s="37"/>
      <c r="BQ80" s="37"/>
      <c r="BR80" s="37"/>
      <c r="BS80" s="37"/>
      <c r="BT80" s="37"/>
      <c r="BU80" s="37"/>
      <c r="BV80" s="37"/>
      <c r="BW80" s="37"/>
      <c r="BX80" s="37"/>
      <c r="BY80" s="37"/>
      <c r="BZ80" s="37"/>
      <c r="CA80" s="37"/>
      <c r="CB80" s="37"/>
      <c r="CC80" s="37"/>
      <c r="CD80" s="37"/>
      <c r="CE80" s="37"/>
      <c r="CF80" s="37"/>
      <c r="CG80" s="37"/>
      <c r="CH80" s="37"/>
      <c r="CI80" s="37"/>
      <c r="CJ80" s="37"/>
      <c r="CK80" s="37"/>
      <c r="CL80" s="37"/>
      <c r="CM80" s="37"/>
      <c r="CN80" s="37"/>
      <c r="CO80" s="37"/>
      <c r="CP80" s="37"/>
      <c r="CQ80" s="37"/>
      <c r="CR80" s="37"/>
      <c r="CS80" s="37"/>
      <c r="CT80" s="37"/>
      <c r="CU80" s="37"/>
    </row>
    <row r="81" spans="1:99" ht="33" customHeight="1" x14ac:dyDescent="0.3">
      <c r="A81" s="61"/>
      <c r="B81" s="59"/>
      <c r="C81" s="61"/>
      <c r="D81" s="59"/>
      <c r="E81" s="11">
        <v>6</v>
      </c>
      <c r="F81" s="24" t="s">
        <v>104</v>
      </c>
      <c r="G81" s="26">
        <v>9</v>
      </c>
      <c r="H81" s="26">
        <v>8</v>
      </c>
      <c r="I81" s="26">
        <v>9</v>
      </c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37"/>
      <c r="BJ81" s="37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/>
    </row>
    <row r="82" spans="1:99" ht="33" customHeight="1" x14ac:dyDescent="0.3">
      <c r="A82" s="61"/>
      <c r="B82" s="59"/>
      <c r="C82" s="61"/>
      <c r="D82" s="59"/>
      <c r="E82" s="11">
        <v>7</v>
      </c>
      <c r="F82" s="24" t="s">
        <v>91</v>
      </c>
      <c r="G82" s="26">
        <v>8</v>
      </c>
      <c r="H82" s="26">
        <v>8</v>
      </c>
      <c r="I82" s="26">
        <v>8</v>
      </c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37"/>
      <c r="BJ82" s="37"/>
      <c r="BK82" s="37"/>
      <c r="BL82" s="37"/>
      <c r="BM82" s="37"/>
      <c r="BN82" s="37"/>
      <c r="BO82" s="37"/>
      <c r="BP82" s="37"/>
      <c r="BQ82" s="37"/>
      <c r="BR82" s="37"/>
      <c r="BS82" s="37"/>
      <c r="BT82" s="37"/>
      <c r="BU82" s="37"/>
      <c r="BV82" s="37"/>
      <c r="BW82" s="37"/>
      <c r="BX82" s="37"/>
      <c r="BY82" s="37"/>
      <c r="BZ82" s="37"/>
      <c r="CA82" s="37"/>
      <c r="CB82" s="37"/>
      <c r="CC82" s="37"/>
      <c r="CD82" s="37"/>
      <c r="CE82" s="37"/>
      <c r="CF82" s="37"/>
      <c r="CG82" s="37"/>
      <c r="CH82" s="37"/>
      <c r="CI82" s="37"/>
      <c r="CJ82" s="37"/>
      <c r="CK82" s="37"/>
      <c r="CL82" s="37"/>
      <c r="CM82" s="37"/>
      <c r="CN82" s="37"/>
      <c r="CO82" s="37"/>
      <c r="CP82" s="37"/>
      <c r="CQ82" s="37"/>
      <c r="CR82" s="37"/>
      <c r="CS82" s="37"/>
      <c r="CT82" s="37"/>
      <c r="CU82" s="37"/>
    </row>
    <row r="83" spans="1:99" ht="33" customHeight="1" x14ac:dyDescent="0.3">
      <c r="A83" s="61"/>
      <c r="B83" s="59"/>
      <c r="C83" s="61"/>
      <c r="D83" s="59"/>
      <c r="E83" s="11">
        <v>8</v>
      </c>
      <c r="F83" s="24" t="s">
        <v>92</v>
      </c>
      <c r="G83" s="26">
        <v>9</v>
      </c>
      <c r="H83" s="26">
        <v>8</v>
      </c>
      <c r="I83" s="26">
        <v>9</v>
      </c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37"/>
      <c r="BJ83" s="37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</row>
    <row r="84" spans="1:99" ht="33" customHeight="1" x14ac:dyDescent="0.3">
      <c r="A84" s="61"/>
      <c r="B84" s="59"/>
      <c r="C84" s="61"/>
      <c r="D84" s="59"/>
      <c r="E84" s="11">
        <v>9</v>
      </c>
      <c r="F84" s="24" t="s">
        <v>93</v>
      </c>
      <c r="G84" s="26">
        <v>8</v>
      </c>
      <c r="H84" s="26">
        <v>7</v>
      </c>
      <c r="I84" s="26">
        <v>8</v>
      </c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37"/>
      <c r="BJ84" s="37"/>
      <c r="BK84" s="37"/>
      <c r="BL84" s="37"/>
      <c r="BM84" s="37"/>
      <c r="BN84" s="37"/>
      <c r="BO84" s="37"/>
      <c r="BP84" s="37"/>
      <c r="BQ84" s="37"/>
      <c r="BR84" s="37"/>
      <c r="BS84" s="37"/>
      <c r="BT84" s="37"/>
      <c r="BU84" s="37"/>
      <c r="BV84" s="37"/>
      <c r="BW84" s="37"/>
      <c r="BX84" s="37"/>
      <c r="BY84" s="37"/>
      <c r="BZ84" s="37"/>
      <c r="CA84" s="37"/>
      <c r="CB84" s="37"/>
      <c r="CC84" s="37"/>
      <c r="CD84" s="37"/>
      <c r="CE84" s="37"/>
      <c r="CF84" s="37"/>
      <c r="CG84" s="37"/>
      <c r="CH84" s="37"/>
      <c r="CI84" s="37"/>
      <c r="CJ84" s="37"/>
      <c r="CK84" s="37"/>
      <c r="CL84" s="37"/>
      <c r="CM84" s="37"/>
      <c r="CN84" s="37"/>
      <c r="CO84" s="37"/>
      <c r="CP84" s="37"/>
      <c r="CQ84" s="37"/>
      <c r="CR84" s="37"/>
      <c r="CS84" s="37"/>
      <c r="CT84" s="37"/>
      <c r="CU84" s="37"/>
    </row>
    <row r="85" spans="1:99" ht="33" customHeight="1" x14ac:dyDescent="0.3">
      <c r="A85" s="61"/>
      <c r="B85" s="59"/>
      <c r="C85" s="62"/>
      <c r="D85" s="63"/>
      <c r="E85" s="11">
        <v>10</v>
      </c>
      <c r="F85" s="24" t="s">
        <v>94</v>
      </c>
      <c r="G85" s="26">
        <v>8</v>
      </c>
      <c r="H85" s="26">
        <v>8</v>
      </c>
      <c r="I85" s="26">
        <v>8</v>
      </c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44"/>
      <c r="BJ85" s="44"/>
      <c r="BK85" s="44"/>
      <c r="BL85" s="44"/>
      <c r="BM85" s="44"/>
      <c r="BN85" s="44"/>
      <c r="BO85" s="44"/>
      <c r="BP85" s="44"/>
      <c r="BQ85" s="44"/>
      <c r="BR85" s="44"/>
      <c r="BS85" s="44"/>
      <c r="BT85" s="44"/>
      <c r="BU85" s="44"/>
      <c r="BV85" s="44"/>
      <c r="BW85" s="44"/>
      <c r="BX85" s="44"/>
      <c r="BY85" s="44"/>
      <c r="BZ85" s="44"/>
      <c r="CA85" s="44"/>
      <c r="CB85" s="44"/>
      <c r="CC85" s="44"/>
      <c r="CD85" s="44"/>
      <c r="CE85" s="44"/>
      <c r="CF85" s="44"/>
      <c r="CG85" s="44"/>
      <c r="CH85" s="44"/>
      <c r="CI85" s="44"/>
      <c r="CJ85" s="44"/>
      <c r="CK85" s="44"/>
      <c r="CL85" s="44"/>
      <c r="CM85" s="44"/>
      <c r="CN85" s="44"/>
      <c r="CO85" s="44"/>
      <c r="CP85" s="44"/>
      <c r="CQ85" s="44"/>
      <c r="CR85" s="44"/>
      <c r="CS85" s="44"/>
      <c r="CT85" s="44"/>
      <c r="CU85" s="44"/>
    </row>
    <row r="86" spans="1:99" ht="33" customHeight="1" x14ac:dyDescent="0.3">
      <c r="A86" s="61"/>
      <c r="B86" s="59"/>
      <c r="C86" s="60">
        <v>7</v>
      </c>
      <c r="D86" s="58" t="s">
        <v>69</v>
      </c>
      <c r="E86" s="11">
        <v>1</v>
      </c>
      <c r="F86" s="24" t="s">
        <v>86</v>
      </c>
      <c r="G86" s="26">
        <v>7</v>
      </c>
      <c r="H86" s="26">
        <v>7</v>
      </c>
      <c r="I86" s="26">
        <v>8</v>
      </c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36">
        <f t="shared" ref="BI86:BZ86" si="15">AVERAGEIF(G86:G95,"&gt;0")</f>
        <v>6.8</v>
      </c>
      <c r="BJ86" s="36">
        <f t="shared" si="15"/>
        <v>6.8</v>
      </c>
      <c r="BK86" s="36">
        <f t="shared" si="15"/>
        <v>7.4</v>
      </c>
      <c r="BL86" s="36" t="e">
        <f t="shared" si="15"/>
        <v>#DIV/0!</v>
      </c>
      <c r="BM86" s="36" t="e">
        <f t="shared" si="15"/>
        <v>#DIV/0!</v>
      </c>
      <c r="BN86" s="36" t="e">
        <f t="shared" si="15"/>
        <v>#DIV/0!</v>
      </c>
      <c r="BO86" s="36" t="e">
        <f t="shared" si="15"/>
        <v>#DIV/0!</v>
      </c>
      <c r="BP86" s="36" t="e">
        <f t="shared" si="15"/>
        <v>#DIV/0!</v>
      </c>
      <c r="BQ86" s="36" t="e">
        <f t="shared" si="15"/>
        <v>#DIV/0!</v>
      </c>
      <c r="BR86" s="36" t="e">
        <f t="shared" si="15"/>
        <v>#DIV/0!</v>
      </c>
      <c r="BS86" s="36" t="e">
        <f t="shared" si="15"/>
        <v>#DIV/0!</v>
      </c>
      <c r="BT86" s="36" t="e">
        <f t="shared" si="15"/>
        <v>#DIV/0!</v>
      </c>
      <c r="BU86" s="36" t="e">
        <f t="shared" si="15"/>
        <v>#DIV/0!</v>
      </c>
      <c r="BV86" s="36" t="e">
        <f t="shared" si="15"/>
        <v>#DIV/0!</v>
      </c>
      <c r="BW86" s="36" t="e">
        <f t="shared" si="15"/>
        <v>#DIV/0!</v>
      </c>
      <c r="BX86" s="36" t="e">
        <f t="shared" si="15"/>
        <v>#DIV/0!</v>
      </c>
      <c r="BY86" s="36" t="e">
        <f t="shared" si="15"/>
        <v>#DIV/0!</v>
      </c>
      <c r="BZ86" s="36" t="e">
        <f t="shared" si="15"/>
        <v>#DIV/0!</v>
      </c>
      <c r="CA86" s="36" t="e">
        <f>AVERAGEIF(#REF!,"&gt;0")</f>
        <v>#REF!</v>
      </c>
      <c r="CB86" s="36" t="e">
        <f>AVERAGEIF(#REF!,"&gt;0")</f>
        <v>#REF!</v>
      </c>
      <c r="CC86" s="48">
        <f>2.25%</f>
        <v>2.2499999999999999E-2</v>
      </c>
      <c r="CD86" s="48">
        <f t="shared" ref="CD86:CU86" si="16">BI86*$CC$86</f>
        <v>0.153</v>
      </c>
      <c r="CE86" s="48">
        <f t="shared" si="16"/>
        <v>0.153</v>
      </c>
      <c r="CF86" s="48">
        <f t="shared" si="16"/>
        <v>0.16650000000000001</v>
      </c>
      <c r="CG86" s="48" t="e">
        <f t="shared" si="16"/>
        <v>#DIV/0!</v>
      </c>
      <c r="CH86" s="48" t="e">
        <f t="shared" si="16"/>
        <v>#DIV/0!</v>
      </c>
      <c r="CI86" s="48" t="e">
        <f t="shared" si="16"/>
        <v>#DIV/0!</v>
      </c>
      <c r="CJ86" s="48" t="e">
        <f t="shared" si="16"/>
        <v>#DIV/0!</v>
      </c>
      <c r="CK86" s="48" t="e">
        <f t="shared" si="16"/>
        <v>#DIV/0!</v>
      </c>
      <c r="CL86" s="48" t="e">
        <f t="shared" si="16"/>
        <v>#DIV/0!</v>
      </c>
      <c r="CM86" s="48" t="e">
        <f t="shared" si="16"/>
        <v>#DIV/0!</v>
      </c>
      <c r="CN86" s="48" t="e">
        <f t="shared" si="16"/>
        <v>#DIV/0!</v>
      </c>
      <c r="CO86" s="48" t="e">
        <f t="shared" si="16"/>
        <v>#DIV/0!</v>
      </c>
      <c r="CP86" s="48" t="e">
        <f t="shared" si="16"/>
        <v>#DIV/0!</v>
      </c>
      <c r="CQ86" s="48" t="e">
        <f t="shared" si="16"/>
        <v>#DIV/0!</v>
      </c>
      <c r="CR86" s="48" t="e">
        <f t="shared" si="16"/>
        <v>#DIV/0!</v>
      </c>
      <c r="CS86" s="48" t="e">
        <f t="shared" si="16"/>
        <v>#DIV/0!</v>
      </c>
      <c r="CT86" s="48" t="e">
        <f t="shared" si="16"/>
        <v>#DIV/0!</v>
      </c>
      <c r="CU86" s="48" t="e">
        <f t="shared" si="16"/>
        <v>#DIV/0!</v>
      </c>
    </row>
    <row r="87" spans="1:99" ht="33" customHeight="1" x14ac:dyDescent="0.3">
      <c r="A87" s="61"/>
      <c r="B87" s="59"/>
      <c r="C87" s="61"/>
      <c r="D87" s="59"/>
      <c r="E87" s="11">
        <v>2</v>
      </c>
      <c r="F87" s="24" t="s">
        <v>87</v>
      </c>
      <c r="G87" s="26">
        <v>7</v>
      </c>
      <c r="H87" s="26">
        <v>7</v>
      </c>
      <c r="I87" s="26">
        <v>8</v>
      </c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37"/>
      <c r="BJ87" s="37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49"/>
      <c r="CD87" s="49"/>
      <c r="CE87" s="49"/>
      <c r="CF87" s="49"/>
      <c r="CG87" s="49"/>
      <c r="CH87" s="49"/>
      <c r="CI87" s="49"/>
      <c r="CJ87" s="49"/>
      <c r="CK87" s="49"/>
      <c r="CL87" s="49"/>
      <c r="CM87" s="49"/>
      <c r="CN87" s="49"/>
      <c r="CO87" s="49"/>
      <c r="CP87" s="49"/>
      <c r="CQ87" s="49"/>
      <c r="CR87" s="49"/>
      <c r="CS87" s="49"/>
      <c r="CT87" s="49"/>
      <c r="CU87" s="49"/>
    </row>
    <row r="88" spans="1:99" ht="49.5" customHeight="1" x14ac:dyDescent="0.3">
      <c r="A88" s="61"/>
      <c r="B88" s="59"/>
      <c r="C88" s="61"/>
      <c r="D88" s="59"/>
      <c r="E88" s="11">
        <v>3</v>
      </c>
      <c r="F88" s="24" t="s">
        <v>88</v>
      </c>
      <c r="G88" s="26">
        <v>7</v>
      </c>
      <c r="H88" s="26">
        <v>7</v>
      </c>
      <c r="I88" s="26">
        <v>8</v>
      </c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37"/>
      <c r="BJ88" s="37"/>
      <c r="BK88" s="37"/>
      <c r="BL88" s="37"/>
      <c r="BM88" s="37"/>
      <c r="BN88" s="37"/>
      <c r="BO88" s="37"/>
      <c r="BP88" s="37"/>
      <c r="BQ88" s="37"/>
      <c r="BR88" s="37"/>
      <c r="BS88" s="37"/>
      <c r="BT88" s="37"/>
      <c r="BU88" s="37"/>
      <c r="BV88" s="37"/>
      <c r="BW88" s="37"/>
      <c r="BX88" s="37"/>
      <c r="BY88" s="37"/>
      <c r="BZ88" s="37"/>
      <c r="CA88" s="37"/>
      <c r="CB88" s="37"/>
      <c r="CC88" s="49"/>
      <c r="CD88" s="49"/>
      <c r="CE88" s="49"/>
      <c r="CF88" s="49"/>
      <c r="CG88" s="49"/>
      <c r="CH88" s="49"/>
      <c r="CI88" s="49"/>
      <c r="CJ88" s="49"/>
      <c r="CK88" s="49"/>
      <c r="CL88" s="49"/>
      <c r="CM88" s="49"/>
      <c r="CN88" s="49"/>
      <c r="CO88" s="49"/>
      <c r="CP88" s="49"/>
      <c r="CQ88" s="49"/>
      <c r="CR88" s="49"/>
      <c r="CS88" s="49"/>
      <c r="CT88" s="49"/>
      <c r="CU88" s="49"/>
    </row>
    <row r="89" spans="1:99" ht="49.5" customHeight="1" x14ac:dyDescent="0.3">
      <c r="A89" s="61"/>
      <c r="B89" s="59"/>
      <c r="C89" s="61"/>
      <c r="D89" s="59"/>
      <c r="E89" s="11">
        <v>4</v>
      </c>
      <c r="F89" s="24" t="s">
        <v>89</v>
      </c>
      <c r="G89" s="26">
        <v>7</v>
      </c>
      <c r="H89" s="26">
        <v>7</v>
      </c>
      <c r="I89" s="26">
        <v>7</v>
      </c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37"/>
      <c r="BJ89" s="37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49"/>
      <c r="CD89" s="49"/>
      <c r="CE89" s="49"/>
      <c r="CF89" s="49"/>
      <c r="CG89" s="49"/>
      <c r="CH89" s="49"/>
      <c r="CI89" s="49"/>
      <c r="CJ89" s="49"/>
      <c r="CK89" s="49"/>
      <c r="CL89" s="49"/>
      <c r="CM89" s="49"/>
      <c r="CN89" s="49"/>
      <c r="CO89" s="49"/>
      <c r="CP89" s="49"/>
      <c r="CQ89" s="49"/>
      <c r="CR89" s="49"/>
      <c r="CS89" s="49"/>
      <c r="CT89" s="49"/>
      <c r="CU89" s="49"/>
    </row>
    <row r="90" spans="1:99" ht="57.45" customHeight="1" x14ac:dyDescent="0.3">
      <c r="A90" s="61"/>
      <c r="B90" s="59"/>
      <c r="C90" s="61"/>
      <c r="D90" s="59"/>
      <c r="E90" s="11">
        <v>5</v>
      </c>
      <c r="F90" s="24" t="s">
        <v>105</v>
      </c>
      <c r="G90" s="26">
        <v>7</v>
      </c>
      <c r="H90" s="26">
        <v>7</v>
      </c>
      <c r="I90" s="26">
        <v>7</v>
      </c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37"/>
      <c r="BJ90" s="37"/>
      <c r="BK90" s="37"/>
      <c r="BL90" s="37"/>
      <c r="BM90" s="37"/>
      <c r="BN90" s="37"/>
      <c r="BO90" s="37"/>
      <c r="BP90" s="37"/>
      <c r="BQ90" s="37"/>
      <c r="BR90" s="37"/>
      <c r="BS90" s="37"/>
      <c r="BT90" s="37"/>
      <c r="BU90" s="37"/>
      <c r="BV90" s="37"/>
      <c r="BW90" s="37"/>
      <c r="BX90" s="37"/>
      <c r="BY90" s="37"/>
      <c r="BZ90" s="37"/>
      <c r="CA90" s="37"/>
      <c r="CB90" s="37"/>
      <c r="CC90" s="49"/>
      <c r="CD90" s="49"/>
      <c r="CE90" s="49"/>
      <c r="CF90" s="49"/>
      <c r="CG90" s="49"/>
      <c r="CH90" s="49"/>
      <c r="CI90" s="49"/>
      <c r="CJ90" s="49"/>
      <c r="CK90" s="49"/>
      <c r="CL90" s="49"/>
      <c r="CM90" s="49"/>
      <c r="CN90" s="49"/>
      <c r="CO90" s="49"/>
      <c r="CP90" s="49"/>
      <c r="CQ90" s="49"/>
      <c r="CR90" s="49"/>
      <c r="CS90" s="49"/>
      <c r="CT90" s="49"/>
      <c r="CU90" s="49"/>
    </row>
    <row r="91" spans="1:99" ht="33" customHeight="1" x14ac:dyDescent="0.3">
      <c r="A91" s="61"/>
      <c r="B91" s="59"/>
      <c r="C91" s="61"/>
      <c r="D91" s="59"/>
      <c r="E91" s="11">
        <v>6</v>
      </c>
      <c r="F91" s="24" t="s">
        <v>106</v>
      </c>
      <c r="G91" s="26">
        <v>7</v>
      </c>
      <c r="H91" s="26">
        <v>7</v>
      </c>
      <c r="I91" s="26">
        <v>7</v>
      </c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37"/>
      <c r="BJ91" s="37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49"/>
      <c r="CD91" s="49"/>
      <c r="CE91" s="49"/>
      <c r="CF91" s="49"/>
      <c r="CG91" s="49"/>
      <c r="CH91" s="49"/>
      <c r="CI91" s="49"/>
      <c r="CJ91" s="49"/>
      <c r="CK91" s="49"/>
      <c r="CL91" s="49"/>
      <c r="CM91" s="49"/>
      <c r="CN91" s="49"/>
      <c r="CO91" s="49"/>
      <c r="CP91" s="49"/>
      <c r="CQ91" s="49"/>
      <c r="CR91" s="49"/>
      <c r="CS91" s="49"/>
      <c r="CT91" s="49"/>
      <c r="CU91" s="49"/>
    </row>
    <row r="92" spans="1:99" ht="33" customHeight="1" x14ac:dyDescent="0.3">
      <c r="A92" s="61"/>
      <c r="B92" s="59"/>
      <c r="C92" s="61"/>
      <c r="D92" s="59"/>
      <c r="E92" s="11">
        <v>7</v>
      </c>
      <c r="F92" s="24" t="s">
        <v>91</v>
      </c>
      <c r="G92" s="26">
        <v>7</v>
      </c>
      <c r="H92" s="26">
        <v>7</v>
      </c>
      <c r="I92" s="26">
        <v>7</v>
      </c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37"/>
      <c r="BJ92" s="37"/>
      <c r="BK92" s="37"/>
      <c r="BL92" s="37"/>
      <c r="BM92" s="37"/>
      <c r="BN92" s="37"/>
      <c r="BO92" s="37"/>
      <c r="BP92" s="37"/>
      <c r="BQ92" s="37"/>
      <c r="BR92" s="37"/>
      <c r="BS92" s="37"/>
      <c r="BT92" s="37"/>
      <c r="BU92" s="37"/>
      <c r="BV92" s="37"/>
      <c r="BW92" s="37"/>
      <c r="BX92" s="37"/>
      <c r="BY92" s="37"/>
      <c r="BZ92" s="37"/>
      <c r="CA92" s="37"/>
      <c r="CB92" s="37"/>
      <c r="CC92" s="49"/>
      <c r="CD92" s="49"/>
      <c r="CE92" s="49"/>
      <c r="CF92" s="49"/>
      <c r="CG92" s="49"/>
      <c r="CH92" s="49"/>
      <c r="CI92" s="49"/>
      <c r="CJ92" s="49"/>
      <c r="CK92" s="49"/>
      <c r="CL92" s="49"/>
      <c r="CM92" s="49"/>
      <c r="CN92" s="49"/>
      <c r="CO92" s="49"/>
      <c r="CP92" s="49"/>
      <c r="CQ92" s="49"/>
      <c r="CR92" s="49"/>
      <c r="CS92" s="49"/>
      <c r="CT92" s="49"/>
      <c r="CU92" s="49"/>
    </row>
    <row r="93" spans="1:99" ht="33" customHeight="1" x14ac:dyDescent="0.3">
      <c r="A93" s="61"/>
      <c r="B93" s="59"/>
      <c r="C93" s="61"/>
      <c r="D93" s="59"/>
      <c r="E93" s="11">
        <v>8</v>
      </c>
      <c r="F93" s="24" t="s">
        <v>92</v>
      </c>
      <c r="G93" s="26">
        <v>6</v>
      </c>
      <c r="H93" s="26">
        <v>6</v>
      </c>
      <c r="I93" s="26">
        <v>8</v>
      </c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37"/>
      <c r="BJ93" s="37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49"/>
      <c r="CD93" s="49"/>
      <c r="CE93" s="49"/>
      <c r="CF93" s="49"/>
      <c r="CG93" s="49"/>
      <c r="CH93" s="49"/>
      <c r="CI93" s="49"/>
      <c r="CJ93" s="49"/>
      <c r="CK93" s="49"/>
      <c r="CL93" s="49"/>
      <c r="CM93" s="49"/>
      <c r="CN93" s="49"/>
      <c r="CO93" s="49"/>
      <c r="CP93" s="49"/>
      <c r="CQ93" s="49"/>
      <c r="CR93" s="49"/>
      <c r="CS93" s="49"/>
      <c r="CT93" s="49"/>
      <c r="CU93" s="49"/>
    </row>
    <row r="94" spans="1:99" ht="33" customHeight="1" x14ac:dyDescent="0.3">
      <c r="A94" s="61"/>
      <c r="B94" s="59"/>
      <c r="C94" s="61"/>
      <c r="D94" s="59"/>
      <c r="E94" s="11">
        <v>9</v>
      </c>
      <c r="F94" s="24" t="s">
        <v>93</v>
      </c>
      <c r="G94" s="26">
        <v>6</v>
      </c>
      <c r="H94" s="26">
        <v>6</v>
      </c>
      <c r="I94" s="26">
        <v>7</v>
      </c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37"/>
      <c r="BJ94" s="37"/>
      <c r="BK94" s="37"/>
      <c r="BL94" s="37"/>
      <c r="BM94" s="37"/>
      <c r="BN94" s="37"/>
      <c r="BO94" s="37"/>
      <c r="BP94" s="37"/>
      <c r="BQ94" s="37"/>
      <c r="BR94" s="37"/>
      <c r="BS94" s="37"/>
      <c r="BT94" s="37"/>
      <c r="BU94" s="37"/>
      <c r="BV94" s="37"/>
      <c r="BW94" s="37"/>
      <c r="BX94" s="37"/>
      <c r="BY94" s="37"/>
      <c r="BZ94" s="37"/>
      <c r="CA94" s="37"/>
      <c r="CB94" s="37"/>
      <c r="CC94" s="49"/>
      <c r="CD94" s="49"/>
      <c r="CE94" s="49"/>
      <c r="CF94" s="49"/>
      <c r="CG94" s="49"/>
      <c r="CH94" s="49"/>
      <c r="CI94" s="49"/>
      <c r="CJ94" s="49"/>
      <c r="CK94" s="49"/>
      <c r="CL94" s="49"/>
      <c r="CM94" s="49"/>
      <c r="CN94" s="49"/>
      <c r="CO94" s="49"/>
      <c r="CP94" s="49"/>
      <c r="CQ94" s="49"/>
      <c r="CR94" s="49"/>
      <c r="CS94" s="49"/>
      <c r="CT94" s="49"/>
      <c r="CU94" s="49"/>
    </row>
    <row r="95" spans="1:99" ht="33" customHeight="1" x14ac:dyDescent="0.3">
      <c r="A95" s="61"/>
      <c r="B95" s="59"/>
      <c r="C95" s="62"/>
      <c r="D95" s="63"/>
      <c r="E95" s="11">
        <v>10</v>
      </c>
      <c r="F95" s="24" t="s">
        <v>94</v>
      </c>
      <c r="G95" s="26">
        <v>7</v>
      </c>
      <c r="H95" s="26">
        <v>7</v>
      </c>
      <c r="I95" s="26">
        <v>7</v>
      </c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44"/>
      <c r="BJ95" s="44"/>
      <c r="BK95" s="44"/>
      <c r="BL95" s="44"/>
      <c r="BM95" s="44"/>
      <c r="BN95" s="44"/>
      <c r="BO95" s="44"/>
      <c r="BP95" s="44"/>
      <c r="BQ95" s="44"/>
      <c r="BR95" s="44"/>
      <c r="BS95" s="44"/>
      <c r="BT95" s="44"/>
      <c r="BU95" s="44"/>
      <c r="BV95" s="44"/>
      <c r="BW95" s="44"/>
      <c r="BX95" s="44"/>
      <c r="BY95" s="44"/>
      <c r="BZ95" s="44"/>
      <c r="CA95" s="44"/>
      <c r="CB95" s="44"/>
      <c r="CC95" s="50"/>
      <c r="CD95" s="50"/>
      <c r="CE95" s="50"/>
      <c r="CF95" s="50"/>
      <c r="CG95" s="50"/>
      <c r="CH95" s="50"/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</row>
    <row r="96" spans="1:99" ht="33" customHeight="1" x14ac:dyDescent="0.3">
      <c r="A96" s="61"/>
      <c r="B96" s="59"/>
      <c r="C96" s="60">
        <v>8</v>
      </c>
      <c r="D96" s="58" t="s">
        <v>70</v>
      </c>
      <c r="E96" s="11">
        <v>1</v>
      </c>
      <c r="F96" s="24" t="s">
        <v>86</v>
      </c>
      <c r="G96" s="26">
        <v>8</v>
      </c>
      <c r="H96" s="26">
        <v>8</v>
      </c>
      <c r="I96" s="26">
        <v>8</v>
      </c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36">
        <f t="shared" ref="BI96:BZ96" si="17">AVERAGEIF(G96:G105,"&gt;0")</f>
        <v>7.2</v>
      </c>
      <c r="BJ96" s="36">
        <f t="shared" si="17"/>
        <v>7.1</v>
      </c>
      <c r="BK96" s="36">
        <f t="shared" si="17"/>
        <v>7.5</v>
      </c>
      <c r="BL96" s="36" t="e">
        <f t="shared" si="17"/>
        <v>#DIV/0!</v>
      </c>
      <c r="BM96" s="36" t="e">
        <f t="shared" si="17"/>
        <v>#DIV/0!</v>
      </c>
      <c r="BN96" s="36" t="e">
        <f t="shared" si="17"/>
        <v>#DIV/0!</v>
      </c>
      <c r="BO96" s="36" t="e">
        <f t="shared" si="17"/>
        <v>#DIV/0!</v>
      </c>
      <c r="BP96" s="36" t="e">
        <f t="shared" si="17"/>
        <v>#DIV/0!</v>
      </c>
      <c r="BQ96" s="36" t="e">
        <f t="shared" si="17"/>
        <v>#DIV/0!</v>
      </c>
      <c r="BR96" s="36" t="e">
        <f t="shared" si="17"/>
        <v>#DIV/0!</v>
      </c>
      <c r="BS96" s="36" t="e">
        <f t="shared" si="17"/>
        <v>#DIV/0!</v>
      </c>
      <c r="BT96" s="36" t="e">
        <f t="shared" si="17"/>
        <v>#DIV/0!</v>
      </c>
      <c r="BU96" s="36" t="e">
        <f t="shared" si="17"/>
        <v>#DIV/0!</v>
      </c>
      <c r="BV96" s="36" t="e">
        <f t="shared" si="17"/>
        <v>#DIV/0!</v>
      </c>
      <c r="BW96" s="36" t="e">
        <f t="shared" si="17"/>
        <v>#DIV/0!</v>
      </c>
      <c r="BX96" s="36" t="e">
        <f t="shared" si="17"/>
        <v>#DIV/0!</v>
      </c>
      <c r="BY96" s="36" t="e">
        <f t="shared" si="17"/>
        <v>#DIV/0!</v>
      </c>
      <c r="BZ96" s="36" t="e">
        <f t="shared" si="17"/>
        <v>#DIV/0!</v>
      </c>
      <c r="CA96" s="36" t="e">
        <f>AVERAGEIF(#REF!,"&gt;0")</f>
        <v>#REF!</v>
      </c>
      <c r="CB96" s="36" t="e">
        <f>AVERAGEIF(#REF!,"&gt;0")</f>
        <v>#REF!</v>
      </c>
      <c r="CC96" s="36">
        <f>3%</f>
        <v>0.03</v>
      </c>
      <c r="CD96" s="36">
        <f t="shared" ref="CD96:CU96" si="18">BI96*$CC$96</f>
        <v>0.216</v>
      </c>
      <c r="CE96" s="36">
        <f t="shared" si="18"/>
        <v>0.21299999999999999</v>
      </c>
      <c r="CF96" s="36">
        <f t="shared" si="18"/>
        <v>0.22499999999999998</v>
      </c>
      <c r="CG96" s="36" t="e">
        <f t="shared" si="18"/>
        <v>#DIV/0!</v>
      </c>
      <c r="CH96" s="36" t="e">
        <f t="shared" si="18"/>
        <v>#DIV/0!</v>
      </c>
      <c r="CI96" s="36" t="e">
        <f t="shared" si="18"/>
        <v>#DIV/0!</v>
      </c>
      <c r="CJ96" s="36" t="e">
        <f t="shared" si="18"/>
        <v>#DIV/0!</v>
      </c>
      <c r="CK96" s="36" t="e">
        <f t="shared" si="18"/>
        <v>#DIV/0!</v>
      </c>
      <c r="CL96" s="36" t="e">
        <f t="shared" si="18"/>
        <v>#DIV/0!</v>
      </c>
      <c r="CM96" s="36" t="e">
        <f t="shared" si="18"/>
        <v>#DIV/0!</v>
      </c>
      <c r="CN96" s="36" t="e">
        <f t="shared" si="18"/>
        <v>#DIV/0!</v>
      </c>
      <c r="CO96" s="36" t="e">
        <f t="shared" si="18"/>
        <v>#DIV/0!</v>
      </c>
      <c r="CP96" s="36" t="e">
        <f t="shared" si="18"/>
        <v>#DIV/0!</v>
      </c>
      <c r="CQ96" s="36" t="e">
        <f t="shared" si="18"/>
        <v>#DIV/0!</v>
      </c>
      <c r="CR96" s="36" t="e">
        <f t="shared" si="18"/>
        <v>#DIV/0!</v>
      </c>
      <c r="CS96" s="36" t="e">
        <f t="shared" si="18"/>
        <v>#DIV/0!</v>
      </c>
      <c r="CT96" s="36" t="e">
        <f t="shared" si="18"/>
        <v>#DIV/0!</v>
      </c>
      <c r="CU96" s="36" t="e">
        <f t="shared" si="18"/>
        <v>#DIV/0!</v>
      </c>
    </row>
    <row r="97" spans="1:99" ht="33" customHeight="1" x14ac:dyDescent="0.3">
      <c r="A97" s="61"/>
      <c r="B97" s="59"/>
      <c r="C97" s="61"/>
      <c r="D97" s="59"/>
      <c r="E97" s="11">
        <v>2</v>
      </c>
      <c r="F97" s="24" t="s">
        <v>87</v>
      </c>
      <c r="G97" s="26">
        <v>8</v>
      </c>
      <c r="H97" s="26">
        <v>7</v>
      </c>
      <c r="I97" s="26">
        <v>8</v>
      </c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37"/>
      <c r="BJ97" s="37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7"/>
      <c r="CN97" s="37"/>
      <c r="CO97" s="37"/>
      <c r="CP97" s="37"/>
      <c r="CQ97" s="37"/>
      <c r="CR97" s="37"/>
      <c r="CS97" s="37"/>
      <c r="CT97" s="37"/>
      <c r="CU97" s="37"/>
    </row>
    <row r="98" spans="1:99" ht="33" customHeight="1" x14ac:dyDescent="0.3">
      <c r="A98" s="61"/>
      <c r="B98" s="59"/>
      <c r="C98" s="61"/>
      <c r="D98" s="59"/>
      <c r="E98" s="11">
        <v>3</v>
      </c>
      <c r="F98" s="24" t="s">
        <v>88</v>
      </c>
      <c r="G98" s="26">
        <v>7</v>
      </c>
      <c r="H98" s="26">
        <v>7</v>
      </c>
      <c r="I98" s="26">
        <v>7</v>
      </c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37"/>
      <c r="BJ98" s="37"/>
      <c r="BK98" s="37"/>
      <c r="BL98" s="37"/>
      <c r="BM98" s="37"/>
      <c r="BN98" s="37"/>
      <c r="BO98" s="37"/>
      <c r="BP98" s="37"/>
      <c r="BQ98" s="37"/>
      <c r="BR98" s="37"/>
      <c r="BS98" s="37"/>
      <c r="BT98" s="37"/>
      <c r="BU98" s="37"/>
      <c r="BV98" s="37"/>
      <c r="BW98" s="37"/>
      <c r="BX98" s="37"/>
      <c r="BY98" s="37"/>
      <c r="BZ98" s="37"/>
      <c r="CA98" s="37"/>
      <c r="CB98" s="37"/>
      <c r="CC98" s="37"/>
      <c r="CD98" s="37"/>
      <c r="CE98" s="37"/>
      <c r="CF98" s="37"/>
      <c r="CG98" s="37"/>
      <c r="CH98" s="37"/>
      <c r="CI98" s="37"/>
      <c r="CJ98" s="37"/>
      <c r="CK98" s="37"/>
      <c r="CL98" s="37"/>
      <c r="CM98" s="37"/>
      <c r="CN98" s="37"/>
      <c r="CO98" s="37"/>
      <c r="CP98" s="37"/>
      <c r="CQ98" s="37"/>
      <c r="CR98" s="37"/>
      <c r="CS98" s="37"/>
      <c r="CT98" s="37"/>
      <c r="CU98" s="37"/>
    </row>
    <row r="99" spans="1:99" ht="33" customHeight="1" x14ac:dyDescent="0.3">
      <c r="A99" s="61"/>
      <c r="B99" s="59"/>
      <c r="C99" s="61"/>
      <c r="D99" s="59"/>
      <c r="E99" s="11">
        <v>4</v>
      </c>
      <c r="F99" s="24" t="s">
        <v>89</v>
      </c>
      <c r="G99" s="26">
        <v>7</v>
      </c>
      <c r="H99" s="26">
        <v>7</v>
      </c>
      <c r="I99" s="26">
        <v>7</v>
      </c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37"/>
      <c r="BJ99" s="37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7"/>
      <c r="CN99" s="37"/>
      <c r="CO99" s="37"/>
      <c r="CP99" s="37"/>
      <c r="CQ99" s="37"/>
      <c r="CR99" s="37"/>
      <c r="CS99" s="37"/>
      <c r="CT99" s="37"/>
      <c r="CU99" s="37"/>
    </row>
    <row r="100" spans="1:99" ht="33" customHeight="1" x14ac:dyDescent="0.3">
      <c r="A100" s="61"/>
      <c r="B100" s="59"/>
      <c r="C100" s="61"/>
      <c r="D100" s="59"/>
      <c r="E100" s="11">
        <v>5</v>
      </c>
      <c r="F100" s="24" t="s">
        <v>107</v>
      </c>
      <c r="G100" s="26">
        <v>7</v>
      </c>
      <c r="H100" s="26">
        <v>7</v>
      </c>
      <c r="I100" s="26">
        <v>7</v>
      </c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37"/>
      <c r="BJ100" s="37"/>
      <c r="BK100" s="37"/>
      <c r="BL100" s="37"/>
      <c r="BM100" s="37"/>
      <c r="BN100" s="37"/>
      <c r="BO100" s="37"/>
      <c r="BP100" s="37"/>
      <c r="BQ100" s="37"/>
      <c r="BR100" s="37"/>
      <c r="BS100" s="37"/>
      <c r="BT100" s="37"/>
      <c r="BU100" s="37"/>
      <c r="BV100" s="37"/>
      <c r="BW100" s="37"/>
      <c r="BX100" s="37"/>
      <c r="BY100" s="37"/>
      <c r="BZ100" s="37"/>
      <c r="CA100" s="37"/>
      <c r="CB100" s="37"/>
      <c r="CC100" s="37"/>
      <c r="CD100" s="37"/>
      <c r="CE100" s="37"/>
      <c r="CF100" s="37"/>
      <c r="CG100" s="37"/>
      <c r="CH100" s="37"/>
      <c r="CI100" s="37"/>
      <c r="CJ100" s="37"/>
      <c r="CK100" s="37"/>
      <c r="CL100" s="37"/>
      <c r="CM100" s="37"/>
      <c r="CN100" s="37"/>
      <c r="CO100" s="37"/>
      <c r="CP100" s="37"/>
      <c r="CQ100" s="37"/>
      <c r="CR100" s="37"/>
      <c r="CS100" s="37"/>
      <c r="CT100" s="37"/>
      <c r="CU100" s="37"/>
    </row>
    <row r="101" spans="1:99" ht="33" customHeight="1" x14ac:dyDescent="0.3">
      <c r="A101" s="61"/>
      <c r="B101" s="59"/>
      <c r="C101" s="61"/>
      <c r="D101" s="59"/>
      <c r="E101" s="11">
        <v>6</v>
      </c>
      <c r="F101" s="24" t="s">
        <v>108</v>
      </c>
      <c r="G101" s="26">
        <v>7</v>
      </c>
      <c r="H101" s="26">
        <v>7</v>
      </c>
      <c r="I101" s="26">
        <v>7</v>
      </c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37"/>
      <c r="BJ101" s="37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7"/>
      <c r="CN101" s="37"/>
      <c r="CO101" s="37"/>
      <c r="CP101" s="37"/>
      <c r="CQ101" s="37"/>
      <c r="CR101" s="37"/>
      <c r="CS101" s="37"/>
      <c r="CT101" s="37"/>
      <c r="CU101" s="37"/>
    </row>
    <row r="102" spans="1:99" ht="33" customHeight="1" x14ac:dyDescent="0.3">
      <c r="A102" s="61"/>
      <c r="B102" s="59"/>
      <c r="C102" s="61"/>
      <c r="D102" s="59"/>
      <c r="E102" s="11">
        <v>7</v>
      </c>
      <c r="F102" s="24" t="s">
        <v>91</v>
      </c>
      <c r="G102" s="26">
        <v>7</v>
      </c>
      <c r="H102" s="26">
        <v>7</v>
      </c>
      <c r="I102" s="26">
        <v>8</v>
      </c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37"/>
      <c r="BJ102" s="37"/>
      <c r="BK102" s="37"/>
      <c r="BL102" s="37"/>
      <c r="BM102" s="37"/>
      <c r="BN102" s="37"/>
      <c r="BO102" s="37"/>
      <c r="BP102" s="37"/>
      <c r="BQ102" s="37"/>
      <c r="BR102" s="37"/>
      <c r="BS102" s="37"/>
      <c r="BT102" s="37"/>
      <c r="BU102" s="37"/>
      <c r="BV102" s="37"/>
      <c r="BW102" s="37"/>
      <c r="BX102" s="37"/>
      <c r="BY102" s="37"/>
      <c r="BZ102" s="37"/>
      <c r="CA102" s="37"/>
      <c r="CB102" s="37"/>
      <c r="CC102" s="37"/>
      <c r="CD102" s="37"/>
      <c r="CE102" s="37"/>
      <c r="CF102" s="37"/>
      <c r="CG102" s="37"/>
      <c r="CH102" s="37"/>
      <c r="CI102" s="37"/>
      <c r="CJ102" s="37"/>
      <c r="CK102" s="37"/>
      <c r="CL102" s="37"/>
      <c r="CM102" s="37"/>
      <c r="CN102" s="37"/>
      <c r="CO102" s="37"/>
      <c r="CP102" s="37"/>
      <c r="CQ102" s="37"/>
      <c r="CR102" s="37"/>
      <c r="CS102" s="37"/>
      <c r="CT102" s="37"/>
      <c r="CU102" s="37"/>
    </row>
    <row r="103" spans="1:99" ht="33" customHeight="1" x14ac:dyDescent="0.3">
      <c r="A103" s="61"/>
      <c r="B103" s="59"/>
      <c r="C103" s="61"/>
      <c r="D103" s="59"/>
      <c r="E103" s="11">
        <v>8</v>
      </c>
      <c r="F103" s="24" t="s">
        <v>92</v>
      </c>
      <c r="G103" s="26">
        <v>7</v>
      </c>
      <c r="H103" s="26">
        <v>7</v>
      </c>
      <c r="I103" s="26">
        <v>8</v>
      </c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37"/>
      <c r="BJ103" s="37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7"/>
      <c r="CN103" s="37"/>
      <c r="CO103" s="37"/>
      <c r="CP103" s="37"/>
      <c r="CQ103" s="37"/>
      <c r="CR103" s="37"/>
      <c r="CS103" s="37"/>
      <c r="CT103" s="37"/>
      <c r="CU103" s="37"/>
    </row>
    <row r="104" spans="1:99" ht="33" customHeight="1" x14ac:dyDescent="0.3">
      <c r="A104" s="61"/>
      <c r="B104" s="59"/>
      <c r="C104" s="61"/>
      <c r="D104" s="59"/>
      <c r="E104" s="11">
        <v>9</v>
      </c>
      <c r="F104" s="24" t="s">
        <v>93</v>
      </c>
      <c r="G104" s="26">
        <v>7</v>
      </c>
      <c r="H104" s="26">
        <v>7</v>
      </c>
      <c r="I104" s="26">
        <v>7</v>
      </c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37"/>
      <c r="BJ104" s="37"/>
      <c r="BK104" s="37"/>
      <c r="BL104" s="37"/>
      <c r="BM104" s="37"/>
      <c r="BN104" s="37"/>
      <c r="BO104" s="37"/>
      <c r="BP104" s="37"/>
      <c r="BQ104" s="37"/>
      <c r="BR104" s="37"/>
      <c r="BS104" s="37"/>
      <c r="BT104" s="37"/>
      <c r="BU104" s="37"/>
      <c r="BV104" s="37"/>
      <c r="BW104" s="37"/>
      <c r="BX104" s="37"/>
      <c r="BY104" s="37"/>
      <c r="BZ104" s="37"/>
      <c r="CA104" s="37"/>
      <c r="CB104" s="37"/>
      <c r="CC104" s="37"/>
      <c r="CD104" s="37"/>
      <c r="CE104" s="37"/>
      <c r="CF104" s="37"/>
      <c r="CG104" s="37"/>
      <c r="CH104" s="37"/>
      <c r="CI104" s="37"/>
      <c r="CJ104" s="37"/>
      <c r="CK104" s="37"/>
      <c r="CL104" s="37"/>
      <c r="CM104" s="37"/>
      <c r="CN104" s="37"/>
      <c r="CO104" s="37"/>
      <c r="CP104" s="37"/>
      <c r="CQ104" s="37"/>
      <c r="CR104" s="37"/>
      <c r="CS104" s="37"/>
      <c r="CT104" s="37"/>
      <c r="CU104" s="37"/>
    </row>
    <row r="105" spans="1:99" ht="33" customHeight="1" x14ac:dyDescent="0.3">
      <c r="A105" s="61"/>
      <c r="B105" s="59"/>
      <c r="C105" s="62"/>
      <c r="D105" s="63"/>
      <c r="E105" s="11">
        <v>10</v>
      </c>
      <c r="F105" s="24" t="s">
        <v>94</v>
      </c>
      <c r="G105" s="26">
        <v>7</v>
      </c>
      <c r="H105" s="26">
        <v>7</v>
      </c>
      <c r="I105" s="26">
        <v>8</v>
      </c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44"/>
      <c r="BJ105" s="44"/>
      <c r="BK105" s="44"/>
      <c r="BL105" s="44"/>
      <c r="BM105" s="44"/>
      <c r="BN105" s="44"/>
      <c r="BO105" s="44"/>
      <c r="BP105" s="44"/>
      <c r="BQ105" s="44"/>
      <c r="BR105" s="44"/>
      <c r="BS105" s="44"/>
      <c r="BT105" s="44"/>
      <c r="BU105" s="44"/>
      <c r="BV105" s="44"/>
      <c r="BW105" s="44"/>
      <c r="BX105" s="44"/>
      <c r="BY105" s="44"/>
      <c r="BZ105" s="44"/>
      <c r="CA105" s="44"/>
      <c r="CB105" s="44"/>
      <c r="CC105" s="44"/>
      <c r="CD105" s="44"/>
      <c r="CE105" s="44"/>
      <c r="CF105" s="44"/>
      <c r="CG105" s="44"/>
      <c r="CH105" s="44"/>
      <c r="CI105" s="44"/>
      <c r="CJ105" s="44"/>
      <c r="CK105" s="44"/>
      <c r="CL105" s="44"/>
      <c r="CM105" s="44"/>
      <c r="CN105" s="44"/>
      <c r="CO105" s="44"/>
      <c r="CP105" s="44"/>
      <c r="CQ105" s="44"/>
      <c r="CR105" s="44"/>
      <c r="CS105" s="44"/>
      <c r="CT105" s="44"/>
      <c r="CU105" s="44"/>
    </row>
    <row r="106" spans="1:99" ht="33" customHeight="1" x14ac:dyDescent="0.3">
      <c r="A106" s="61"/>
      <c r="B106" s="59"/>
      <c r="C106" s="60">
        <v>9</v>
      </c>
      <c r="D106" s="58" t="s">
        <v>50</v>
      </c>
      <c r="E106" s="11">
        <v>1</v>
      </c>
      <c r="F106" s="24" t="s">
        <v>86</v>
      </c>
      <c r="G106" s="26">
        <v>8</v>
      </c>
      <c r="H106" s="26">
        <v>9</v>
      </c>
      <c r="I106" s="26">
        <v>8</v>
      </c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36">
        <f t="shared" ref="BI106:BZ106" si="19">AVERAGEIF(G106:G115,"&gt;0")</f>
        <v>8</v>
      </c>
      <c r="BJ106" s="36">
        <f t="shared" si="19"/>
        <v>7.9</v>
      </c>
      <c r="BK106" s="36">
        <f t="shared" si="19"/>
        <v>7.8</v>
      </c>
      <c r="BL106" s="36" t="e">
        <f t="shared" si="19"/>
        <v>#DIV/0!</v>
      </c>
      <c r="BM106" s="36" t="e">
        <f t="shared" si="19"/>
        <v>#DIV/0!</v>
      </c>
      <c r="BN106" s="36" t="e">
        <f t="shared" si="19"/>
        <v>#DIV/0!</v>
      </c>
      <c r="BO106" s="36" t="e">
        <f t="shared" si="19"/>
        <v>#DIV/0!</v>
      </c>
      <c r="BP106" s="36" t="e">
        <f t="shared" si="19"/>
        <v>#DIV/0!</v>
      </c>
      <c r="BQ106" s="36" t="e">
        <f t="shared" si="19"/>
        <v>#DIV/0!</v>
      </c>
      <c r="BR106" s="36" t="e">
        <f t="shared" si="19"/>
        <v>#DIV/0!</v>
      </c>
      <c r="BS106" s="36" t="e">
        <f t="shared" si="19"/>
        <v>#DIV/0!</v>
      </c>
      <c r="BT106" s="36" t="e">
        <f t="shared" si="19"/>
        <v>#DIV/0!</v>
      </c>
      <c r="BU106" s="36" t="e">
        <f t="shared" si="19"/>
        <v>#DIV/0!</v>
      </c>
      <c r="BV106" s="36" t="e">
        <f t="shared" si="19"/>
        <v>#DIV/0!</v>
      </c>
      <c r="BW106" s="36" t="e">
        <f t="shared" si="19"/>
        <v>#DIV/0!</v>
      </c>
      <c r="BX106" s="36" t="e">
        <f t="shared" si="19"/>
        <v>#DIV/0!</v>
      </c>
      <c r="BY106" s="36" t="e">
        <f t="shared" si="19"/>
        <v>#DIV/0!</v>
      </c>
      <c r="BZ106" s="36" t="e">
        <f t="shared" si="19"/>
        <v>#DIV/0!</v>
      </c>
      <c r="CA106" s="36" t="e">
        <f>AVERAGEIF(#REF!,"&gt;0")</f>
        <v>#REF!</v>
      </c>
      <c r="CB106" s="36" t="e">
        <f>AVERAGEIF(#REF!,"&gt;0")</f>
        <v>#REF!</v>
      </c>
      <c r="CC106" s="45">
        <f>1.5%</f>
        <v>1.4999999999999999E-2</v>
      </c>
      <c r="CD106" s="45">
        <f t="shared" ref="CD106:CU106" si="20">BI106*$CC$106</f>
        <v>0.12</v>
      </c>
      <c r="CE106" s="45">
        <f t="shared" si="20"/>
        <v>0.11849999999999999</v>
      </c>
      <c r="CF106" s="45">
        <f t="shared" si="20"/>
        <v>0.11699999999999999</v>
      </c>
      <c r="CG106" s="45" t="e">
        <f t="shared" si="20"/>
        <v>#DIV/0!</v>
      </c>
      <c r="CH106" s="45" t="e">
        <f t="shared" si="20"/>
        <v>#DIV/0!</v>
      </c>
      <c r="CI106" s="45" t="e">
        <f t="shared" si="20"/>
        <v>#DIV/0!</v>
      </c>
      <c r="CJ106" s="45" t="e">
        <f t="shared" si="20"/>
        <v>#DIV/0!</v>
      </c>
      <c r="CK106" s="45" t="e">
        <f t="shared" si="20"/>
        <v>#DIV/0!</v>
      </c>
      <c r="CL106" s="45" t="e">
        <f t="shared" si="20"/>
        <v>#DIV/0!</v>
      </c>
      <c r="CM106" s="45" t="e">
        <f t="shared" si="20"/>
        <v>#DIV/0!</v>
      </c>
      <c r="CN106" s="45" t="e">
        <f t="shared" si="20"/>
        <v>#DIV/0!</v>
      </c>
      <c r="CO106" s="45" t="e">
        <f t="shared" si="20"/>
        <v>#DIV/0!</v>
      </c>
      <c r="CP106" s="45" t="e">
        <f t="shared" si="20"/>
        <v>#DIV/0!</v>
      </c>
      <c r="CQ106" s="45" t="e">
        <f t="shared" si="20"/>
        <v>#DIV/0!</v>
      </c>
      <c r="CR106" s="45" t="e">
        <f t="shared" si="20"/>
        <v>#DIV/0!</v>
      </c>
      <c r="CS106" s="45" t="e">
        <f t="shared" si="20"/>
        <v>#DIV/0!</v>
      </c>
      <c r="CT106" s="45" t="e">
        <f t="shared" si="20"/>
        <v>#DIV/0!</v>
      </c>
      <c r="CU106" s="45" t="e">
        <f t="shared" si="20"/>
        <v>#DIV/0!</v>
      </c>
    </row>
    <row r="107" spans="1:99" ht="33" customHeight="1" x14ac:dyDescent="0.3">
      <c r="A107" s="61"/>
      <c r="B107" s="59"/>
      <c r="C107" s="61"/>
      <c r="D107" s="59"/>
      <c r="E107" s="11">
        <v>2</v>
      </c>
      <c r="F107" s="24" t="s">
        <v>87</v>
      </c>
      <c r="G107" s="26">
        <v>8</v>
      </c>
      <c r="H107" s="26">
        <v>8</v>
      </c>
      <c r="I107" s="26">
        <v>8</v>
      </c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37"/>
      <c r="BJ107" s="37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</row>
    <row r="108" spans="1:99" ht="33" customHeight="1" x14ac:dyDescent="0.3">
      <c r="A108" s="61"/>
      <c r="B108" s="59"/>
      <c r="C108" s="61"/>
      <c r="D108" s="59"/>
      <c r="E108" s="11">
        <v>3</v>
      </c>
      <c r="F108" s="24" t="s">
        <v>88</v>
      </c>
      <c r="G108" s="26">
        <v>9</v>
      </c>
      <c r="H108" s="26">
        <v>9</v>
      </c>
      <c r="I108" s="26">
        <v>9</v>
      </c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37"/>
      <c r="BJ108" s="37"/>
      <c r="BK108" s="37"/>
      <c r="BL108" s="37"/>
      <c r="BM108" s="37"/>
      <c r="BN108" s="37"/>
      <c r="BO108" s="37"/>
      <c r="BP108" s="37"/>
      <c r="BQ108" s="37"/>
      <c r="BR108" s="37"/>
      <c r="BS108" s="37"/>
      <c r="BT108" s="37"/>
      <c r="BU108" s="37"/>
      <c r="BV108" s="37"/>
      <c r="BW108" s="37"/>
      <c r="BX108" s="37"/>
      <c r="BY108" s="37"/>
      <c r="BZ108" s="37"/>
      <c r="CA108" s="37"/>
      <c r="CB108" s="37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</row>
    <row r="109" spans="1:99" ht="33" customHeight="1" x14ac:dyDescent="0.3">
      <c r="A109" s="61"/>
      <c r="B109" s="59"/>
      <c r="C109" s="61"/>
      <c r="D109" s="59"/>
      <c r="E109" s="11">
        <v>4</v>
      </c>
      <c r="F109" s="24" t="s">
        <v>89</v>
      </c>
      <c r="G109" s="26">
        <v>8</v>
      </c>
      <c r="H109" s="26">
        <v>8</v>
      </c>
      <c r="I109" s="26">
        <v>7</v>
      </c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37"/>
      <c r="BJ109" s="37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</row>
    <row r="110" spans="1:99" ht="33" customHeight="1" x14ac:dyDescent="0.3">
      <c r="A110" s="61"/>
      <c r="B110" s="59"/>
      <c r="C110" s="61"/>
      <c r="D110" s="59"/>
      <c r="E110" s="11">
        <v>5</v>
      </c>
      <c r="F110" s="24" t="s">
        <v>109</v>
      </c>
      <c r="G110" s="26">
        <v>7</v>
      </c>
      <c r="H110" s="26">
        <v>7</v>
      </c>
      <c r="I110" s="26">
        <v>7</v>
      </c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37"/>
      <c r="BJ110" s="37"/>
      <c r="BK110" s="37"/>
      <c r="BL110" s="37"/>
      <c r="BM110" s="37"/>
      <c r="BN110" s="37"/>
      <c r="BO110" s="37"/>
      <c r="BP110" s="37"/>
      <c r="BQ110" s="37"/>
      <c r="BR110" s="37"/>
      <c r="BS110" s="37"/>
      <c r="BT110" s="37"/>
      <c r="BU110" s="37"/>
      <c r="BV110" s="37"/>
      <c r="BW110" s="37"/>
      <c r="BX110" s="37"/>
      <c r="BY110" s="37"/>
      <c r="BZ110" s="37"/>
      <c r="CA110" s="37"/>
      <c r="CB110" s="37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</row>
    <row r="111" spans="1:99" ht="33" customHeight="1" x14ac:dyDescent="0.3">
      <c r="A111" s="61"/>
      <c r="B111" s="59"/>
      <c r="C111" s="61"/>
      <c r="D111" s="59"/>
      <c r="E111" s="11">
        <v>6</v>
      </c>
      <c r="F111" s="24" t="s">
        <v>110</v>
      </c>
      <c r="G111" s="26">
        <v>8</v>
      </c>
      <c r="H111" s="26">
        <v>8</v>
      </c>
      <c r="I111" s="26">
        <v>7</v>
      </c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37"/>
      <c r="BJ111" s="37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</row>
    <row r="112" spans="1:99" ht="33" customHeight="1" x14ac:dyDescent="0.3">
      <c r="A112" s="61"/>
      <c r="B112" s="59"/>
      <c r="C112" s="61"/>
      <c r="D112" s="59"/>
      <c r="E112" s="11">
        <v>7</v>
      </c>
      <c r="F112" s="24" t="s">
        <v>91</v>
      </c>
      <c r="G112" s="26">
        <v>8</v>
      </c>
      <c r="H112" s="26">
        <v>8</v>
      </c>
      <c r="I112" s="26">
        <v>8</v>
      </c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37"/>
      <c r="BJ112" s="37"/>
      <c r="BK112" s="37"/>
      <c r="BL112" s="37"/>
      <c r="BM112" s="37"/>
      <c r="BN112" s="37"/>
      <c r="BO112" s="37"/>
      <c r="BP112" s="37"/>
      <c r="BQ112" s="37"/>
      <c r="BR112" s="37"/>
      <c r="BS112" s="37"/>
      <c r="BT112" s="37"/>
      <c r="BU112" s="37"/>
      <c r="BV112" s="37"/>
      <c r="BW112" s="37"/>
      <c r="BX112" s="37"/>
      <c r="BY112" s="37"/>
      <c r="BZ112" s="37"/>
      <c r="CA112" s="37"/>
      <c r="CB112" s="37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</row>
    <row r="113" spans="1:99" ht="33" customHeight="1" x14ac:dyDescent="0.3">
      <c r="A113" s="61"/>
      <c r="B113" s="59"/>
      <c r="C113" s="61"/>
      <c r="D113" s="59"/>
      <c r="E113" s="11">
        <v>8</v>
      </c>
      <c r="F113" s="24" t="s">
        <v>92</v>
      </c>
      <c r="G113" s="26">
        <v>8</v>
      </c>
      <c r="H113" s="26">
        <v>7</v>
      </c>
      <c r="I113" s="26">
        <v>8</v>
      </c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37"/>
      <c r="BJ113" s="37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</row>
    <row r="114" spans="1:99" ht="33" customHeight="1" x14ac:dyDescent="0.3">
      <c r="A114" s="61"/>
      <c r="B114" s="59"/>
      <c r="C114" s="61"/>
      <c r="D114" s="59"/>
      <c r="E114" s="11">
        <v>9</v>
      </c>
      <c r="F114" s="24" t="s">
        <v>93</v>
      </c>
      <c r="G114" s="26">
        <v>8</v>
      </c>
      <c r="H114" s="26">
        <v>7</v>
      </c>
      <c r="I114" s="26">
        <v>8</v>
      </c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37"/>
      <c r="BJ114" s="37"/>
      <c r="BK114" s="37"/>
      <c r="BL114" s="37"/>
      <c r="BM114" s="37"/>
      <c r="BN114" s="37"/>
      <c r="BO114" s="37"/>
      <c r="BP114" s="37"/>
      <c r="BQ114" s="37"/>
      <c r="BR114" s="37"/>
      <c r="BS114" s="37"/>
      <c r="BT114" s="37"/>
      <c r="BU114" s="37"/>
      <c r="BV114" s="37"/>
      <c r="BW114" s="37"/>
      <c r="BX114" s="37"/>
      <c r="BY114" s="37"/>
      <c r="BZ114" s="37"/>
      <c r="CA114" s="37"/>
      <c r="CB114" s="37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</row>
    <row r="115" spans="1:99" ht="33" customHeight="1" x14ac:dyDescent="0.3">
      <c r="A115" s="61"/>
      <c r="B115" s="59"/>
      <c r="C115" s="62"/>
      <c r="D115" s="63"/>
      <c r="E115" s="11">
        <v>10</v>
      </c>
      <c r="F115" s="24" t="s">
        <v>94</v>
      </c>
      <c r="G115" s="26">
        <v>8</v>
      </c>
      <c r="H115" s="26">
        <v>8</v>
      </c>
      <c r="I115" s="26">
        <v>8</v>
      </c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44"/>
      <c r="BJ115" s="44"/>
      <c r="BK115" s="44"/>
      <c r="BL115" s="44"/>
      <c r="BM115" s="44"/>
      <c r="BN115" s="44"/>
      <c r="BO115" s="44"/>
      <c r="BP115" s="44"/>
      <c r="BQ115" s="44"/>
      <c r="BR115" s="44"/>
      <c r="BS115" s="44"/>
      <c r="BT115" s="44"/>
      <c r="BU115" s="44"/>
      <c r="BV115" s="44"/>
      <c r="BW115" s="44"/>
      <c r="BX115" s="44"/>
      <c r="BY115" s="44"/>
      <c r="BZ115" s="44"/>
      <c r="CA115" s="44"/>
      <c r="CB115" s="44"/>
      <c r="CC115" s="47"/>
      <c r="CD115" s="47"/>
      <c r="CE115" s="47"/>
      <c r="CF115" s="47"/>
      <c r="CG115" s="47"/>
      <c r="CH115" s="47"/>
      <c r="CI115" s="47"/>
      <c r="CJ115" s="47"/>
      <c r="CK115" s="47"/>
      <c r="CL115" s="47"/>
      <c r="CM115" s="47"/>
      <c r="CN115" s="47"/>
      <c r="CO115" s="47"/>
      <c r="CP115" s="47"/>
      <c r="CQ115" s="47"/>
      <c r="CR115" s="47"/>
      <c r="CS115" s="47"/>
      <c r="CT115" s="47"/>
      <c r="CU115" s="47"/>
    </row>
    <row r="116" spans="1:99" ht="33" customHeight="1" x14ac:dyDescent="0.3">
      <c r="A116" s="61"/>
      <c r="B116" s="59"/>
      <c r="C116" s="60">
        <v>10</v>
      </c>
      <c r="D116" s="58" t="s">
        <v>163</v>
      </c>
      <c r="E116" s="11">
        <v>1</v>
      </c>
      <c r="F116" s="24" t="s">
        <v>86</v>
      </c>
      <c r="G116" s="26">
        <v>8</v>
      </c>
      <c r="H116" s="26">
        <v>8</v>
      </c>
      <c r="I116" s="26">
        <v>8</v>
      </c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36">
        <f t="shared" ref="BI116:BZ116" si="21">AVERAGEIF(G116:G125,"&gt;0")</f>
        <v>8</v>
      </c>
      <c r="BJ116" s="36">
        <f t="shared" si="21"/>
        <v>8</v>
      </c>
      <c r="BK116" s="36">
        <f t="shared" si="21"/>
        <v>8</v>
      </c>
      <c r="BL116" s="36" t="e">
        <f t="shared" si="21"/>
        <v>#DIV/0!</v>
      </c>
      <c r="BM116" s="36" t="e">
        <f t="shared" si="21"/>
        <v>#DIV/0!</v>
      </c>
      <c r="BN116" s="36" t="e">
        <f t="shared" si="21"/>
        <v>#DIV/0!</v>
      </c>
      <c r="BO116" s="36" t="e">
        <f t="shared" si="21"/>
        <v>#DIV/0!</v>
      </c>
      <c r="BP116" s="36" t="e">
        <f t="shared" si="21"/>
        <v>#DIV/0!</v>
      </c>
      <c r="BQ116" s="36" t="e">
        <f t="shared" si="21"/>
        <v>#DIV/0!</v>
      </c>
      <c r="BR116" s="36" t="e">
        <f t="shared" si="21"/>
        <v>#DIV/0!</v>
      </c>
      <c r="BS116" s="36" t="e">
        <f t="shared" si="21"/>
        <v>#DIV/0!</v>
      </c>
      <c r="BT116" s="36" t="e">
        <f t="shared" si="21"/>
        <v>#DIV/0!</v>
      </c>
      <c r="BU116" s="36" t="e">
        <f t="shared" si="21"/>
        <v>#DIV/0!</v>
      </c>
      <c r="BV116" s="36" t="e">
        <f t="shared" si="21"/>
        <v>#DIV/0!</v>
      </c>
      <c r="BW116" s="36" t="e">
        <f t="shared" si="21"/>
        <v>#DIV/0!</v>
      </c>
      <c r="BX116" s="36" t="e">
        <f t="shared" si="21"/>
        <v>#DIV/0!</v>
      </c>
      <c r="BY116" s="36" t="e">
        <f t="shared" si="21"/>
        <v>#DIV/0!</v>
      </c>
      <c r="BZ116" s="36" t="e">
        <f t="shared" si="21"/>
        <v>#DIV/0!</v>
      </c>
      <c r="CA116" s="36" t="e">
        <f>AVERAGEIF(#REF!,"&gt;0")</f>
        <v>#REF!</v>
      </c>
      <c r="CB116" s="36" t="e">
        <f>AVERAGEIF(#REF!,"&gt;0")</f>
        <v>#REF!</v>
      </c>
      <c r="CC116" s="36">
        <f>3%</f>
        <v>0.03</v>
      </c>
      <c r="CD116" s="36">
        <f t="shared" ref="CD116:CU116" si="22">BI116*$CC$116</f>
        <v>0.24</v>
      </c>
      <c r="CE116" s="36">
        <f t="shared" si="22"/>
        <v>0.24</v>
      </c>
      <c r="CF116" s="36">
        <f t="shared" si="22"/>
        <v>0.24</v>
      </c>
      <c r="CG116" s="36" t="e">
        <f t="shared" si="22"/>
        <v>#DIV/0!</v>
      </c>
      <c r="CH116" s="36" t="e">
        <f t="shared" si="22"/>
        <v>#DIV/0!</v>
      </c>
      <c r="CI116" s="36" t="e">
        <f t="shared" si="22"/>
        <v>#DIV/0!</v>
      </c>
      <c r="CJ116" s="36" t="e">
        <f t="shared" si="22"/>
        <v>#DIV/0!</v>
      </c>
      <c r="CK116" s="36" t="e">
        <f t="shared" si="22"/>
        <v>#DIV/0!</v>
      </c>
      <c r="CL116" s="36" t="e">
        <f t="shared" si="22"/>
        <v>#DIV/0!</v>
      </c>
      <c r="CM116" s="36" t="e">
        <f t="shared" si="22"/>
        <v>#DIV/0!</v>
      </c>
      <c r="CN116" s="36" t="e">
        <f t="shared" si="22"/>
        <v>#DIV/0!</v>
      </c>
      <c r="CO116" s="36" t="e">
        <f t="shared" si="22"/>
        <v>#DIV/0!</v>
      </c>
      <c r="CP116" s="36" t="e">
        <f t="shared" si="22"/>
        <v>#DIV/0!</v>
      </c>
      <c r="CQ116" s="36" t="e">
        <f t="shared" si="22"/>
        <v>#DIV/0!</v>
      </c>
      <c r="CR116" s="36" t="e">
        <f t="shared" si="22"/>
        <v>#DIV/0!</v>
      </c>
      <c r="CS116" s="36" t="e">
        <f t="shared" si="22"/>
        <v>#DIV/0!</v>
      </c>
      <c r="CT116" s="36" t="e">
        <f t="shared" si="22"/>
        <v>#DIV/0!</v>
      </c>
      <c r="CU116" s="36" t="e">
        <f t="shared" si="22"/>
        <v>#DIV/0!</v>
      </c>
    </row>
    <row r="117" spans="1:99" ht="33" customHeight="1" x14ac:dyDescent="0.3">
      <c r="A117" s="61"/>
      <c r="B117" s="59"/>
      <c r="C117" s="61"/>
      <c r="D117" s="59"/>
      <c r="E117" s="11">
        <v>2</v>
      </c>
      <c r="F117" s="24" t="s">
        <v>87</v>
      </c>
      <c r="G117" s="26">
        <v>8</v>
      </c>
      <c r="H117" s="26">
        <v>8</v>
      </c>
      <c r="I117" s="26">
        <v>8</v>
      </c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37"/>
      <c r="BJ117" s="37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7"/>
      <c r="CN117" s="37"/>
      <c r="CO117" s="37"/>
      <c r="CP117" s="37"/>
      <c r="CQ117" s="37"/>
      <c r="CR117" s="37"/>
      <c r="CS117" s="37"/>
      <c r="CT117" s="37"/>
      <c r="CU117" s="37"/>
    </row>
    <row r="118" spans="1:99" ht="33" customHeight="1" x14ac:dyDescent="0.3">
      <c r="A118" s="61"/>
      <c r="B118" s="59"/>
      <c r="C118" s="61"/>
      <c r="D118" s="59"/>
      <c r="E118" s="11">
        <v>3</v>
      </c>
      <c r="F118" s="24" t="s">
        <v>88</v>
      </c>
      <c r="G118" s="26">
        <v>8</v>
      </c>
      <c r="H118" s="26">
        <v>8</v>
      </c>
      <c r="I118" s="26">
        <v>8</v>
      </c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37"/>
      <c r="BJ118" s="37"/>
      <c r="BK118" s="37"/>
      <c r="BL118" s="37"/>
      <c r="BM118" s="37"/>
      <c r="BN118" s="37"/>
      <c r="BO118" s="37"/>
      <c r="BP118" s="37"/>
      <c r="BQ118" s="37"/>
      <c r="BR118" s="37"/>
      <c r="BS118" s="37"/>
      <c r="BT118" s="37"/>
      <c r="BU118" s="37"/>
      <c r="BV118" s="37"/>
      <c r="BW118" s="37"/>
      <c r="BX118" s="37"/>
      <c r="BY118" s="37"/>
      <c r="BZ118" s="37"/>
      <c r="CA118" s="37"/>
      <c r="CB118" s="37"/>
      <c r="CC118" s="37"/>
      <c r="CD118" s="37"/>
      <c r="CE118" s="37"/>
      <c r="CF118" s="37"/>
      <c r="CG118" s="37"/>
      <c r="CH118" s="37"/>
      <c r="CI118" s="37"/>
      <c r="CJ118" s="37"/>
      <c r="CK118" s="37"/>
      <c r="CL118" s="37"/>
      <c r="CM118" s="37"/>
      <c r="CN118" s="37"/>
      <c r="CO118" s="37"/>
      <c r="CP118" s="37"/>
      <c r="CQ118" s="37"/>
      <c r="CR118" s="37"/>
      <c r="CS118" s="37"/>
      <c r="CT118" s="37"/>
      <c r="CU118" s="37"/>
    </row>
    <row r="119" spans="1:99" ht="33" customHeight="1" x14ac:dyDescent="0.3">
      <c r="A119" s="61"/>
      <c r="B119" s="59"/>
      <c r="C119" s="61"/>
      <c r="D119" s="59"/>
      <c r="E119" s="11">
        <v>4</v>
      </c>
      <c r="F119" s="24" t="s">
        <v>89</v>
      </c>
      <c r="G119" s="26">
        <v>8</v>
      </c>
      <c r="H119" s="26">
        <v>8</v>
      </c>
      <c r="I119" s="26">
        <v>8</v>
      </c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37"/>
      <c r="BJ119" s="37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7"/>
      <c r="CN119" s="37"/>
      <c r="CO119" s="37"/>
      <c r="CP119" s="37"/>
      <c r="CQ119" s="37"/>
      <c r="CR119" s="37"/>
      <c r="CS119" s="37"/>
      <c r="CT119" s="37"/>
      <c r="CU119" s="37"/>
    </row>
    <row r="120" spans="1:99" ht="33" customHeight="1" x14ac:dyDescent="0.3">
      <c r="A120" s="61"/>
      <c r="B120" s="59"/>
      <c r="C120" s="61"/>
      <c r="D120" s="59"/>
      <c r="E120" s="11">
        <v>5</v>
      </c>
      <c r="F120" s="24" t="s">
        <v>111</v>
      </c>
      <c r="G120" s="26">
        <v>8</v>
      </c>
      <c r="H120" s="26">
        <v>8</v>
      </c>
      <c r="I120" s="26">
        <v>8</v>
      </c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37"/>
      <c r="BJ120" s="37"/>
      <c r="BK120" s="37"/>
      <c r="BL120" s="37"/>
      <c r="BM120" s="37"/>
      <c r="BN120" s="37"/>
      <c r="BO120" s="37"/>
      <c r="BP120" s="37"/>
      <c r="BQ120" s="37"/>
      <c r="BR120" s="37"/>
      <c r="BS120" s="37"/>
      <c r="BT120" s="37"/>
      <c r="BU120" s="37"/>
      <c r="BV120" s="37"/>
      <c r="BW120" s="37"/>
      <c r="BX120" s="37"/>
      <c r="BY120" s="37"/>
      <c r="BZ120" s="37"/>
      <c r="CA120" s="37"/>
      <c r="CB120" s="37"/>
      <c r="CC120" s="37"/>
      <c r="CD120" s="37"/>
      <c r="CE120" s="37"/>
      <c r="CF120" s="37"/>
      <c r="CG120" s="37"/>
      <c r="CH120" s="37"/>
      <c r="CI120" s="37"/>
      <c r="CJ120" s="37"/>
      <c r="CK120" s="37"/>
      <c r="CL120" s="37"/>
      <c r="CM120" s="37"/>
      <c r="CN120" s="37"/>
      <c r="CO120" s="37"/>
      <c r="CP120" s="37"/>
      <c r="CQ120" s="37"/>
      <c r="CR120" s="37"/>
      <c r="CS120" s="37"/>
      <c r="CT120" s="37"/>
      <c r="CU120" s="37"/>
    </row>
    <row r="121" spans="1:99" ht="33" customHeight="1" x14ac:dyDescent="0.3">
      <c r="A121" s="61"/>
      <c r="B121" s="59"/>
      <c r="C121" s="61"/>
      <c r="D121" s="59"/>
      <c r="E121" s="11">
        <v>6</v>
      </c>
      <c r="F121" s="24" t="s">
        <v>112</v>
      </c>
      <c r="G121" s="26">
        <v>8</v>
      </c>
      <c r="H121" s="26">
        <v>8</v>
      </c>
      <c r="I121" s="26">
        <v>8</v>
      </c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37"/>
      <c r="BJ121" s="37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7"/>
      <c r="CN121" s="37"/>
      <c r="CO121" s="37"/>
      <c r="CP121" s="37"/>
      <c r="CQ121" s="37"/>
      <c r="CR121" s="37"/>
      <c r="CS121" s="37"/>
      <c r="CT121" s="37"/>
      <c r="CU121" s="37"/>
    </row>
    <row r="122" spans="1:99" ht="33" customHeight="1" x14ac:dyDescent="0.3">
      <c r="A122" s="61"/>
      <c r="B122" s="59"/>
      <c r="C122" s="61"/>
      <c r="D122" s="59"/>
      <c r="E122" s="11">
        <v>7</v>
      </c>
      <c r="F122" s="24" t="s">
        <v>91</v>
      </c>
      <c r="G122" s="26">
        <v>8</v>
      </c>
      <c r="H122" s="26">
        <v>8</v>
      </c>
      <c r="I122" s="26">
        <v>8</v>
      </c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37"/>
      <c r="BJ122" s="37"/>
      <c r="BK122" s="37"/>
      <c r="BL122" s="37"/>
      <c r="BM122" s="37"/>
      <c r="BN122" s="37"/>
      <c r="BO122" s="37"/>
      <c r="BP122" s="37"/>
      <c r="BQ122" s="37"/>
      <c r="BR122" s="37"/>
      <c r="BS122" s="37"/>
      <c r="BT122" s="37"/>
      <c r="BU122" s="37"/>
      <c r="BV122" s="37"/>
      <c r="BW122" s="37"/>
      <c r="BX122" s="37"/>
      <c r="BY122" s="37"/>
      <c r="BZ122" s="37"/>
      <c r="CA122" s="37"/>
      <c r="CB122" s="37"/>
      <c r="CC122" s="37"/>
      <c r="CD122" s="37"/>
      <c r="CE122" s="37"/>
      <c r="CF122" s="37"/>
      <c r="CG122" s="37"/>
      <c r="CH122" s="37"/>
      <c r="CI122" s="37"/>
      <c r="CJ122" s="37"/>
      <c r="CK122" s="37"/>
      <c r="CL122" s="37"/>
      <c r="CM122" s="37"/>
      <c r="CN122" s="37"/>
      <c r="CO122" s="37"/>
      <c r="CP122" s="37"/>
      <c r="CQ122" s="37"/>
      <c r="CR122" s="37"/>
      <c r="CS122" s="37"/>
      <c r="CT122" s="37"/>
      <c r="CU122" s="37"/>
    </row>
    <row r="123" spans="1:99" ht="33" customHeight="1" x14ac:dyDescent="0.3">
      <c r="A123" s="61"/>
      <c r="B123" s="59"/>
      <c r="C123" s="61"/>
      <c r="D123" s="59"/>
      <c r="E123" s="11">
        <v>8</v>
      </c>
      <c r="F123" s="24" t="s">
        <v>92</v>
      </c>
      <c r="G123" s="26">
        <v>8</v>
      </c>
      <c r="H123" s="26">
        <v>8</v>
      </c>
      <c r="I123" s="26">
        <v>8</v>
      </c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37"/>
      <c r="BJ123" s="37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7"/>
      <c r="CN123" s="37"/>
      <c r="CO123" s="37"/>
      <c r="CP123" s="37"/>
      <c r="CQ123" s="37"/>
      <c r="CR123" s="37"/>
      <c r="CS123" s="37"/>
      <c r="CT123" s="37"/>
      <c r="CU123" s="37"/>
    </row>
    <row r="124" spans="1:99" ht="33" customHeight="1" x14ac:dyDescent="0.3">
      <c r="A124" s="61"/>
      <c r="B124" s="59"/>
      <c r="C124" s="61"/>
      <c r="D124" s="59"/>
      <c r="E124" s="11">
        <v>9</v>
      </c>
      <c r="F124" s="24" t="s">
        <v>93</v>
      </c>
      <c r="G124" s="26">
        <v>8</v>
      </c>
      <c r="H124" s="26">
        <v>8</v>
      </c>
      <c r="I124" s="26">
        <v>8</v>
      </c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37"/>
      <c r="BJ124" s="37"/>
      <c r="BK124" s="37"/>
      <c r="BL124" s="37"/>
      <c r="BM124" s="37"/>
      <c r="BN124" s="37"/>
      <c r="BO124" s="37"/>
      <c r="BP124" s="37"/>
      <c r="BQ124" s="37"/>
      <c r="BR124" s="37"/>
      <c r="BS124" s="37"/>
      <c r="BT124" s="37"/>
      <c r="BU124" s="37"/>
      <c r="BV124" s="37"/>
      <c r="BW124" s="37"/>
      <c r="BX124" s="37"/>
      <c r="BY124" s="37"/>
      <c r="BZ124" s="37"/>
      <c r="CA124" s="37"/>
      <c r="CB124" s="37"/>
      <c r="CC124" s="37"/>
      <c r="CD124" s="37"/>
      <c r="CE124" s="37"/>
      <c r="CF124" s="37"/>
      <c r="CG124" s="37"/>
      <c r="CH124" s="37"/>
      <c r="CI124" s="37"/>
      <c r="CJ124" s="37"/>
      <c r="CK124" s="37"/>
      <c r="CL124" s="37"/>
      <c r="CM124" s="37"/>
      <c r="CN124" s="37"/>
      <c r="CO124" s="37"/>
      <c r="CP124" s="37"/>
      <c r="CQ124" s="37"/>
      <c r="CR124" s="37"/>
      <c r="CS124" s="37"/>
      <c r="CT124" s="37"/>
      <c r="CU124" s="37"/>
    </row>
    <row r="125" spans="1:99" ht="33" customHeight="1" x14ac:dyDescent="0.3">
      <c r="A125" s="62"/>
      <c r="B125" s="63"/>
      <c r="C125" s="62"/>
      <c r="D125" s="63"/>
      <c r="E125" s="11">
        <v>10</v>
      </c>
      <c r="F125" s="24" t="s">
        <v>94</v>
      </c>
      <c r="G125" s="26">
        <v>8</v>
      </c>
      <c r="H125" s="26">
        <v>8</v>
      </c>
      <c r="I125" s="26">
        <v>8</v>
      </c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44"/>
      <c r="BJ125" s="44"/>
      <c r="BK125" s="44"/>
      <c r="BL125" s="44"/>
      <c r="BM125" s="44"/>
      <c r="BN125" s="44"/>
      <c r="BO125" s="44"/>
      <c r="BP125" s="44"/>
      <c r="BQ125" s="44"/>
      <c r="BR125" s="44"/>
      <c r="BS125" s="44"/>
      <c r="BT125" s="44"/>
      <c r="BU125" s="44"/>
      <c r="BV125" s="44"/>
      <c r="BW125" s="44"/>
      <c r="BX125" s="44"/>
      <c r="BY125" s="44"/>
      <c r="BZ125" s="44"/>
      <c r="CA125" s="44"/>
      <c r="CB125" s="44"/>
      <c r="CC125" s="44"/>
      <c r="CD125" s="44"/>
      <c r="CE125" s="44"/>
      <c r="CF125" s="44"/>
      <c r="CG125" s="44"/>
      <c r="CH125" s="44"/>
      <c r="CI125" s="44"/>
      <c r="CJ125" s="44"/>
      <c r="CK125" s="44"/>
      <c r="CL125" s="44"/>
      <c r="CM125" s="44"/>
      <c r="CN125" s="44"/>
      <c r="CO125" s="44"/>
      <c r="CP125" s="44"/>
      <c r="CQ125" s="44"/>
      <c r="CR125" s="44"/>
      <c r="CS125" s="44"/>
      <c r="CT125" s="44"/>
      <c r="CU125" s="44"/>
    </row>
    <row r="126" spans="1:99" ht="33" customHeight="1" x14ac:dyDescent="0.3">
      <c r="A126" s="60">
        <v>2</v>
      </c>
      <c r="B126" s="58" t="s">
        <v>71</v>
      </c>
      <c r="C126" s="60">
        <v>11</v>
      </c>
      <c r="D126" s="58" t="s">
        <v>173</v>
      </c>
      <c r="E126" s="11">
        <v>1</v>
      </c>
      <c r="F126" s="24" t="s">
        <v>176</v>
      </c>
      <c r="G126" s="26">
        <v>9</v>
      </c>
      <c r="H126" s="26">
        <v>9</v>
      </c>
      <c r="I126" s="26">
        <v>9</v>
      </c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53"/>
      <c r="BH126" s="53"/>
      <c r="BI126" s="36">
        <f t="shared" ref="BI126:BZ126" si="23">AVERAGEIF(G126:G132,"&gt;0")</f>
        <v>8</v>
      </c>
      <c r="BJ126" s="36">
        <f t="shared" si="23"/>
        <v>8</v>
      </c>
      <c r="BK126" s="36">
        <f t="shared" si="23"/>
        <v>8.2857142857142865</v>
      </c>
      <c r="BL126" s="36" t="e">
        <f t="shared" si="23"/>
        <v>#DIV/0!</v>
      </c>
      <c r="BM126" s="36" t="e">
        <f t="shared" si="23"/>
        <v>#DIV/0!</v>
      </c>
      <c r="BN126" s="36" t="e">
        <f t="shared" si="23"/>
        <v>#DIV/0!</v>
      </c>
      <c r="BO126" s="36" t="e">
        <f t="shared" si="23"/>
        <v>#DIV/0!</v>
      </c>
      <c r="BP126" s="36" t="e">
        <f t="shared" si="23"/>
        <v>#DIV/0!</v>
      </c>
      <c r="BQ126" s="36" t="e">
        <f t="shared" si="23"/>
        <v>#DIV/0!</v>
      </c>
      <c r="BR126" s="36" t="e">
        <f t="shared" si="23"/>
        <v>#DIV/0!</v>
      </c>
      <c r="BS126" s="36" t="e">
        <f t="shared" si="23"/>
        <v>#DIV/0!</v>
      </c>
      <c r="BT126" s="36" t="e">
        <f t="shared" si="23"/>
        <v>#DIV/0!</v>
      </c>
      <c r="BU126" s="36" t="e">
        <f t="shared" si="23"/>
        <v>#DIV/0!</v>
      </c>
      <c r="BV126" s="36" t="e">
        <f t="shared" si="23"/>
        <v>#DIV/0!</v>
      </c>
      <c r="BW126" s="36" t="e">
        <f t="shared" si="23"/>
        <v>#DIV/0!</v>
      </c>
      <c r="BX126" s="36" t="e">
        <f t="shared" si="23"/>
        <v>#DIV/0!</v>
      </c>
      <c r="BY126" s="36" t="e">
        <f t="shared" si="23"/>
        <v>#DIV/0!</v>
      </c>
      <c r="BZ126" s="36" t="e">
        <f t="shared" si="23"/>
        <v>#DIV/0!</v>
      </c>
      <c r="CA126" s="36" t="e">
        <f>AVERAGEIF(#REF!,"&gt;0")</f>
        <v>#REF!</v>
      </c>
      <c r="CB126" s="36" t="e">
        <f>AVERAGEIF(#REF!,"&gt;0")</f>
        <v>#REF!</v>
      </c>
      <c r="CC126" s="36">
        <f>4%</f>
        <v>0.04</v>
      </c>
      <c r="CD126" s="36">
        <f t="shared" ref="CD126:CU126" si="24">BI126*$CC$126</f>
        <v>0.32</v>
      </c>
      <c r="CE126" s="36">
        <f t="shared" si="24"/>
        <v>0.32</v>
      </c>
      <c r="CF126" s="36">
        <f t="shared" si="24"/>
        <v>0.33142857142857146</v>
      </c>
      <c r="CG126" s="36" t="e">
        <f t="shared" si="24"/>
        <v>#DIV/0!</v>
      </c>
      <c r="CH126" s="36" t="e">
        <f t="shared" si="24"/>
        <v>#DIV/0!</v>
      </c>
      <c r="CI126" s="36" t="e">
        <f t="shared" si="24"/>
        <v>#DIV/0!</v>
      </c>
      <c r="CJ126" s="36" t="e">
        <f t="shared" si="24"/>
        <v>#DIV/0!</v>
      </c>
      <c r="CK126" s="36" t="e">
        <f t="shared" si="24"/>
        <v>#DIV/0!</v>
      </c>
      <c r="CL126" s="36" t="e">
        <f t="shared" si="24"/>
        <v>#DIV/0!</v>
      </c>
      <c r="CM126" s="36" t="e">
        <f t="shared" si="24"/>
        <v>#DIV/0!</v>
      </c>
      <c r="CN126" s="36" t="e">
        <f t="shared" si="24"/>
        <v>#DIV/0!</v>
      </c>
      <c r="CO126" s="36" t="e">
        <f t="shared" si="24"/>
        <v>#DIV/0!</v>
      </c>
      <c r="CP126" s="36" t="e">
        <f t="shared" si="24"/>
        <v>#DIV/0!</v>
      </c>
      <c r="CQ126" s="36" t="e">
        <f t="shared" si="24"/>
        <v>#DIV/0!</v>
      </c>
      <c r="CR126" s="36" t="e">
        <f t="shared" si="24"/>
        <v>#DIV/0!</v>
      </c>
      <c r="CS126" s="36" t="e">
        <f t="shared" si="24"/>
        <v>#DIV/0!</v>
      </c>
      <c r="CT126" s="36" t="e">
        <f t="shared" si="24"/>
        <v>#DIV/0!</v>
      </c>
      <c r="CU126" s="36" t="e">
        <f t="shared" si="24"/>
        <v>#DIV/0!</v>
      </c>
    </row>
    <row r="127" spans="1:99" ht="33" customHeight="1" x14ac:dyDescent="0.3">
      <c r="A127" s="61"/>
      <c r="B127" s="59"/>
      <c r="C127" s="61"/>
      <c r="D127" s="59"/>
      <c r="E127" s="11">
        <v>2</v>
      </c>
      <c r="F127" s="24" t="s">
        <v>164</v>
      </c>
      <c r="G127" s="26">
        <v>8</v>
      </c>
      <c r="H127" s="26">
        <v>8</v>
      </c>
      <c r="I127" s="26">
        <v>8</v>
      </c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37"/>
      <c r="BJ127" s="37"/>
      <c r="BK127" s="37"/>
      <c r="BL127" s="37"/>
      <c r="BM127" s="37"/>
      <c r="BN127" s="37"/>
      <c r="BO127" s="37"/>
      <c r="BP127" s="37"/>
      <c r="BQ127" s="37"/>
      <c r="BR127" s="37"/>
      <c r="BS127" s="37"/>
      <c r="BT127" s="37"/>
      <c r="BU127" s="37"/>
      <c r="BV127" s="37"/>
      <c r="BW127" s="37"/>
      <c r="BX127" s="37"/>
      <c r="BY127" s="37"/>
      <c r="BZ127" s="37"/>
      <c r="CA127" s="37"/>
      <c r="CB127" s="37"/>
      <c r="CC127" s="37"/>
      <c r="CD127" s="37"/>
      <c r="CE127" s="37"/>
      <c r="CF127" s="37"/>
      <c r="CG127" s="37"/>
      <c r="CH127" s="37"/>
      <c r="CI127" s="37"/>
      <c r="CJ127" s="37"/>
      <c r="CK127" s="37"/>
      <c r="CL127" s="37"/>
      <c r="CM127" s="37"/>
      <c r="CN127" s="37"/>
      <c r="CO127" s="37"/>
      <c r="CP127" s="37"/>
      <c r="CQ127" s="37"/>
      <c r="CR127" s="37"/>
      <c r="CS127" s="37"/>
      <c r="CT127" s="37"/>
      <c r="CU127" s="37"/>
    </row>
    <row r="128" spans="1:99" ht="33" customHeight="1" x14ac:dyDescent="0.3">
      <c r="A128" s="61"/>
      <c r="B128" s="59"/>
      <c r="C128" s="61"/>
      <c r="D128" s="59"/>
      <c r="E128" s="11">
        <v>3</v>
      </c>
      <c r="F128" s="24" t="s">
        <v>113</v>
      </c>
      <c r="G128" s="26">
        <v>7</v>
      </c>
      <c r="H128" s="26">
        <v>7</v>
      </c>
      <c r="I128" s="26">
        <v>9</v>
      </c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37"/>
      <c r="BJ128" s="37"/>
      <c r="BK128" s="37"/>
      <c r="BL128" s="37"/>
      <c r="BM128" s="37"/>
      <c r="BN128" s="37"/>
      <c r="BO128" s="37"/>
      <c r="BP128" s="37"/>
      <c r="BQ128" s="37"/>
      <c r="BR128" s="37"/>
      <c r="BS128" s="37"/>
      <c r="BT128" s="37"/>
      <c r="BU128" s="37"/>
      <c r="BV128" s="37"/>
      <c r="BW128" s="37"/>
      <c r="BX128" s="37"/>
      <c r="BY128" s="37"/>
      <c r="BZ128" s="37"/>
      <c r="CA128" s="37"/>
      <c r="CB128" s="37"/>
      <c r="CC128" s="37"/>
      <c r="CD128" s="37"/>
      <c r="CE128" s="37"/>
      <c r="CF128" s="37"/>
      <c r="CG128" s="37"/>
      <c r="CH128" s="37"/>
      <c r="CI128" s="37"/>
      <c r="CJ128" s="37"/>
      <c r="CK128" s="37"/>
      <c r="CL128" s="37"/>
      <c r="CM128" s="37"/>
      <c r="CN128" s="37"/>
      <c r="CO128" s="37"/>
      <c r="CP128" s="37"/>
      <c r="CQ128" s="37"/>
      <c r="CR128" s="37"/>
      <c r="CS128" s="37"/>
      <c r="CT128" s="37"/>
      <c r="CU128" s="37"/>
    </row>
    <row r="129" spans="1:99" ht="33" customHeight="1" x14ac:dyDescent="0.3">
      <c r="A129" s="61"/>
      <c r="B129" s="59"/>
      <c r="C129" s="61"/>
      <c r="D129" s="59"/>
      <c r="E129" s="11">
        <v>4</v>
      </c>
      <c r="F129" s="24" t="s">
        <v>91</v>
      </c>
      <c r="G129" s="26">
        <v>8</v>
      </c>
      <c r="H129" s="26">
        <v>8</v>
      </c>
      <c r="I129" s="26">
        <v>8</v>
      </c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37"/>
      <c r="BJ129" s="37"/>
      <c r="BK129" s="37"/>
      <c r="BL129" s="37"/>
      <c r="BM129" s="37"/>
      <c r="BN129" s="37"/>
      <c r="BO129" s="37"/>
      <c r="BP129" s="37"/>
      <c r="BQ129" s="37"/>
      <c r="BR129" s="37"/>
      <c r="BS129" s="37"/>
      <c r="BT129" s="37"/>
      <c r="BU129" s="37"/>
      <c r="BV129" s="37"/>
      <c r="BW129" s="37"/>
      <c r="BX129" s="37"/>
      <c r="BY129" s="37"/>
      <c r="BZ129" s="37"/>
      <c r="CA129" s="37"/>
      <c r="CB129" s="37"/>
      <c r="CC129" s="37"/>
      <c r="CD129" s="37"/>
      <c r="CE129" s="37"/>
      <c r="CF129" s="37"/>
      <c r="CG129" s="37"/>
      <c r="CH129" s="37"/>
      <c r="CI129" s="37"/>
      <c r="CJ129" s="37"/>
      <c r="CK129" s="37"/>
      <c r="CL129" s="37"/>
      <c r="CM129" s="37"/>
      <c r="CN129" s="37"/>
      <c r="CO129" s="37"/>
      <c r="CP129" s="37"/>
      <c r="CQ129" s="37"/>
      <c r="CR129" s="37"/>
      <c r="CS129" s="37"/>
      <c r="CT129" s="37"/>
      <c r="CU129" s="37"/>
    </row>
    <row r="130" spans="1:99" ht="33" customHeight="1" x14ac:dyDescent="0.3">
      <c r="A130" s="61"/>
      <c r="B130" s="59"/>
      <c r="C130" s="61"/>
      <c r="D130" s="59"/>
      <c r="E130" s="11">
        <v>5</v>
      </c>
      <c r="F130" s="24" t="s">
        <v>92</v>
      </c>
      <c r="G130" s="26">
        <v>8</v>
      </c>
      <c r="H130" s="26">
        <v>8</v>
      </c>
      <c r="I130" s="26">
        <v>8</v>
      </c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37"/>
      <c r="BJ130" s="37"/>
      <c r="BK130" s="37"/>
      <c r="BL130" s="37"/>
      <c r="BM130" s="37"/>
      <c r="BN130" s="37"/>
      <c r="BO130" s="37"/>
      <c r="BP130" s="37"/>
      <c r="BQ130" s="37"/>
      <c r="BR130" s="37"/>
      <c r="BS130" s="37"/>
      <c r="BT130" s="37"/>
      <c r="BU130" s="37"/>
      <c r="BV130" s="37"/>
      <c r="BW130" s="37"/>
      <c r="BX130" s="37"/>
      <c r="BY130" s="37"/>
      <c r="BZ130" s="37"/>
      <c r="CA130" s="37"/>
      <c r="CB130" s="37"/>
      <c r="CC130" s="37"/>
      <c r="CD130" s="37"/>
      <c r="CE130" s="37"/>
      <c r="CF130" s="37"/>
      <c r="CG130" s="37"/>
      <c r="CH130" s="37"/>
      <c r="CI130" s="37"/>
      <c r="CJ130" s="37"/>
      <c r="CK130" s="37"/>
      <c r="CL130" s="37"/>
      <c r="CM130" s="37"/>
      <c r="CN130" s="37"/>
      <c r="CO130" s="37"/>
      <c r="CP130" s="37"/>
      <c r="CQ130" s="37"/>
      <c r="CR130" s="37"/>
      <c r="CS130" s="37"/>
      <c r="CT130" s="37"/>
      <c r="CU130" s="37"/>
    </row>
    <row r="131" spans="1:99" ht="33" customHeight="1" x14ac:dyDescent="0.3">
      <c r="A131" s="61"/>
      <c r="B131" s="59"/>
      <c r="C131" s="61"/>
      <c r="D131" s="59"/>
      <c r="E131" s="11">
        <v>6</v>
      </c>
      <c r="F131" s="24" t="s">
        <v>93</v>
      </c>
      <c r="G131" s="26">
        <v>8</v>
      </c>
      <c r="H131" s="26">
        <v>8</v>
      </c>
      <c r="I131" s="26">
        <v>8</v>
      </c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37"/>
      <c r="BJ131" s="37"/>
      <c r="BK131" s="37"/>
      <c r="BL131" s="37"/>
      <c r="BM131" s="37"/>
      <c r="BN131" s="37"/>
      <c r="BO131" s="37"/>
      <c r="BP131" s="37"/>
      <c r="BQ131" s="37"/>
      <c r="BR131" s="37"/>
      <c r="BS131" s="37"/>
      <c r="BT131" s="37"/>
      <c r="BU131" s="37"/>
      <c r="BV131" s="37"/>
      <c r="BW131" s="37"/>
      <c r="BX131" s="37"/>
      <c r="BY131" s="37"/>
      <c r="BZ131" s="37"/>
      <c r="CA131" s="37"/>
      <c r="CB131" s="37"/>
      <c r="CC131" s="37"/>
      <c r="CD131" s="37"/>
      <c r="CE131" s="37"/>
      <c r="CF131" s="37"/>
      <c r="CG131" s="37"/>
      <c r="CH131" s="37"/>
      <c r="CI131" s="37"/>
      <c r="CJ131" s="37"/>
      <c r="CK131" s="37"/>
      <c r="CL131" s="37"/>
      <c r="CM131" s="37"/>
      <c r="CN131" s="37"/>
      <c r="CO131" s="37"/>
      <c r="CP131" s="37"/>
      <c r="CQ131" s="37"/>
      <c r="CR131" s="37"/>
      <c r="CS131" s="37"/>
      <c r="CT131" s="37"/>
      <c r="CU131" s="37"/>
    </row>
    <row r="132" spans="1:99" ht="33" customHeight="1" x14ac:dyDescent="0.3">
      <c r="A132" s="61"/>
      <c r="B132" s="59"/>
      <c r="C132" s="61"/>
      <c r="D132" s="59"/>
      <c r="E132" s="11">
        <v>7</v>
      </c>
      <c r="F132" s="24" t="s">
        <v>94</v>
      </c>
      <c r="G132" s="26">
        <v>8</v>
      </c>
      <c r="H132" s="26">
        <v>8</v>
      </c>
      <c r="I132" s="26">
        <v>8</v>
      </c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37"/>
      <c r="BJ132" s="37"/>
      <c r="BK132" s="37"/>
      <c r="BL132" s="37"/>
      <c r="BM132" s="37"/>
      <c r="BN132" s="37"/>
      <c r="BO132" s="37"/>
      <c r="BP132" s="37"/>
      <c r="BQ132" s="37"/>
      <c r="BR132" s="37"/>
      <c r="BS132" s="37"/>
      <c r="BT132" s="37"/>
      <c r="BU132" s="37"/>
      <c r="BV132" s="37"/>
      <c r="BW132" s="37"/>
      <c r="BX132" s="37"/>
      <c r="BY132" s="37"/>
      <c r="BZ132" s="37"/>
      <c r="CA132" s="37"/>
      <c r="CB132" s="37"/>
      <c r="CC132" s="37"/>
      <c r="CD132" s="37"/>
      <c r="CE132" s="37"/>
      <c r="CF132" s="37"/>
      <c r="CG132" s="37"/>
      <c r="CH132" s="37"/>
      <c r="CI132" s="37"/>
      <c r="CJ132" s="37"/>
      <c r="CK132" s="37"/>
      <c r="CL132" s="37"/>
      <c r="CM132" s="37"/>
      <c r="CN132" s="37"/>
      <c r="CO132" s="37"/>
      <c r="CP132" s="37"/>
      <c r="CQ132" s="37"/>
      <c r="CR132" s="37"/>
      <c r="CS132" s="37"/>
      <c r="CT132" s="37"/>
      <c r="CU132" s="37"/>
    </row>
    <row r="133" spans="1:99" ht="33" customHeight="1" x14ac:dyDescent="0.3">
      <c r="A133" s="61"/>
      <c r="B133" s="59"/>
      <c r="C133" s="60">
        <v>12</v>
      </c>
      <c r="D133" s="58" t="s">
        <v>165</v>
      </c>
      <c r="E133" s="11">
        <v>1</v>
      </c>
      <c r="F133" s="24" t="s">
        <v>114</v>
      </c>
      <c r="G133" s="26">
        <v>9</v>
      </c>
      <c r="H133" s="26">
        <v>8</v>
      </c>
      <c r="I133" s="26">
        <v>8</v>
      </c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36">
        <f t="shared" ref="BI133:BZ133" si="25">AVERAGEIF(G133:G138,"&gt;0")</f>
        <v>8.3333333333333339</v>
      </c>
      <c r="BJ133" s="36">
        <f t="shared" si="25"/>
        <v>7.833333333333333</v>
      </c>
      <c r="BK133" s="36">
        <f t="shared" si="25"/>
        <v>8.1666666666666661</v>
      </c>
      <c r="BL133" s="36" t="e">
        <f t="shared" si="25"/>
        <v>#DIV/0!</v>
      </c>
      <c r="BM133" s="36" t="e">
        <f t="shared" si="25"/>
        <v>#DIV/0!</v>
      </c>
      <c r="BN133" s="36" t="e">
        <f t="shared" si="25"/>
        <v>#DIV/0!</v>
      </c>
      <c r="BO133" s="36" t="e">
        <f t="shared" si="25"/>
        <v>#DIV/0!</v>
      </c>
      <c r="BP133" s="36" t="e">
        <f t="shared" si="25"/>
        <v>#DIV/0!</v>
      </c>
      <c r="BQ133" s="36" t="e">
        <f t="shared" si="25"/>
        <v>#DIV/0!</v>
      </c>
      <c r="BR133" s="36" t="e">
        <f t="shared" si="25"/>
        <v>#DIV/0!</v>
      </c>
      <c r="BS133" s="36" t="e">
        <f t="shared" si="25"/>
        <v>#DIV/0!</v>
      </c>
      <c r="BT133" s="36" t="e">
        <f t="shared" si="25"/>
        <v>#DIV/0!</v>
      </c>
      <c r="BU133" s="36" t="e">
        <f t="shared" si="25"/>
        <v>#DIV/0!</v>
      </c>
      <c r="BV133" s="36" t="e">
        <f t="shared" si="25"/>
        <v>#DIV/0!</v>
      </c>
      <c r="BW133" s="36" t="e">
        <f t="shared" si="25"/>
        <v>#DIV/0!</v>
      </c>
      <c r="BX133" s="36" t="e">
        <f t="shared" si="25"/>
        <v>#DIV/0!</v>
      </c>
      <c r="BY133" s="36" t="e">
        <f t="shared" si="25"/>
        <v>#DIV/0!</v>
      </c>
      <c r="BZ133" s="36" t="e">
        <f t="shared" si="25"/>
        <v>#DIV/0!</v>
      </c>
      <c r="CA133" s="36" t="e">
        <f>AVERAGEIF(#REF!,"&gt;0")</f>
        <v>#REF!</v>
      </c>
      <c r="CB133" s="36" t="e">
        <f>AVERAGEIF(#REF!,"&gt;0")</f>
        <v>#REF!</v>
      </c>
      <c r="CC133" s="36">
        <f>6%</f>
        <v>0.06</v>
      </c>
      <c r="CD133" s="36">
        <f t="shared" ref="CD133:CU133" si="26">BI133*$CC$133</f>
        <v>0.5</v>
      </c>
      <c r="CE133" s="36">
        <f t="shared" si="26"/>
        <v>0.47</v>
      </c>
      <c r="CF133" s="36">
        <f t="shared" si="26"/>
        <v>0.48999999999999994</v>
      </c>
      <c r="CG133" s="36" t="e">
        <f t="shared" si="26"/>
        <v>#DIV/0!</v>
      </c>
      <c r="CH133" s="36" t="e">
        <f t="shared" si="26"/>
        <v>#DIV/0!</v>
      </c>
      <c r="CI133" s="36" t="e">
        <f t="shared" si="26"/>
        <v>#DIV/0!</v>
      </c>
      <c r="CJ133" s="36" t="e">
        <f t="shared" si="26"/>
        <v>#DIV/0!</v>
      </c>
      <c r="CK133" s="36" t="e">
        <f t="shared" si="26"/>
        <v>#DIV/0!</v>
      </c>
      <c r="CL133" s="36" t="e">
        <f t="shared" si="26"/>
        <v>#DIV/0!</v>
      </c>
      <c r="CM133" s="36" t="e">
        <f t="shared" si="26"/>
        <v>#DIV/0!</v>
      </c>
      <c r="CN133" s="36" t="e">
        <f t="shared" si="26"/>
        <v>#DIV/0!</v>
      </c>
      <c r="CO133" s="36" t="e">
        <f t="shared" si="26"/>
        <v>#DIV/0!</v>
      </c>
      <c r="CP133" s="36" t="e">
        <f t="shared" si="26"/>
        <v>#DIV/0!</v>
      </c>
      <c r="CQ133" s="36" t="e">
        <f t="shared" si="26"/>
        <v>#DIV/0!</v>
      </c>
      <c r="CR133" s="36" t="e">
        <f t="shared" si="26"/>
        <v>#DIV/0!</v>
      </c>
      <c r="CS133" s="36" t="e">
        <f t="shared" si="26"/>
        <v>#DIV/0!</v>
      </c>
      <c r="CT133" s="36" t="e">
        <f t="shared" si="26"/>
        <v>#DIV/0!</v>
      </c>
      <c r="CU133" s="36" t="e">
        <f t="shared" si="26"/>
        <v>#DIV/0!</v>
      </c>
    </row>
    <row r="134" spans="1:99" ht="33" customHeight="1" x14ac:dyDescent="0.3">
      <c r="A134" s="61"/>
      <c r="B134" s="59"/>
      <c r="C134" s="61"/>
      <c r="D134" s="59"/>
      <c r="E134" s="11">
        <v>2</v>
      </c>
      <c r="F134" s="24" t="s">
        <v>115</v>
      </c>
      <c r="G134" s="26">
        <v>9</v>
      </c>
      <c r="H134" s="26">
        <v>8</v>
      </c>
      <c r="I134" s="26">
        <v>9</v>
      </c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37"/>
      <c r="BJ134" s="37"/>
      <c r="BK134" s="37"/>
      <c r="BL134" s="37"/>
      <c r="BM134" s="37"/>
      <c r="BN134" s="37"/>
      <c r="BO134" s="37"/>
      <c r="BP134" s="37"/>
      <c r="BQ134" s="37"/>
      <c r="BR134" s="37"/>
      <c r="BS134" s="37"/>
      <c r="BT134" s="37"/>
      <c r="BU134" s="37"/>
      <c r="BV134" s="37"/>
      <c r="BW134" s="37"/>
      <c r="BX134" s="37"/>
      <c r="BY134" s="37"/>
      <c r="BZ134" s="37"/>
      <c r="CA134" s="37"/>
      <c r="CB134" s="37"/>
      <c r="CC134" s="37"/>
      <c r="CD134" s="37"/>
      <c r="CE134" s="37"/>
      <c r="CF134" s="37"/>
      <c r="CG134" s="37"/>
      <c r="CH134" s="37"/>
      <c r="CI134" s="37"/>
      <c r="CJ134" s="37"/>
      <c r="CK134" s="37"/>
      <c r="CL134" s="37"/>
      <c r="CM134" s="37"/>
      <c r="CN134" s="37"/>
      <c r="CO134" s="37"/>
      <c r="CP134" s="37"/>
      <c r="CQ134" s="37"/>
      <c r="CR134" s="37"/>
      <c r="CS134" s="37"/>
      <c r="CT134" s="37"/>
      <c r="CU134" s="37"/>
    </row>
    <row r="135" spans="1:99" ht="33" customHeight="1" x14ac:dyDescent="0.3">
      <c r="A135" s="61"/>
      <c r="B135" s="59"/>
      <c r="C135" s="61"/>
      <c r="D135" s="59"/>
      <c r="E135" s="11">
        <v>3</v>
      </c>
      <c r="F135" s="24" t="s">
        <v>91</v>
      </c>
      <c r="G135" s="26">
        <v>8</v>
      </c>
      <c r="H135" s="26">
        <v>8</v>
      </c>
      <c r="I135" s="26">
        <v>8</v>
      </c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37"/>
      <c r="BJ135" s="37"/>
      <c r="BK135" s="37"/>
      <c r="BL135" s="37"/>
      <c r="BM135" s="37"/>
      <c r="BN135" s="37"/>
      <c r="BO135" s="37"/>
      <c r="BP135" s="37"/>
      <c r="BQ135" s="37"/>
      <c r="BR135" s="37"/>
      <c r="BS135" s="37"/>
      <c r="BT135" s="37"/>
      <c r="BU135" s="37"/>
      <c r="BV135" s="37"/>
      <c r="BW135" s="37"/>
      <c r="BX135" s="37"/>
      <c r="BY135" s="37"/>
      <c r="BZ135" s="37"/>
      <c r="CA135" s="37"/>
      <c r="CB135" s="37"/>
      <c r="CC135" s="37"/>
      <c r="CD135" s="37"/>
      <c r="CE135" s="37"/>
      <c r="CF135" s="37"/>
      <c r="CG135" s="37"/>
      <c r="CH135" s="37"/>
      <c r="CI135" s="37"/>
      <c r="CJ135" s="37"/>
      <c r="CK135" s="37"/>
      <c r="CL135" s="37"/>
      <c r="CM135" s="37"/>
      <c r="CN135" s="37"/>
      <c r="CO135" s="37"/>
      <c r="CP135" s="37"/>
      <c r="CQ135" s="37"/>
      <c r="CR135" s="37"/>
      <c r="CS135" s="37"/>
      <c r="CT135" s="37"/>
      <c r="CU135" s="37"/>
    </row>
    <row r="136" spans="1:99" ht="33" customHeight="1" x14ac:dyDescent="0.3">
      <c r="A136" s="61"/>
      <c r="B136" s="59"/>
      <c r="C136" s="61"/>
      <c r="D136" s="59"/>
      <c r="E136" s="11">
        <v>4</v>
      </c>
      <c r="F136" s="24" t="s">
        <v>92</v>
      </c>
      <c r="G136" s="26">
        <v>7</v>
      </c>
      <c r="H136" s="26">
        <v>7</v>
      </c>
      <c r="I136" s="26">
        <v>8</v>
      </c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37"/>
      <c r="BJ136" s="37"/>
      <c r="BK136" s="37"/>
      <c r="BL136" s="37"/>
      <c r="BM136" s="37"/>
      <c r="BN136" s="37"/>
      <c r="BO136" s="37"/>
      <c r="BP136" s="37"/>
      <c r="BQ136" s="37"/>
      <c r="BR136" s="37"/>
      <c r="BS136" s="37"/>
      <c r="BT136" s="37"/>
      <c r="BU136" s="37"/>
      <c r="BV136" s="37"/>
      <c r="BW136" s="37"/>
      <c r="BX136" s="37"/>
      <c r="BY136" s="37"/>
      <c r="BZ136" s="37"/>
      <c r="CA136" s="37"/>
      <c r="CB136" s="37"/>
      <c r="CC136" s="37"/>
      <c r="CD136" s="37"/>
      <c r="CE136" s="37"/>
      <c r="CF136" s="37"/>
      <c r="CG136" s="37"/>
      <c r="CH136" s="37"/>
      <c r="CI136" s="37"/>
      <c r="CJ136" s="37"/>
      <c r="CK136" s="37"/>
      <c r="CL136" s="37"/>
      <c r="CM136" s="37"/>
      <c r="CN136" s="37"/>
      <c r="CO136" s="37"/>
      <c r="CP136" s="37"/>
      <c r="CQ136" s="37"/>
      <c r="CR136" s="37"/>
      <c r="CS136" s="37"/>
      <c r="CT136" s="37"/>
      <c r="CU136" s="37"/>
    </row>
    <row r="137" spans="1:99" ht="33" customHeight="1" x14ac:dyDescent="0.3">
      <c r="A137" s="61"/>
      <c r="B137" s="59"/>
      <c r="C137" s="61"/>
      <c r="D137" s="59"/>
      <c r="E137" s="11">
        <v>5</v>
      </c>
      <c r="F137" s="24" t="s">
        <v>93</v>
      </c>
      <c r="G137" s="26">
        <v>8</v>
      </c>
      <c r="H137" s="26">
        <v>8</v>
      </c>
      <c r="I137" s="26">
        <v>8</v>
      </c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37"/>
      <c r="BJ137" s="37"/>
      <c r="BK137" s="37"/>
      <c r="BL137" s="37"/>
      <c r="BM137" s="37"/>
      <c r="BN137" s="37"/>
      <c r="BO137" s="37"/>
      <c r="BP137" s="37"/>
      <c r="BQ137" s="37"/>
      <c r="BR137" s="37"/>
      <c r="BS137" s="37"/>
      <c r="BT137" s="37"/>
      <c r="BU137" s="37"/>
      <c r="BV137" s="37"/>
      <c r="BW137" s="37"/>
      <c r="BX137" s="37"/>
      <c r="BY137" s="37"/>
      <c r="BZ137" s="37"/>
      <c r="CA137" s="37"/>
      <c r="CB137" s="37"/>
      <c r="CC137" s="37"/>
      <c r="CD137" s="37"/>
      <c r="CE137" s="37"/>
      <c r="CF137" s="37"/>
      <c r="CG137" s="37"/>
      <c r="CH137" s="37"/>
      <c r="CI137" s="37"/>
      <c r="CJ137" s="37"/>
      <c r="CK137" s="37"/>
      <c r="CL137" s="37"/>
      <c r="CM137" s="37"/>
      <c r="CN137" s="37"/>
      <c r="CO137" s="37"/>
      <c r="CP137" s="37"/>
      <c r="CQ137" s="37"/>
      <c r="CR137" s="37"/>
      <c r="CS137" s="37"/>
      <c r="CT137" s="37"/>
      <c r="CU137" s="37"/>
    </row>
    <row r="138" spans="1:99" ht="33" customHeight="1" x14ac:dyDescent="0.3">
      <c r="A138" s="61"/>
      <c r="B138" s="59"/>
      <c r="C138" s="61"/>
      <c r="D138" s="59"/>
      <c r="E138" s="11">
        <v>6</v>
      </c>
      <c r="F138" s="24" t="s">
        <v>94</v>
      </c>
      <c r="G138" s="26">
        <v>9</v>
      </c>
      <c r="H138" s="26">
        <v>8</v>
      </c>
      <c r="I138" s="26">
        <v>8</v>
      </c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37"/>
      <c r="BJ138" s="37"/>
      <c r="BK138" s="37"/>
      <c r="BL138" s="37"/>
      <c r="BM138" s="37"/>
      <c r="BN138" s="37"/>
      <c r="BO138" s="37"/>
      <c r="BP138" s="37"/>
      <c r="BQ138" s="37"/>
      <c r="BR138" s="37"/>
      <c r="BS138" s="37"/>
      <c r="BT138" s="37"/>
      <c r="BU138" s="37"/>
      <c r="BV138" s="37"/>
      <c r="BW138" s="37"/>
      <c r="BX138" s="37"/>
      <c r="BY138" s="37"/>
      <c r="BZ138" s="37"/>
      <c r="CA138" s="37"/>
      <c r="CB138" s="37"/>
      <c r="CC138" s="37"/>
      <c r="CD138" s="37"/>
      <c r="CE138" s="37"/>
      <c r="CF138" s="37"/>
      <c r="CG138" s="37"/>
      <c r="CH138" s="37"/>
      <c r="CI138" s="37"/>
      <c r="CJ138" s="37"/>
      <c r="CK138" s="37"/>
      <c r="CL138" s="37"/>
      <c r="CM138" s="37"/>
      <c r="CN138" s="37"/>
      <c r="CO138" s="37"/>
      <c r="CP138" s="37"/>
      <c r="CQ138" s="37"/>
      <c r="CR138" s="37"/>
      <c r="CS138" s="37"/>
      <c r="CT138" s="37"/>
      <c r="CU138" s="37"/>
    </row>
    <row r="139" spans="1:99" ht="33" customHeight="1" x14ac:dyDescent="0.3">
      <c r="A139" s="61"/>
      <c r="B139" s="59"/>
      <c r="C139" s="60">
        <v>13</v>
      </c>
      <c r="D139" s="58" t="s">
        <v>166</v>
      </c>
      <c r="E139" s="11">
        <v>1</v>
      </c>
      <c r="F139" s="24" t="s">
        <v>116</v>
      </c>
      <c r="G139" s="26">
        <v>7</v>
      </c>
      <c r="H139" s="26">
        <v>8</v>
      </c>
      <c r="I139" s="26">
        <v>8</v>
      </c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36">
        <f t="shared" ref="BI139:BZ139" si="27">AVERAGEIF(G139:G146,"&gt;0")</f>
        <v>7.625</v>
      </c>
      <c r="BJ139" s="36">
        <f t="shared" si="27"/>
        <v>7.75</v>
      </c>
      <c r="BK139" s="36">
        <f t="shared" si="27"/>
        <v>8</v>
      </c>
      <c r="BL139" s="36" t="e">
        <f t="shared" si="27"/>
        <v>#DIV/0!</v>
      </c>
      <c r="BM139" s="36" t="e">
        <f t="shared" si="27"/>
        <v>#DIV/0!</v>
      </c>
      <c r="BN139" s="36" t="e">
        <f t="shared" si="27"/>
        <v>#DIV/0!</v>
      </c>
      <c r="BO139" s="36" t="e">
        <f t="shared" si="27"/>
        <v>#DIV/0!</v>
      </c>
      <c r="BP139" s="36" t="e">
        <f t="shared" si="27"/>
        <v>#DIV/0!</v>
      </c>
      <c r="BQ139" s="36" t="e">
        <f t="shared" si="27"/>
        <v>#DIV/0!</v>
      </c>
      <c r="BR139" s="36" t="e">
        <f t="shared" si="27"/>
        <v>#DIV/0!</v>
      </c>
      <c r="BS139" s="36" t="e">
        <f t="shared" si="27"/>
        <v>#DIV/0!</v>
      </c>
      <c r="BT139" s="36" t="e">
        <f t="shared" si="27"/>
        <v>#DIV/0!</v>
      </c>
      <c r="BU139" s="36" t="e">
        <f t="shared" si="27"/>
        <v>#DIV/0!</v>
      </c>
      <c r="BV139" s="36" t="e">
        <f t="shared" si="27"/>
        <v>#DIV/0!</v>
      </c>
      <c r="BW139" s="36" t="e">
        <f t="shared" si="27"/>
        <v>#DIV/0!</v>
      </c>
      <c r="BX139" s="36" t="e">
        <f t="shared" si="27"/>
        <v>#DIV/0!</v>
      </c>
      <c r="BY139" s="36" t="e">
        <f t="shared" si="27"/>
        <v>#DIV/0!</v>
      </c>
      <c r="BZ139" s="36" t="e">
        <f t="shared" si="27"/>
        <v>#DIV/0!</v>
      </c>
      <c r="CA139" s="36" t="e">
        <f>AVERAGEIF(#REF!,"&gt;0")</f>
        <v>#REF!</v>
      </c>
      <c r="CB139" s="36" t="e">
        <f>AVERAGEIF(#REF!,"&gt;0")</f>
        <v>#REF!</v>
      </c>
      <c r="CC139" s="36">
        <f>4%</f>
        <v>0.04</v>
      </c>
      <c r="CD139" s="36">
        <f t="shared" ref="CD139:CU139" si="28">BI139*$CC$139</f>
        <v>0.30499999999999999</v>
      </c>
      <c r="CE139" s="36">
        <f t="shared" si="28"/>
        <v>0.31</v>
      </c>
      <c r="CF139" s="36">
        <f t="shared" si="28"/>
        <v>0.32</v>
      </c>
      <c r="CG139" s="36" t="e">
        <f t="shared" si="28"/>
        <v>#DIV/0!</v>
      </c>
      <c r="CH139" s="36" t="e">
        <f t="shared" si="28"/>
        <v>#DIV/0!</v>
      </c>
      <c r="CI139" s="36" t="e">
        <f t="shared" si="28"/>
        <v>#DIV/0!</v>
      </c>
      <c r="CJ139" s="36" t="e">
        <f t="shared" si="28"/>
        <v>#DIV/0!</v>
      </c>
      <c r="CK139" s="36" t="e">
        <f t="shared" si="28"/>
        <v>#DIV/0!</v>
      </c>
      <c r="CL139" s="36" t="e">
        <f t="shared" si="28"/>
        <v>#DIV/0!</v>
      </c>
      <c r="CM139" s="36" t="e">
        <f t="shared" si="28"/>
        <v>#DIV/0!</v>
      </c>
      <c r="CN139" s="36" t="e">
        <f t="shared" si="28"/>
        <v>#DIV/0!</v>
      </c>
      <c r="CO139" s="36" t="e">
        <f t="shared" si="28"/>
        <v>#DIV/0!</v>
      </c>
      <c r="CP139" s="36" t="e">
        <f t="shared" si="28"/>
        <v>#DIV/0!</v>
      </c>
      <c r="CQ139" s="36" t="e">
        <f t="shared" si="28"/>
        <v>#DIV/0!</v>
      </c>
      <c r="CR139" s="36" t="e">
        <f t="shared" si="28"/>
        <v>#DIV/0!</v>
      </c>
      <c r="CS139" s="36" t="e">
        <f t="shared" si="28"/>
        <v>#DIV/0!</v>
      </c>
      <c r="CT139" s="36" t="e">
        <f t="shared" si="28"/>
        <v>#DIV/0!</v>
      </c>
      <c r="CU139" s="36" t="e">
        <f t="shared" si="28"/>
        <v>#DIV/0!</v>
      </c>
    </row>
    <row r="140" spans="1:99" ht="33" customHeight="1" x14ac:dyDescent="0.3">
      <c r="A140" s="61"/>
      <c r="B140" s="59"/>
      <c r="C140" s="61"/>
      <c r="D140" s="59"/>
      <c r="E140" s="11">
        <v>2</v>
      </c>
      <c r="F140" s="24" t="s">
        <v>83</v>
      </c>
      <c r="G140" s="26">
        <v>7</v>
      </c>
      <c r="H140" s="26">
        <v>8</v>
      </c>
      <c r="I140" s="26">
        <v>7</v>
      </c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37"/>
      <c r="BJ140" s="37"/>
      <c r="BK140" s="37"/>
      <c r="BL140" s="37"/>
      <c r="BM140" s="37"/>
      <c r="BN140" s="37"/>
      <c r="BO140" s="37"/>
      <c r="BP140" s="37"/>
      <c r="BQ140" s="37"/>
      <c r="BR140" s="37"/>
      <c r="BS140" s="37"/>
      <c r="BT140" s="37"/>
      <c r="BU140" s="37"/>
      <c r="BV140" s="37"/>
      <c r="BW140" s="37"/>
      <c r="BX140" s="37"/>
      <c r="BY140" s="37"/>
      <c r="BZ140" s="37"/>
      <c r="CA140" s="37"/>
      <c r="CB140" s="37"/>
      <c r="CC140" s="37"/>
      <c r="CD140" s="37"/>
      <c r="CE140" s="37"/>
      <c r="CF140" s="37"/>
      <c r="CG140" s="37"/>
      <c r="CH140" s="37"/>
      <c r="CI140" s="37"/>
      <c r="CJ140" s="37"/>
      <c r="CK140" s="37"/>
      <c r="CL140" s="37"/>
      <c r="CM140" s="37"/>
      <c r="CN140" s="37"/>
      <c r="CO140" s="37"/>
      <c r="CP140" s="37"/>
      <c r="CQ140" s="37"/>
      <c r="CR140" s="37"/>
      <c r="CS140" s="37"/>
      <c r="CT140" s="37"/>
      <c r="CU140" s="37"/>
    </row>
    <row r="141" spans="1:99" ht="45" customHeight="1" x14ac:dyDescent="0.3">
      <c r="A141" s="61"/>
      <c r="B141" s="59"/>
      <c r="C141" s="61"/>
      <c r="D141" s="59"/>
      <c r="E141" s="11">
        <v>3</v>
      </c>
      <c r="F141" s="24" t="s">
        <v>117</v>
      </c>
      <c r="G141" s="26">
        <v>8</v>
      </c>
      <c r="H141" s="26">
        <v>7</v>
      </c>
      <c r="I141" s="26">
        <v>9</v>
      </c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37"/>
      <c r="BJ141" s="37"/>
      <c r="BK141" s="37"/>
      <c r="BL141" s="37"/>
      <c r="BM141" s="37"/>
      <c r="BN141" s="37"/>
      <c r="BO141" s="37"/>
      <c r="BP141" s="37"/>
      <c r="BQ141" s="37"/>
      <c r="BR141" s="37"/>
      <c r="BS141" s="37"/>
      <c r="BT141" s="37"/>
      <c r="BU141" s="37"/>
      <c r="BV141" s="37"/>
      <c r="BW141" s="37"/>
      <c r="BX141" s="37"/>
      <c r="BY141" s="37"/>
      <c r="BZ141" s="37"/>
      <c r="CA141" s="37"/>
      <c r="CB141" s="37"/>
      <c r="CC141" s="37"/>
      <c r="CD141" s="37"/>
      <c r="CE141" s="37"/>
      <c r="CF141" s="37"/>
      <c r="CG141" s="37"/>
      <c r="CH141" s="37"/>
      <c r="CI141" s="37"/>
      <c r="CJ141" s="37"/>
      <c r="CK141" s="37"/>
      <c r="CL141" s="37"/>
      <c r="CM141" s="37"/>
      <c r="CN141" s="37"/>
      <c r="CO141" s="37"/>
      <c r="CP141" s="37"/>
      <c r="CQ141" s="37"/>
      <c r="CR141" s="37"/>
      <c r="CS141" s="37"/>
      <c r="CT141" s="37"/>
      <c r="CU141" s="37"/>
    </row>
    <row r="142" spans="1:99" ht="45" customHeight="1" x14ac:dyDescent="0.3">
      <c r="A142" s="61"/>
      <c r="B142" s="59"/>
      <c r="C142" s="61"/>
      <c r="D142" s="59"/>
      <c r="E142" s="11">
        <v>4</v>
      </c>
      <c r="F142" s="24" t="s">
        <v>118</v>
      </c>
      <c r="G142" s="26">
        <v>8</v>
      </c>
      <c r="H142" s="26">
        <v>7</v>
      </c>
      <c r="I142" s="26">
        <v>8</v>
      </c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37"/>
      <c r="BJ142" s="37"/>
      <c r="BK142" s="37"/>
      <c r="BL142" s="37"/>
      <c r="BM142" s="37"/>
      <c r="BN142" s="37"/>
      <c r="BO142" s="37"/>
      <c r="BP142" s="37"/>
      <c r="BQ142" s="37"/>
      <c r="BR142" s="37"/>
      <c r="BS142" s="37"/>
      <c r="BT142" s="37"/>
      <c r="BU142" s="37"/>
      <c r="BV142" s="37"/>
      <c r="BW142" s="37"/>
      <c r="BX142" s="37"/>
      <c r="BY142" s="37"/>
      <c r="BZ142" s="37"/>
      <c r="CA142" s="37"/>
      <c r="CB142" s="37"/>
      <c r="CC142" s="37"/>
      <c r="CD142" s="37"/>
      <c r="CE142" s="37"/>
      <c r="CF142" s="37"/>
      <c r="CG142" s="37"/>
      <c r="CH142" s="37"/>
      <c r="CI142" s="37"/>
      <c r="CJ142" s="37"/>
      <c r="CK142" s="37"/>
      <c r="CL142" s="37"/>
      <c r="CM142" s="37"/>
      <c r="CN142" s="37"/>
      <c r="CO142" s="37"/>
      <c r="CP142" s="37"/>
      <c r="CQ142" s="37"/>
      <c r="CR142" s="37"/>
      <c r="CS142" s="37"/>
      <c r="CT142" s="37"/>
      <c r="CU142" s="37"/>
    </row>
    <row r="143" spans="1:99" ht="45" customHeight="1" x14ac:dyDescent="0.3">
      <c r="A143" s="61"/>
      <c r="B143" s="59"/>
      <c r="C143" s="61"/>
      <c r="D143" s="59"/>
      <c r="E143" s="11">
        <v>5</v>
      </c>
      <c r="F143" s="24" t="s">
        <v>91</v>
      </c>
      <c r="G143" s="26">
        <v>8</v>
      </c>
      <c r="H143" s="26">
        <v>8</v>
      </c>
      <c r="I143" s="26">
        <v>8</v>
      </c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37"/>
      <c r="BJ143" s="37"/>
      <c r="BK143" s="37"/>
      <c r="BL143" s="37"/>
      <c r="BM143" s="37"/>
      <c r="BN143" s="37"/>
      <c r="BO143" s="37"/>
      <c r="BP143" s="37"/>
      <c r="BQ143" s="37"/>
      <c r="BR143" s="37"/>
      <c r="BS143" s="37"/>
      <c r="BT143" s="37"/>
      <c r="BU143" s="37"/>
      <c r="BV143" s="37"/>
      <c r="BW143" s="37"/>
      <c r="BX143" s="37"/>
      <c r="BY143" s="37"/>
      <c r="BZ143" s="37"/>
      <c r="CA143" s="37"/>
      <c r="CB143" s="37"/>
      <c r="CC143" s="37"/>
      <c r="CD143" s="37"/>
      <c r="CE143" s="37"/>
      <c r="CF143" s="37"/>
      <c r="CG143" s="37"/>
      <c r="CH143" s="37"/>
      <c r="CI143" s="37"/>
      <c r="CJ143" s="37"/>
      <c r="CK143" s="37"/>
      <c r="CL143" s="37"/>
      <c r="CM143" s="37"/>
      <c r="CN143" s="37"/>
      <c r="CO143" s="37"/>
      <c r="CP143" s="37"/>
      <c r="CQ143" s="37"/>
      <c r="CR143" s="37"/>
      <c r="CS143" s="37"/>
      <c r="CT143" s="37"/>
      <c r="CU143" s="37"/>
    </row>
    <row r="144" spans="1:99" ht="45" customHeight="1" x14ac:dyDescent="0.3">
      <c r="A144" s="61"/>
      <c r="B144" s="59"/>
      <c r="C144" s="61"/>
      <c r="D144" s="59"/>
      <c r="E144" s="11">
        <v>6</v>
      </c>
      <c r="F144" s="24" t="s">
        <v>92</v>
      </c>
      <c r="G144" s="26">
        <v>7</v>
      </c>
      <c r="H144" s="26">
        <v>8</v>
      </c>
      <c r="I144" s="26">
        <v>8</v>
      </c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37"/>
      <c r="BJ144" s="37"/>
      <c r="BK144" s="37"/>
      <c r="BL144" s="37"/>
      <c r="BM144" s="37"/>
      <c r="BN144" s="37"/>
      <c r="BO144" s="37"/>
      <c r="BP144" s="37"/>
      <c r="BQ144" s="37"/>
      <c r="BR144" s="37"/>
      <c r="BS144" s="37"/>
      <c r="BT144" s="37"/>
      <c r="BU144" s="37"/>
      <c r="BV144" s="37"/>
      <c r="BW144" s="37"/>
      <c r="BX144" s="37"/>
      <c r="BY144" s="37"/>
      <c r="BZ144" s="37"/>
      <c r="CA144" s="37"/>
      <c r="CB144" s="37"/>
      <c r="CC144" s="37"/>
      <c r="CD144" s="37"/>
      <c r="CE144" s="37"/>
      <c r="CF144" s="37"/>
      <c r="CG144" s="37"/>
      <c r="CH144" s="37"/>
      <c r="CI144" s="37"/>
      <c r="CJ144" s="37"/>
      <c r="CK144" s="37"/>
      <c r="CL144" s="37"/>
      <c r="CM144" s="37"/>
      <c r="CN144" s="37"/>
      <c r="CO144" s="37"/>
      <c r="CP144" s="37"/>
      <c r="CQ144" s="37"/>
      <c r="CR144" s="37"/>
      <c r="CS144" s="37"/>
      <c r="CT144" s="37"/>
      <c r="CU144" s="37"/>
    </row>
    <row r="145" spans="1:99" ht="45" customHeight="1" x14ac:dyDescent="0.3">
      <c r="A145" s="61"/>
      <c r="B145" s="59"/>
      <c r="C145" s="61"/>
      <c r="D145" s="59"/>
      <c r="E145" s="11">
        <v>7</v>
      </c>
      <c r="F145" s="24" t="s">
        <v>93</v>
      </c>
      <c r="G145" s="26">
        <v>8</v>
      </c>
      <c r="H145" s="26">
        <v>8</v>
      </c>
      <c r="I145" s="26">
        <v>8</v>
      </c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37"/>
      <c r="BJ145" s="37"/>
      <c r="BK145" s="37"/>
      <c r="BL145" s="37"/>
      <c r="BM145" s="37"/>
      <c r="BN145" s="37"/>
      <c r="BO145" s="37"/>
      <c r="BP145" s="37"/>
      <c r="BQ145" s="37"/>
      <c r="BR145" s="37"/>
      <c r="BS145" s="37"/>
      <c r="BT145" s="37"/>
      <c r="BU145" s="37"/>
      <c r="BV145" s="37"/>
      <c r="BW145" s="37"/>
      <c r="BX145" s="37"/>
      <c r="BY145" s="37"/>
      <c r="BZ145" s="37"/>
      <c r="CA145" s="37"/>
      <c r="CB145" s="37"/>
      <c r="CC145" s="37"/>
      <c r="CD145" s="37"/>
      <c r="CE145" s="37"/>
      <c r="CF145" s="37"/>
      <c r="CG145" s="37"/>
      <c r="CH145" s="37"/>
      <c r="CI145" s="37"/>
      <c r="CJ145" s="37"/>
      <c r="CK145" s="37"/>
      <c r="CL145" s="37"/>
      <c r="CM145" s="37"/>
      <c r="CN145" s="37"/>
      <c r="CO145" s="37"/>
      <c r="CP145" s="37"/>
      <c r="CQ145" s="37"/>
      <c r="CR145" s="37"/>
      <c r="CS145" s="37"/>
      <c r="CT145" s="37"/>
      <c r="CU145" s="37"/>
    </row>
    <row r="146" spans="1:99" ht="45" customHeight="1" x14ac:dyDescent="0.3">
      <c r="A146" s="61"/>
      <c r="B146" s="59"/>
      <c r="C146" s="61"/>
      <c r="D146" s="59"/>
      <c r="E146" s="11">
        <v>8</v>
      </c>
      <c r="F146" s="24" t="s">
        <v>94</v>
      </c>
      <c r="G146" s="26">
        <v>8</v>
      </c>
      <c r="H146" s="26">
        <v>8</v>
      </c>
      <c r="I146" s="26">
        <v>8</v>
      </c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37"/>
      <c r="BJ146" s="37"/>
      <c r="BK146" s="37"/>
      <c r="BL146" s="37"/>
      <c r="BM146" s="37"/>
      <c r="BN146" s="37"/>
      <c r="BO146" s="37"/>
      <c r="BP146" s="37"/>
      <c r="BQ146" s="37"/>
      <c r="BR146" s="37"/>
      <c r="BS146" s="37"/>
      <c r="BT146" s="37"/>
      <c r="BU146" s="37"/>
      <c r="BV146" s="37"/>
      <c r="BW146" s="37"/>
      <c r="BX146" s="37"/>
      <c r="BY146" s="37"/>
      <c r="BZ146" s="37"/>
      <c r="CA146" s="37"/>
      <c r="CB146" s="37"/>
      <c r="CC146" s="37"/>
      <c r="CD146" s="37"/>
      <c r="CE146" s="37"/>
      <c r="CF146" s="37"/>
      <c r="CG146" s="37"/>
      <c r="CH146" s="37"/>
      <c r="CI146" s="37"/>
      <c r="CJ146" s="37"/>
      <c r="CK146" s="37"/>
      <c r="CL146" s="37"/>
      <c r="CM146" s="37"/>
      <c r="CN146" s="37"/>
      <c r="CO146" s="37"/>
      <c r="CP146" s="37"/>
      <c r="CQ146" s="37"/>
      <c r="CR146" s="37"/>
      <c r="CS146" s="37"/>
      <c r="CT146" s="37"/>
      <c r="CU146" s="37"/>
    </row>
    <row r="147" spans="1:99" ht="33" customHeight="1" x14ac:dyDescent="0.3">
      <c r="A147" s="61"/>
      <c r="B147" s="59"/>
      <c r="C147" s="60">
        <v>14</v>
      </c>
      <c r="D147" s="58" t="s">
        <v>167</v>
      </c>
      <c r="E147" s="11">
        <v>1</v>
      </c>
      <c r="F147" s="24" t="s">
        <v>119</v>
      </c>
      <c r="G147" s="26">
        <v>8</v>
      </c>
      <c r="H147" s="26">
        <v>8</v>
      </c>
      <c r="I147" s="26">
        <v>8</v>
      </c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36">
        <f t="shared" ref="BI147:BZ147" si="29">AVERAGEIF(G147:G154,"&gt;0")</f>
        <v>8</v>
      </c>
      <c r="BJ147" s="36">
        <f t="shared" si="29"/>
        <v>8</v>
      </c>
      <c r="BK147" s="36">
        <f t="shared" si="29"/>
        <v>8</v>
      </c>
      <c r="BL147" s="36" t="e">
        <f t="shared" si="29"/>
        <v>#DIV/0!</v>
      </c>
      <c r="BM147" s="36" t="e">
        <f t="shared" si="29"/>
        <v>#DIV/0!</v>
      </c>
      <c r="BN147" s="36" t="e">
        <f t="shared" si="29"/>
        <v>#DIV/0!</v>
      </c>
      <c r="BO147" s="36" t="e">
        <f t="shared" si="29"/>
        <v>#DIV/0!</v>
      </c>
      <c r="BP147" s="36" t="e">
        <f t="shared" si="29"/>
        <v>#DIV/0!</v>
      </c>
      <c r="BQ147" s="36" t="e">
        <f t="shared" si="29"/>
        <v>#DIV/0!</v>
      </c>
      <c r="BR147" s="36" t="e">
        <f t="shared" si="29"/>
        <v>#DIV/0!</v>
      </c>
      <c r="BS147" s="36" t="e">
        <f t="shared" si="29"/>
        <v>#DIV/0!</v>
      </c>
      <c r="BT147" s="36" t="e">
        <f t="shared" si="29"/>
        <v>#DIV/0!</v>
      </c>
      <c r="BU147" s="36" t="e">
        <f t="shared" si="29"/>
        <v>#DIV/0!</v>
      </c>
      <c r="BV147" s="36" t="e">
        <f t="shared" si="29"/>
        <v>#DIV/0!</v>
      </c>
      <c r="BW147" s="36" t="e">
        <f t="shared" si="29"/>
        <v>#DIV/0!</v>
      </c>
      <c r="BX147" s="36" t="e">
        <f t="shared" si="29"/>
        <v>#DIV/0!</v>
      </c>
      <c r="BY147" s="36" t="e">
        <f t="shared" si="29"/>
        <v>#DIV/0!</v>
      </c>
      <c r="BZ147" s="36" t="e">
        <f t="shared" si="29"/>
        <v>#DIV/0!</v>
      </c>
      <c r="CA147" s="36" t="e">
        <f>AVERAGEIF(#REF!,"&gt;0")</f>
        <v>#REF!</v>
      </c>
      <c r="CB147" s="36" t="e">
        <f>AVERAGEIF(#REF!,"&gt;0")</f>
        <v>#REF!</v>
      </c>
      <c r="CC147" s="36">
        <f>6%</f>
        <v>0.06</v>
      </c>
      <c r="CD147" s="36">
        <f t="shared" ref="CD147:CU147" si="30">BI147*$CC$147</f>
        <v>0.48</v>
      </c>
      <c r="CE147" s="36">
        <f t="shared" si="30"/>
        <v>0.48</v>
      </c>
      <c r="CF147" s="36">
        <f t="shared" si="30"/>
        <v>0.48</v>
      </c>
      <c r="CG147" s="36" t="e">
        <f t="shared" si="30"/>
        <v>#DIV/0!</v>
      </c>
      <c r="CH147" s="36" t="e">
        <f t="shared" si="30"/>
        <v>#DIV/0!</v>
      </c>
      <c r="CI147" s="36" t="e">
        <f t="shared" si="30"/>
        <v>#DIV/0!</v>
      </c>
      <c r="CJ147" s="36" t="e">
        <f t="shared" si="30"/>
        <v>#DIV/0!</v>
      </c>
      <c r="CK147" s="36" t="e">
        <f t="shared" si="30"/>
        <v>#DIV/0!</v>
      </c>
      <c r="CL147" s="36" t="e">
        <f t="shared" si="30"/>
        <v>#DIV/0!</v>
      </c>
      <c r="CM147" s="36" t="e">
        <f t="shared" si="30"/>
        <v>#DIV/0!</v>
      </c>
      <c r="CN147" s="36" t="e">
        <f t="shared" si="30"/>
        <v>#DIV/0!</v>
      </c>
      <c r="CO147" s="36" t="e">
        <f t="shared" si="30"/>
        <v>#DIV/0!</v>
      </c>
      <c r="CP147" s="36" t="e">
        <f t="shared" si="30"/>
        <v>#DIV/0!</v>
      </c>
      <c r="CQ147" s="36" t="e">
        <f t="shared" si="30"/>
        <v>#DIV/0!</v>
      </c>
      <c r="CR147" s="36" t="e">
        <f t="shared" si="30"/>
        <v>#DIV/0!</v>
      </c>
      <c r="CS147" s="36" t="e">
        <f t="shared" si="30"/>
        <v>#DIV/0!</v>
      </c>
      <c r="CT147" s="36" t="e">
        <f t="shared" si="30"/>
        <v>#DIV/0!</v>
      </c>
      <c r="CU147" s="36" t="e">
        <f t="shared" si="30"/>
        <v>#DIV/0!</v>
      </c>
    </row>
    <row r="148" spans="1:99" ht="33" customHeight="1" x14ac:dyDescent="0.3">
      <c r="A148" s="61"/>
      <c r="B148" s="59"/>
      <c r="C148" s="61"/>
      <c r="D148" s="59"/>
      <c r="E148" s="11">
        <v>2</v>
      </c>
      <c r="F148" s="24" t="s">
        <v>120</v>
      </c>
      <c r="G148" s="26">
        <v>8</v>
      </c>
      <c r="H148" s="26">
        <v>8</v>
      </c>
      <c r="I148" s="26">
        <v>8</v>
      </c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37"/>
      <c r="BJ148" s="37"/>
      <c r="BK148" s="37"/>
      <c r="BL148" s="37"/>
      <c r="BM148" s="37"/>
      <c r="BN148" s="37"/>
      <c r="BO148" s="37"/>
      <c r="BP148" s="37"/>
      <c r="BQ148" s="37"/>
      <c r="BR148" s="37"/>
      <c r="BS148" s="37"/>
      <c r="BT148" s="37"/>
      <c r="BU148" s="37"/>
      <c r="BV148" s="37"/>
      <c r="BW148" s="37"/>
      <c r="BX148" s="37"/>
      <c r="BY148" s="37"/>
      <c r="BZ148" s="37"/>
      <c r="CA148" s="37"/>
      <c r="CB148" s="37"/>
      <c r="CC148" s="37"/>
      <c r="CD148" s="37"/>
      <c r="CE148" s="37"/>
      <c r="CF148" s="37"/>
      <c r="CG148" s="37"/>
      <c r="CH148" s="37"/>
      <c r="CI148" s="37"/>
      <c r="CJ148" s="37"/>
      <c r="CK148" s="37"/>
      <c r="CL148" s="37"/>
      <c r="CM148" s="37"/>
      <c r="CN148" s="37"/>
      <c r="CO148" s="37"/>
      <c r="CP148" s="37"/>
      <c r="CQ148" s="37"/>
      <c r="CR148" s="37"/>
      <c r="CS148" s="37"/>
      <c r="CT148" s="37"/>
      <c r="CU148" s="37"/>
    </row>
    <row r="149" spans="1:99" ht="33" customHeight="1" x14ac:dyDescent="0.3">
      <c r="A149" s="61"/>
      <c r="B149" s="59"/>
      <c r="C149" s="61"/>
      <c r="D149" s="59"/>
      <c r="E149" s="11">
        <v>3</v>
      </c>
      <c r="F149" s="24" t="s">
        <v>121</v>
      </c>
      <c r="G149" s="26">
        <v>8</v>
      </c>
      <c r="H149" s="26">
        <v>8</v>
      </c>
      <c r="I149" s="26">
        <v>8</v>
      </c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37"/>
      <c r="BJ149" s="37"/>
      <c r="BK149" s="37"/>
      <c r="BL149" s="37"/>
      <c r="BM149" s="37"/>
      <c r="BN149" s="37"/>
      <c r="BO149" s="37"/>
      <c r="BP149" s="37"/>
      <c r="BQ149" s="37"/>
      <c r="BR149" s="37"/>
      <c r="BS149" s="37"/>
      <c r="BT149" s="37"/>
      <c r="BU149" s="37"/>
      <c r="BV149" s="37"/>
      <c r="BW149" s="37"/>
      <c r="BX149" s="37"/>
      <c r="BY149" s="37"/>
      <c r="BZ149" s="37"/>
      <c r="CA149" s="37"/>
      <c r="CB149" s="37"/>
      <c r="CC149" s="37"/>
      <c r="CD149" s="37"/>
      <c r="CE149" s="37"/>
      <c r="CF149" s="37"/>
      <c r="CG149" s="37"/>
      <c r="CH149" s="37"/>
      <c r="CI149" s="37"/>
      <c r="CJ149" s="37"/>
      <c r="CK149" s="37"/>
      <c r="CL149" s="37"/>
      <c r="CM149" s="37"/>
      <c r="CN149" s="37"/>
      <c r="CO149" s="37"/>
      <c r="CP149" s="37"/>
      <c r="CQ149" s="37"/>
      <c r="CR149" s="37"/>
      <c r="CS149" s="37"/>
      <c r="CT149" s="37"/>
      <c r="CU149" s="37"/>
    </row>
    <row r="150" spans="1:99" ht="33" customHeight="1" x14ac:dyDescent="0.3">
      <c r="A150" s="61"/>
      <c r="B150" s="59"/>
      <c r="C150" s="61"/>
      <c r="D150" s="59"/>
      <c r="E150" s="11">
        <v>4</v>
      </c>
      <c r="F150" s="24" t="s">
        <v>168</v>
      </c>
      <c r="G150" s="26">
        <v>8</v>
      </c>
      <c r="H150" s="26">
        <v>8</v>
      </c>
      <c r="I150" s="26">
        <v>8</v>
      </c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37"/>
      <c r="BJ150" s="37"/>
      <c r="BK150" s="37"/>
      <c r="BL150" s="37"/>
      <c r="BM150" s="37"/>
      <c r="BN150" s="37"/>
      <c r="BO150" s="37"/>
      <c r="BP150" s="37"/>
      <c r="BQ150" s="37"/>
      <c r="BR150" s="37"/>
      <c r="BS150" s="37"/>
      <c r="BT150" s="37"/>
      <c r="BU150" s="37"/>
      <c r="BV150" s="37"/>
      <c r="BW150" s="37"/>
      <c r="BX150" s="37"/>
      <c r="BY150" s="37"/>
      <c r="BZ150" s="37"/>
      <c r="CA150" s="37"/>
      <c r="CB150" s="37"/>
      <c r="CC150" s="37"/>
      <c r="CD150" s="37"/>
      <c r="CE150" s="37"/>
      <c r="CF150" s="37"/>
      <c r="CG150" s="37"/>
      <c r="CH150" s="37"/>
      <c r="CI150" s="37"/>
      <c r="CJ150" s="37"/>
      <c r="CK150" s="37"/>
      <c r="CL150" s="37"/>
      <c r="CM150" s="37"/>
      <c r="CN150" s="37"/>
      <c r="CO150" s="37"/>
      <c r="CP150" s="37"/>
      <c r="CQ150" s="37"/>
      <c r="CR150" s="37"/>
      <c r="CS150" s="37"/>
      <c r="CT150" s="37"/>
      <c r="CU150" s="37"/>
    </row>
    <row r="151" spans="1:99" ht="33" customHeight="1" x14ac:dyDescent="0.3">
      <c r="A151" s="61"/>
      <c r="B151" s="59"/>
      <c r="C151" s="61"/>
      <c r="D151" s="59"/>
      <c r="E151" s="11">
        <v>5</v>
      </c>
      <c r="F151" s="24" t="s">
        <v>91</v>
      </c>
      <c r="G151" s="26">
        <v>8</v>
      </c>
      <c r="H151" s="26">
        <v>8</v>
      </c>
      <c r="I151" s="26">
        <v>8</v>
      </c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37"/>
      <c r="BJ151" s="37"/>
      <c r="BK151" s="37"/>
      <c r="BL151" s="37"/>
      <c r="BM151" s="37"/>
      <c r="BN151" s="37"/>
      <c r="BO151" s="37"/>
      <c r="BP151" s="37"/>
      <c r="BQ151" s="37"/>
      <c r="BR151" s="37"/>
      <c r="BS151" s="37"/>
      <c r="BT151" s="37"/>
      <c r="BU151" s="37"/>
      <c r="BV151" s="37"/>
      <c r="BW151" s="37"/>
      <c r="BX151" s="37"/>
      <c r="BY151" s="37"/>
      <c r="BZ151" s="37"/>
      <c r="CA151" s="37"/>
      <c r="CB151" s="37"/>
      <c r="CC151" s="37"/>
      <c r="CD151" s="37"/>
      <c r="CE151" s="37"/>
      <c r="CF151" s="37"/>
      <c r="CG151" s="37"/>
      <c r="CH151" s="37"/>
      <c r="CI151" s="37"/>
      <c r="CJ151" s="37"/>
      <c r="CK151" s="37"/>
      <c r="CL151" s="37"/>
      <c r="CM151" s="37"/>
      <c r="CN151" s="37"/>
      <c r="CO151" s="37"/>
      <c r="CP151" s="37"/>
      <c r="CQ151" s="37"/>
      <c r="CR151" s="37"/>
      <c r="CS151" s="37"/>
      <c r="CT151" s="37"/>
      <c r="CU151" s="37"/>
    </row>
    <row r="152" spans="1:99" ht="33" customHeight="1" x14ac:dyDescent="0.3">
      <c r="A152" s="61"/>
      <c r="B152" s="59"/>
      <c r="C152" s="61"/>
      <c r="D152" s="59"/>
      <c r="E152" s="11">
        <v>6</v>
      </c>
      <c r="F152" s="24" t="s">
        <v>92</v>
      </c>
      <c r="G152" s="26">
        <v>8</v>
      </c>
      <c r="H152" s="26">
        <v>8</v>
      </c>
      <c r="I152" s="26">
        <v>8</v>
      </c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37"/>
      <c r="BJ152" s="37"/>
      <c r="BK152" s="37"/>
      <c r="BL152" s="37"/>
      <c r="BM152" s="37"/>
      <c r="BN152" s="37"/>
      <c r="BO152" s="37"/>
      <c r="BP152" s="37"/>
      <c r="BQ152" s="37"/>
      <c r="BR152" s="37"/>
      <c r="BS152" s="37"/>
      <c r="BT152" s="37"/>
      <c r="BU152" s="37"/>
      <c r="BV152" s="37"/>
      <c r="BW152" s="37"/>
      <c r="BX152" s="37"/>
      <c r="BY152" s="37"/>
      <c r="BZ152" s="37"/>
      <c r="CA152" s="37"/>
      <c r="CB152" s="37"/>
      <c r="CC152" s="37"/>
      <c r="CD152" s="37"/>
      <c r="CE152" s="37"/>
      <c r="CF152" s="37"/>
      <c r="CG152" s="37"/>
      <c r="CH152" s="37"/>
      <c r="CI152" s="37"/>
      <c r="CJ152" s="37"/>
      <c r="CK152" s="37"/>
      <c r="CL152" s="37"/>
      <c r="CM152" s="37"/>
      <c r="CN152" s="37"/>
      <c r="CO152" s="37"/>
      <c r="CP152" s="37"/>
      <c r="CQ152" s="37"/>
      <c r="CR152" s="37"/>
      <c r="CS152" s="37"/>
      <c r="CT152" s="37"/>
      <c r="CU152" s="37"/>
    </row>
    <row r="153" spans="1:99" ht="33" customHeight="1" x14ac:dyDescent="0.3">
      <c r="A153" s="61"/>
      <c r="B153" s="59"/>
      <c r="C153" s="61"/>
      <c r="D153" s="59"/>
      <c r="E153" s="11">
        <v>7</v>
      </c>
      <c r="F153" s="24" t="s">
        <v>93</v>
      </c>
      <c r="G153" s="26">
        <v>8</v>
      </c>
      <c r="H153" s="26">
        <v>8</v>
      </c>
      <c r="I153" s="26">
        <v>8</v>
      </c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37"/>
      <c r="BJ153" s="37"/>
      <c r="BK153" s="37"/>
      <c r="BL153" s="37"/>
      <c r="BM153" s="37"/>
      <c r="BN153" s="37"/>
      <c r="BO153" s="37"/>
      <c r="BP153" s="37"/>
      <c r="BQ153" s="37"/>
      <c r="BR153" s="37"/>
      <c r="BS153" s="37"/>
      <c r="BT153" s="37"/>
      <c r="BU153" s="37"/>
      <c r="BV153" s="37"/>
      <c r="BW153" s="37"/>
      <c r="BX153" s="37"/>
      <c r="BY153" s="37"/>
      <c r="BZ153" s="37"/>
      <c r="CA153" s="37"/>
      <c r="CB153" s="37"/>
      <c r="CC153" s="37"/>
      <c r="CD153" s="37"/>
      <c r="CE153" s="37"/>
      <c r="CF153" s="37"/>
      <c r="CG153" s="37"/>
      <c r="CH153" s="37"/>
      <c r="CI153" s="37"/>
      <c r="CJ153" s="37"/>
      <c r="CK153" s="37"/>
      <c r="CL153" s="37"/>
      <c r="CM153" s="37"/>
      <c r="CN153" s="37"/>
      <c r="CO153" s="37"/>
      <c r="CP153" s="37"/>
      <c r="CQ153" s="37"/>
      <c r="CR153" s="37"/>
      <c r="CS153" s="37"/>
      <c r="CT153" s="37"/>
      <c r="CU153" s="37"/>
    </row>
    <row r="154" spans="1:99" ht="33" customHeight="1" x14ac:dyDescent="0.3">
      <c r="A154" s="61"/>
      <c r="B154" s="59"/>
      <c r="C154" s="61"/>
      <c r="D154" s="59"/>
      <c r="E154" s="11">
        <v>8</v>
      </c>
      <c r="F154" s="24" t="s">
        <v>94</v>
      </c>
      <c r="G154" s="26">
        <v>8</v>
      </c>
      <c r="H154" s="26">
        <v>8</v>
      </c>
      <c r="I154" s="26">
        <v>8</v>
      </c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37"/>
      <c r="BJ154" s="37"/>
      <c r="BK154" s="37"/>
      <c r="BL154" s="37"/>
      <c r="BM154" s="37"/>
      <c r="BN154" s="37"/>
      <c r="BO154" s="37"/>
      <c r="BP154" s="37"/>
      <c r="BQ154" s="37"/>
      <c r="BR154" s="37"/>
      <c r="BS154" s="37"/>
      <c r="BT154" s="37"/>
      <c r="BU154" s="37"/>
      <c r="BV154" s="37"/>
      <c r="BW154" s="37"/>
      <c r="BX154" s="37"/>
      <c r="BY154" s="37"/>
      <c r="BZ154" s="37"/>
      <c r="CA154" s="37"/>
      <c r="CB154" s="37"/>
      <c r="CC154" s="37"/>
      <c r="CD154" s="37"/>
      <c r="CE154" s="37"/>
      <c r="CF154" s="37"/>
      <c r="CG154" s="37"/>
      <c r="CH154" s="37"/>
      <c r="CI154" s="37"/>
      <c r="CJ154" s="37"/>
      <c r="CK154" s="37"/>
      <c r="CL154" s="37"/>
      <c r="CM154" s="37"/>
      <c r="CN154" s="37"/>
      <c r="CO154" s="37"/>
      <c r="CP154" s="37"/>
      <c r="CQ154" s="37"/>
      <c r="CR154" s="37"/>
      <c r="CS154" s="37"/>
      <c r="CT154" s="37"/>
      <c r="CU154" s="37"/>
    </row>
    <row r="155" spans="1:99" ht="33" customHeight="1" x14ac:dyDescent="0.3">
      <c r="A155" s="60">
        <v>3</v>
      </c>
      <c r="B155" s="58" t="s">
        <v>72</v>
      </c>
      <c r="C155" s="60">
        <v>15</v>
      </c>
      <c r="D155" s="58" t="s">
        <v>169</v>
      </c>
      <c r="E155" s="11">
        <v>1</v>
      </c>
      <c r="F155" s="24" t="s">
        <v>122</v>
      </c>
      <c r="G155" s="26">
        <v>9</v>
      </c>
      <c r="H155" s="26">
        <v>7</v>
      </c>
      <c r="I155" s="26">
        <v>9</v>
      </c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  <c r="BE155" s="53"/>
      <c r="BF155" s="53"/>
      <c r="BG155" s="53"/>
      <c r="BH155" s="53"/>
      <c r="BI155" s="36">
        <f t="shared" ref="BI155:BZ155" si="31">AVERAGEIF(G155:G163,"&gt;0")</f>
        <v>7.4444444444444446</v>
      </c>
      <c r="BJ155" s="36">
        <f t="shared" si="31"/>
        <v>6.7777777777777777</v>
      </c>
      <c r="BK155" s="36">
        <f t="shared" si="31"/>
        <v>7.4444444444444446</v>
      </c>
      <c r="BL155" s="36" t="e">
        <f t="shared" si="31"/>
        <v>#DIV/0!</v>
      </c>
      <c r="BM155" s="36" t="e">
        <f t="shared" si="31"/>
        <v>#DIV/0!</v>
      </c>
      <c r="BN155" s="36" t="e">
        <f t="shared" si="31"/>
        <v>#DIV/0!</v>
      </c>
      <c r="BO155" s="36" t="e">
        <f t="shared" si="31"/>
        <v>#DIV/0!</v>
      </c>
      <c r="BP155" s="36" t="e">
        <f t="shared" si="31"/>
        <v>#DIV/0!</v>
      </c>
      <c r="BQ155" s="36" t="e">
        <f t="shared" si="31"/>
        <v>#DIV/0!</v>
      </c>
      <c r="BR155" s="36" t="e">
        <f t="shared" si="31"/>
        <v>#DIV/0!</v>
      </c>
      <c r="BS155" s="36" t="e">
        <f t="shared" si="31"/>
        <v>#DIV/0!</v>
      </c>
      <c r="BT155" s="36" t="e">
        <f t="shared" si="31"/>
        <v>#DIV/0!</v>
      </c>
      <c r="BU155" s="36" t="e">
        <f t="shared" si="31"/>
        <v>#DIV/0!</v>
      </c>
      <c r="BV155" s="36" t="e">
        <f t="shared" si="31"/>
        <v>#DIV/0!</v>
      </c>
      <c r="BW155" s="36" t="e">
        <f t="shared" si="31"/>
        <v>#DIV/0!</v>
      </c>
      <c r="BX155" s="36" t="e">
        <f t="shared" si="31"/>
        <v>#DIV/0!</v>
      </c>
      <c r="BY155" s="36" t="e">
        <f t="shared" si="31"/>
        <v>#DIV/0!</v>
      </c>
      <c r="BZ155" s="36" t="e">
        <f t="shared" si="31"/>
        <v>#DIV/0!</v>
      </c>
      <c r="CA155" s="36" t="e">
        <f>AVERAGEIF(#REF!,"&gt;0")</f>
        <v>#REF!</v>
      </c>
      <c r="CB155" s="36" t="e">
        <f>AVERAGEIF(#REF!,"&gt;0")</f>
        <v>#REF!</v>
      </c>
      <c r="CC155" s="36">
        <f>9%</f>
        <v>0.09</v>
      </c>
      <c r="CD155" s="36">
        <f t="shared" ref="CD155:CU155" si="32">BI155*$CC$155</f>
        <v>0.67</v>
      </c>
      <c r="CE155" s="36">
        <f t="shared" si="32"/>
        <v>0.61</v>
      </c>
      <c r="CF155" s="36">
        <f t="shared" si="32"/>
        <v>0.67</v>
      </c>
      <c r="CG155" s="36" t="e">
        <f t="shared" si="32"/>
        <v>#DIV/0!</v>
      </c>
      <c r="CH155" s="36" t="e">
        <f t="shared" si="32"/>
        <v>#DIV/0!</v>
      </c>
      <c r="CI155" s="36" t="e">
        <f t="shared" si="32"/>
        <v>#DIV/0!</v>
      </c>
      <c r="CJ155" s="36" t="e">
        <f t="shared" si="32"/>
        <v>#DIV/0!</v>
      </c>
      <c r="CK155" s="36" t="e">
        <f t="shared" si="32"/>
        <v>#DIV/0!</v>
      </c>
      <c r="CL155" s="36" t="e">
        <f t="shared" si="32"/>
        <v>#DIV/0!</v>
      </c>
      <c r="CM155" s="36" t="e">
        <f t="shared" si="32"/>
        <v>#DIV/0!</v>
      </c>
      <c r="CN155" s="36" t="e">
        <f t="shared" si="32"/>
        <v>#DIV/0!</v>
      </c>
      <c r="CO155" s="36" t="e">
        <f t="shared" si="32"/>
        <v>#DIV/0!</v>
      </c>
      <c r="CP155" s="36" t="e">
        <f t="shared" si="32"/>
        <v>#DIV/0!</v>
      </c>
      <c r="CQ155" s="36" t="e">
        <f t="shared" si="32"/>
        <v>#DIV/0!</v>
      </c>
      <c r="CR155" s="36" t="e">
        <f t="shared" si="32"/>
        <v>#DIV/0!</v>
      </c>
      <c r="CS155" s="36" t="e">
        <f t="shared" si="32"/>
        <v>#DIV/0!</v>
      </c>
      <c r="CT155" s="36" t="e">
        <f t="shared" si="32"/>
        <v>#DIV/0!</v>
      </c>
      <c r="CU155" s="36" t="e">
        <f t="shared" si="32"/>
        <v>#DIV/0!</v>
      </c>
    </row>
    <row r="156" spans="1:99" ht="33" customHeight="1" x14ac:dyDescent="0.3">
      <c r="A156" s="61"/>
      <c r="B156" s="59"/>
      <c r="C156" s="61"/>
      <c r="D156" s="59"/>
      <c r="E156" s="11">
        <v>2</v>
      </c>
      <c r="F156" s="24" t="s">
        <v>123</v>
      </c>
      <c r="G156" s="26">
        <v>7</v>
      </c>
      <c r="H156" s="26">
        <v>7</v>
      </c>
      <c r="I156" s="26">
        <v>7</v>
      </c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37"/>
      <c r="BJ156" s="37"/>
      <c r="BK156" s="37"/>
      <c r="BL156" s="37"/>
      <c r="BM156" s="37"/>
      <c r="BN156" s="37"/>
      <c r="BO156" s="37"/>
      <c r="BP156" s="37"/>
      <c r="BQ156" s="37"/>
      <c r="BR156" s="37"/>
      <c r="BS156" s="37"/>
      <c r="BT156" s="37"/>
      <c r="BU156" s="37"/>
      <c r="BV156" s="37"/>
      <c r="BW156" s="37"/>
      <c r="BX156" s="37"/>
      <c r="BY156" s="37"/>
      <c r="BZ156" s="37"/>
      <c r="CA156" s="37"/>
      <c r="CB156" s="37"/>
      <c r="CC156" s="37"/>
      <c r="CD156" s="37"/>
      <c r="CE156" s="37"/>
      <c r="CF156" s="37"/>
      <c r="CG156" s="37"/>
      <c r="CH156" s="37"/>
      <c r="CI156" s="37"/>
      <c r="CJ156" s="37"/>
      <c r="CK156" s="37"/>
      <c r="CL156" s="37"/>
      <c r="CM156" s="37"/>
      <c r="CN156" s="37"/>
      <c r="CO156" s="37"/>
      <c r="CP156" s="37"/>
      <c r="CQ156" s="37"/>
      <c r="CR156" s="37"/>
      <c r="CS156" s="37"/>
      <c r="CT156" s="37"/>
      <c r="CU156" s="37"/>
    </row>
    <row r="157" spans="1:99" ht="33" customHeight="1" x14ac:dyDescent="0.3">
      <c r="A157" s="61"/>
      <c r="B157" s="59"/>
      <c r="C157" s="61"/>
      <c r="D157" s="59"/>
      <c r="E157" s="11">
        <v>3</v>
      </c>
      <c r="F157" s="24" t="s">
        <v>124</v>
      </c>
      <c r="G157" s="26">
        <v>7</v>
      </c>
      <c r="H157" s="26">
        <v>7</v>
      </c>
      <c r="I157" s="26">
        <v>7</v>
      </c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37"/>
      <c r="BJ157" s="37"/>
      <c r="BK157" s="37"/>
      <c r="BL157" s="37"/>
      <c r="BM157" s="37"/>
      <c r="BN157" s="37"/>
      <c r="BO157" s="37"/>
      <c r="BP157" s="37"/>
      <c r="BQ157" s="37"/>
      <c r="BR157" s="37"/>
      <c r="BS157" s="37"/>
      <c r="BT157" s="37"/>
      <c r="BU157" s="37"/>
      <c r="BV157" s="37"/>
      <c r="BW157" s="37"/>
      <c r="BX157" s="37"/>
      <c r="BY157" s="37"/>
      <c r="BZ157" s="37"/>
      <c r="CA157" s="37"/>
      <c r="CB157" s="37"/>
      <c r="CC157" s="37"/>
      <c r="CD157" s="37"/>
      <c r="CE157" s="37"/>
      <c r="CF157" s="37"/>
      <c r="CG157" s="37"/>
      <c r="CH157" s="37"/>
      <c r="CI157" s="37"/>
      <c r="CJ157" s="37"/>
      <c r="CK157" s="37"/>
      <c r="CL157" s="37"/>
      <c r="CM157" s="37"/>
      <c r="CN157" s="37"/>
      <c r="CO157" s="37"/>
      <c r="CP157" s="37"/>
      <c r="CQ157" s="37"/>
      <c r="CR157" s="37"/>
      <c r="CS157" s="37"/>
      <c r="CT157" s="37"/>
      <c r="CU157" s="37"/>
    </row>
    <row r="158" spans="1:99" ht="33" customHeight="1" x14ac:dyDescent="0.3">
      <c r="A158" s="61"/>
      <c r="B158" s="59"/>
      <c r="C158" s="61"/>
      <c r="D158" s="59"/>
      <c r="E158" s="11">
        <v>4</v>
      </c>
      <c r="F158" s="24" t="s">
        <v>125</v>
      </c>
      <c r="G158" s="26">
        <v>6</v>
      </c>
      <c r="H158" s="26">
        <v>6</v>
      </c>
      <c r="I158" s="26">
        <v>6</v>
      </c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37"/>
      <c r="BJ158" s="37"/>
      <c r="BK158" s="37"/>
      <c r="BL158" s="37"/>
      <c r="BM158" s="37"/>
      <c r="BN158" s="37"/>
      <c r="BO158" s="37"/>
      <c r="BP158" s="37"/>
      <c r="BQ158" s="37"/>
      <c r="BR158" s="37"/>
      <c r="BS158" s="37"/>
      <c r="BT158" s="37"/>
      <c r="BU158" s="37"/>
      <c r="BV158" s="37"/>
      <c r="BW158" s="37"/>
      <c r="BX158" s="37"/>
      <c r="BY158" s="37"/>
      <c r="BZ158" s="37"/>
      <c r="CA158" s="37"/>
      <c r="CB158" s="37"/>
      <c r="CC158" s="37"/>
      <c r="CD158" s="37"/>
      <c r="CE158" s="37"/>
      <c r="CF158" s="37"/>
      <c r="CG158" s="37"/>
      <c r="CH158" s="37"/>
      <c r="CI158" s="37"/>
      <c r="CJ158" s="37"/>
      <c r="CK158" s="37"/>
      <c r="CL158" s="37"/>
      <c r="CM158" s="37"/>
      <c r="CN158" s="37"/>
      <c r="CO158" s="37"/>
      <c r="CP158" s="37"/>
      <c r="CQ158" s="37"/>
      <c r="CR158" s="37"/>
      <c r="CS158" s="37"/>
      <c r="CT158" s="37"/>
      <c r="CU158" s="37"/>
    </row>
    <row r="159" spans="1:99" ht="33" customHeight="1" x14ac:dyDescent="0.3">
      <c r="A159" s="61"/>
      <c r="B159" s="59"/>
      <c r="C159" s="61"/>
      <c r="D159" s="59"/>
      <c r="E159" s="11">
        <v>5</v>
      </c>
      <c r="F159" s="24" t="s">
        <v>126</v>
      </c>
      <c r="G159" s="26">
        <v>6</v>
      </c>
      <c r="H159" s="26">
        <v>6</v>
      </c>
      <c r="I159" s="26">
        <v>6</v>
      </c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37"/>
      <c r="BJ159" s="37"/>
      <c r="BK159" s="37"/>
      <c r="BL159" s="37"/>
      <c r="BM159" s="37"/>
      <c r="BN159" s="37"/>
      <c r="BO159" s="37"/>
      <c r="BP159" s="37"/>
      <c r="BQ159" s="37"/>
      <c r="BR159" s="37"/>
      <c r="BS159" s="37"/>
      <c r="BT159" s="37"/>
      <c r="BU159" s="37"/>
      <c r="BV159" s="37"/>
      <c r="BW159" s="37"/>
      <c r="BX159" s="37"/>
      <c r="BY159" s="37"/>
      <c r="BZ159" s="37"/>
      <c r="CA159" s="37"/>
      <c r="CB159" s="37"/>
      <c r="CC159" s="37"/>
      <c r="CD159" s="37"/>
      <c r="CE159" s="37"/>
      <c r="CF159" s="37"/>
      <c r="CG159" s="37"/>
      <c r="CH159" s="37"/>
      <c r="CI159" s="37"/>
      <c r="CJ159" s="37"/>
      <c r="CK159" s="37"/>
      <c r="CL159" s="37"/>
      <c r="CM159" s="37"/>
      <c r="CN159" s="37"/>
      <c r="CO159" s="37"/>
      <c r="CP159" s="37"/>
      <c r="CQ159" s="37"/>
      <c r="CR159" s="37"/>
      <c r="CS159" s="37"/>
      <c r="CT159" s="37"/>
      <c r="CU159" s="37"/>
    </row>
    <row r="160" spans="1:99" ht="33" customHeight="1" x14ac:dyDescent="0.3">
      <c r="A160" s="61"/>
      <c r="B160" s="59"/>
      <c r="C160" s="61"/>
      <c r="D160" s="59"/>
      <c r="E160" s="11">
        <v>6</v>
      </c>
      <c r="F160" s="24" t="s">
        <v>91</v>
      </c>
      <c r="G160" s="26">
        <v>8</v>
      </c>
      <c r="H160" s="26">
        <v>7</v>
      </c>
      <c r="I160" s="26">
        <v>8</v>
      </c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37"/>
      <c r="BJ160" s="37"/>
      <c r="BK160" s="37"/>
      <c r="BL160" s="37"/>
      <c r="BM160" s="37"/>
      <c r="BN160" s="37"/>
      <c r="BO160" s="37"/>
      <c r="BP160" s="37"/>
      <c r="BQ160" s="37"/>
      <c r="BR160" s="37"/>
      <c r="BS160" s="37"/>
      <c r="BT160" s="37"/>
      <c r="BU160" s="37"/>
      <c r="BV160" s="37"/>
      <c r="BW160" s="37"/>
      <c r="BX160" s="37"/>
      <c r="BY160" s="37"/>
      <c r="BZ160" s="37"/>
      <c r="CA160" s="37"/>
      <c r="CB160" s="37"/>
      <c r="CC160" s="37"/>
      <c r="CD160" s="37"/>
      <c r="CE160" s="37"/>
      <c r="CF160" s="37"/>
      <c r="CG160" s="37"/>
      <c r="CH160" s="37"/>
      <c r="CI160" s="37"/>
      <c r="CJ160" s="37"/>
      <c r="CK160" s="37"/>
      <c r="CL160" s="37"/>
      <c r="CM160" s="37"/>
      <c r="CN160" s="37"/>
      <c r="CO160" s="37"/>
      <c r="CP160" s="37"/>
      <c r="CQ160" s="37"/>
      <c r="CR160" s="37"/>
      <c r="CS160" s="37"/>
      <c r="CT160" s="37"/>
      <c r="CU160" s="37"/>
    </row>
    <row r="161" spans="1:99" ht="33" customHeight="1" x14ac:dyDescent="0.3">
      <c r="A161" s="61"/>
      <c r="B161" s="59"/>
      <c r="C161" s="61"/>
      <c r="D161" s="59"/>
      <c r="E161" s="11">
        <v>7</v>
      </c>
      <c r="F161" s="24" t="s">
        <v>92</v>
      </c>
      <c r="G161" s="26">
        <v>8</v>
      </c>
      <c r="H161" s="26">
        <v>7</v>
      </c>
      <c r="I161" s="26">
        <v>8</v>
      </c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37"/>
      <c r="BJ161" s="37"/>
      <c r="BK161" s="37"/>
      <c r="BL161" s="37"/>
      <c r="BM161" s="37"/>
      <c r="BN161" s="37"/>
      <c r="BO161" s="37"/>
      <c r="BP161" s="37"/>
      <c r="BQ161" s="37"/>
      <c r="BR161" s="37"/>
      <c r="BS161" s="37"/>
      <c r="BT161" s="37"/>
      <c r="BU161" s="37"/>
      <c r="BV161" s="37"/>
      <c r="BW161" s="37"/>
      <c r="BX161" s="37"/>
      <c r="BY161" s="37"/>
      <c r="BZ161" s="37"/>
      <c r="CA161" s="37"/>
      <c r="CB161" s="37"/>
      <c r="CC161" s="37"/>
      <c r="CD161" s="37"/>
      <c r="CE161" s="37"/>
      <c r="CF161" s="37"/>
      <c r="CG161" s="37"/>
      <c r="CH161" s="37"/>
      <c r="CI161" s="37"/>
      <c r="CJ161" s="37"/>
      <c r="CK161" s="37"/>
      <c r="CL161" s="37"/>
      <c r="CM161" s="37"/>
      <c r="CN161" s="37"/>
      <c r="CO161" s="37"/>
      <c r="CP161" s="37"/>
      <c r="CQ161" s="37"/>
      <c r="CR161" s="37"/>
      <c r="CS161" s="37"/>
      <c r="CT161" s="37"/>
      <c r="CU161" s="37"/>
    </row>
    <row r="162" spans="1:99" ht="33" customHeight="1" x14ac:dyDescent="0.3">
      <c r="A162" s="61"/>
      <c r="B162" s="59"/>
      <c r="C162" s="61"/>
      <c r="D162" s="59"/>
      <c r="E162" s="11">
        <v>8</v>
      </c>
      <c r="F162" s="24" t="s">
        <v>93</v>
      </c>
      <c r="G162" s="26">
        <v>8</v>
      </c>
      <c r="H162" s="26">
        <v>7</v>
      </c>
      <c r="I162" s="26">
        <v>8</v>
      </c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37"/>
      <c r="BJ162" s="37"/>
      <c r="BK162" s="37"/>
      <c r="BL162" s="37"/>
      <c r="BM162" s="37"/>
      <c r="BN162" s="37"/>
      <c r="BO162" s="37"/>
      <c r="BP162" s="37"/>
      <c r="BQ162" s="37"/>
      <c r="BR162" s="37"/>
      <c r="BS162" s="37"/>
      <c r="BT162" s="37"/>
      <c r="BU162" s="37"/>
      <c r="BV162" s="37"/>
      <c r="BW162" s="37"/>
      <c r="BX162" s="37"/>
      <c r="BY162" s="37"/>
      <c r="BZ162" s="37"/>
      <c r="CA162" s="37"/>
      <c r="CB162" s="37"/>
      <c r="CC162" s="37"/>
      <c r="CD162" s="37"/>
      <c r="CE162" s="37"/>
      <c r="CF162" s="37"/>
      <c r="CG162" s="37"/>
      <c r="CH162" s="37"/>
      <c r="CI162" s="37"/>
      <c r="CJ162" s="37"/>
      <c r="CK162" s="37"/>
      <c r="CL162" s="37"/>
      <c r="CM162" s="37"/>
      <c r="CN162" s="37"/>
      <c r="CO162" s="37"/>
      <c r="CP162" s="37"/>
      <c r="CQ162" s="37"/>
      <c r="CR162" s="37"/>
      <c r="CS162" s="37"/>
      <c r="CT162" s="37"/>
      <c r="CU162" s="37"/>
    </row>
    <row r="163" spans="1:99" ht="33" customHeight="1" x14ac:dyDescent="0.3">
      <c r="A163" s="61"/>
      <c r="B163" s="59"/>
      <c r="C163" s="61"/>
      <c r="D163" s="59"/>
      <c r="E163" s="11">
        <v>9</v>
      </c>
      <c r="F163" s="24" t="s">
        <v>94</v>
      </c>
      <c r="G163" s="26">
        <v>8</v>
      </c>
      <c r="H163" s="26">
        <v>7</v>
      </c>
      <c r="I163" s="26">
        <v>8</v>
      </c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37"/>
      <c r="BJ163" s="37"/>
      <c r="BK163" s="37"/>
      <c r="BL163" s="37"/>
      <c r="BM163" s="37"/>
      <c r="BN163" s="37"/>
      <c r="BO163" s="37"/>
      <c r="BP163" s="37"/>
      <c r="BQ163" s="37"/>
      <c r="BR163" s="37"/>
      <c r="BS163" s="37"/>
      <c r="BT163" s="37"/>
      <c r="BU163" s="37"/>
      <c r="BV163" s="37"/>
      <c r="BW163" s="37"/>
      <c r="BX163" s="37"/>
      <c r="BY163" s="37"/>
      <c r="BZ163" s="37"/>
      <c r="CA163" s="37"/>
      <c r="CB163" s="37"/>
      <c r="CC163" s="37"/>
      <c r="CD163" s="37"/>
      <c r="CE163" s="37"/>
      <c r="CF163" s="37"/>
      <c r="CG163" s="37"/>
      <c r="CH163" s="37"/>
      <c r="CI163" s="37"/>
      <c r="CJ163" s="37"/>
      <c r="CK163" s="37"/>
      <c r="CL163" s="37"/>
      <c r="CM163" s="37"/>
      <c r="CN163" s="37"/>
      <c r="CO163" s="37"/>
      <c r="CP163" s="37"/>
      <c r="CQ163" s="37"/>
      <c r="CR163" s="37"/>
      <c r="CS163" s="37"/>
      <c r="CT163" s="37"/>
      <c r="CU163" s="37"/>
    </row>
    <row r="164" spans="1:99" ht="33" customHeight="1" x14ac:dyDescent="0.3">
      <c r="A164" s="61"/>
      <c r="B164" s="59"/>
      <c r="C164" s="60">
        <v>16</v>
      </c>
      <c r="D164" s="58" t="s">
        <v>170</v>
      </c>
      <c r="E164" s="11">
        <v>1</v>
      </c>
      <c r="F164" s="24" t="s">
        <v>127</v>
      </c>
      <c r="G164" s="26">
        <v>7</v>
      </c>
      <c r="H164" s="26">
        <v>7</v>
      </c>
      <c r="I164" s="26">
        <v>8</v>
      </c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36">
        <f t="shared" ref="BI164:BZ164" si="33">AVERAGEIF(G164:G172,"&gt;0")</f>
        <v>7.333333333333333</v>
      </c>
      <c r="BJ164" s="36">
        <f t="shared" si="33"/>
        <v>6.8888888888888893</v>
      </c>
      <c r="BK164" s="36">
        <f t="shared" si="33"/>
        <v>7.333333333333333</v>
      </c>
      <c r="BL164" s="36" t="e">
        <f t="shared" si="33"/>
        <v>#DIV/0!</v>
      </c>
      <c r="BM164" s="36" t="e">
        <f t="shared" si="33"/>
        <v>#DIV/0!</v>
      </c>
      <c r="BN164" s="36" t="e">
        <f t="shared" si="33"/>
        <v>#DIV/0!</v>
      </c>
      <c r="BO164" s="36" t="e">
        <f t="shared" si="33"/>
        <v>#DIV/0!</v>
      </c>
      <c r="BP164" s="36" t="e">
        <f t="shared" si="33"/>
        <v>#DIV/0!</v>
      </c>
      <c r="BQ164" s="36" t="e">
        <f t="shared" si="33"/>
        <v>#DIV/0!</v>
      </c>
      <c r="BR164" s="36" t="e">
        <f t="shared" si="33"/>
        <v>#DIV/0!</v>
      </c>
      <c r="BS164" s="36" t="e">
        <f t="shared" si="33"/>
        <v>#DIV/0!</v>
      </c>
      <c r="BT164" s="36" t="e">
        <f t="shared" si="33"/>
        <v>#DIV/0!</v>
      </c>
      <c r="BU164" s="36" t="e">
        <f t="shared" si="33"/>
        <v>#DIV/0!</v>
      </c>
      <c r="BV164" s="36" t="e">
        <f t="shared" si="33"/>
        <v>#DIV/0!</v>
      </c>
      <c r="BW164" s="36" t="e">
        <f t="shared" si="33"/>
        <v>#DIV/0!</v>
      </c>
      <c r="BX164" s="36" t="e">
        <f t="shared" si="33"/>
        <v>#DIV/0!</v>
      </c>
      <c r="BY164" s="36" t="e">
        <f t="shared" si="33"/>
        <v>#DIV/0!</v>
      </c>
      <c r="BZ164" s="36" t="e">
        <f t="shared" si="33"/>
        <v>#DIV/0!</v>
      </c>
      <c r="CA164" s="36" t="e">
        <f>AVERAGEIF(#REF!,"&gt;0")</f>
        <v>#REF!</v>
      </c>
      <c r="CB164" s="36" t="e">
        <f>AVERAGEIF(#REF!,"&gt;0")</f>
        <v>#REF!</v>
      </c>
      <c r="CC164" s="36">
        <f>6%</f>
        <v>0.06</v>
      </c>
      <c r="CD164" s="36">
        <f t="shared" ref="CD164:CU164" si="34">BI164*$CC$164</f>
        <v>0.43999999999999995</v>
      </c>
      <c r="CE164" s="36">
        <f t="shared" si="34"/>
        <v>0.41333333333333333</v>
      </c>
      <c r="CF164" s="36">
        <f t="shared" si="34"/>
        <v>0.43999999999999995</v>
      </c>
      <c r="CG164" s="36" t="e">
        <f t="shared" si="34"/>
        <v>#DIV/0!</v>
      </c>
      <c r="CH164" s="36" t="e">
        <f t="shared" si="34"/>
        <v>#DIV/0!</v>
      </c>
      <c r="CI164" s="36" t="e">
        <f t="shared" si="34"/>
        <v>#DIV/0!</v>
      </c>
      <c r="CJ164" s="36" t="e">
        <f t="shared" si="34"/>
        <v>#DIV/0!</v>
      </c>
      <c r="CK164" s="36" t="e">
        <f t="shared" si="34"/>
        <v>#DIV/0!</v>
      </c>
      <c r="CL164" s="36" t="e">
        <f t="shared" si="34"/>
        <v>#DIV/0!</v>
      </c>
      <c r="CM164" s="36" t="e">
        <f t="shared" si="34"/>
        <v>#DIV/0!</v>
      </c>
      <c r="CN164" s="36" t="e">
        <f t="shared" si="34"/>
        <v>#DIV/0!</v>
      </c>
      <c r="CO164" s="36" t="e">
        <f t="shared" si="34"/>
        <v>#DIV/0!</v>
      </c>
      <c r="CP164" s="36" t="e">
        <f t="shared" si="34"/>
        <v>#DIV/0!</v>
      </c>
      <c r="CQ164" s="36" t="e">
        <f t="shared" si="34"/>
        <v>#DIV/0!</v>
      </c>
      <c r="CR164" s="36" t="e">
        <f t="shared" si="34"/>
        <v>#DIV/0!</v>
      </c>
      <c r="CS164" s="36" t="e">
        <f t="shared" si="34"/>
        <v>#DIV/0!</v>
      </c>
      <c r="CT164" s="36" t="e">
        <f t="shared" si="34"/>
        <v>#DIV/0!</v>
      </c>
      <c r="CU164" s="36" t="e">
        <f t="shared" si="34"/>
        <v>#DIV/0!</v>
      </c>
    </row>
    <row r="165" spans="1:99" ht="33" customHeight="1" x14ac:dyDescent="0.3">
      <c r="A165" s="61"/>
      <c r="B165" s="59"/>
      <c r="C165" s="61"/>
      <c r="D165" s="59"/>
      <c r="E165" s="11">
        <v>2</v>
      </c>
      <c r="F165" s="24" t="s">
        <v>128</v>
      </c>
      <c r="G165" s="26">
        <v>8</v>
      </c>
      <c r="H165" s="26">
        <v>7</v>
      </c>
      <c r="I165" s="26">
        <v>7</v>
      </c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37"/>
      <c r="BJ165" s="37"/>
      <c r="BK165" s="37"/>
      <c r="BL165" s="37"/>
      <c r="BM165" s="37"/>
      <c r="BN165" s="37"/>
      <c r="BO165" s="37"/>
      <c r="BP165" s="37"/>
      <c r="BQ165" s="37"/>
      <c r="BR165" s="37"/>
      <c r="BS165" s="37"/>
      <c r="BT165" s="37"/>
      <c r="BU165" s="37"/>
      <c r="BV165" s="37"/>
      <c r="BW165" s="37"/>
      <c r="BX165" s="37"/>
      <c r="BY165" s="37"/>
      <c r="BZ165" s="37"/>
      <c r="CA165" s="37"/>
      <c r="CB165" s="37"/>
      <c r="CC165" s="37"/>
      <c r="CD165" s="37"/>
      <c r="CE165" s="37"/>
      <c r="CF165" s="37"/>
      <c r="CG165" s="37"/>
      <c r="CH165" s="37"/>
      <c r="CI165" s="37"/>
      <c r="CJ165" s="37"/>
      <c r="CK165" s="37"/>
      <c r="CL165" s="37"/>
      <c r="CM165" s="37"/>
      <c r="CN165" s="37"/>
      <c r="CO165" s="37"/>
      <c r="CP165" s="37"/>
      <c r="CQ165" s="37"/>
      <c r="CR165" s="37"/>
      <c r="CS165" s="37"/>
      <c r="CT165" s="37"/>
      <c r="CU165" s="37"/>
    </row>
    <row r="166" spans="1:99" ht="33" customHeight="1" x14ac:dyDescent="0.3">
      <c r="A166" s="61"/>
      <c r="B166" s="59"/>
      <c r="C166" s="61"/>
      <c r="D166" s="59"/>
      <c r="E166" s="11">
        <v>3</v>
      </c>
      <c r="F166" s="24" t="s">
        <v>129</v>
      </c>
      <c r="G166" s="26">
        <v>7</v>
      </c>
      <c r="H166" s="26">
        <v>7</v>
      </c>
      <c r="I166" s="26">
        <v>7</v>
      </c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37"/>
      <c r="BJ166" s="37"/>
      <c r="BK166" s="37"/>
      <c r="BL166" s="37"/>
      <c r="BM166" s="37"/>
      <c r="BN166" s="37"/>
      <c r="BO166" s="37"/>
      <c r="BP166" s="37"/>
      <c r="BQ166" s="37"/>
      <c r="BR166" s="37"/>
      <c r="BS166" s="37"/>
      <c r="BT166" s="37"/>
      <c r="BU166" s="37"/>
      <c r="BV166" s="37"/>
      <c r="BW166" s="37"/>
      <c r="BX166" s="37"/>
      <c r="BY166" s="37"/>
      <c r="BZ166" s="37"/>
      <c r="CA166" s="37"/>
      <c r="CB166" s="37"/>
      <c r="CC166" s="37"/>
      <c r="CD166" s="37"/>
      <c r="CE166" s="37"/>
      <c r="CF166" s="37"/>
      <c r="CG166" s="37"/>
      <c r="CH166" s="37"/>
      <c r="CI166" s="37"/>
      <c r="CJ166" s="37"/>
      <c r="CK166" s="37"/>
      <c r="CL166" s="37"/>
      <c r="CM166" s="37"/>
      <c r="CN166" s="37"/>
      <c r="CO166" s="37"/>
      <c r="CP166" s="37"/>
      <c r="CQ166" s="37"/>
      <c r="CR166" s="37"/>
      <c r="CS166" s="37"/>
      <c r="CT166" s="37"/>
      <c r="CU166" s="37"/>
    </row>
    <row r="167" spans="1:99" ht="33" customHeight="1" x14ac:dyDescent="0.3">
      <c r="A167" s="61"/>
      <c r="B167" s="59"/>
      <c r="C167" s="61"/>
      <c r="D167" s="59"/>
      <c r="E167" s="11">
        <v>4</v>
      </c>
      <c r="F167" s="24" t="s">
        <v>130</v>
      </c>
      <c r="G167" s="26">
        <v>8</v>
      </c>
      <c r="H167" s="26">
        <v>8</v>
      </c>
      <c r="I167" s="26">
        <v>8</v>
      </c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37"/>
      <c r="BJ167" s="37"/>
      <c r="BK167" s="37"/>
      <c r="BL167" s="37"/>
      <c r="BM167" s="37"/>
      <c r="BN167" s="37"/>
      <c r="BO167" s="37"/>
      <c r="BP167" s="37"/>
      <c r="BQ167" s="37"/>
      <c r="BR167" s="37"/>
      <c r="BS167" s="37"/>
      <c r="BT167" s="37"/>
      <c r="BU167" s="37"/>
      <c r="BV167" s="37"/>
      <c r="BW167" s="37"/>
      <c r="BX167" s="37"/>
      <c r="BY167" s="37"/>
      <c r="BZ167" s="37"/>
      <c r="CA167" s="37"/>
      <c r="CB167" s="37"/>
      <c r="CC167" s="37"/>
      <c r="CD167" s="37"/>
      <c r="CE167" s="37"/>
      <c r="CF167" s="37"/>
      <c r="CG167" s="37"/>
      <c r="CH167" s="37"/>
      <c r="CI167" s="37"/>
      <c r="CJ167" s="37"/>
      <c r="CK167" s="37"/>
      <c r="CL167" s="37"/>
      <c r="CM167" s="37"/>
      <c r="CN167" s="37"/>
      <c r="CO167" s="37"/>
      <c r="CP167" s="37"/>
      <c r="CQ167" s="37"/>
      <c r="CR167" s="37"/>
      <c r="CS167" s="37"/>
      <c r="CT167" s="37"/>
      <c r="CU167" s="37"/>
    </row>
    <row r="168" spans="1:99" ht="33" customHeight="1" x14ac:dyDescent="0.3">
      <c r="A168" s="61"/>
      <c r="B168" s="59"/>
      <c r="C168" s="61"/>
      <c r="D168" s="59"/>
      <c r="E168" s="11">
        <v>5</v>
      </c>
      <c r="F168" s="24" t="s">
        <v>131</v>
      </c>
      <c r="G168" s="26">
        <v>6</v>
      </c>
      <c r="H168" s="26">
        <v>6</v>
      </c>
      <c r="I168" s="26">
        <v>7</v>
      </c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37"/>
      <c r="BJ168" s="37"/>
      <c r="BK168" s="37"/>
      <c r="BL168" s="37"/>
      <c r="BM168" s="37"/>
      <c r="BN168" s="37"/>
      <c r="BO168" s="37"/>
      <c r="BP168" s="37"/>
      <c r="BQ168" s="37"/>
      <c r="BR168" s="37"/>
      <c r="BS168" s="37"/>
      <c r="BT168" s="37"/>
      <c r="BU168" s="37"/>
      <c r="BV168" s="37"/>
      <c r="BW168" s="37"/>
      <c r="BX168" s="37"/>
      <c r="BY168" s="37"/>
      <c r="BZ168" s="37"/>
      <c r="CA168" s="37"/>
      <c r="CB168" s="37"/>
      <c r="CC168" s="37"/>
      <c r="CD168" s="37"/>
      <c r="CE168" s="37"/>
      <c r="CF168" s="37"/>
      <c r="CG168" s="37"/>
      <c r="CH168" s="37"/>
      <c r="CI168" s="37"/>
      <c r="CJ168" s="37"/>
      <c r="CK168" s="37"/>
      <c r="CL168" s="37"/>
      <c r="CM168" s="37"/>
      <c r="CN168" s="37"/>
      <c r="CO168" s="37"/>
      <c r="CP168" s="37"/>
      <c r="CQ168" s="37"/>
      <c r="CR168" s="37"/>
      <c r="CS168" s="37"/>
      <c r="CT168" s="37"/>
      <c r="CU168" s="37"/>
    </row>
    <row r="169" spans="1:99" ht="33" customHeight="1" x14ac:dyDescent="0.3">
      <c r="A169" s="61"/>
      <c r="B169" s="59"/>
      <c r="C169" s="61"/>
      <c r="D169" s="59"/>
      <c r="E169" s="11">
        <v>6</v>
      </c>
      <c r="F169" s="24" t="s">
        <v>91</v>
      </c>
      <c r="G169" s="26">
        <v>7</v>
      </c>
      <c r="H169" s="26">
        <v>7</v>
      </c>
      <c r="I169" s="26">
        <v>8</v>
      </c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37"/>
      <c r="BJ169" s="37"/>
      <c r="BK169" s="37"/>
      <c r="BL169" s="37"/>
      <c r="BM169" s="37"/>
      <c r="BN169" s="37"/>
      <c r="BO169" s="37"/>
      <c r="BP169" s="37"/>
      <c r="BQ169" s="37"/>
      <c r="BR169" s="37"/>
      <c r="BS169" s="37"/>
      <c r="BT169" s="37"/>
      <c r="BU169" s="37"/>
      <c r="BV169" s="37"/>
      <c r="BW169" s="37"/>
      <c r="BX169" s="37"/>
      <c r="BY169" s="37"/>
      <c r="BZ169" s="37"/>
      <c r="CA169" s="37"/>
      <c r="CB169" s="37"/>
      <c r="CC169" s="37"/>
      <c r="CD169" s="37"/>
      <c r="CE169" s="37"/>
      <c r="CF169" s="37"/>
      <c r="CG169" s="37"/>
      <c r="CH169" s="37"/>
      <c r="CI169" s="37"/>
      <c r="CJ169" s="37"/>
      <c r="CK169" s="37"/>
      <c r="CL169" s="37"/>
      <c r="CM169" s="37"/>
      <c r="CN169" s="37"/>
      <c r="CO169" s="37"/>
      <c r="CP169" s="37"/>
      <c r="CQ169" s="37"/>
      <c r="CR169" s="37"/>
      <c r="CS169" s="37"/>
      <c r="CT169" s="37"/>
      <c r="CU169" s="37"/>
    </row>
    <row r="170" spans="1:99" ht="33" customHeight="1" x14ac:dyDescent="0.3">
      <c r="A170" s="61"/>
      <c r="B170" s="59"/>
      <c r="C170" s="61"/>
      <c r="D170" s="59"/>
      <c r="E170" s="11">
        <v>7</v>
      </c>
      <c r="F170" s="24" t="s">
        <v>92</v>
      </c>
      <c r="G170" s="26">
        <v>8</v>
      </c>
      <c r="H170" s="26">
        <v>6</v>
      </c>
      <c r="I170" s="26">
        <v>6</v>
      </c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37"/>
      <c r="BJ170" s="37"/>
      <c r="BK170" s="37"/>
      <c r="BL170" s="37"/>
      <c r="BM170" s="37"/>
      <c r="BN170" s="37"/>
      <c r="BO170" s="37"/>
      <c r="BP170" s="37"/>
      <c r="BQ170" s="37"/>
      <c r="BR170" s="37"/>
      <c r="BS170" s="37"/>
      <c r="BT170" s="37"/>
      <c r="BU170" s="37"/>
      <c r="BV170" s="37"/>
      <c r="BW170" s="37"/>
      <c r="BX170" s="37"/>
      <c r="BY170" s="37"/>
      <c r="BZ170" s="37"/>
      <c r="CA170" s="37"/>
      <c r="CB170" s="37"/>
      <c r="CC170" s="37"/>
      <c r="CD170" s="37"/>
      <c r="CE170" s="37"/>
      <c r="CF170" s="37"/>
      <c r="CG170" s="37"/>
      <c r="CH170" s="37"/>
      <c r="CI170" s="37"/>
      <c r="CJ170" s="37"/>
      <c r="CK170" s="37"/>
      <c r="CL170" s="37"/>
      <c r="CM170" s="37"/>
      <c r="CN170" s="37"/>
      <c r="CO170" s="37"/>
      <c r="CP170" s="37"/>
      <c r="CQ170" s="37"/>
      <c r="CR170" s="37"/>
      <c r="CS170" s="37"/>
      <c r="CT170" s="37"/>
      <c r="CU170" s="37"/>
    </row>
    <row r="171" spans="1:99" ht="33" customHeight="1" x14ac:dyDescent="0.3">
      <c r="A171" s="61"/>
      <c r="B171" s="59"/>
      <c r="C171" s="61"/>
      <c r="D171" s="59"/>
      <c r="E171" s="11">
        <v>8</v>
      </c>
      <c r="F171" s="24" t="s">
        <v>93</v>
      </c>
      <c r="G171" s="26">
        <v>7</v>
      </c>
      <c r="H171" s="26">
        <v>7</v>
      </c>
      <c r="I171" s="26">
        <v>7</v>
      </c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37"/>
      <c r="BJ171" s="37"/>
      <c r="BK171" s="37"/>
      <c r="BL171" s="37"/>
      <c r="BM171" s="37"/>
      <c r="BN171" s="37"/>
      <c r="BO171" s="37"/>
      <c r="BP171" s="37"/>
      <c r="BQ171" s="37"/>
      <c r="BR171" s="37"/>
      <c r="BS171" s="37"/>
      <c r="BT171" s="37"/>
      <c r="BU171" s="37"/>
      <c r="BV171" s="37"/>
      <c r="BW171" s="37"/>
      <c r="BX171" s="37"/>
      <c r="BY171" s="37"/>
      <c r="BZ171" s="37"/>
      <c r="CA171" s="37"/>
      <c r="CB171" s="37"/>
      <c r="CC171" s="37"/>
      <c r="CD171" s="37"/>
      <c r="CE171" s="37"/>
      <c r="CF171" s="37"/>
      <c r="CG171" s="37"/>
      <c r="CH171" s="37"/>
      <c r="CI171" s="37"/>
      <c r="CJ171" s="37"/>
      <c r="CK171" s="37"/>
      <c r="CL171" s="37"/>
      <c r="CM171" s="37"/>
      <c r="CN171" s="37"/>
      <c r="CO171" s="37"/>
      <c r="CP171" s="37"/>
      <c r="CQ171" s="37"/>
      <c r="CR171" s="37"/>
      <c r="CS171" s="37"/>
      <c r="CT171" s="37"/>
      <c r="CU171" s="37"/>
    </row>
    <row r="172" spans="1:99" ht="33" customHeight="1" x14ac:dyDescent="0.3">
      <c r="A172" s="61"/>
      <c r="B172" s="59"/>
      <c r="C172" s="61"/>
      <c r="D172" s="59"/>
      <c r="E172" s="11">
        <v>9</v>
      </c>
      <c r="F172" s="24" t="s">
        <v>94</v>
      </c>
      <c r="G172" s="26">
        <v>8</v>
      </c>
      <c r="H172" s="26">
        <v>7</v>
      </c>
      <c r="I172" s="26">
        <v>8</v>
      </c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37"/>
      <c r="BJ172" s="37"/>
      <c r="BK172" s="37"/>
      <c r="BL172" s="37"/>
      <c r="BM172" s="37"/>
      <c r="BN172" s="37"/>
      <c r="BO172" s="37"/>
      <c r="BP172" s="37"/>
      <c r="BQ172" s="37"/>
      <c r="BR172" s="37"/>
      <c r="BS172" s="37"/>
      <c r="BT172" s="37"/>
      <c r="BU172" s="37"/>
      <c r="BV172" s="37"/>
      <c r="BW172" s="37"/>
      <c r="BX172" s="37"/>
      <c r="BY172" s="37"/>
      <c r="BZ172" s="37"/>
      <c r="CA172" s="37"/>
      <c r="CB172" s="37"/>
      <c r="CC172" s="37"/>
      <c r="CD172" s="37"/>
      <c r="CE172" s="37"/>
      <c r="CF172" s="37"/>
      <c r="CG172" s="37"/>
      <c r="CH172" s="37"/>
      <c r="CI172" s="37"/>
      <c r="CJ172" s="37"/>
      <c r="CK172" s="37"/>
      <c r="CL172" s="37"/>
      <c r="CM172" s="37"/>
      <c r="CN172" s="37"/>
      <c r="CO172" s="37"/>
      <c r="CP172" s="37"/>
      <c r="CQ172" s="37"/>
      <c r="CR172" s="37"/>
      <c r="CS172" s="37"/>
      <c r="CT172" s="37"/>
      <c r="CU172" s="37"/>
    </row>
    <row r="173" spans="1:99" ht="49.5" customHeight="1" x14ac:dyDescent="0.3">
      <c r="A173" s="61"/>
      <c r="B173" s="59"/>
      <c r="C173" s="60">
        <v>17</v>
      </c>
      <c r="D173" s="58" t="s">
        <v>171</v>
      </c>
      <c r="E173" s="11">
        <v>1</v>
      </c>
      <c r="F173" s="24" t="s">
        <v>132</v>
      </c>
      <c r="G173" s="26">
        <v>8</v>
      </c>
      <c r="H173" s="26">
        <v>7</v>
      </c>
      <c r="I173" s="26">
        <v>7</v>
      </c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36">
        <f t="shared" ref="BI173:BZ173" si="35">AVERAGEIF(G173:G181,"&gt;0")</f>
        <v>7.4444444444444446</v>
      </c>
      <c r="BJ173" s="36">
        <f t="shared" si="35"/>
        <v>6.666666666666667</v>
      </c>
      <c r="BK173" s="36">
        <f t="shared" si="35"/>
        <v>7.8888888888888893</v>
      </c>
      <c r="BL173" s="36" t="e">
        <f t="shared" si="35"/>
        <v>#DIV/0!</v>
      </c>
      <c r="BM173" s="36" t="e">
        <f t="shared" si="35"/>
        <v>#DIV/0!</v>
      </c>
      <c r="BN173" s="36" t="e">
        <f t="shared" si="35"/>
        <v>#DIV/0!</v>
      </c>
      <c r="BO173" s="36" t="e">
        <f t="shared" si="35"/>
        <v>#DIV/0!</v>
      </c>
      <c r="BP173" s="36" t="e">
        <f t="shared" si="35"/>
        <v>#DIV/0!</v>
      </c>
      <c r="BQ173" s="36" t="e">
        <f t="shared" si="35"/>
        <v>#DIV/0!</v>
      </c>
      <c r="BR173" s="36" t="e">
        <f t="shared" si="35"/>
        <v>#DIV/0!</v>
      </c>
      <c r="BS173" s="36" t="e">
        <f t="shared" si="35"/>
        <v>#DIV/0!</v>
      </c>
      <c r="BT173" s="36" t="e">
        <f t="shared" si="35"/>
        <v>#DIV/0!</v>
      </c>
      <c r="BU173" s="36" t="e">
        <f t="shared" si="35"/>
        <v>#DIV/0!</v>
      </c>
      <c r="BV173" s="36" t="e">
        <f t="shared" si="35"/>
        <v>#DIV/0!</v>
      </c>
      <c r="BW173" s="36" t="e">
        <f t="shared" si="35"/>
        <v>#DIV/0!</v>
      </c>
      <c r="BX173" s="36" t="e">
        <f t="shared" si="35"/>
        <v>#DIV/0!</v>
      </c>
      <c r="BY173" s="36" t="e">
        <f t="shared" si="35"/>
        <v>#DIV/0!</v>
      </c>
      <c r="BZ173" s="36" t="e">
        <f t="shared" si="35"/>
        <v>#DIV/0!</v>
      </c>
      <c r="CA173" s="36" t="e">
        <f>AVERAGEIF(#REF!,"&gt;0")</f>
        <v>#REF!</v>
      </c>
      <c r="CB173" s="36" t="e">
        <f>AVERAGEIF(#REF!,"&gt;0")</f>
        <v>#REF!</v>
      </c>
      <c r="CC173" s="36">
        <f>9%</f>
        <v>0.09</v>
      </c>
      <c r="CD173" s="36">
        <f t="shared" ref="CD173:CU173" si="36">BI173*$CC$173</f>
        <v>0.67</v>
      </c>
      <c r="CE173" s="36">
        <f t="shared" si="36"/>
        <v>0.6</v>
      </c>
      <c r="CF173" s="36">
        <f t="shared" si="36"/>
        <v>0.71</v>
      </c>
      <c r="CG173" s="36" t="e">
        <f t="shared" si="36"/>
        <v>#DIV/0!</v>
      </c>
      <c r="CH173" s="36" t="e">
        <f t="shared" si="36"/>
        <v>#DIV/0!</v>
      </c>
      <c r="CI173" s="36" t="e">
        <f t="shared" si="36"/>
        <v>#DIV/0!</v>
      </c>
      <c r="CJ173" s="36" t="e">
        <f t="shared" si="36"/>
        <v>#DIV/0!</v>
      </c>
      <c r="CK173" s="36" t="e">
        <f t="shared" si="36"/>
        <v>#DIV/0!</v>
      </c>
      <c r="CL173" s="36" t="e">
        <f t="shared" si="36"/>
        <v>#DIV/0!</v>
      </c>
      <c r="CM173" s="36" t="e">
        <f t="shared" si="36"/>
        <v>#DIV/0!</v>
      </c>
      <c r="CN173" s="36" t="e">
        <f t="shared" si="36"/>
        <v>#DIV/0!</v>
      </c>
      <c r="CO173" s="36" t="e">
        <f t="shared" si="36"/>
        <v>#DIV/0!</v>
      </c>
      <c r="CP173" s="36" t="e">
        <f t="shared" si="36"/>
        <v>#DIV/0!</v>
      </c>
      <c r="CQ173" s="36" t="e">
        <f t="shared" si="36"/>
        <v>#DIV/0!</v>
      </c>
      <c r="CR173" s="36" t="e">
        <f t="shared" si="36"/>
        <v>#DIV/0!</v>
      </c>
      <c r="CS173" s="36" t="e">
        <f t="shared" si="36"/>
        <v>#DIV/0!</v>
      </c>
      <c r="CT173" s="36" t="e">
        <f t="shared" si="36"/>
        <v>#DIV/0!</v>
      </c>
      <c r="CU173" s="36" t="e">
        <f t="shared" si="36"/>
        <v>#DIV/0!</v>
      </c>
    </row>
    <row r="174" spans="1:99" ht="33" customHeight="1" x14ac:dyDescent="0.3">
      <c r="A174" s="61"/>
      <c r="B174" s="59"/>
      <c r="C174" s="61"/>
      <c r="D174" s="59"/>
      <c r="E174" s="11">
        <v>2</v>
      </c>
      <c r="F174" s="24" t="s">
        <v>133</v>
      </c>
      <c r="G174" s="26">
        <v>9</v>
      </c>
      <c r="H174" s="26">
        <v>7</v>
      </c>
      <c r="I174" s="26">
        <v>8</v>
      </c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37"/>
      <c r="BJ174" s="37"/>
      <c r="BK174" s="37"/>
      <c r="BL174" s="37"/>
      <c r="BM174" s="37"/>
      <c r="BN174" s="37"/>
      <c r="BO174" s="37"/>
      <c r="BP174" s="37"/>
      <c r="BQ174" s="37"/>
      <c r="BR174" s="37"/>
      <c r="BS174" s="37"/>
      <c r="BT174" s="37"/>
      <c r="BU174" s="37"/>
      <c r="BV174" s="37"/>
      <c r="BW174" s="37"/>
      <c r="BX174" s="37"/>
      <c r="BY174" s="37"/>
      <c r="BZ174" s="37"/>
      <c r="CA174" s="37"/>
      <c r="CB174" s="37"/>
      <c r="CC174" s="37"/>
      <c r="CD174" s="37"/>
      <c r="CE174" s="37"/>
      <c r="CF174" s="37"/>
      <c r="CG174" s="37"/>
      <c r="CH174" s="37"/>
      <c r="CI174" s="37"/>
      <c r="CJ174" s="37"/>
      <c r="CK174" s="37"/>
      <c r="CL174" s="37"/>
      <c r="CM174" s="37"/>
      <c r="CN174" s="37"/>
      <c r="CO174" s="37"/>
      <c r="CP174" s="37"/>
      <c r="CQ174" s="37"/>
      <c r="CR174" s="37"/>
      <c r="CS174" s="37"/>
      <c r="CT174" s="37"/>
      <c r="CU174" s="37"/>
    </row>
    <row r="175" spans="1:99" ht="33" customHeight="1" x14ac:dyDescent="0.3">
      <c r="A175" s="61"/>
      <c r="B175" s="59"/>
      <c r="C175" s="61"/>
      <c r="D175" s="59"/>
      <c r="E175" s="11">
        <v>3</v>
      </c>
      <c r="F175" s="24" t="s">
        <v>134</v>
      </c>
      <c r="G175" s="26">
        <v>7</v>
      </c>
      <c r="H175" s="26">
        <v>6</v>
      </c>
      <c r="I175" s="26">
        <v>7</v>
      </c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37"/>
      <c r="BJ175" s="37"/>
      <c r="BK175" s="37"/>
      <c r="BL175" s="37"/>
      <c r="BM175" s="37"/>
      <c r="BN175" s="37"/>
      <c r="BO175" s="37"/>
      <c r="BP175" s="37"/>
      <c r="BQ175" s="37"/>
      <c r="BR175" s="37"/>
      <c r="BS175" s="37"/>
      <c r="BT175" s="37"/>
      <c r="BU175" s="37"/>
      <c r="BV175" s="37"/>
      <c r="BW175" s="37"/>
      <c r="BX175" s="37"/>
      <c r="BY175" s="37"/>
      <c r="BZ175" s="37"/>
      <c r="CA175" s="37"/>
      <c r="CB175" s="37"/>
      <c r="CC175" s="37"/>
      <c r="CD175" s="37"/>
      <c r="CE175" s="37"/>
      <c r="CF175" s="37"/>
      <c r="CG175" s="37"/>
      <c r="CH175" s="37"/>
      <c r="CI175" s="37"/>
      <c r="CJ175" s="37"/>
      <c r="CK175" s="37"/>
      <c r="CL175" s="37"/>
      <c r="CM175" s="37"/>
      <c r="CN175" s="37"/>
      <c r="CO175" s="37"/>
      <c r="CP175" s="37"/>
      <c r="CQ175" s="37"/>
      <c r="CR175" s="37"/>
      <c r="CS175" s="37"/>
      <c r="CT175" s="37"/>
      <c r="CU175" s="37"/>
    </row>
    <row r="176" spans="1:99" ht="33" customHeight="1" x14ac:dyDescent="0.3">
      <c r="A176" s="61"/>
      <c r="B176" s="59"/>
      <c r="C176" s="61"/>
      <c r="D176" s="59"/>
      <c r="E176" s="11">
        <v>4</v>
      </c>
      <c r="F176" s="24" t="s">
        <v>177</v>
      </c>
      <c r="G176" s="26">
        <v>7</v>
      </c>
      <c r="H176" s="26">
        <v>6</v>
      </c>
      <c r="I176" s="26">
        <v>9</v>
      </c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37"/>
      <c r="BJ176" s="37"/>
      <c r="BK176" s="37"/>
      <c r="BL176" s="37"/>
      <c r="BM176" s="37"/>
      <c r="BN176" s="37"/>
      <c r="BO176" s="37"/>
      <c r="BP176" s="37"/>
      <c r="BQ176" s="37"/>
      <c r="BR176" s="37"/>
      <c r="BS176" s="37"/>
      <c r="BT176" s="37"/>
      <c r="BU176" s="37"/>
      <c r="BV176" s="37"/>
      <c r="BW176" s="37"/>
      <c r="BX176" s="37"/>
      <c r="BY176" s="37"/>
      <c r="BZ176" s="37"/>
      <c r="CA176" s="37"/>
      <c r="CB176" s="37"/>
      <c r="CC176" s="37"/>
      <c r="CD176" s="37"/>
      <c r="CE176" s="37"/>
      <c r="CF176" s="37"/>
      <c r="CG176" s="37"/>
      <c r="CH176" s="37"/>
      <c r="CI176" s="37"/>
      <c r="CJ176" s="37"/>
      <c r="CK176" s="37"/>
      <c r="CL176" s="37"/>
      <c r="CM176" s="37"/>
      <c r="CN176" s="37"/>
      <c r="CO176" s="37"/>
      <c r="CP176" s="37"/>
      <c r="CQ176" s="37"/>
      <c r="CR176" s="37"/>
      <c r="CS176" s="37"/>
      <c r="CT176" s="37"/>
      <c r="CU176" s="37"/>
    </row>
    <row r="177" spans="1:99" ht="33" customHeight="1" x14ac:dyDescent="0.3">
      <c r="A177" s="61"/>
      <c r="B177" s="59"/>
      <c r="C177" s="61"/>
      <c r="D177" s="59"/>
      <c r="E177" s="11">
        <v>5</v>
      </c>
      <c r="F177" s="24" t="s">
        <v>135</v>
      </c>
      <c r="G177" s="26">
        <v>7</v>
      </c>
      <c r="H177" s="26">
        <v>7</v>
      </c>
      <c r="I177" s="26">
        <v>8</v>
      </c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37"/>
      <c r="BJ177" s="37"/>
      <c r="BK177" s="37"/>
      <c r="BL177" s="37"/>
      <c r="BM177" s="37"/>
      <c r="BN177" s="37"/>
      <c r="BO177" s="37"/>
      <c r="BP177" s="37"/>
      <c r="BQ177" s="37"/>
      <c r="BR177" s="37"/>
      <c r="BS177" s="37"/>
      <c r="BT177" s="37"/>
      <c r="BU177" s="37"/>
      <c r="BV177" s="37"/>
      <c r="BW177" s="37"/>
      <c r="BX177" s="37"/>
      <c r="BY177" s="37"/>
      <c r="BZ177" s="37"/>
      <c r="CA177" s="37"/>
      <c r="CB177" s="37"/>
      <c r="CC177" s="37"/>
      <c r="CD177" s="37"/>
      <c r="CE177" s="37"/>
      <c r="CF177" s="37"/>
      <c r="CG177" s="37"/>
      <c r="CH177" s="37"/>
      <c r="CI177" s="37"/>
      <c r="CJ177" s="37"/>
      <c r="CK177" s="37"/>
      <c r="CL177" s="37"/>
      <c r="CM177" s="37"/>
      <c r="CN177" s="37"/>
      <c r="CO177" s="37"/>
      <c r="CP177" s="37"/>
      <c r="CQ177" s="37"/>
      <c r="CR177" s="37"/>
      <c r="CS177" s="37"/>
      <c r="CT177" s="37"/>
      <c r="CU177" s="37"/>
    </row>
    <row r="178" spans="1:99" ht="33" customHeight="1" x14ac:dyDescent="0.3">
      <c r="A178" s="61"/>
      <c r="B178" s="59"/>
      <c r="C178" s="61"/>
      <c r="D178" s="59"/>
      <c r="E178" s="11">
        <v>6</v>
      </c>
      <c r="F178" s="24" t="s">
        <v>91</v>
      </c>
      <c r="G178" s="26">
        <v>7</v>
      </c>
      <c r="H178" s="26">
        <v>7</v>
      </c>
      <c r="I178" s="26">
        <v>8</v>
      </c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37"/>
      <c r="BJ178" s="37"/>
      <c r="BK178" s="37"/>
      <c r="BL178" s="37"/>
      <c r="BM178" s="37"/>
      <c r="BN178" s="37"/>
      <c r="BO178" s="37"/>
      <c r="BP178" s="37"/>
      <c r="BQ178" s="37"/>
      <c r="BR178" s="37"/>
      <c r="BS178" s="37"/>
      <c r="BT178" s="37"/>
      <c r="BU178" s="37"/>
      <c r="BV178" s="37"/>
      <c r="BW178" s="37"/>
      <c r="BX178" s="37"/>
      <c r="BY178" s="37"/>
      <c r="BZ178" s="37"/>
      <c r="CA178" s="37"/>
      <c r="CB178" s="37"/>
      <c r="CC178" s="37"/>
      <c r="CD178" s="37"/>
      <c r="CE178" s="37"/>
      <c r="CF178" s="37"/>
      <c r="CG178" s="37"/>
      <c r="CH178" s="37"/>
      <c r="CI178" s="37"/>
      <c r="CJ178" s="37"/>
      <c r="CK178" s="37"/>
      <c r="CL178" s="37"/>
      <c r="CM178" s="37"/>
      <c r="CN178" s="37"/>
      <c r="CO178" s="37"/>
      <c r="CP178" s="37"/>
      <c r="CQ178" s="37"/>
      <c r="CR178" s="37"/>
      <c r="CS178" s="37"/>
      <c r="CT178" s="37"/>
      <c r="CU178" s="37"/>
    </row>
    <row r="179" spans="1:99" ht="33" customHeight="1" x14ac:dyDescent="0.3">
      <c r="A179" s="61"/>
      <c r="B179" s="59"/>
      <c r="C179" s="61"/>
      <c r="D179" s="59"/>
      <c r="E179" s="11">
        <v>7</v>
      </c>
      <c r="F179" s="24" t="s">
        <v>92</v>
      </c>
      <c r="G179" s="26">
        <v>8</v>
      </c>
      <c r="H179" s="26">
        <v>6</v>
      </c>
      <c r="I179" s="26">
        <v>8</v>
      </c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37"/>
      <c r="BJ179" s="37"/>
      <c r="BK179" s="37"/>
      <c r="BL179" s="37"/>
      <c r="BM179" s="37"/>
      <c r="BN179" s="37"/>
      <c r="BO179" s="37"/>
      <c r="BP179" s="37"/>
      <c r="BQ179" s="37"/>
      <c r="BR179" s="37"/>
      <c r="BS179" s="37"/>
      <c r="BT179" s="37"/>
      <c r="BU179" s="37"/>
      <c r="BV179" s="37"/>
      <c r="BW179" s="37"/>
      <c r="BX179" s="37"/>
      <c r="BY179" s="37"/>
      <c r="BZ179" s="37"/>
      <c r="CA179" s="37"/>
      <c r="CB179" s="37"/>
      <c r="CC179" s="37"/>
      <c r="CD179" s="37"/>
      <c r="CE179" s="37"/>
      <c r="CF179" s="37"/>
      <c r="CG179" s="37"/>
      <c r="CH179" s="37"/>
      <c r="CI179" s="37"/>
      <c r="CJ179" s="37"/>
      <c r="CK179" s="37"/>
      <c r="CL179" s="37"/>
      <c r="CM179" s="37"/>
      <c r="CN179" s="37"/>
      <c r="CO179" s="37"/>
      <c r="CP179" s="37"/>
      <c r="CQ179" s="37"/>
      <c r="CR179" s="37"/>
      <c r="CS179" s="37"/>
      <c r="CT179" s="37"/>
      <c r="CU179" s="37"/>
    </row>
    <row r="180" spans="1:99" ht="33" customHeight="1" x14ac:dyDescent="0.3">
      <c r="A180" s="61"/>
      <c r="B180" s="59"/>
      <c r="C180" s="61"/>
      <c r="D180" s="59"/>
      <c r="E180" s="11">
        <v>8</v>
      </c>
      <c r="F180" s="24" t="s">
        <v>93</v>
      </c>
      <c r="G180" s="26">
        <v>7</v>
      </c>
      <c r="H180" s="26">
        <v>7</v>
      </c>
      <c r="I180" s="26">
        <v>8</v>
      </c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37"/>
      <c r="BJ180" s="37"/>
      <c r="BK180" s="37"/>
      <c r="BL180" s="37"/>
      <c r="BM180" s="37"/>
      <c r="BN180" s="37"/>
      <c r="BO180" s="37"/>
      <c r="BP180" s="37"/>
      <c r="BQ180" s="37"/>
      <c r="BR180" s="37"/>
      <c r="BS180" s="37"/>
      <c r="BT180" s="37"/>
      <c r="BU180" s="37"/>
      <c r="BV180" s="37"/>
      <c r="BW180" s="37"/>
      <c r="BX180" s="37"/>
      <c r="BY180" s="37"/>
      <c r="BZ180" s="37"/>
      <c r="CA180" s="37"/>
      <c r="CB180" s="37"/>
      <c r="CC180" s="37"/>
      <c r="CD180" s="37"/>
      <c r="CE180" s="37"/>
      <c r="CF180" s="37"/>
      <c r="CG180" s="37"/>
      <c r="CH180" s="37"/>
      <c r="CI180" s="37"/>
      <c r="CJ180" s="37"/>
      <c r="CK180" s="37"/>
      <c r="CL180" s="37"/>
      <c r="CM180" s="37"/>
      <c r="CN180" s="37"/>
      <c r="CO180" s="37"/>
      <c r="CP180" s="37"/>
      <c r="CQ180" s="37"/>
      <c r="CR180" s="37"/>
      <c r="CS180" s="37"/>
      <c r="CT180" s="37"/>
      <c r="CU180" s="37"/>
    </row>
    <row r="181" spans="1:99" ht="33" customHeight="1" x14ac:dyDescent="0.3">
      <c r="A181" s="61"/>
      <c r="B181" s="59"/>
      <c r="C181" s="61"/>
      <c r="D181" s="59"/>
      <c r="E181" s="11">
        <v>9</v>
      </c>
      <c r="F181" s="24" t="s">
        <v>94</v>
      </c>
      <c r="G181" s="26">
        <v>7</v>
      </c>
      <c r="H181" s="26">
        <v>7</v>
      </c>
      <c r="I181" s="26">
        <v>8</v>
      </c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37"/>
      <c r="BJ181" s="37"/>
      <c r="BK181" s="37"/>
      <c r="BL181" s="37"/>
      <c r="BM181" s="37"/>
      <c r="BN181" s="37"/>
      <c r="BO181" s="37"/>
      <c r="BP181" s="37"/>
      <c r="BQ181" s="37"/>
      <c r="BR181" s="37"/>
      <c r="BS181" s="37"/>
      <c r="BT181" s="37"/>
      <c r="BU181" s="37"/>
      <c r="BV181" s="37"/>
      <c r="BW181" s="37"/>
      <c r="BX181" s="37"/>
      <c r="BY181" s="37"/>
      <c r="BZ181" s="37"/>
      <c r="CA181" s="37"/>
      <c r="CB181" s="37"/>
      <c r="CC181" s="37"/>
      <c r="CD181" s="37"/>
      <c r="CE181" s="37"/>
      <c r="CF181" s="37"/>
      <c r="CG181" s="37"/>
      <c r="CH181" s="37"/>
      <c r="CI181" s="37"/>
      <c r="CJ181" s="37"/>
      <c r="CK181" s="37"/>
      <c r="CL181" s="37"/>
      <c r="CM181" s="37"/>
      <c r="CN181" s="37"/>
      <c r="CO181" s="37"/>
      <c r="CP181" s="37"/>
      <c r="CQ181" s="37"/>
      <c r="CR181" s="37"/>
      <c r="CS181" s="37"/>
      <c r="CT181" s="37"/>
      <c r="CU181" s="37"/>
    </row>
    <row r="182" spans="1:99" ht="33.75" customHeight="1" x14ac:dyDescent="0.3">
      <c r="A182" s="61"/>
      <c r="B182" s="59"/>
      <c r="C182" s="60">
        <v>18</v>
      </c>
      <c r="D182" s="58" t="s">
        <v>172</v>
      </c>
      <c r="E182" s="11">
        <v>1</v>
      </c>
      <c r="F182" s="24" t="s">
        <v>136</v>
      </c>
      <c r="G182" s="26">
        <v>8</v>
      </c>
      <c r="H182" s="26">
        <v>7</v>
      </c>
      <c r="I182" s="26">
        <v>7</v>
      </c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36">
        <f t="shared" ref="BI182:BZ182" si="37">AVERAGEIF(G182:G189,"&gt;0")</f>
        <v>7.75</v>
      </c>
      <c r="BJ182" s="36">
        <f t="shared" si="37"/>
        <v>6.875</v>
      </c>
      <c r="BK182" s="36">
        <f t="shared" si="37"/>
        <v>7.5</v>
      </c>
      <c r="BL182" s="36" t="e">
        <f t="shared" si="37"/>
        <v>#DIV/0!</v>
      </c>
      <c r="BM182" s="36" t="e">
        <f t="shared" si="37"/>
        <v>#DIV/0!</v>
      </c>
      <c r="BN182" s="36" t="e">
        <f t="shared" si="37"/>
        <v>#DIV/0!</v>
      </c>
      <c r="BO182" s="36" t="e">
        <f t="shared" si="37"/>
        <v>#DIV/0!</v>
      </c>
      <c r="BP182" s="36" t="e">
        <f t="shared" si="37"/>
        <v>#DIV/0!</v>
      </c>
      <c r="BQ182" s="36" t="e">
        <f t="shared" si="37"/>
        <v>#DIV/0!</v>
      </c>
      <c r="BR182" s="36" t="e">
        <f t="shared" si="37"/>
        <v>#DIV/0!</v>
      </c>
      <c r="BS182" s="36" t="e">
        <f t="shared" si="37"/>
        <v>#DIV/0!</v>
      </c>
      <c r="BT182" s="36" t="e">
        <f t="shared" si="37"/>
        <v>#DIV/0!</v>
      </c>
      <c r="BU182" s="36" t="e">
        <f t="shared" si="37"/>
        <v>#DIV/0!</v>
      </c>
      <c r="BV182" s="36" t="e">
        <f t="shared" si="37"/>
        <v>#DIV/0!</v>
      </c>
      <c r="BW182" s="36" t="e">
        <f t="shared" si="37"/>
        <v>#DIV/0!</v>
      </c>
      <c r="BX182" s="36" t="e">
        <f t="shared" si="37"/>
        <v>#DIV/0!</v>
      </c>
      <c r="BY182" s="36" t="e">
        <f t="shared" si="37"/>
        <v>#DIV/0!</v>
      </c>
      <c r="BZ182" s="36" t="e">
        <f t="shared" si="37"/>
        <v>#DIV/0!</v>
      </c>
      <c r="CA182" s="36" t="e">
        <f>AVERAGEIF(#REF!,"&gt;0")</f>
        <v>#REF!</v>
      </c>
      <c r="CB182" s="36" t="e">
        <f>AVERAGEIF(#REF!,"&gt;0")</f>
        <v>#REF!</v>
      </c>
      <c r="CC182" s="36">
        <f>6%</f>
        <v>0.06</v>
      </c>
      <c r="CD182" s="36">
        <f t="shared" ref="CD182:CU182" si="38">BI182*$CC$182</f>
        <v>0.46499999999999997</v>
      </c>
      <c r="CE182" s="36">
        <f t="shared" si="38"/>
        <v>0.41249999999999998</v>
      </c>
      <c r="CF182" s="36">
        <f t="shared" si="38"/>
        <v>0.44999999999999996</v>
      </c>
      <c r="CG182" s="36" t="e">
        <f t="shared" si="38"/>
        <v>#DIV/0!</v>
      </c>
      <c r="CH182" s="36" t="e">
        <f t="shared" si="38"/>
        <v>#DIV/0!</v>
      </c>
      <c r="CI182" s="36" t="e">
        <f t="shared" si="38"/>
        <v>#DIV/0!</v>
      </c>
      <c r="CJ182" s="36" t="e">
        <f t="shared" si="38"/>
        <v>#DIV/0!</v>
      </c>
      <c r="CK182" s="36" t="e">
        <f t="shared" si="38"/>
        <v>#DIV/0!</v>
      </c>
      <c r="CL182" s="36" t="e">
        <f t="shared" si="38"/>
        <v>#DIV/0!</v>
      </c>
      <c r="CM182" s="36" t="e">
        <f t="shared" si="38"/>
        <v>#DIV/0!</v>
      </c>
      <c r="CN182" s="36" t="e">
        <f t="shared" si="38"/>
        <v>#DIV/0!</v>
      </c>
      <c r="CO182" s="36" t="e">
        <f t="shared" si="38"/>
        <v>#DIV/0!</v>
      </c>
      <c r="CP182" s="36" t="e">
        <f t="shared" si="38"/>
        <v>#DIV/0!</v>
      </c>
      <c r="CQ182" s="36" t="e">
        <f t="shared" si="38"/>
        <v>#DIV/0!</v>
      </c>
      <c r="CR182" s="36" t="e">
        <f t="shared" si="38"/>
        <v>#DIV/0!</v>
      </c>
      <c r="CS182" s="36" t="e">
        <f t="shared" si="38"/>
        <v>#DIV/0!</v>
      </c>
      <c r="CT182" s="36" t="e">
        <f t="shared" si="38"/>
        <v>#DIV/0!</v>
      </c>
      <c r="CU182" s="36" t="e">
        <f t="shared" si="38"/>
        <v>#DIV/0!</v>
      </c>
    </row>
    <row r="183" spans="1:99" ht="33.75" customHeight="1" x14ac:dyDescent="0.3">
      <c r="A183" s="61"/>
      <c r="B183" s="59"/>
      <c r="C183" s="61"/>
      <c r="D183" s="59"/>
      <c r="E183" s="11">
        <v>2</v>
      </c>
      <c r="F183" s="24" t="s">
        <v>137</v>
      </c>
      <c r="G183" s="26">
        <v>8</v>
      </c>
      <c r="H183" s="26">
        <v>7</v>
      </c>
      <c r="I183" s="26">
        <v>7</v>
      </c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37"/>
      <c r="BJ183" s="37"/>
      <c r="BK183" s="37"/>
      <c r="BL183" s="37"/>
      <c r="BM183" s="37"/>
      <c r="BN183" s="37"/>
      <c r="BO183" s="37"/>
      <c r="BP183" s="37"/>
      <c r="BQ183" s="37"/>
      <c r="BR183" s="37"/>
      <c r="BS183" s="37"/>
      <c r="BT183" s="37"/>
      <c r="BU183" s="37"/>
      <c r="BV183" s="37"/>
      <c r="BW183" s="37"/>
      <c r="BX183" s="37"/>
      <c r="BY183" s="37"/>
      <c r="BZ183" s="37"/>
      <c r="CA183" s="37"/>
      <c r="CB183" s="37"/>
      <c r="CC183" s="37"/>
      <c r="CD183" s="37"/>
      <c r="CE183" s="37"/>
      <c r="CF183" s="37"/>
      <c r="CG183" s="37"/>
      <c r="CH183" s="37"/>
      <c r="CI183" s="37"/>
      <c r="CJ183" s="37"/>
      <c r="CK183" s="37"/>
      <c r="CL183" s="37"/>
      <c r="CM183" s="37"/>
      <c r="CN183" s="37"/>
      <c r="CO183" s="37"/>
      <c r="CP183" s="37"/>
      <c r="CQ183" s="37"/>
      <c r="CR183" s="37"/>
      <c r="CS183" s="37"/>
      <c r="CT183" s="37"/>
      <c r="CU183" s="37"/>
    </row>
    <row r="184" spans="1:99" ht="33.75" customHeight="1" x14ac:dyDescent="0.3">
      <c r="A184" s="61"/>
      <c r="B184" s="59"/>
      <c r="C184" s="61"/>
      <c r="D184" s="59"/>
      <c r="E184" s="11">
        <v>3</v>
      </c>
      <c r="F184" s="24" t="s">
        <v>138</v>
      </c>
      <c r="G184" s="26">
        <v>7</v>
      </c>
      <c r="H184" s="26">
        <v>7</v>
      </c>
      <c r="I184" s="26">
        <v>7</v>
      </c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37"/>
      <c r="BJ184" s="37"/>
      <c r="BK184" s="37"/>
      <c r="BL184" s="37"/>
      <c r="BM184" s="37"/>
      <c r="BN184" s="37"/>
      <c r="BO184" s="37"/>
      <c r="BP184" s="37"/>
      <c r="BQ184" s="37"/>
      <c r="BR184" s="37"/>
      <c r="BS184" s="37"/>
      <c r="BT184" s="37"/>
      <c r="BU184" s="37"/>
      <c r="BV184" s="37"/>
      <c r="BW184" s="37"/>
      <c r="BX184" s="37"/>
      <c r="BY184" s="37"/>
      <c r="BZ184" s="37"/>
      <c r="CA184" s="37"/>
      <c r="CB184" s="37"/>
      <c r="CC184" s="37"/>
      <c r="CD184" s="37"/>
      <c r="CE184" s="37"/>
      <c r="CF184" s="37"/>
      <c r="CG184" s="37"/>
      <c r="CH184" s="37"/>
      <c r="CI184" s="37"/>
      <c r="CJ184" s="37"/>
      <c r="CK184" s="37"/>
      <c r="CL184" s="37"/>
      <c r="CM184" s="37"/>
      <c r="CN184" s="37"/>
      <c r="CO184" s="37"/>
      <c r="CP184" s="37"/>
      <c r="CQ184" s="37"/>
      <c r="CR184" s="37"/>
      <c r="CS184" s="37"/>
      <c r="CT184" s="37"/>
      <c r="CU184" s="37"/>
    </row>
    <row r="185" spans="1:99" ht="33.75" customHeight="1" x14ac:dyDescent="0.3">
      <c r="A185" s="61"/>
      <c r="B185" s="59"/>
      <c r="C185" s="61"/>
      <c r="D185" s="59"/>
      <c r="E185" s="11">
        <v>4</v>
      </c>
      <c r="F185" s="24" t="s">
        <v>139</v>
      </c>
      <c r="G185" s="26">
        <v>7</v>
      </c>
      <c r="H185" s="26">
        <v>6</v>
      </c>
      <c r="I185" s="26">
        <v>7</v>
      </c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37"/>
      <c r="BJ185" s="37"/>
      <c r="BK185" s="37"/>
      <c r="BL185" s="37"/>
      <c r="BM185" s="37"/>
      <c r="BN185" s="37"/>
      <c r="BO185" s="37"/>
      <c r="BP185" s="37"/>
      <c r="BQ185" s="37"/>
      <c r="BR185" s="37"/>
      <c r="BS185" s="37"/>
      <c r="BT185" s="37"/>
      <c r="BU185" s="37"/>
      <c r="BV185" s="37"/>
      <c r="BW185" s="37"/>
      <c r="BX185" s="37"/>
      <c r="BY185" s="37"/>
      <c r="BZ185" s="37"/>
      <c r="CA185" s="37"/>
      <c r="CB185" s="37"/>
      <c r="CC185" s="37"/>
      <c r="CD185" s="37"/>
      <c r="CE185" s="37"/>
      <c r="CF185" s="37"/>
      <c r="CG185" s="37"/>
      <c r="CH185" s="37"/>
      <c r="CI185" s="37"/>
      <c r="CJ185" s="37"/>
      <c r="CK185" s="37"/>
      <c r="CL185" s="37"/>
      <c r="CM185" s="37"/>
      <c r="CN185" s="37"/>
      <c r="CO185" s="37"/>
      <c r="CP185" s="37"/>
      <c r="CQ185" s="37"/>
      <c r="CR185" s="37"/>
      <c r="CS185" s="37"/>
      <c r="CT185" s="37"/>
      <c r="CU185" s="37"/>
    </row>
    <row r="186" spans="1:99" ht="33.75" customHeight="1" x14ac:dyDescent="0.3">
      <c r="A186" s="61"/>
      <c r="B186" s="59"/>
      <c r="C186" s="61"/>
      <c r="D186" s="59"/>
      <c r="E186" s="11">
        <v>5</v>
      </c>
      <c r="F186" s="24" t="s">
        <v>91</v>
      </c>
      <c r="G186" s="26">
        <v>8</v>
      </c>
      <c r="H186" s="26">
        <v>7</v>
      </c>
      <c r="I186" s="26">
        <v>8</v>
      </c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37"/>
      <c r="BJ186" s="37"/>
      <c r="BK186" s="37"/>
      <c r="BL186" s="37"/>
      <c r="BM186" s="37"/>
      <c r="BN186" s="37"/>
      <c r="BO186" s="37"/>
      <c r="BP186" s="37"/>
      <c r="BQ186" s="37"/>
      <c r="BR186" s="37"/>
      <c r="BS186" s="37"/>
      <c r="BT186" s="37"/>
      <c r="BU186" s="37"/>
      <c r="BV186" s="37"/>
      <c r="BW186" s="37"/>
      <c r="BX186" s="37"/>
      <c r="BY186" s="37"/>
      <c r="BZ186" s="37"/>
      <c r="CA186" s="37"/>
      <c r="CB186" s="37"/>
      <c r="CC186" s="37"/>
      <c r="CD186" s="37"/>
      <c r="CE186" s="37"/>
      <c r="CF186" s="37"/>
      <c r="CG186" s="37"/>
      <c r="CH186" s="37"/>
      <c r="CI186" s="37"/>
      <c r="CJ186" s="37"/>
      <c r="CK186" s="37"/>
      <c r="CL186" s="37"/>
      <c r="CM186" s="37"/>
      <c r="CN186" s="37"/>
      <c r="CO186" s="37"/>
      <c r="CP186" s="37"/>
      <c r="CQ186" s="37"/>
      <c r="CR186" s="37"/>
      <c r="CS186" s="37"/>
      <c r="CT186" s="37"/>
      <c r="CU186" s="37"/>
    </row>
    <row r="187" spans="1:99" ht="33.75" customHeight="1" x14ac:dyDescent="0.3">
      <c r="A187" s="61"/>
      <c r="B187" s="59"/>
      <c r="C187" s="61"/>
      <c r="D187" s="59"/>
      <c r="E187" s="11">
        <v>6</v>
      </c>
      <c r="F187" s="24" t="s">
        <v>92</v>
      </c>
      <c r="G187" s="26">
        <v>8</v>
      </c>
      <c r="H187" s="26">
        <v>7</v>
      </c>
      <c r="I187" s="26">
        <v>8</v>
      </c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37"/>
      <c r="BJ187" s="37"/>
      <c r="BK187" s="37"/>
      <c r="BL187" s="37"/>
      <c r="BM187" s="37"/>
      <c r="BN187" s="37"/>
      <c r="BO187" s="37"/>
      <c r="BP187" s="37"/>
      <c r="BQ187" s="37"/>
      <c r="BR187" s="37"/>
      <c r="BS187" s="37"/>
      <c r="BT187" s="37"/>
      <c r="BU187" s="37"/>
      <c r="BV187" s="37"/>
      <c r="BW187" s="37"/>
      <c r="BX187" s="37"/>
      <c r="BY187" s="37"/>
      <c r="BZ187" s="37"/>
      <c r="CA187" s="37"/>
      <c r="CB187" s="37"/>
      <c r="CC187" s="37"/>
      <c r="CD187" s="37"/>
      <c r="CE187" s="37"/>
      <c r="CF187" s="37"/>
      <c r="CG187" s="37"/>
      <c r="CH187" s="37"/>
      <c r="CI187" s="37"/>
      <c r="CJ187" s="37"/>
      <c r="CK187" s="37"/>
      <c r="CL187" s="37"/>
      <c r="CM187" s="37"/>
      <c r="CN187" s="37"/>
      <c r="CO187" s="37"/>
      <c r="CP187" s="37"/>
      <c r="CQ187" s="37"/>
      <c r="CR187" s="37"/>
      <c r="CS187" s="37"/>
      <c r="CT187" s="37"/>
      <c r="CU187" s="37"/>
    </row>
    <row r="188" spans="1:99" ht="33.75" customHeight="1" x14ac:dyDescent="0.3">
      <c r="A188" s="61"/>
      <c r="B188" s="59"/>
      <c r="C188" s="61"/>
      <c r="D188" s="59"/>
      <c r="E188" s="11">
        <v>7</v>
      </c>
      <c r="F188" s="24" t="s">
        <v>93</v>
      </c>
      <c r="G188" s="26">
        <v>8</v>
      </c>
      <c r="H188" s="26">
        <v>7</v>
      </c>
      <c r="I188" s="26">
        <v>8</v>
      </c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37"/>
      <c r="BJ188" s="37"/>
      <c r="BK188" s="37"/>
      <c r="BL188" s="37"/>
      <c r="BM188" s="37"/>
      <c r="BN188" s="37"/>
      <c r="BO188" s="37"/>
      <c r="BP188" s="37"/>
      <c r="BQ188" s="37"/>
      <c r="BR188" s="37"/>
      <c r="BS188" s="37"/>
      <c r="BT188" s="37"/>
      <c r="BU188" s="37"/>
      <c r="BV188" s="37"/>
      <c r="BW188" s="37"/>
      <c r="BX188" s="37"/>
      <c r="BY188" s="37"/>
      <c r="BZ188" s="37"/>
      <c r="CA188" s="37"/>
      <c r="CB188" s="37"/>
      <c r="CC188" s="37"/>
      <c r="CD188" s="37"/>
      <c r="CE188" s="37"/>
      <c r="CF188" s="37"/>
      <c r="CG188" s="37"/>
      <c r="CH188" s="37"/>
      <c r="CI188" s="37"/>
      <c r="CJ188" s="37"/>
      <c r="CK188" s="37"/>
      <c r="CL188" s="37"/>
      <c r="CM188" s="37"/>
      <c r="CN188" s="37"/>
      <c r="CO188" s="37"/>
      <c r="CP188" s="37"/>
      <c r="CQ188" s="37"/>
      <c r="CR188" s="37"/>
      <c r="CS188" s="37"/>
      <c r="CT188" s="37"/>
      <c r="CU188" s="37"/>
    </row>
    <row r="189" spans="1:99" ht="33.75" customHeight="1" x14ac:dyDescent="0.3">
      <c r="A189" s="61"/>
      <c r="B189" s="59"/>
      <c r="C189" s="61"/>
      <c r="D189" s="59"/>
      <c r="E189" s="11">
        <v>8</v>
      </c>
      <c r="F189" s="24" t="s">
        <v>94</v>
      </c>
      <c r="G189" s="26">
        <v>8</v>
      </c>
      <c r="H189" s="26">
        <v>7</v>
      </c>
      <c r="I189" s="26">
        <v>8</v>
      </c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37"/>
      <c r="BJ189" s="37"/>
      <c r="BK189" s="37"/>
      <c r="BL189" s="37"/>
      <c r="BM189" s="37"/>
      <c r="BN189" s="37"/>
      <c r="BO189" s="37"/>
      <c r="BP189" s="37"/>
      <c r="BQ189" s="37"/>
      <c r="BR189" s="37"/>
      <c r="BS189" s="37"/>
      <c r="BT189" s="37"/>
      <c r="BU189" s="37"/>
      <c r="BV189" s="37"/>
      <c r="BW189" s="37"/>
      <c r="BX189" s="37"/>
      <c r="BY189" s="37"/>
      <c r="BZ189" s="37"/>
      <c r="CA189" s="37"/>
      <c r="CB189" s="37"/>
      <c r="CC189" s="37"/>
      <c r="CD189" s="37"/>
      <c r="CE189" s="37"/>
      <c r="CF189" s="37"/>
      <c r="CG189" s="37"/>
      <c r="CH189" s="37"/>
      <c r="CI189" s="37"/>
      <c r="CJ189" s="37"/>
      <c r="CK189" s="37"/>
      <c r="CL189" s="37"/>
      <c r="CM189" s="37"/>
      <c r="CN189" s="37"/>
      <c r="CO189" s="37"/>
      <c r="CP189" s="37"/>
      <c r="CQ189" s="37"/>
      <c r="CR189" s="37"/>
      <c r="CS189" s="37"/>
      <c r="CT189" s="37"/>
      <c r="CU189" s="37"/>
    </row>
    <row r="190" spans="1:99" ht="33.75" customHeight="1" x14ac:dyDescent="0.3">
      <c r="A190" s="64">
        <v>4</v>
      </c>
      <c r="B190" s="58" t="s">
        <v>51</v>
      </c>
      <c r="C190" s="60">
        <v>19</v>
      </c>
      <c r="D190" s="58" t="s">
        <v>73</v>
      </c>
      <c r="E190" s="11">
        <v>1</v>
      </c>
      <c r="F190" s="24" t="s">
        <v>140</v>
      </c>
      <c r="G190" s="26">
        <v>9</v>
      </c>
      <c r="H190" s="26">
        <v>8</v>
      </c>
      <c r="I190" s="26">
        <v>9</v>
      </c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  <c r="BA190" s="51"/>
      <c r="BB190" s="51"/>
      <c r="BC190" s="51"/>
      <c r="BD190" s="51"/>
      <c r="BE190" s="51"/>
      <c r="BF190" s="51"/>
      <c r="BG190" s="51"/>
      <c r="BH190" s="51"/>
      <c r="BI190" s="36">
        <f t="shared" ref="BI190:BZ190" si="39">AVERAGEIF(G190:G197,"&gt;0")</f>
        <v>8.25</v>
      </c>
      <c r="BJ190" s="36">
        <f t="shared" si="39"/>
        <v>8.25</v>
      </c>
      <c r="BK190" s="36">
        <f t="shared" si="39"/>
        <v>8.5</v>
      </c>
      <c r="BL190" s="36" t="e">
        <f t="shared" si="39"/>
        <v>#DIV/0!</v>
      </c>
      <c r="BM190" s="36" t="e">
        <f t="shared" si="39"/>
        <v>#DIV/0!</v>
      </c>
      <c r="BN190" s="36" t="e">
        <f t="shared" si="39"/>
        <v>#DIV/0!</v>
      </c>
      <c r="BO190" s="36" t="e">
        <f t="shared" si="39"/>
        <v>#DIV/0!</v>
      </c>
      <c r="BP190" s="36" t="e">
        <f t="shared" si="39"/>
        <v>#DIV/0!</v>
      </c>
      <c r="BQ190" s="36" t="e">
        <f t="shared" si="39"/>
        <v>#DIV/0!</v>
      </c>
      <c r="BR190" s="36" t="e">
        <f t="shared" si="39"/>
        <v>#DIV/0!</v>
      </c>
      <c r="BS190" s="36" t="e">
        <f t="shared" si="39"/>
        <v>#DIV/0!</v>
      </c>
      <c r="BT190" s="36" t="e">
        <f t="shared" si="39"/>
        <v>#DIV/0!</v>
      </c>
      <c r="BU190" s="36" t="e">
        <f t="shared" si="39"/>
        <v>#DIV/0!</v>
      </c>
      <c r="BV190" s="36" t="e">
        <f t="shared" si="39"/>
        <v>#DIV/0!</v>
      </c>
      <c r="BW190" s="36" t="e">
        <f t="shared" si="39"/>
        <v>#DIV/0!</v>
      </c>
      <c r="BX190" s="36" t="e">
        <f t="shared" si="39"/>
        <v>#DIV/0!</v>
      </c>
      <c r="BY190" s="36" t="e">
        <f t="shared" si="39"/>
        <v>#DIV/0!</v>
      </c>
      <c r="BZ190" s="36" t="e">
        <f t="shared" si="39"/>
        <v>#DIV/0!</v>
      </c>
      <c r="CA190" s="36" t="e">
        <f>AVERAGEIF(#REF!,"&gt;0")</f>
        <v>#REF!</v>
      </c>
      <c r="CB190" s="36" t="e">
        <f>AVERAGEIF(#REF!,"&gt;0")</f>
        <v>#REF!</v>
      </c>
      <c r="CC190" s="36">
        <f>2%</f>
        <v>0.02</v>
      </c>
      <c r="CD190" s="36">
        <f t="shared" ref="CD190:CU190" si="40">BI190*$CC$190</f>
        <v>0.16500000000000001</v>
      </c>
      <c r="CE190" s="36">
        <f t="shared" si="40"/>
        <v>0.16500000000000001</v>
      </c>
      <c r="CF190" s="36">
        <f t="shared" si="40"/>
        <v>0.17</v>
      </c>
      <c r="CG190" s="36" t="e">
        <f t="shared" si="40"/>
        <v>#DIV/0!</v>
      </c>
      <c r="CH190" s="36" t="e">
        <f t="shared" si="40"/>
        <v>#DIV/0!</v>
      </c>
      <c r="CI190" s="36" t="e">
        <f t="shared" si="40"/>
        <v>#DIV/0!</v>
      </c>
      <c r="CJ190" s="36" t="e">
        <f t="shared" si="40"/>
        <v>#DIV/0!</v>
      </c>
      <c r="CK190" s="36" t="e">
        <f t="shared" si="40"/>
        <v>#DIV/0!</v>
      </c>
      <c r="CL190" s="36" t="e">
        <f t="shared" si="40"/>
        <v>#DIV/0!</v>
      </c>
      <c r="CM190" s="36" t="e">
        <f t="shared" si="40"/>
        <v>#DIV/0!</v>
      </c>
      <c r="CN190" s="36" t="e">
        <f t="shared" si="40"/>
        <v>#DIV/0!</v>
      </c>
      <c r="CO190" s="36" t="e">
        <f t="shared" si="40"/>
        <v>#DIV/0!</v>
      </c>
      <c r="CP190" s="36" t="e">
        <f t="shared" si="40"/>
        <v>#DIV/0!</v>
      </c>
      <c r="CQ190" s="36" t="e">
        <f t="shared" si="40"/>
        <v>#DIV/0!</v>
      </c>
      <c r="CR190" s="36" t="e">
        <f t="shared" si="40"/>
        <v>#DIV/0!</v>
      </c>
      <c r="CS190" s="36" t="e">
        <f t="shared" si="40"/>
        <v>#DIV/0!</v>
      </c>
      <c r="CT190" s="36" t="e">
        <f t="shared" si="40"/>
        <v>#DIV/0!</v>
      </c>
      <c r="CU190" s="36" t="e">
        <f t="shared" si="40"/>
        <v>#DIV/0!</v>
      </c>
    </row>
    <row r="191" spans="1:99" ht="33.75" customHeight="1" x14ac:dyDescent="0.3">
      <c r="A191" s="65"/>
      <c r="B191" s="59"/>
      <c r="C191" s="61"/>
      <c r="D191" s="59"/>
      <c r="E191" s="11">
        <v>2</v>
      </c>
      <c r="F191" s="24" t="s">
        <v>141</v>
      </c>
      <c r="G191" s="26">
        <v>7</v>
      </c>
      <c r="H191" s="26">
        <v>8</v>
      </c>
      <c r="I191" s="26">
        <v>8</v>
      </c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  <c r="BB191" s="52"/>
      <c r="BC191" s="52"/>
      <c r="BD191" s="52"/>
      <c r="BE191" s="52"/>
      <c r="BF191" s="52"/>
      <c r="BG191" s="52"/>
      <c r="BH191" s="52"/>
      <c r="BI191" s="37"/>
      <c r="BJ191" s="37"/>
      <c r="BK191" s="37"/>
      <c r="BL191" s="37"/>
      <c r="BM191" s="37"/>
      <c r="BN191" s="37"/>
      <c r="BO191" s="37"/>
      <c r="BP191" s="37"/>
      <c r="BQ191" s="37"/>
      <c r="BR191" s="37"/>
      <c r="BS191" s="37"/>
      <c r="BT191" s="37"/>
      <c r="BU191" s="37"/>
      <c r="BV191" s="37"/>
      <c r="BW191" s="37"/>
      <c r="BX191" s="37"/>
      <c r="BY191" s="37"/>
      <c r="BZ191" s="37"/>
      <c r="CA191" s="37"/>
      <c r="CB191" s="37"/>
      <c r="CC191" s="37"/>
      <c r="CD191" s="37"/>
      <c r="CE191" s="37"/>
      <c r="CF191" s="37"/>
      <c r="CG191" s="37"/>
      <c r="CH191" s="37"/>
      <c r="CI191" s="37"/>
      <c r="CJ191" s="37"/>
      <c r="CK191" s="37"/>
      <c r="CL191" s="37"/>
      <c r="CM191" s="37"/>
      <c r="CN191" s="37"/>
      <c r="CO191" s="37"/>
      <c r="CP191" s="37"/>
      <c r="CQ191" s="37"/>
      <c r="CR191" s="37"/>
      <c r="CS191" s="37"/>
      <c r="CT191" s="37"/>
      <c r="CU191" s="37"/>
    </row>
    <row r="192" spans="1:99" ht="33.75" customHeight="1" x14ac:dyDescent="0.3">
      <c r="A192" s="65"/>
      <c r="B192" s="59"/>
      <c r="C192" s="61"/>
      <c r="D192" s="59"/>
      <c r="E192" s="11">
        <v>3</v>
      </c>
      <c r="F192" s="24" t="s">
        <v>142</v>
      </c>
      <c r="G192" s="26">
        <v>7</v>
      </c>
      <c r="H192" s="26">
        <v>8</v>
      </c>
      <c r="I192" s="26">
        <v>8</v>
      </c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  <c r="BF192" s="52"/>
      <c r="BG192" s="52"/>
      <c r="BH192" s="52"/>
      <c r="BI192" s="37"/>
      <c r="BJ192" s="37"/>
      <c r="BK192" s="37"/>
      <c r="BL192" s="37"/>
      <c r="BM192" s="37"/>
      <c r="BN192" s="37"/>
      <c r="BO192" s="37"/>
      <c r="BP192" s="37"/>
      <c r="BQ192" s="37"/>
      <c r="BR192" s="37"/>
      <c r="BS192" s="37"/>
      <c r="BT192" s="37"/>
      <c r="BU192" s="37"/>
      <c r="BV192" s="37"/>
      <c r="BW192" s="37"/>
      <c r="BX192" s="37"/>
      <c r="BY192" s="37"/>
      <c r="BZ192" s="37"/>
      <c r="CA192" s="37"/>
      <c r="CB192" s="37"/>
      <c r="CC192" s="37"/>
      <c r="CD192" s="37"/>
      <c r="CE192" s="37"/>
      <c r="CF192" s="37"/>
      <c r="CG192" s="37"/>
      <c r="CH192" s="37"/>
      <c r="CI192" s="37"/>
      <c r="CJ192" s="37"/>
      <c r="CK192" s="37"/>
      <c r="CL192" s="37"/>
      <c r="CM192" s="37"/>
      <c r="CN192" s="37"/>
      <c r="CO192" s="37"/>
      <c r="CP192" s="37"/>
      <c r="CQ192" s="37"/>
      <c r="CR192" s="37"/>
      <c r="CS192" s="37"/>
      <c r="CT192" s="37"/>
      <c r="CU192" s="37"/>
    </row>
    <row r="193" spans="1:99" ht="33.75" customHeight="1" x14ac:dyDescent="0.3">
      <c r="A193" s="65"/>
      <c r="B193" s="59"/>
      <c r="C193" s="61"/>
      <c r="D193" s="59"/>
      <c r="E193" s="11">
        <v>4</v>
      </c>
      <c r="F193" s="24" t="s">
        <v>143</v>
      </c>
      <c r="G193" s="26">
        <v>8</v>
      </c>
      <c r="H193" s="26">
        <v>8</v>
      </c>
      <c r="I193" s="26">
        <v>7</v>
      </c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2"/>
      <c r="BF193" s="52"/>
      <c r="BG193" s="52"/>
      <c r="BH193" s="52"/>
      <c r="BI193" s="37"/>
      <c r="BJ193" s="37"/>
      <c r="BK193" s="37"/>
      <c r="BL193" s="37"/>
      <c r="BM193" s="37"/>
      <c r="BN193" s="37"/>
      <c r="BO193" s="37"/>
      <c r="BP193" s="37"/>
      <c r="BQ193" s="37"/>
      <c r="BR193" s="37"/>
      <c r="BS193" s="37"/>
      <c r="BT193" s="37"/>
      <c r="BU193" s="37"/>
      <c r="BV193" s="37"/>
      <c r="BW193" s="37"/>
      <c r="BX193" s="37"/>
      <c r="BY193" s="37"/>
      <c r="BZ193" s="37"/>
      <c r="CA193" s="37"/>
      <c r="CB193" s="37"/>
      <c r="CC193" s="37"/>
      <c r="CD193" s="37"/>
      <c r="CE193" s="37"/>
      <c r="CF193" s="37"/>
      <c r="CG193" s="37"/>
      <c r="CH193" s="37"/>
      <c r="CI193" s="37"/>
      <c r="CJ193" s="37"/>
      <c r="CK193" s="37"/>
      <c r="CL193" s="37"/>
      <c r="CM193" s="37"/>
      <c r="CN193" s="37"/>
      <c r="CO193" s="37"/>
      <c r="CP193" s="37"/>
      <c r="CQ193" s="37"/>
      <c r="CR193" s="37"/>
      <c r="CS193" s="37"/>
      <c r="CT193" s="37"/>
      <c r="CU193" s="37"/>
    </row>
    <row r="194" spans="1:99" ht="33.75" customHeight="1" x14ac:dyDescent="0.3">
      <c r="A194" s="65"/>
      <c r="B194" s="59"/>
      <c r="C194" s="61"/>
      <c r="D194" s="59"/>
      <c r="E194" s="11">
        <v>5</v>
      </c>
      <c r="F194" s="24" t="s">
        <v>91</v>
      </c>
      <c r="G194" s="26">
        <v>9</v>
      </c>
      <c r="H194" s="26">
        <v>9</v>
      </c>
      <c r="I194" s="26">
        <v>9</v>
      </c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  <c r="BA194" s="52"/>
      <c r="BB194" s="52"/>
      <c r="BC194" s="52"/>
      <c r="BD194" s="52"/>
      <c r="BE194" s="52"/>
      <c r="BF194" s="52"/>
      <c r="BG194" s="52"/>
      <c r="BH194" s="52"/>
      <c r="BI194" s="37"/>
      <c r="BJ194" s="37"/>
      <c r="BK194" s="37"/>
      <c r="BL194" s="37"/>
      <c r="BM194" s="37"/>
      <c r="BN194" s="37"/>
      <c r="BO194" s="37"/>
      <c r="BP194" s="37"/>
      <c r="BQ194" s="37"/>
      <c r="BR194" s="37"/>
      <c r="BS194" s="37"/>
      <c r="BT194" s="37"/>
      <c r="BU194" s="37"/>
      <c r="BV194" s="37"/>
      <c r="BW194" s="37"/>
      <c r="BX194" s="37"/>
      <c r="BY194" s="37"/>
      <c r="BZ194" s="37"/>
      <c r="CA194" s="37"/>
      <c r="CB194" s="37"/>
      <c r="CC194" s="37"/>
      <c r="CD194" s="37"/>
      <c r="CE194" s="37"/>
      <c r="CF194" s="37"/>
      <c r="CG194" s="37"/>
      <c r="CH194" s="37"/>
      <c r="CI194" s="37"/>
      <c r="CJ194" s="37"/>
      <c r="CK194" s="37"/>
      <c r="CL194" s="37"/>
      <c r="CM194" s="37"/>
      <c r="CN194" s="37"/>
      <c r="CO194" s="37"/>
      <c r="CP194" s="37"/>
      <c r="CQ194" s="37"/>
      <c r="CR194" s="37"/>
      <c r="CS194" s="37"/>
      <c r="CT194" s="37"/>
      <c r="CU194" s="37"/>
    </row>
    <row r="195" spans="1:99" ht="33.75" customHeight="1" x14ac:dyDescent="0.3">
      <c r="A195" s="65"/>
      <c r="B195" s="59"/>
      <c r="C195" s="61"/>
      <c r="D195" s="59"/>
      <c r="E195" s="11">
        <v>6</v>
      </c>
      <c r="F195" s="24" t="s">
        <v>92</v>
      </c>
      <c r="G195" s="26">
        <v>9</v>
      </c>
      <c r="H195" s="26">
        <v>9</v>
      </c>
      <c r="I195" s="26">
        <v>9</v>
      </c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52"/>
      <c r="BE195" s="52"/>
      <c r="BF195" s="52"/>
      <c r="BG195" s="52"/>
      <c r="BH195" s="52"/>
      <c r="BI195" s="37"/>
      <c r="BJ195" s="37"/>
      <c r="BK195" s="37"/>
      <c r="BL195" s="37"/>
      <c r="BM195" s="37"/>
      <c r="BN195" s="37"/>
      <c r="BO195" s="37"/>
      <c r="BP195" s="37"/>
      <c r="BQ195" s="37"/>
      <c r="BR195" s="37"/>
      <c r="BS195" s="37"/>
      <c r="BT195" s="37"/>
      <c r="BU195" s="37"/>
      <c r="BV195" s="37"/>
      <c r="BW195" s="37"/>
      <c r="BX195" s="37"/>
      <c r="BY195" s="37"/>
      <c r="BZ195" s="37"/>
      <c r="CA195" s="37"/>
      <c r="CB195" s="37"/>
      <c r="CC195" s="37"/>
      <c r="CD195" s="37"/>
      <c r="CE195" s="37"/>
      <c r="CF195" s="37"/>
      <c r="CG195" s="37"/>
      <c r="CH195" s="37"/>
      <c r="CI195" s="37"/>
      <c r="CJ195" s="37"/>
      <c r="CK195" s="37"/>
      <c r="CL195" s="37"/>
      <c r="CM195" s="37"/>
      <c r="CN195" s="37"/>
      <c r="CO195" s="37"/>
      <c r="CP195" s="37"/>
      <c r="CQ195" s="37"/>
      <c r="CR195" s="37"/>
      <c r="CS195" s="37"/>
      <c r="CT195" s="37"/>
      <c r="CU195" s="37"/>
    </row>
    <row r="196" spans="1:99" ht="33.75" customHeight="1" x14ac:dyDescent="0.3">
      <c r="A196" s="65"/>
      <c r="B196" s="59"/>
      <c r="C196" s="61"/>
      <c r="D196" s="59"/>
      <c r="E196" s="11">
        <v>7</v>
      </c>
      <c r="F196" s="24" t="s">
        <v>93</v>
      </c>
      <c r="G196" s="26">
        <v>8</v>
      </c>
      <c r="H196" s="26">
        <v>8</v>
      </c>
      <c r="I196" s="26">
        <v>9</v>
      </c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  <c r="BB196" s="52"/>
      <c r="BC196" s="52"/>
      <c r="BD196" s="52"/>
      <c r="BE196" s="52"/>
      <c r="BF196" s="52"/>
      <c r="BG196" s="52"/>
      <c r="BH196" s="52"/>
      <c r="BI196" s="37"/>
      <c r="BJ196" s="37"/>
      <c r="BK196" s="37"/>
      <c r="BL196" s="37"/>
      <c r="BM196" s="37"/>
      <c r="BN196" s="37"/>
      <c r="BO196" s="37"/>
      <c r="BP196" s="37"/>
      <c r="BQ196" s="37"/>
      <c r="BR196" s="37"/>
      <c r="BS196" s="37"/>
      <c r="BT196" s="37"/>
      <c r="BU196" s="37"/>
      <c r="BV196" s="37"/>
      <c r="BW196" s="37"/>
      <c r="BX196" s="37"/>
      <c r="BY196" s="37"/>
      <c r="BZ196" s="37"/>
      <c r="CA196" s="37"/>
      <c r="CB196" s="37"/>
      <c r="CC196" s="37"/>
      <c r="CD196" s="37"/>
      <c r="CE196" s="37"/>
      <c r="CF196" s="37"/>
      <c r="CG196" s="37"/>
      <c r="CH196" s="37"/>
      <c r="CI196" s="37"/>
      <c r="CJ196" s="37"/>
      <c r="CK196" s="37"/>
      <c r="CL196" s="37"/>
      <c r="CM196" s="37"/>
      <c r="CN196" s="37"/>
      <c r="CO196" s="37"/>
      <c r="CP196" s="37"/>
      <c r="CQ196" s="37"/>
      <c r="CR196" s="37"/>
      <c r="CS196" s="37"/>
      <c r="CT196" s="37"/>
      <c r="CU196" s="37"/>
    </row>
    <row r="197" spans="1:99" ht="33.75" customHeight="1" x14ac:dyDescent="0.3">
      <c r="A197" s="65"/>
      <c r="B197" s="59"/>
      <c r="C197" s="61"/>
      <c r="D197" s="59"/>
      <c r="E197" s="11">
        <v>8</v>
      </c>
      <c r="F197" s="24" t="s">
        <v>94</v>
      </c>
      <c r="G197" s="26">
        <v>9</v>
      </c>
      <c r="H197" s="26">
        <v>8</v>
      </c>
      <c r="I197" s="26">
        <v>9</v>
      </c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37"/>
      <c r="BJ197" s="37"/>
      <c r="BK197" s="37"/>
      <c r="BL197" s="37"/>
      <c r="BM197" s="37"/>
      <c r="BN197" s="37"/>
      <c r="BO197" s="37"/>
      <c r="BP197" s="37"/>
      <c r="BQ197" s="37"/>
      <c r="BR197" s="37"/>
      <c r="BS197" s="37"/>
      <c r="BT197" s="37"/>
      <c r="BU197" s="37"/>
      <c r="BV197" s="37"/>
      <c r="BW197" s="37"/>
      <c r="BX197" s="37"/>
      <c r="BY197" s="37"/>
      <c r="BZ197" s="37"/>
      <c r="CA197" s="37"/>
      <c r="CB197" s="37"/>
      <c r="CC197" s="37"/>
      <c r="CD197" s="37"/>
      <c r="CE197" s="37"/>
      <c r="CF197" s="37"/>
      <c r="CG197" s="37"/>
      <c r="CH197" s="37"/>
      <c r="CI197" s="37"/>
      <c r="CJ197" s="37"/>
      <c r="CK197" s="37"/>
      <c r="CL197" s="37"/>
      <c r="CM197" s="37"/>
      <c r="CN197" s="37"/>
      <c r="CO197" s="37"/>
      <c r="CP197" s="37"/>
      <c r="CQ197" s="37"/>
      <c r="CR197" s="37"/>
      <c r="CS197" s="37"/>
      <c r="CT197" s="37"/>
      <c r="CU197" s="37"/>
    </row>
    <row r="198" spans="1:99" ht="33.75" customHeight="1" x14ac:dyDescent="0.3">
      <c r="A198" s="65"/>
      <c r="B198" s="59"/>
      <c r="C198" s="60">
        <v>20</v>
      </c>
      <c r="D198" s="58" t="s">
        <v>74</v>
      </c>
      <c r="E198" s="11">
        <v>1</v>
      </c>
      <c r="F198" s="24" t="s">
        <v>144</v>
      </c>
      <c r="G198" s="26">
        <v>8</v>
      </c>
      <c r="H198" s="26">
        <v>7</v>
      </c>
      <c r="I198" s="26">
        <v>8</v>
      </c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  <c r="BA198" s="52"/>
      <c r="BB198" s="52"/>
      <c r="BC198" s="52"/>
      <c r="BD198" s="52"/>
      <c r="BE198" s="52"/>
      <c r="BF198" s="52"/>
      <c r="BG198" s="52"/>
      <c r="BH198" s="52"/>
      <c r="BI198" s="36">
        <f t="shared" ref="BI198:BZ198" si="41">AVERAGEIF(G198:G206,"&gt;0")</f>
        <v>8</v>
      </c>
      <c r="BJ198" s="36">
        <f t="shared" si="41"/>
        <v>7.666666666666667</v>
      </c>
      <c r="BK198" s="36">
        <f t="shared" si="41"/>
        <v>8.1111111111111107</v>
      </c>
      <c r="BL198" s="36" t="e">
        <f t="shared" si="41"/>
        <v>#DIV/0!</v>
      </c>
      <c r="BM198" s="36" t="e">
        <f t="shared" si="41"/>
        <v>#DIV/0!</v>
      </c>
      <c r="BN198" s="36" t="e">
        <f t="shared" si="41"/>
        <v>#DIV/0!</v>
      </c>
      <c r="BO198" s="36" t="e">
        <f t="shared" si="41"/>
        <v>#DIV/0!</v>
      </c>
      <c r="BP198" s="36" t="e">
        <f t="shared" si="41"/>
        <v>#DIV/0!</v>
      </c>
      <c r="BQ198" s="36" t="e">
        <f t="shared" si="41"/>
        <v>#DIV/0!</v>
      </c>
      <c r="BR198" s="36" t="e">
        <f t="shared" si="41"/>
        <v>#DIV/0!</v>
      </c>
      <c r="BS198" s="36" t="e">
        <f t="shared" si="41"/>
        <v>#DIV/0!</v>
      </c>
      <c r="BT198" s="36" t="e">
        <f t="shared" si="41"/>
        <v>#DIV/0!</v>
      </c>
      <c r="BU198" s="36" t="e">
        <f t="shared" si="41"/>
        <v>#DIV/0!</v>
      </c>
      <c r="BV198" s="36" t="e">
        <f t="shared" si="41"/>
        <v>#DIV/0!</v>
      </c>
      <c r="BW198" s="36" t="e">
        <f t="shared" si="41"/>
        <v>#DIV/0!</v>
      </c>
      <c r="BX198" s="36" t="e">
        <f t="shared" si="41"/>
        <v>#DIV/0!</v>
      </c>
      <c r="BY198" s="36" t="e">
        <f t="shared" si="41"/>
        <v>#DIV/0!</v>
      </c>
      <c r="BZ198" s="36" t="e">
        <f t="shared" si="41"/>
        <v>#DIV/0!</v>
      </c>
      <c r="CA198" s="36" t="e">
        <f>AVERAGEIF(#REF!,"&gt;0")</f>
        <v>#REF!</v>
      </c>
      <c r="CB198" s="36" t="e">
        <f>AVERAGEIF(#REF!,"&gt;0")</f>
        <v>#REF!</v>
      </c>
      <c r="CC198" s="36">
        <f>4%</f>
        <v>0.04</v>
      </c>
      <c r="CD198" s="36">
        <f t="shared" ref="CD198:CU198" si="42">BI198*$CC$198</f>
        <v>0.32</v>
      </c>
      <c r="CE198" s="36">
        <f t="shared" si="42"/>
        <v>0.3066666666666667</v>
      </c>
      <c r="CF198" s="36">
        <f t="shared" si="42"/>
        <v>0.32444444444444442</v>
      </c>
      <c r="CG198" s="36" t="e">
        <f t="shared" si="42"/>
        <v>#DIV/0!</v>
      </c>
      <c r="CH198" s="36" t="e">
        <f t="shared" si="42"/>
        <v>#DIV/0!</v>
      </c>
      <c r="CI198" s="36" t="e">
        <f t="shared" si="42"/>
        <v>#DIV/0!</v>
      </c>
      <c r="CJ198" s="36" t="e">
        <f t="shared" si="42"/>
        <v>#DIV/0!</v>
      </c>
      <c r="CK198" s="36" t="e">
        <f t="shared" si="42"/>
        <v>#DIV/0!</v>
      </c>
      <c r="CL198" s="36" t="e">
        <f t="shared" si="42"/>
        <v>#DIV/0!</v>
      </c>
      <c r="CM198" s="36" t="e">
        <f t="shared" si="42"/>
        <v>#DIV/0!</v>
      </c>
      <c r="CN198" s="36" t="e">
        <f t="shared" si="42"/>
        <v>#DIV/0!</v>
      </c>
      <c r="CO198" s="36" t="e">
        <f t="shared" si="42"/>
        <v>#DIV/0!</v>
      </c>
      <c r="CP198" s="36" t="e">
        <f t="shared" si="42"/>
        <v>#DIV/0!</v>
      </c>
      <c r="CQ198" s="36" t="e">
        <f t="shared" si="42"/>
        <v>#DIV/0!</v>
      </c>
      <c r="CR198" s="36" t="e">
        <f t="shared" si="42"/>
        <v>#DIV/0!</v>
      </c>
      <c r="CS198" s="36" t="e">
        <f t="shared" si="42"/>
        <v>#DIV/0!</v>
      </c>
      <c r="CT198" s="36" t="e">
        <f t="shared" si="42"/>
        <v>#DIV/0!</v>
      </c>
      <c r="CU198" s="36" t="e">
        <f t="shared" si="42"/>
        <v>#DIV/0!</v>
      </c>
    </row>
    <row r="199" spans="1:99" ht="33.75" customHeight="1" x14ac:dyDescent="0.3">
      <c r="A199" s="65"/>
      <c r="B199" s="59"/>
      <c r="C199" s="61"/>
      <c r="D199" s="59"/>
      <c r="E199" s="11">
        <v>2</v>
      </c>
      <c r="F199" s="24" t="s">
        <v>145</v>
      </c>
      <c r="G199" s="26">
        <v>8</v>
      </c>
      <c r="H199" s="26">
        <v>7</v>
      </c>
      <c r="I199" s="26">
        <v>8</v>
      </c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2"/>
      <c r="BF199" s="52"/>
      <c r="BG199" s="52"/>
      <c r="BH199" s="52"/>
      <c r="BI199" s="37"/>
      <c r="BJ199" s="37"/>
      <c r="BK199" s="37"/>
      <c r="BL199" s="37"/>
      <c r="BM199" s="37"/>
      <c r="BN199" s="37"/>
      <c r="BO199" s="37"/>
      <c r="BP199" s="37"/>
      <c r="BQ199" s="37"/>
      <c r="BR199" s="37"/>
      <c r="BS199" s="37"/>
      <c r="BT199" s="37"/>
      <c r="BU199" s="37"/>
      <c r="BV199" s="37"/>
      <c r="BW199" s="37"/>
      <c r="BX199" s="37"/>
      <c r="BY199" s="37"/>
      <c r="BZ199" s="37"/>
      <c r="CA199" s="37"/>
      <c r="CB199" s="37"/>
      <c r="CC199" s="37"/>
      <c r="CD199" s="37"/>
      <c r="CE199" s="37"/>
      <c r="CF199" s="37"/>
      <c r="CG199" s="37"/>
      <c r="CH199" s="37"/>
      <c r="CI199" s="37"/>
      <c r="CJ199" s="37"/>
      <c r="CK199" s="37"/>
      <c r="CL199" s="37"/>
      <c r="CM199" s="37"/>
      <c r="CN199" s="37"/>
      <c r="CO199" s="37"/>
      <c r="CP199" s="37"/>
      <c r="CQ199" s="37"/>
      <c r="CR199" s="37"/>
      <c r="CS199" s="37"/>
      <c r="CT199" s="37"/>
      <c r="CU199" s="37"/>
    </row>
    <row r="200" spans="1:99" ht="33.75" customHeight="1" x14ac:dyDescent="0.3">
      <c r="A200" s="65"/>
      <c r="B200" s="59"/>
      <c r="C200" s="61"/>
      <c r="D200" s="59"/>
      <c r="E200" s="11">
        <v>3</v>
      </c>
      <c r="F200" s="24" t="s">
        <v>146</v>
      </c>
      <c r="G200" s="26">
        <v>8</v>
      </c>
      <c r="H200" s="26">
        <v>8</v>
      </c>
      <c r="I200" s="26">
        <v>8</v>
      </c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  <c r="BA200" s="52"/>
      <c r="BB200" s="52"/>
      <c r="BC200" s="52"/>
      <c r="BD200" s="52"/>
      <c r="BE200" s="52"/>
      <c r="BF200" s="52"/>
      <c r="BG200" s="52"/>
      <c r="BH200" s="52"/>
      <c r="BI200" s="37"/>
      <c r="BJ200" s="37"/>
      <c r="BK200" s="37"/>
      <c r="BL200" s="37"/>
      <c r="BM200" s="37"/>
      <c r="BN200" s="37"/>
      <c r="BO200" s="37"/>
      <c r="BP200" s="37"/>
      <c r="BQ200" s="37"/>
      <c r="BR200" s="37"/>
      <c r="BS200" s="37"/>
      <c r="BT200" s="37"/>
      <c r="BU200" s="37"/>
      <c r="BV200" s="37"/>
      <c r="BW200" s="37"/>
      <c r="BX200" s="37"/>
      <c r="BY200" s="37"/>
      <c r="BZ200" s="37"/>
      <c r="CA200" s="37"/>
      <c r="CB200" s="37"/>
      <c r="CC200" s="37"/>
      <c r="CD200" s="37"/>
      <c r="CE200" s="37"/>
      <c r="CF200" s="37"/>
      <c r="CG200" s="37"/>
      <c r="CH200" s="37"/>
      <c r="CI200" s="37"/>
      <c r="CJ200" s="37"/>
      <c r="CK200" s="37"/>
      <c r="CL200" s="37"/>
      <c r="CM200" s="37"/>
      <c r="CN200" s="37"/>
      <c r="CO200" s="37"/>
      <c r="CP200" s="37"/>
      <c r="CQ200" s="37"/>
      <c r="CR200" s="37"/>
      <c r="CS200" s="37"/>
      <c r="CT200" s="37"/>
      <c r="CU200" s="37"/>
    </row>
    <row r="201" spans="1:99" ht="32.25" customHeight="1" x14ac:dyDescent="0.3">
      <c r="A201" s="65"/>
      <c r="B201" s="59"/>
      <c r="C201" s="61"/>
      <c r="D201" s="59"/>
      <c r="E201" s="11">
        <v>4</v>
      </c>
      <c r="F201" s="24" t="s">
        <v>147</v>
      </c>
      <c r="G201" s="26">
        <v>8</v>
      </c>
      <c r="H201" s="26">
        <v>8</v>
      </c>
      <c r="I201" s="26">
        <v>8</v>
      </c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  <c r="BF201" s="52"/>
      <c r="BG201" s="52"/>
      <c r="BH201" s="52"/>
      <c r="BI201" s="37">
        <f t="shared" ref="BI201:BZ201" si="43">IF(COUNT(G201:G208)=COUNT($E$201:$E$208),SUM(G201:G208)/COUNT(G201:G208)*10,"Isian Belum Lengkap")</f>
        <v>81.25</v>
      </c>
      <c r="BJ201" s="37">
        <f t="shared" si="43"/>
        <v>76.25</v>
      </c>
      <c r="BK201" s="37">
        <f t="shared" si="43"/>
        <v>81.25</v>
      </c>
      <c r="BL201" s="37" t="str">
        <f t="shared" si="43"/>
        <v>Isian Belum Lengkap</v>
      </c>
      <c r="BM201" s="37" t="str">
        <f t="shared" si="43"/>
        <v>Isian Belum Lengkap</v>
      </c>
      <c r="BN201" s="37" t="str">
        <f t="shared" si="43"/>
        <v>Isian Belum Lengkap</v>
      </c>
      <c r="BO201" s="37" t="str">
        <f t="shared" si="43"/>
        <v>Isian Belum Lengkap</v>
      </c>
      <c r="BP201" s="37" t="str">
        <f t="shared" si="43"/>
        <v>Isian Belum Lengkap</v>
      </c>
      <c r="BQ201" s="37" t="str">
        <f t="shared" si="43"/>
        <v>Isian Belum Lengkap</v>
      </c>
      <c r="BR201" s="37" t="str">
        <f t="shared" si="43"/>
        <v>Isian Belum Lengkap</v>
      </c>
      <c r="BS201" s="37" t="str">
        <f t="shared" si="43"/>
        <v>Isian Belum Lengkap</v>
      </c>
      <c r="BT201" s="37" t="str">
        <f t="shared" si="43"/>
        <v>Isian Belum Lengkap</v>
      </c>
      <c r="BU201" s="37" t="str">
        <f t="shared" si="43"/>
        <v>Isian Belum Lengkap</v>
      </c>
      <c r="BV201" s="37" t="str">
        <f t="shared" si="43"/>
        <v>Isian Belum Lengkap</v>
      </c>
      <c r="BW201" s="37" t="str">
        <f t="shared" si="43"/>
        <v>Isian Belum Lengkap</v>
      </c>
      <c r="BX201" s="37" t="str">
        <f t="shared" si="43"/>
        <v>Isian Belum Lengkap</v>
      </c>
      <c r="BY201" s="37" t="str">
        <f t="shared" si="43"/>
        <v>Isian Belum Lengkap</v>
      </c>
      <c r="BZ201" s="37" t="str">
        <f t="shared" si="43"/>
        <v>Isian Belum Lengkap</v>
      </c>
      <c r="CA201" s="37" t="str">
        <f>IF(COUNT(#REF!)=COUNT($E$201:$E$208),SUM(#REF!)/COUNT(#REF!)*10,"Isian Belum Lengkap")</f>
        <v>Isian Belum Lengkap</v>
      </c>
      <c r="CB201" s="37" t="str">
        <f>IF(COUNT(#REF!)=COUNT($E$201:$E$208),SUM(#REF!)/COUNT(#REF!)*10,"Isian Belum Lengkap")</f>
        <v>Isian Belum Lengkap</v>
      </c>
      <c r="CC201" s="37"/>
      <c r="CD201" s="37">
        <f t="shared" ref="CD201:CU201" si="44">BI201*$CC$201</f>
        <v>0</v>
      </c>
      <c r="CE201" s="37">
        <f t="shared" si="44"/>
        <v>0</v>
      </c>
      <c r="CF201" s="37">
        <f t="shared" si="44"/>
        <v>0</v>
      </c>
      <c r="CG201" s="37" t="e">
        <f t="shared" si="44"/>
        <v>#VALUE!</v>
      </c>
      <c r="CH201" s="37" t="e">
        <f t="shared" si="44"/>
        <v>#VALUE!</v>
      </c>
      <c r="CI201" s="37" t="e">
        <f t="shared" si="44"/>
        <v>#VALUE!</v>
      </c>
      <c r="CJ201" s="37" t="e">
        <f t="shared" si="44"/>
        <v>#VALUE!</v>
      </c>
      <c r="CK201" s="37" t="e">
        <f t="shared" si="44"/>
        <v>#VALUE!</v>
      </c>
      <c r="CL201" s="37" t="e">
        <f t="shared" si="44"/>
        <v>#VALUE!</v>
      </c>
      <c r="CM201" s="37" t="e">
        <f t="shared" si="44"/>
        <v>#VALUE!</v>
      </c>
      <c r="CN201" s="37" t="e">
        <f t="shared" si="44"/>
        <v>#VALUE!</v>
      </c>
      <c r="CO201" s="37" t="e">
        <f t="shared" si="44"/>
        <v>#VALUE!</v>
      </c>
      <c r="CP201" s="37" t="e">
        <f t="shared" si="44"/>
        <v>#VALUE!</v>
      </c>
      <c r="CQ201" s="37" t="e">
        <f t="shared" si="44"/>
        <v>#VALUE!</v>
      </c>
      <c r="CR201" s="37" t="e">
        <f t="shared" si="44"/>
        <v>#VALUE!</v>
      </c>
      <c r="CS201" s="37" t="e">
        <f t="shared" si="44"/>
        <v>#VALUE!</v>
      </c>
      <c r="CT201" s="37" t="e">
        <f t="shared" si="44"/>
        <v>#VALUE!</v>
      </c>
      <c r="CU201" s="37" t="e">
        <f t="shared" si="44"/>
        <v>#VALUE!</v>
      </c>
    </row>
    <row r="202" spans="1:99" ht="32.25" customHeight="1" x14ac:dyDescent="0.3">
      <c r="A202" s="65"/>
      <c r="B202" s="59"/>
      <c r="C202" s="61"/>
      <c r="D202" s="59"/>
      <c r="E202" s="11">
        <v>5</v>
      </c>
      <c r="F202" s="24" t="s">
        <v>148</v>
      </c>
      <c r="G202" s="26">
        <v>7</v>
      </c>
      <c r="H202" s="26">
        <v>7</v>
      </c>
      <c r="I202" s="26">
        <v>8</v>
      </c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  <c r="BA202" s="52"/>
      <c r="BB202" s="52"/>
      <c r="BC202" s="52"/>
      <c r="BD202" s="52"/>
      <c r="BE202" s="52"/>
      <c r="BF202" s="52"/>
      <c r="BG202" s="52"/>
      <c r="BH202" s="52"/>
      <c r="BI202" s="37"/>
      <c r="BJ202" s="37"/>
      <c r="BK202" s="37"/>
      <c r="BL202" s="37"/>
      <c r="BM202" s="37"/>
      <c r="BN202" s="37"/>
      <c r="BO202" s="37"/>
      <c r="BP202" s="37"/>
      <c r="BQ202" s="37"/>
      <c r="BR202" s="37"/>
      <c r="BS202" s="37"/>
      <c r="BT202" s="37"/>
      <c r="BU202" s="37"/>
      <c r="BV202" s="37"/>
      <c r="BW202" s="37"/>
      <c r="BX202" s="37"/>
      <c r="BY202" s="37"/>
      <c r="BZ202" s="37"/>
      <c r="CA202" s="37"/>
      <c r="CB202" s="37"/>
      <c r="CC202" s="37"/>
      <c r="CD202" s="37"/>
      <c r="CE202" s="37"/>
      <c r="CF202" s="37"/>
      <c r="CG202" s="37"/>
      <c r="CH202" s="37"/>
      <c r="CI202" s="37"/>
      <c r="CJ202" s="37"/>
      <c r="CK202" s="37"/>
      <c r="CL202" s="37"/>
      <c r="CM202" s="37"/>
      <c r="CN202" s="37"/>
      <c r="CO202" s="37"/>
      <c r="CP202" s="37"/>
      <c r="CQ202" s="37"/>
      <c r="CR202" s="37"/>
      <c r="CS202" s="37"/>
      <c r="CT202" s="37"/>
      <c r="CU202" s="37"/>
    </row>
    <row r="203" spans="1:99" ht="32.25" customHeight="1" x14ac:dyDescent="0.3">
      <c r="A203" s="65"/>
      <c r="B203" s="59"/>
      <c r="C203" s="61"/>
      <c r="D203" s="59"/>
      <c r="E203" s="11">
        <v>6</v>
      </c>
      <c r="F203" s="24" t="s">
        <v>91</v>
      </c>
      <c r="G203" s="26">
        <v>8</v>
      </c>
      <c r="H203" s="26">
        <v>8</v>
      </c>
      <c r="I203" s="26">
        <v>8</v>
      </c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  <c r="BA203" s="52"/>
      <c r="BB203" s="52"/>
      <c r="BC203" s="52"/>
      <c r="BD203" s="52"/>
      <c r="BE203" s="52"/>
      <c r="BF203" s="52"/>
      <c r="BG203" s="52"/>
      <c r="BH203" s="52"/>
      <c r="BI203" s="37"/>
      <c r="BJ203" s="37"/>
      <c r="BK203" s="37"/>
      <c r="BL203" s="37"/>
      <c r="BM203" s="37"/>
      <c r="BN203" s="37"/>
      <c r="BO203" s="37"/>
      <c r="BP203" s="37"/>
      <c r="BQ203" s="37"/>
      <c r="BR203" s="37"/>
      <c r="BS203" s="37"/>
      <c r="BT203" s="37"/>
      <c r="BU203" s="37"/>
      <c r="BV203" s="37"/>
      <c r="BW203" s="37"/>
      <c r="BX203" s="37"/>
      <c r="BY203" s="37"/>
      <c r="BZ203" s="37"/>
      <c r="CA203" s="37"/>
      <c r="CB203" s="37"/>
      <c r="CC203" s="37"/>
      <c r="CD203" s="37"/>
      <c r="CE203" s="37"/>
      <c r="CF203" s="37"/>
      <c r="CG203" s="37"/>
      <c r="CH203" s="37"/>
      <c r="CI203" s="37"/>
      <c r="CJ203" s="37"/>
      <c r="CK203" s="37"/>
      <c r="CL203" s="37"/>
      <c r="CM203" s="37"/>
      <c r="CN203" s="37"/>
      <c r="CO203" s="37"/>
      <c r="CP203" s="37"/>
      <c r="CQ203" s="37"/>
      <c r="CR203" s="37"/>
      <c r="CS203" s="37"/>
      <c r="CT203" s="37"/>
      <c r="CU203" s="37"/>
    </row>
    <row r="204" spans="1:99" ht="32.25" customHeight="1" x14ac:dyDescent="0.3">
      <c r="A204" s="65"/>
      <c r="B204" s="59"/>
      <c r="C204" s="61"/>
      <c r="D204" s="59"/>
      <c r="E204" s="11">
        <v>7</v>
      </c>
      <c r="F204" s="24" t="s">
        <v>92</v>
      </c>
      <c r="G204" s="26">
        <v>9</v>
      </c>
      <c r="H204" s="26">
        <v>9</v>
      </c>
      <c r="I204" s="26">
        <v>9</v>
      </c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  <c r="BA204" s="52"/>
      <c r="BB204" s="52"/>
      <c r="BC204" s="52"/>
      <c r="BD204" s="52"/>
      <c r="BE204" s="52"/>
      <c r="BF204" s="52"/>
      <c r="BG204" s="52"/>
      <c r="BH204" s="52"/>
      <c r="BI204" s="37"/>
      <c r="BJ204" s="37"/>
      <c r="BK204" s="37"/>
      <c r="BL204" s="37"/>
      <c r="BM204" s="37"/>
      <c r="BN204" s="37"/>
      <c r="BO204" s="37"/>
      <c r="BP204" s="37"/>
      <c r="BQ204" s="37"/>
      <c r="BR204" s="37"/>
      <c r="BS204" s="37"/>
      <c r="BT204" s="37"/>
      <c r="BU204" s="37"/>
      <c r="BV204" s="37"/>
      <c r="BW204" s="37"/>
      <c r="BX204" s="37"/>
      <c r="BY204" s="37"/>
      <c r="BZ204" s="37"/>
      <c r="CA204" s="37"/>
      <c r="CB204" s="37"/>
      <c r="CC204" s="37"/>
      <c r="CD204" s="37"/>
      <c r="CE204" s="37"/>
      <c r="CF204" s="37"/>
      <c r="CG204" s="37"/>
      <c r="CH204" s="37"/>
      <c r="CI204" s="37"/>
      <c r="CJ204" s="37"/>
      <c r="CK204" s="37"/>
      <c r="CL204" s="37"/>
      <c r="CM204" s="37"/>
      <c r="CN204" s="37"/>
      <c r="CO204" s="37"/>
      <c r="CP204" s="37"/>
      <c r="CQ204" s="37"/>
      <c r="CR204" s="37"/>
      <c r="CS204" s="37"/>
      <c r="CT204" s="37"/>
      <c r="CU204" s="37"/>
    </row>
    <row r="205" spans="1:99" ht="32.25" customHeight="1" x14ac:dyDescent="0.3">
      <c r="A205" s="65"/>
      <c r="B205" s="59"/>
      <c r="C205" s="61"/>
      <c r="D205" s="59"/>
      <c r="E205" s="11">
        <v>8</v>
      </c>
      <c r="F205" s="24" t="s">
        <v>93</v>
      </c>
      <c r="G205" s="26">
        <v>8</v>
      </c>
      <c r="H205" s="26">
        <v>7</v>
      </c>
      <c r="I205" s="26">
        <v>8</v>
      </c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  <c r="BA205" s="52"/>
      <c r="BB205" s="52"/>
      <c r="BC205" s="52"/>
      <c r="BD205" s="52"/>
      <c r="BE205" s="52"/>
      <c r="BF205" s="52"/>
      <c r="BG205" s="52"/>
      <c r="BH205" s="52"/>
      <c r="BI205" s="37"/>
      <c r="BJ205" s="37"/>
      <c r="BK205" s="37"/>
      <c r="BL205" s="37"/>
      <c r="BM205" s="37"/>
      <c r="BN205" s="37"/>
      <c r="BO205" s="37"/>
      <c r="BP205" s="37"/>
      <c r="BQ205" s="37"/>
      <c r="BR205" s="37"/>
      <c r="BS205" s="37"/>
      <c r="BT205" s="37"/>
      <c r="BU205" s="37"/>
      <c r="BV205" s="37"/>
      <c r="BW205" s="37"/>
      <c r="BX205" s="37"/>
      <c r="BY205" s="37"/>
      <c r="BZ205" s="37"/>
      <c r="CA205" s="37"/>
      <c r="CB205" s="37"/>
      <c r="CC205" s="37"/>
      <c r="CD205" s="37"/>
      <c r="CE205" s="37"/>
      <c r="CF205" s="37"/>
      <c r="CG205" s="37"/>
      <c r="CH205" s="37"/>
      <c r="CI205" s="37"/>
      <c r="CJ205" s="37"/>
      <c r="CK205" s="37"/>
      <c r="CL205" s="37"/>
      <c r="CM205" s="37"/>
      <c r="CN205" s="37"/>
      <c r="CO205" s="37"/>
      <c r="CP205" s="37"/>
      <c r="CQ205" s="37"/>
      <c r="CR205" s="37"/>
      <c r="CS205" s="37"/>
      <c r="CT205" s="37"/>
      <c r="CU205" s="37"/>
    </row>
    <row r="206" spans="1:99" ht="32.25" customHeight="1" x14ac:dyDescent="0.3">
      <c r="A206" s="65"/>
      <c r="B206" s="59"/>
      <c r="C206" s="61"/>
      <c r="D206" s="59"/>
      <c r="E206" s="11">
        <v>9</v>
      </c>
      <c r="F206" s="24" t="s">
        <v>94</v>
      </c>
      <c r="G206" s="26">
        <v>8</v>
      </c>
      <c r="H206" s="26">
        <v>8</v>
      </c>
      <c r="I206" s="26">
        <v>8</v>
      </c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  <c r="BF206" s="52"/>
      <c r="BG206" s="52"/>
      <c r="BH206" s="52"/>
      <c r="BI206" s="37"/>
      <c r="BJ206" s="37"/>
      <c r="BK206" s="37"/>
      <c r="BL206" s="37"/>
      <c r="BM206" s="37"/>
      <c r="BN206" s="37"/>
      <c r="BO206" s="37"/>
      <c r="BP206" s="37"/>
      <c r="BQ206" s="37"/>
      <c r="BR206" s="37"/>
      <c r="BS206" s="37"/>
      <c r="BT206" s="37"/>
      <c r="BU206" s="37"/>
      <c r="BV206" s="37"/>
      <c r="BW206" s="37"/>
      <c r="BX206" s="37"/>
      <c r="BY206" s="37"/>
      <c r="BZ206" s="37"/>
      <c r="CA206" s="37"/>
      <c r="CB206" s="37"/>
      <c r="CC206" s="37"/>
      <c r="CD206" s="37"/>
      <c r="CE206" s="37"/>
      <c r="CF206" s="37"/>
      <c r="CG206" s="37"/>
      <c r="CH206" s="37"/>
      <c r="CI206" s="37"/>
      <c r="CJ206" s="37"/>
      <c r="CK206" s="37"/>
      <c r="CL206" s="37"/>
      <c r="CM206" s="37"/>
      <c r="CN206" s="37"/>
      <c r="CO206" s="37"/>
      <c r="CP206" s="37"/>
      <c r="CQ206" s="37"/>
      <c r="CR206" s="37"/>
      <c r="CS206" s="37"/>
      <c r="CT206" s="37"/>
      <c r="CU206" s="37"/>
    </row>
    <row r="207" spans="1:99" ht="32.25" customHeight="1" x14ac:dyDescent="0.3">
      <c r="A207" s="65"/>
      <c r="B207" s="59"/>
      <c r="C207" s="60">
        <v>21</v>
      </c>
      <c r="D207" s="58" t="s">
        <v>75</v>
      </c>
      <c r="E207" s="11">
        <v>1</v>
      </c>
      <c r="F207" s="24" t="s">
        <v>149</v>
      </c>
      <c r="G207" s="26">
        <v>8</v>
      </c>
      <c r="H207" s="26">
        <v>7</v>
      </c>
      <c r="I207" s="26">
        <v>8</v>
      </c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2"/>
      <c r="BF207" s="52"/>
      <c r="BG207" s="52"/>
      <c r="BH207" s="52"/>
      <c r="BI207" s="36">
        <f t="shared" ref="BI207:BZ207" si="45">AVERAGEIF(G207:G213,"&gt;0")</f>
        <v>8.1428571428571423</v>
      </c>
      <c r="BJ207" s="36">
        <f t="shared" si="45"/>
        <v>7.5714285714285712</v>
      </c>
      <c r="BK207" s="36">
        <f t="shared" si="45"/>
        <v>8.1428571428571423</v>
      </c>
      <c r="BL207" s="36" t="e">
        <f t="shared" si="45"/>
        <v>#DIV/0!</v>
      </c>
      <c r="BM207" s="36" t="e">
        <f t="shared" si="45"/>
        <v>#DIV/0!</v>
      </c>
      <c r="BN207" s="36" t="e">
        <f t="shared" si="45"/>
        <v>#DIV/0!</v>
      </c>
      <c r="BO207" s="36" t="e">
        <f t="shared" si="45"/>
        <v>#DIV/0!</v>
      </c>
      <c r="BP207" s="36" t="e">
        <f t="shared" si="45"/>
        <v>#DIV/0!</v>
      </c>
      <c r="BQ207" s="36" t="e">
        <f t="shared" si="45"/>
        <v>#DIV/0!</v>
      </c>
      <c r="BR207" s="36" t="e">
        <f t="shared" si="45"/>
        <v>#DIV/0!</v>
      </c>
      <c r="BS207" s="36" t="e">
        <f t="shared" si="45"/>
        <v>#DIV/0!</v>
      </c>
      <c r="BT207" s="36" t="e">
        <f t="shared" si="45"/>
        <v>#DIV/0!</v>
      </c>
      <c r="BU207" s="36" t="e">
        <f t="shared" si="45"/>
        <v>#DIV/0!</v>
      </c>
      <c r="BV207" s="36" t="e">
        <f t="shared" si="45"/>
        <v>#DIV/0!</v>
      </c>
      <c r="BW207" s="36" t="e">
        <f t="shared" si="45"/>
        <v>#DIV/0!</v>
      </c>
      <c r="BX207" s="36" t="e">
        <f t="shared" si="45"/>
        <v>#DIV/0!</v>
      </c>
      <c r="BY207" s="36" t="e">
        <f t="shared" si="45"/>
        <v>#DIV/0!</v>
      </c>
      <c r="BZ207" s="36" t="e">
        <f t="shared" si="45"/>
        <v>#DIV/0!</v>
      </c>
      <c r="CA207" s="36" t="e">
        <f>AVERAGEIF(#REF!,"&gt;0")</f>
        <v>#REF!</v>
      </c>
      <c r="CB207" s="36" t="e">
        <f>AVERAGEIF(#REF!,"&gt;0")</f>
        <v>#REF!</v>
      </c>
      <c r="CC207" s="36">
        <f>5%</f>
        <v>0.05</v>
      </c>
      <c r="CD207" s="36">
        <f t="shared" ref="CD207:CU207" si="46">BI207*$CC$207</f>
        <v>0.40714285714285714</v>
      </c>
      <c r="CE207" s="36">
        <f t="shared" si="46"/>
        <v>0.37857142857142856</v>
      </c>
      <c r="CF207" s="36">
        <f t="shared" si="46"/>
        <v>0.40714285714285714</v>
      </c>
      <c r="CG207" s="36" t="e">
        <f t="shared" si="46"/>
        <v>#DIV/0!</v>
      </c>
      <c r="CH207" s="36" t="e">
        <f t="shared" si="46"/>
        <v>#DIV/0!</v>
      </c>
      <c r="CI207" s="36" t="e">
        <f t="shared" si="46"/>
        <v>#DIV/0!</v>
      </c>
      <c r="CJ207" s="36" t="e">
        <f t="shared" si="46"/>
        <v>#DIV/0!</v>
      </c>
      <c r="CK207" s="36" t="e">
        <f t="shared" si="46"/>
        <v>#DIV/0!</v>
      </c>
      <c r="CL207" s="36" t="e">
        <f t="shared" si="46"/>
        <v>#DIV/0!</v>
      </c>
      <c r="CM207" s="36" t="e">
        <f t="shared" si="46"/>
        <v>#DIV/0!</v>
      </c>
      <c r="CN207" s="36" t="e">
        <f t="shared" si="46"/>
        <v>#DIV/0!</v>
      </c>
      <c r="CO207" s="36" t="e">
        <f t="shared" si="46"/>
        <v>#DIV/0!</v>
      </c>
      <c r="CP207" s="36" t="e">
        <f t="shared" si="46"/>
        <v>#DIV/0!</v>
      </c>
      <c r="CQ207" s="36" t="e">
        <f t="shared" si="46"/>
        <v>#DIV/0!</v>
      </c>
      <c r="CR207" s="36" t="e">
        <f t="shared" si="46"/>
        <v>#DIV/0!</v>
      </c>
      <c r="CS207" s="36" t="e">
        <f t="shared" si="46"/>
        <v>#DIV/0!</v>
      </c>
      <c r="CT207" s="36" t="e">
        <f t="shared" si="46"/>
        <v>#DIV/0!</v>
      </c>
      <c r="CU207" s="36" t="e">
        <f t="shared" si="46"/>
        <v>#DIV/0!</v>
      </c>
    </row>
    <row r="208" spans="1:99" ht="32.25" customHeight="1" x14ac:dyDescent="0.3">
      <c r="A208" s="65"/>
      <c r="B208" s="59"/>
      <c r="C208" s="61"/>
      <c r="D208" s="59"/>
      <c r="E208" s="11">
        <v>2</v>
      </c>
      <c r="F208" s="24" t="s">
        <v>150</v>
      </c>
      <c r="G208" s="26">
        <v>9</v>
      </c>
      <c r="H208" s="26">
        <v>7</v>
      </c>
      <c r="I208" s="26">
        <v>8</v>
      </c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37"/>
      <c r="BJ208" s="37"/>
      <c r="BK208" s="37"/>
      <c r="BL208" s="37"/>
      <c r="BM208" s="37"/>
      <c r="BN208" s="37"/>
      <c r="BO208" s="37"/>
      <c r="BP208" s="37"/>
      <c r="BQ208" s="37"/>
      <c r="BR208" s="37"/>
      <c r="BS208" s="37"/>
      <c r="BT208" s="37"/>
      <c r="BU208" s="37"/>
      <c r="BV208" s="37"/>
      <c r="BW208" s="37"/>
      <c r="BX208" s="37"/>
      <c r="BY208" s="37"/>
      <c r="BZ208" s="37"/>
      <c r="CA208" s="37"/>
      <c r="CB208" s="37"/>
      <c r="CC208" s="37"/>
      <c r="CD208" s="37"/>
      <c r="CE208" s="37"/>
      <c r="CF208" s="37"/>
      <c r="CG208" s="37"/>
      <c r="CH208" s="37"/>
      <c r="CI208" s="37"/>
      <c r="CJ208" s="37"/>
      <c r="CK208" s="37"/>
      <c r="CL208" s="37"/>
      <c r="CM208" s="37"/>
      <c r="CN208" s="37"/>
      <c r="CO208" s="37"/>
      <c r="CP208" s="37"/>
      <c r="CQ208" s="37"/>
      <c r="CR208" s="37"/>
      <c r="CS208" s="37"/>
      <c r="CT208" s="37"/>
      <c r="CU208" s="37"/>
    </row>
    <row r="209" spans="1:99" ht="32.25" customHeight="1" x14ac:dyDescent="0.3">
      <c r="A209" s="65"/>
      <c r="B209" s="59"/>
      <c r="C209" s="61"/>
      <c r="D209" s="59"/>
      <c r="E209" s="11">
        <v>3</v>
      </c>
      <c r="F209" s="24" t="s">
        <v>151</v>
      </c>
      <c r="G209" s="26">
        <v>7</v>
      </c>
      <c r="H209" s="26">
        <v>7</v>
      </c>
      <c r="I209" s="26">
        <v>8</v>
      </c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  <c r="BB209" s="52"/>
      <c r="BC209" s="52"/>
      <c r="BD209" s="52"/>
      <c r="BE209" s="52"/>
      <c r="BF209" s="52"/>
      <c r="BG209" s="52"/>
      <c r="BH209" s="52"/>
      <c r="BI209" s="37">
        <f t="shared" ref="BI209:BZ209" si="47">IF(COUNT(G209:G220)=COUNT($E$209:$E$220),SUM(G209:G220)/COUNT(G209:G220)*10,"Isian Belum Lengkap")</f>
        <v>81.666666666666657</v>
      </c>
      <c r="BJ209" s="37">
        <f t="shared" si="47"/>
        <v>77.5</v>
      </c>
      <c r="BK209" s="37">
        <f t="shared" si="47"/>
        <v>82.5</v>
      </c>
      <c r="BL209" s="37" t="str">
        <f t="shared" si="47"/>
        <v>Isian Belum Lengkap</v>
      </c>
      <c r="BM209" s="37" t="str">
        <f t="shared" si="47"/>
        <v>Isian Belum Lengkap</v>
      </c>
      <c r="BN209" s="37" t="str">
        <f t="shared" si="47"/>
        <v>Isian Belum Lengkap</v>
      </c>
      <c r="BO209" s="37" t="str">
        <f t="shared" si="47"/>
        <v>Isian Belum Lengkap</v>
      </c>
      <c r="BP209" s="37" t="str">
        <f t="shared" si="47"/>
        <v>Isian Belum Lengkap</v>
      </c>
      <c r="BQ209" s="37" t="str">
        <f t="shared" si="47"/>
        <v>Isian Belum Lengkap</v>
      </c>
      <c r="BR209" s="37" t="str">
        <f t="shared" si="47"/>
        <v>Isian Belum Lengkap</v>
      </c>
      <c r="BS209" s="37" t="str">
        <f t="shared" si="47"/>
        <v>Isian Belum Lengkap</v>
      </c>
      <c r="BT209" s="37" t="str">
        <f t="shared" si="47"/>
        <v>Isian Belum Lengkap</v>
      </c>
      <c r="BU209" s="37" t="str">
        <f t="shared" si="47"/>
        <v>Isian Belum Lengkap</v>
      </c>
      <c r="BV209" s="37" t="str">
        <f t="shared" si="47"/>
        <v>Isian Belum Lengkap</v>
      </c>
      <c r="BW209" s="37" t="str">
        <f t="shared" si="47"/>
        <v>Isian Belum Lengkap</v>
      </c>
      <c r="BX209" s="37" t="str">
        <f t="shared" si="47"/>
        <v>Isian Belum Lengkap</v>
      </c>
      <c r="BY209" s="37" t="str">
        <f t="shared" si="47"/>
        <v>Isian Belum Lengkap</v>
      </c>
      <c r="BZ209" s="37" t="str">
        <f t="shared" si="47"/>
        <v>Isian Belum Lengkap</v>
      </c>
      <c r="CA209" s="37" t="str">
        <f>IF(COUNT(#REF!)=COUNT($E$209:$E$220),SUM(#REF!)/COUNT(#REF!)*10,"Isian Belum Lengkap")</f>
        <v>Isian Belum Lengkap</v>
      </c>
      <c r="CB209" s="37" t="str">
        <f>IF(COUNT(#REF!)=COUNT($E$209:$E$220),SUM(#REF!)/COUNT(#REF!)*10,"Isian Belum Lengkap")</f>
        <v>Isian Belum Lengkap</v>
      </c>
      <c r="CC209" s="37"/>
      <c r="CD209" s="37">
        <f t="shared" ref="CD209:CU209" si="48">BI209*$CC$209</f>
        <v>0</v>
      </c>
      <c r="CE209" s="37">
        <f t="shared" si="48"/>
        <v>0</v>
      </c>
      <c r="CF209" s="37">
        <f t="shared" si="48"/>
        <v>0</v>
      </c>
      <c r="CG209" s="37" t="e">
        <f t="shared" si="48"/>
        <v>#VALUE!</v>
      </c>
      <c r="CH209" s="37" t="e">
        <f t="shared" si="48"/>
        <v>#VALUE!</v>
      </c>
      <c r="CI209" s="37" t="e">
        <f t="shared" si="48"/>
        <v>#VALUE!</v>
      </c>
      <c r="CJ209" s="37" t="e">
        <f t="shared" si="48"/>
        <v>#VALUE!</v>
      </c>
      <c r="CK209" s="37" t="e">
        <f t="shared" si="48"/>
        <v>#VALUE!</v>
      </c>
      <c r="CL209" s="37" t="e">
        <f t="shared" si="48"/>
        <v>#VALUE!</v>
      </c>
      <c r="CM209" s="37" t="e">
        <f t="shared" si="48"/>
        <v>#VALUE!</v>
      </c>
      <c r="CN209" s="37" t="e">
        <f t="shared" si="48"/>
        <v>#VALUE!</v>
      </c>
      <c r="CO209" s="37" t="e">
        <f t="shared" si="48"/>
        <v>#VALUE!</v>
      </c>
      <c r="CP209" s="37" t="e">
        <f t="shared" si="48"/>
        <v>#VALUE!</v>
      </c>
      <c r="CQ209" s="37" t="e">
        <f t="shared" si="48"/>
        <v>#VALUE!</v>
      </c>
      <c r="CR209" s="37" t="e">
        <f t="shared" si="48"/>
        <v>#VALUE!</v>
      </c>
      <c r="CS209" s="37" t="e">
        <f t="shared" si="48"/>
        <v>#VALUE!</v>
      </c>
      <c r="CT209" s="37" t="e">
        <f t="shared" si="48"/>
        <v>#VALUE!</v>
      </c>
      <c r="CU209" s="37" t="e">
        <f t="shared" si="48"/>
        <v>#VALUE!</v>
      </c>
    </row>
    <row r="210" spans="1:99" ht="32.25" customHeight="1" x14ac:dyDescent="0.3">
      <c r="A210" s="65"/>
      <c r="B210" s="59"/>
      <c r="C210" s="61"/>
      <c r="D210" s="59"/>
      <c r="E210" s="11">
        <v>4</v>
      </c>
      <c r="F210" s="24" t="s">
        <v>91</v>
      </c>
      <c r="G210" s="26">
        <v>8</v>
      </c>
      <c r="H210" s="26">
        <v>8</v>
      </c>
      <c r="I210" s="26">
        <v>8</v>
      </c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  <c r="BA210" s="52"/>
      <c r="BB210" s="52"/>
      <c r="BC210" s="52"/>
      <c r="BD210" s="52"/>
      <c r="BE210" s="52"/>
      <c r="BF210" s="52"/>
      <c r="BG210" s="52"/>
      <c r="BH210" s="52"/>
      <c r="BI210" s="37"/>
      <c r="BJ210" s="37"/>
      <c r="BK210" s="37"/>
      <c r="BL210" s="37"/>
      <c r="BM210" s="37"/>
      <c r="BN210" s="37"/>
      <c r="BO210" s="37"/>
      <c r="BP210" s="37"/>
      <c r="BQ210" s="37"/>
      <c r="BR210" s="37"/>
      <c r="BS210" s="37"/>
      <c r="BT210" s="37"/>
      <c r="BU210" s="37"/>
      <c r="BV210" s="37"/>
      <c r="BW210" s="37"/>
      <c r="BX210" s="37"/>
      <c r="BY210" s="37"/>
      <c r="BZ210" s="37"/>
      <c r="CA210" s="37"/>
      <c r="CB210" s="37"/>
      <c r="CC210" s="37"/>
      <c r="CD210" s="37"/>
      <c r="CE210" s="37"/>
      <c r="CF210" s="37"/>
      <c r="CG210" s="37"/>
      <c r="CH210" s="37"/>
      <c r="CI210" s="37"/>
      <c r="CJ210" s="37"/>
      <c r="CK210" s="37"/>
      <c r="CL210" s="37"/>
      <c r="CM210" s="37"/>
      <c r="CN210" s="37"/>
      <c r="CO210" s="37"/>
      <c r="CP210" s="37"/>
      <c r="CQ210" s="37"/>
      <c r="CR210" s="37"/>
      <c r="CS210" s="37"/>
      <c r="CT210" s="37"/>
      <c r="CU210" s="37"/>
    </row>
    <row r="211" spans="1:99" ht="32.25" customHeight="1" x14ac:dyDescent="0.3">
      <c r="A211" s="65"/>
      <c r="B211" s="59"/>
      <c r="C211" s="61"/>
      <c r="D211" s="59"/>
      <c r="E211" s="11">
        <v>5</v>
      </c>
      <c r="F211" s="24" t="s">
        <v>92</v>
      </c>
      <c r="G211" s="26">
        <v>9</v>
      </c>
      <c r="H211" s="26">
        <v>9</v>
      </c>
      <c r="I211" s="26">
        <v>9</v>
      </c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  <c r="BA211" s="52"/>
      <c r="BB211" s="52"/>
      <c r="BC211" s="52"/>
      <c r="BD211" s="52"/>
      <c r="BE211" s="52"/>
      <c r="BF211" s="52"/>
      <c r="BG211" s="52"/>
      <c r="BH211" s="52"/>
      <c r="BI211" s="37"/>
      <c r="BJ211" s="37"/>
      <c r="BK211" s="37"/>
      <c r="BL211" s="37"/>
      <c r="BM211" s="37"/>
      <c r="BN211" s="37"/>
      <c r="BO211" s="37"/>
      <c r="BP211" s="37"/>
      <c r="BQ211" s="37"/>
      <c r="BR211" s="37"/>
      <c r="BS211" s="37"/>
      <c r="BT211" s="37"/>
      <c r="BU211" s="37"/>
      <c r="BV211" s="37"/>
      <c r="BW211" s="37"/>
      <c r="BX211" s="37"/>
      <c r="BY211" s="37"/>
      <c r="BZ211" s="37"/>
      <c r="CA211" s="37"/>
      <c r="CB211" s="37"/>
      <c r="CC211" s="37"/>
      <c r="CD211" s="37"/>
      <c r="CE211" s="37"/>
      <c r="CF211" s="37"/>
      <c r="CG211" s="37"/>
      <c r="CH211" s="37"/>
      <c r="CI211" s="37"/>
      <c r="CJ211" s="37"/>
      <c r="CK211" s="37"/>
      <c r="CL211" s="37"/>
      <c r="CM211" s="37"/>
      <c r="CN211" s="37"/>
      <c r="CO211" s="37"/>
      <c r="CP211" s="37"/>
      <c r="CQ211" s="37"/>
      <c r="CR211" s="37"/>
      <c r="CS211" s="37"/>
      <c r="CT211" s="37"/>
      <c r="CU211" s="37"/>
    </row>
    <row r="212" spans="1:99" ht="32.25" customHeight="1" x14ac:dyDescent="0.3">
      <c r="A212" s="65"/>
      <c r="B212" s="59"/>
      <c r="C212" s="61"/>
      <c r="D212" s="59"/>
      <c r="E212" s="11">
        <v>6</v>
      </c>
      <c r="F212" s="24" t="s">
        <v>93</v>
      </c>
      <c r="G212" s="26">
        <v>8</v>
      </c>
      <c r="H212" s="26">
        <v>7</v>
      </c>
      <c r="I212" s="26">
        <v>8</v>
      </c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  <c r="BA212" s="52"/>
      <c r="BB212" s="52"/>
      <c r="BC212" s="52"/>
      <c r="BD212" s="52"/>
      <c r="BE212" s="52"/>
      <c r="BF212" s="52"/>
      <c r="BG212" s="52"/>
      <c r="BH212" s="52"/>
      <c r="BI212" s="37"/>
      <c r="BJ212" s="37"/>
      <c r="BK212" s="37"/>
      <c r="BL212" s="37"/>
      <c r="BM212" s="37"/>
      <c r="BN212" s="37"/>
      <c r="BO212" s="37"/>
      <c r="BP212" s="37"/>
      <c r="BQ212" s="37"/>
      <c r="BR212" s="37"/>
      <c r="BS212" s="37"/>
      <c r="BT212" s="37"/>
      <c r="BU212" s="37"/>
      <c r="BV212" s="37"/>
      <c r="BW212" s="37"/>
      <c r="BX212" s="37"/>
      <c r="BY212" s="37"/>
      <c r="BZ212" s="37"/>
      <c r="CA212" s="37"/>
      <c r="CB212" s="37"/>
      <c r="CC212" s="37"/>
      <c r="CD212" s="37"/>
      <c r="CE212" s="37"/>
      <c r="CF212" s="37"/>
      <c r="CG212" s="37"/>
      <c r="CH212" s="37"/>
      <c r="CI212" s="37"/>
      <c r="CJ212" s="37"/>
      <c r="CK212" s="37"/>
      <c r="CL212" s="37"/>
      <c r="CM212" s="37"/>
      <c r="CN212" s="37"/>
      <c r="CO212" s="37"/>
      <c r="CP212" s="37"/>
      <c r="CQ212" s="37"/>
      <c r="CR212" s="37"/>
      <c r="CS212" s="37"/>
      <c r="CT212" s="37"/>
      <c r="CU212" s="37"/>
    </row>
    <row r="213" spans="1:99" ht="32.25" customHeight="1" x14ac:dyDescent="0.3">
      <c r="A213" s="65"/>
      <c r="B213" s="59"/>
      <c r="C213" s="61"/>
      <c r="D213" s="59"/>
      <c r="E213" s="11">
        <v>7</v>
      </c>
      <c r="F213" s="24" t="s">
        <v>94</v>
      </c>
      <c r="G213" s="26">
        <v>8</v>
      </c>
      <c r="H213" s="26">
        <v>8</v>
      </c>
      <c r="I213" s="26">
        <v>8</v>
      </c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52"/>
      <c r="BF213" s="52"/>
      <c r="BG213" s="52"/>
      <c r="BH213" s="52"/>
      <c r="BI213" s="37"/>
      <c r="BJ213" s="37"/>
      <c r="BK213" s="37"/>
      <c r="BL213" s="37"/>
      <c r="BM213" s="37"/>
      <c r="BN213" s="37"/>
      <c r="BO213" s="37"/>
      <c r="BP213" s="37"/>
      <c r="BQ213" s="37"/>
      <c r="BR213" s="37"/>
      <c r="BS213" s="37"/>
      <c r="BT213" s="37"/>
      <c r="BU213" s="37"/>
      <c r="BV213" s="37"/>
      <c r="BW213" s="37"/>
      <c r="BX213" s="37"/>
      <c r="BY213" s="37"/>
      <c r="BZ213" s="37"/>
      <c r="CA213" s="37"/>
      <c r="CB213" s="37"/>
      <c r="CC213" s="37"/>
      <c r="CD213" s="37"/>
      <c r="CE213" s="37"/>
      <c r="CF213" s="37"/>
      <c r="CG213" s="37"/>
      <c r="CH213" s="37"/>
      <c r="CI213" s="37"/>
      <c r="CJ213" s="37"/>
      <c r="CK213" s="37"/>
      <c r="CL213" s="37"/>
      <c r="CM213" s="37"/>
      <c r="CN213" s="37"/>
      <c r="CO213" s="37"/>
      <c r="CP213" s="37"/>
      <c r="CQ213" s="37"/>
      <c r="CR213" s="37"/>
      <c r="CS213" s="37"/>
      <c r="CT213" s="37"/>
      <c r="CU213" s="37"/>
    </row>
    <row r="214" spans="1:99" ht="32.25" customHeight="1" x14ac:dyDescent="0.3">
      <c r="A214" s="65"/>
      <c r="B214" s="59"/>
      <c r="C214" s="60">
        <v>22</v>
      </c>
      <c r="D214" s="58" t="s">
        <v>76</v>
      </c>
      <c r="E214" s="11">
        <v>1</v>
      </c>
      <c r="F214" s="24" t="s">
        <v>152</v>
      </c>
      <c r="G214" s="26">
        <v>9</v>
      </c>
      <c r="H214" s="26">
        <v>7</v>
      </c>
      <c r="I214" s="26">
        <v>9</v>
      </c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36">
        <f t="shared" ref="BI214:BZ214" si="49">AVERAGEIF(G214:G220,"&gt;0")</f>
        <v>8.2857142857142865</v>
      </c>
      <c r="BJ214" s="36">
        <f t="shared" si="49"/>
        <v>7.7142857142857144</v>
      </c>
      <c r="BK214" s="36">
        <f t="shared" si="49"/>
        <v>8.2857142857142865</v>
      </c>
      <c r="BL214" s="36" t="e">
        <f t="shared" si="49"/>
        <v>#DIV/0!</v>
      </c>
      <c r="BM214" s="36" t="e">
        <f t="shared" si="49"/>
        <v>#DIV/0!</v>
      </c>
      <c r="BN214" s="36" t="e">
        <f t="shared" si="49"/>
        <v>#DIV/0!</v>
      </c>
      <c r="BO214" s="36" t="e">
        <f t="shared" si="49"/>
        <v>#DIV/0!</v>
      </c>
      <c r="BP214" s="36" t="e">
        <f t="shared" si="49"/>
        <v>#DIV/0!</v>
      </c>
      <c r="BQ214" s="36" t="e">
        <f t="shared" si="49"/>
        <v>#DIV/0!</v>
      </c>
      <c r="BR214" s="36" t="e">
        <f t="shared" si="49"/>
        <v>#DIV/0!</v>
      </c>
      <c r="BS214" s="36" t="e">
        <f t="shared" si="49"/>
        <v>#DIV/0!</v>
      </c>
      <c r="BT214" s="36" t="e">
        <f t="shared" si="49"/>
        <v>#DIV/0!</v>
      </c>
      <c r="BU214" s="36" t="e">
        <f t="shared" si="49"/>
        <v>#DIV/0!</v>
      </c>
      <c r="BV214" s="36" t="e">
        <f t="shared" si="49"/>
        <v>#DIV/0!</v>
      </c>
      <c r="BW214" s="36" t="e">
        <f t="shared" si="49"/>
        <v>#DIV/0!</v>
      </c>
      <c r="BX214" s="36" t="e">
        <f t="shared" si="49"/>
        <v>#DIV/0!</v>
      </c>
      <c r="BY214" s="36" t="e">
        <f t="shared" si="49"/>
        <v>#DIV/0!</v>
      </c>
      <c r="BZ214" s="36" t="e">
        <f t="shared" si="49"/>
        <v>#DIV/0!</v>
      </c>
      <c r="CA214" s="36" t="e">
        <f>AVERAGEIF(#REF!,"&gt;0")</f>
        <v>#REF!</v>
      </c>
      <c r="CB214" s="36" t="e">
        <f>AVERAGEIF(#REF!,"&gt;0")</f>
        <v>#REF!</v>
      </c>
      <c r="CC214" s="36">
        <f>9%</f>
        <v>0.09</v>
      </c>
      <c r="CD214" s="36">
        <f t="shared" ref="CD214:CU214" si="50">BI214*$CC$214</f>
        <v>0.74571428571428577</v>
      </c>
      <c r="CE214" s="36">
        <f t="shared" si="50"/>
        <v>0.69428571428571428</v>
      </c>
      <c r="CF214" s="36">
        <f t="shared" si="50"/>
        <v>0.74571428571428577</v>
      </c>
      <c r="CG214" s="36" t="e">
        <f t="shared" si="50"/>
        <v>#DIV/0!</v>
      </c>
      <c r="CH214" s="36" t="e">
        <f t="shared" si="50"/>
        <v>#DIV/0!</v>
      </c>
      <c r="CI214" s="36" t="e">
        <f t="shared" si="50"/>
        <v>#DIV/0!</v>
      </c>
      <c r="CJ214" s="36" t="e">
        <f t="shared" si="50"/>
        <v>#DIV/0!</v>
      </c>
      <c r="CK214" s="36" t="e">
        <f t="shared" si="50"/>
        <v>#DIV/0!</v>
      </c>
      <c r="CL214" s="36" t="e">
        <f t="shared" si="50"/>
        <v>#DIV/0!</v>
      </c>
      <c r="CM214" s="36" t="e">
        <f t="shared" si="50"/>
        <v>#DIV/0!</v>
      </c>
      <c r="CN214" s="36" t="e">
        <f t="shared" si="50"/>
        <v>#DIV/0!</v>
      </c>
      <c r="CO214" s="36" t="e">
        <f t="shared" si="50"/>
        <v>#DIV/0!</v>
      </c>
      <c r="CP214" s="36" t="e">
        <f t="shared" si="50"/>
        <v>#DIV/0!</v>
      </c>
      <c r="CQ214" s="36" t="e">
        <f t="shared" si="50"/>
        <v>#DIV/0!</v>
      </c>
      <c r="CR214" s="36" t="e">
        <f t="shared" si="50"/>
        <v>#DIV/0!</v>
      </c>
      <c r="CS214" s="36" t="e">
        <f t="shared" si="50"/>
        <v>#DIV/0!</v>
      </c>
      <c r="CT214" s="36" t="e">
        <f t="shared" si="50"/>
        <v>#DIV/0!</v>
      </c>
      <c r="CU214" s="36" t="e">
        <f t="shared" si="50"/>
        <v>#DIV/0!</v>
      </c>
    </row>
    <row r="215" spans="1:99" ht="32.25" customHeight="1" x14ac:dyDescent="0.3">
      <c r="A215" s="65"/>
      <c r="B215" s="59"/>
      <c r="C215" s="61"/>
      <c r="D215" s="59"/>
      <c r="E215" s="11">
        <v>2</v>
      </c>
      <c r="F215" s="24" t="s">
        <v>153</v>
      </c>
      <c r="G215" s="26">
        <v>8</v>
      </c>
      <c r="H215" s="26">
        <v>7</v>
      </c>
      <c r="I215" s="26">
        <v>8</v>
      </c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2"/>
      <c r="BF215" s="52"/>
      <c r="BG215" s="52"/>
      <c r="BH215" s="52"/>
      <c r="BI215" s="37"/>
      <c r="BJ215" s="37"/>
      <c r="BK215" s="37"/>
      <c r="BL215" s="37"/>
      <c r="BM215" s="37"/>
      <c r="BN215" s="37"/>
      <c r="BO215" s="37"/>
      <c r="BP215" s="37"/>
      <c r="BQ215" s="37"/>
      <c r="BR215" s="37"/>
      <c r="BS215" s="37"/>
      <c r="BT215" s="37"/>
      <c r="BU215" s="37"/>
      <c r="BV215" s="37"/>
      <c r="BW215" s="37"/>
      <c r="BX215" s="37"/>
      <c r="BY215" s="37"/>
      <c r="BZ215" s="37"/>
      <c r="CA215" s="37"/>
      <c r="CB215" s="37"/>
      <c r="CC215" s="37"/>
      <c r="CD215" s="37"/>
      <c r="CE215" s="37"/>
      <c r="CF215" s="37"/>
      <c r="CG215" s="37"/>
      <c r="CH215" s="37"/>
      <c r="CI215" s="37"/>
      <c r="CJ215" s="37"/>
      <c r="CK215" s="37"/>
      <c r="CL215" s="37"/>
      <c r="CM215" s="37"/>
      <c r="CN215" s="37"/>
      <c r="CO215" s="37"/>
      <c r="CP215" s="37"/>
      <c r="CQ215" s="37"/>
      <c r="CR215" s="37"/>
      <c r="CS215" s="37"/>
      <c r="CT215" s="37"/>
      <c r="CU215" s="37"/>
    </row>
    <row r="216" spans="1:99" ht="32.25" customHeight="1" x14ac:dyDescent="0.3">
      <c r="A216" s="65"/>
      <c r="B216" s="59"/>
      <c r="C216" s="61"/>
      <c r="D216" s="59"/>
      <c r="E216" s="11">
        <v>3</v>
      </c>
      <c r="F216" s="24" t="s">
        <v>154</v>
      </c>
      <c r="G216" s="26">
        <v>8</v>
      </c>
      <c r="H216" s="26">
        <v>8</v>
      </c>
      <c r="I216" s="26">
        <v>8</v>
      </c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  <c r="BA216" s="52"/>
      <c r="BB216" s="52"/>
      <c r="BC216" s="52"/>
      <c r="BD216" s="52"/>
      <c r="BE216" s="52"/>
      <c r="BF216" s="52"/>
      <c r="BG216" s="52"/>
      <c r="BH216" s="52"/>
      <c r="BI216" s="37"/>
      <c r="BJ216" s="37"/>
      <c r="BK216" s="37"/>
      <c r="BL216" s="37"/>
      <c r="BM216" s="37"/>
      <c r="BN216" s="37"/>
      <c r="BO216" s="37"/>
      <c r="BP216" s="37"/>
      <c r="BQ216" s="37"/>
      <c r="BR216" s="37"/>
      <c r="BS216" s="37"/>
      <c r="BT216" s="37"/>
      <c r="BU216" s="37"/>
      <c r="BV216" s="37"/>
      <c r="BW216" s="37"/>
      <c r="BX216" s="37"/>
      <c r="BY216" s="37"/>
      <c r="BZ216" s="37"/>
      <c r="CA216" s="37"/>
      <c r="CB216" s="37"/>
      <c r="CC216" s="37"/>
      <c r="CD216" s="37"/>
      <c r="CE216" s="37"/>
      <c r="CF216" s="37"/>
      <c r="CG216" s="37"/>
      <c r="CH216" s="37"/>
      <c r="CI216" s="37"/>
      <c r="CJ216" s="37"/>
      <c r="CK216" s="37"/>
      <c r="CL216" s="37"/>
      <c r="CM216" s="37"/>
      <c r="CN216" s="37"/>
      <c r="CO216" s="37"/>
      <c r="CP216" s="37"/>
      <c r="CQ216" s="37"/>
      <c r="CR216" s="37"/>
      <c r="CS216" s="37"/>
      <c r="CT216" s="37"/>
      <c r="CU216" s="37"/>
    </row>
    <row r="217" spans="1:99" ht="32.25" customHeight="1" x14ac:dyDescent="0.3">
      <c r="A217" s="65"/>
      <c r="B217" s="59"/>
      <c r="C217" s="61"/>
      <c r="D217" s="59"/>
      <c r="E217" s="11">
        <v>4</v>
      </c>
      <c r="F217" s="24" t="s">
        <v>91</v>
      </c>
      <c r="G217" s="26">
        <v>8</v>
      </c>
      <c r="H217" s="26">
        <v>8</v>
      </c>
      <c r="I217" s="26">
        <v>8</v>
      </c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  <c r="BA217" s="52"/>
      <c r="BB217" s="52"/>
      <c r="BC217" s="52"/>
      <c r="BD217" s="52"/>
      <c r="BE217" s="52"/>
      <c r="BF217" s="52"/>
      <c r="BG217" s="52"/>
      <c r="BH217" s="52"/>
      <c r="BI217" s="37"/>
      <c r="BJ217" s="37"/>
      <c r="BK217" s="37"/>
      <c r="BL217" s="37"/>
      <c r="BM217" s="37"/>
      <c r="BN217" s="37"/>
      <c r="BO217" s="37"/>
      <c r="BP217" s="37"/>
      <c r="BQ217" s="37"/>
      <c r="BR217" s="37"/>
      <c r="BS217" s="37"/>
      <c r="BT217" s="37"/>
      <c r="BU217" s="37"/>
      <c r="BV217" s="37"/>
      <c r="BW217" s="37"/>
      <c r="BX217" s="37"/>
      <c r="BY217" s="37"/>
      <c r="BZ217" s="37"/>
      <c r="CA217" s="37"/>
      <c r="CB217" s="37"/>
      <c r="CC217" s="37"/>
      <c r="CD217" s="37"/>
      <c r="CE217" s="37"/>
      <c r="CF217" s="37"/>
      <c r="CG217" s="37"/>
      <c r="CH217" s="37"/>
      <c r="CI217" s="37"/>
      <c r="CJ217" s="37"/>
      <c r="CK217" s="37"/>
      <c r="CL217" s="37"/>
      <c r="CM217" s="37"/>
      <c r="CN217" s="37"/>
      <c r="CO217" s="37"/>
      <c r="CP217" s="37"/>
      <c r="CQ217" s="37"/>
      <c r="CR217" s="37"/>
      <c r="CS217" s="37"/>
      <c r="CT217" s="37"/>
      <c r="CU217" s="37"/>
    </row>
    <row r="218" spans="1:99" ht="32.25" customHeight="1" x14ac:dyDescent="0.3">
      <c r="A218" s="65"/>
      <c r="B218" s="59"/>
      <c r="C218" s="61"/>
      <c r="D218" s="59"/>
      <c r="E218" s="11">
        <v>5</v>
      </c>
      <c r="F218" s="24" t="s">
        <v>92</v>
      </c>
      <c r="G218" s="26">
        <v>8</v>
      </c>
      <c r="H218" s="26">
        <v>9</v>
      </c>
      <c r="I218" s="26">
        <v>9</v>
      </c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2"/>
      <c r="BF218" s="52"/>
      <c r="BG218" s="52"/>
      <c r="BH218" s="52"/>
      <c r="BI218" s="37"/>
      <c r="BJ218" s="37"/>
      <c r="BK218" s="37"/>
      <c r="BL218" s="37"/>
      <c r="BM218" s="37"/>
      <c r="BN218" s="37"/>
      <c r="BO218" s="37"/>
      <c r="BP218" s="37"/>
      <c r="BQ218" s="37"/>
      <c r="BR218" s="37"/>
      <c r="BS218" s="37"/>
      <c r="BT218" s="37"/>
      <c r="BU218" s="37"/>
      <c r="BV218" s="37"/>
      <c r="BW218" s="37"/>
      <c r="BX218" s="37"/>
      <c r="BY218" s="37"/>
      <c r="BZ218" s="37"/>
      <c r="CA218" s="37"/>
      <c r="CB218" s="37"/>
      <c r="CC218" s="37"/>
      <c r="CD218" s="37"/>
      <c r="CE218" s="37"/>
      <c r="CF218" s="37"/>
      <c r="CG218" s="37"/>
      <c r="CH218" s="37"/>
      <c r="CI218" s="37"/>
      <c r="CJ218" s="37"/>
      <c r="CK218" s="37"/>
      <c r="CL218" s="37"/>
      <c r="CM218" s="37"/>
      <c r="CN218" s="37"/>
      <c r="CO218" s="37"/>
      <c r="CP218" s="37"/>
      <c r="CQ218" s="37"/>
      <c r="CR218" s="37"/>
      <c r="CS218" s="37"/>
      <c r="CT218" s="37"/>
      <c r="CU218" s="37"/>
    </row>
    <row r="219" spans="1:99" ht="32.25" customHeight="1" x14ac:dyDescent="0.3">
      <c r="A219" s="65"/>
      <c r="B219" s="59"/>
      <c r="C219" s="61"/>
      <c r="D219" s="59"/>
      <c r="E219" s="11">
        <v>6</v>
      </c>
      <c r="F219" s="24" t="s">
        <v>93</v>
      </c>
      <c r="G219" s="26">
        <v>9</v>
      </c>
      <c r="H219" s="26">
        <v>7</v>
      </c>
      <c r="I219" s="26">
        <v>8</v>
      </c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  <c r="BA219" s="52"/>
      <c r="BB219" s="52"/>
      <c r="BC219" s="52"/>
      <c r="BD219" s="52"/>
      <c r="BE219" s="52"/>
      <c r="BF219" s="52"/>
      <c r="BG219" s="52"/>
      <c r="BH219" s="52"/>
      <c r="BI219" s="37"/>
      <c r="BJ219" s="37"/>
      <c r="BK219" s="37"/>
      <c r="BL219" s="37"/>
      <c r="BM219" s="37"/>
      <c r="BN219" s="37"/>
      <c r="BO219" s="37"/>
      <c r="BP219" s="37"/>
      <c r="BQ219" s="37"/>
      <c r="BR219" s="37"/>
      <c r="BS219" s="37"/>
      <c r="BT219" s="37"/>
      <c r="BU219" s="37"/>
      <c r="BV219" s="37"/>
      <c r="BW219" s="37"/>
      <c r="BX219" s="37"/>
      <c r="BY219" s="37"/>
      <c r="BZ219" s="37"/>
      <c r="CA219" s="37"/>
      <c r="CB219" s="37"/>
      <c r="CC219" s="37"/>
      <c r="CD219" s="37"/>
      <c r="CE219" s="37"/>
      <c r="CF219" s="37"/>
      <c r="CG219" s="37"/>
      <c r="CH219" s="37"/>
      <c r="CI219" s="37"/>
      <c r="CJ219" s="37"/>
      <c r="CK219" s="37"/>
      <c r="CL219" s="37"/>
      <c r="CM219" s="37"/>
      <c r="CN219" s="37"/>
      <c r="CO219" s="37"/>
      <c r="CP219" s="37"/>
      <c r="CQ219" s="37"/>
      <c r="CR219" s="37"/>
      <c r="CS219" s="37"/>
      <c r="CT219" s="37"/>
      <c r="CU219" s="37"/>
    </row>
    <row r="220" spans="1:99" ht="32.25" customHeight="1" x14ac:dyDescent="0.3">
      <c r="A220" s="65"/>
      <c r="B220" s="59"/>
      <c r="C220" s="61"/>
      <c r="D220" s="59"/>
      <c r="E220" s="11">
        <v>7</v>
      </c>
      <c r="F220" s="24" t="s">
        <v>94</v>
      </c>
      <c r="G220" s="26">
        <v>8</v>
      </c>
      <c r="H220" s="26">
        <v>8</v>
      </c>
      <c r="I220" s="26">
        <v>8</v>
      </c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  <c r="BB220" s="52"/>
      <c r="BC220" s="52"/>
      <c r="BD220" s="52"/>
      <c r="BE220" s="52"/>
      <c r="BF220" s="52"/>
      <c r="BG220" s="52"/>
      <c r="BH220" s="52"/>
      <c r="BI220" s="37"/>
      <c r="BJ220" s="37"/>
      <c r="BK220" s="37"/>
      <c r="BL220" s="37"/>
      <c r="BM220" s="37"/>
      <c r="BN220" s="37"/>
      <c r="BO220" s="37"/>
      <c r="BP220" s="37"/>
      <c r="BQ220" s="37"/>
      <c r="BR220" s="37"/>
      <c r="BS220" s="37"/>
      <c r="BT220" s="37"/>
      <c r="BU220" s="37"/>
      <c r="BV220" s="37"/>
      <c r="BW220" s="37"/>
      <c r="BX220" s="37"/>
      <c r="BY220" s="37"/>
      <c r="BZ220" s="37"/>
      <c r="CA220" s="37"/>
      <c r="CB220" s="37"/>
      <c r="CC220" s="37"/>
      <c r="CD220" s="37"/>
      <c r="CE220" s="37"/>
      <c r="CF220" s="37"/>
      <c r="CG220" s="37"/>
      <c r="CH220" s="37"/>
      <c r="CI220" s="37"/>
      <c r="CJ220" s="37"/>
      <c r="CK220" s="37"/>
      <c r="CL220" s="37"/>
      <c r="CM220" s="37"/>
      <c r="CN220" s="37"/>
      <c r="CO220" s="37"/>
      <c r="CP220" s="37"/>
      <c r="CQ220" s="37"/>
      <c r="CR220" s="37"/>
      <c r="CS220" s="37"/>
      <c r="CT220" s="37"/>
      <c r="CU220" s="37"/>
    </row>
    <row r="221" spans="1:99" s="3" customFormat="1" ht="30" customHeight="1" x14ac:dyDescent="0.3">
      <c r="A221" s="78" t="s">
        <v>52</v>
      </c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  <c r="AA221" s="78"/>
      <c r="AB221" s="78"/>
      <c r="AC221" s="78"/>
      <c r="AD221" s="78"/>
      <c r="AE221" s="78"/>
      <c r="AF221" s="78"/>
      <c r="AG221" s="78"/>
      <c r="AH221" s="78"/>
      <c r="AI221" s="78"/>
      <c r="AJ221" s="78"/>
      <c r="AK221" s="78"/>
      <c r="AL221" s="78"/>
      <c r="AM221" s="78"/>
      <c r="AN221" s="78"/>
      <c r="AO221" s="78"/>
      <c r="AP221" s="78"/>
      <c r="AQ221" s="78"/>
      <c r="AR221" s="78"/>
      <c r="AS221" s="78"/>
      <c r="AT221" s="78"/>
      <c r="AU221" s="78"/>
      <c r="AV221" s="78"/>
      <c r="AW221" s="78"/>
      <c r="AX221" s="78"/>
      <c r="AY221" s="78"/>
      <c r="AZ221" s="78"/>
      <c r="BA221" s="78"/>
      <c r="BB221" s="78"/>
      <c r="BC221" s="78"/>
      <c r="BD221" s="78"/>
      <c r="BE221" s="78"/>
      <c r="BF221" s="78"/>
      <c r="BG221" s="78"/>
      <c r="BH221" s="78"/>
      <c r="BI221" s="78"/>
      <c r="BJ221" s="78"/>
      <c r="BK221" s="78"/>
      <c r="BL221" s="78"/>
      <c r="BM221" s="78"/>
      <c r="BN221" s="78"/>
      <c r="BO221" s="78"/>
      <c r="BP221" s="78"/>
      <c r="BQ221" s="78"/>
      <c r="BR221" s="78"/>
      <c r="BS221" s="78"/>
      <c r="BT221" s="78"/>
      <c r="BU221" s="78"/>
      <c r="BV221" s="78"/>
      <c r="BW221" s="78"/>
      <c r="BX221" s="78"/>
      <c r="BY221" s="78"/>
      <c r="BZ221" s="78"/>
      <c r="CA221" s="78"/>
      <c r="CB221" s="78"/>
      <c r="CC221" s="78"/>
      <c r="CD221" s="14">
        <f t="shared" ref="CD221:CU221" si="51">CD26+CD36+CD46+CD56+CD66+CD76+CD86+CD96+CD106+CD116+CD126+CD133+CD139+CD147+CD155+CD164+CD173+CD182+CD190+CD198+CD207+CD214</f>
        <v>7.8338571428571431</v>
      </c>
      <c r="CE221" s="14">
        <f t="shared" si="51"/>
        <v>7.4501071428571422</v>
      </c>
      <c r="CF221" s="14">
        <f t="shared" si="51"/>
        <v>7.8802301587301589</v>
      </c>
      <c r="CG221" s="14" t="e">
        <f t="shared" si="51"/>
        <v>#DIV/0!</v>
      </c>
      <c r="CH221" s="14" t="e">
        <f t="shared" si="51"/>
        <v>#DIV/0!</v>
      </c>
      <c r="CI221" s="14" t="e">
        <f t="shared" si="51"/>
        <v>#DIV/0!</v>
      </c>
      <c r="CJ221" s="14" t="e">
        <f t="shared" si="51"/>
        <v>#DIV/0!</v>
      </c>
      <c r="CK221" s="14" t="e">
        <f t="shared" si="51"/>
        <v>#DIV/0!</v>
      </c>
      <c r="CL221" s="14" t="e">
        <f t="shared" si="51"/>
        <v>#DIV/0!</v>
      </c>
      <c r="CM221" s="14" t="e">
        <f t="shared" si="51"/>
        <v>#DIV/0!</v>
      </c>
      <c r="CN221" s="14" t="e">
        <f t="shared" si="51"/>
        <v>#DIV/0!</v>
      </c>
      <c r="CO221" s="14" t="e">
        <f t="shared" si="51"/>
        <v>#DIV/0!</v>
      </c>
      <c r="CP221" s="14" t="e">
        <f t="shared" si="51"/>
        <v>#DIV/0!</v>
      </c>
      <c r="CQ221" s="14" t="e">
        <f t="shared" si="51"/>
        <v>#DIV/0!</v>
      </c>
      <c r="CR221" s="14" t="e">
        <f t="shared" si="51"/>
        <v>#DIV/0!</v>
      </c>
      <c r="CS221" s="14" t="e">
        <f t="shared" si="51"/>
        <v>#DIV/0!</v>
      </c>
      <c r="CT221" s="14" t="e">
        <f t="shared" si="51"/>
        <v>#DIV/0!</v>
      </c>
      <c r="CU221" s="14" t="e">
        <f t="shared" si="51"/>
        <v>#DIV/0!</v>
      </c>
    </row>
  </sheetData>
  <sheetProtection algorithmName="SHA-512" hashValue="qhxm5GG8+d3/4ZsK9bEFwyaNMgLLbfsgB0O1bpV7Lmn8vk1HitKR4Qnw0R8bXmG0AuRH7ZPRjrPQApBTeazqOg==" saltValue="M+3bliQ1KF7Gjyyscw8Jsw==" spinCount="100000" sheet="1" selectLockedCells="1"/>
  <mergeCells count="1094">
    <mergeCell ref="CT46:CT55"/>
    <mergeCell ref="CP56:CP65"/>
    <mergeCell ref="CT56:CT65"/>
    <mergeCell ref="CG46:CG55"/>
    <mergeCell ref="CH46:CH55"/>
    <mergeCell ref="CI46:CI55"/>
    <mergeCell ref="CJ46:CJ55"/>
    <mergeCell ref="CK46:CK55"/>
    <mergeCell ref="CG26:CG35"/>
    <mergeCell ref="CH26:CH35"/>
    <mergeCell ref="CA86:CA95"/>
    <mergeCell ref="CA96:CA105"/>
    <mergeCell ref="CA106:CA115"/>
    <mergeCell ref="CA116:CA125"/>
    <mergeCell ref="CI26:CI35"/>
    <mergeCell ref="CJ26:CJ35"/>
    <mergeCell ref="CK26:CK35"/>
    <mergeCell ref="CL26:CL35"/>
    <mergeCell ref="CP116:CP125"/>
    <mergeCell ref="CG86:CG95"/>
    <mergeCell ref="CH86:CH95"/>
    <mergeCell ref="CI86:CI95"/>
    <mergeCell ref="CJ86:CJ95"/>
    <mergeCell ref="CK86:CK95"/>
    <mergeCell ref="CL86:CL95"/>
    <mergeCell ref="CM86:CM95"/>
    <mergeCell ref="CN86:CN95"/>
    <mergeCell ref="CO86:CO95"/>
    <mergeCell ref="CP86:CP95"/>
    <mergeCell ref="CP76:CP85"/>
    <mergeCell ref="CT76:CT85"/>
    <mergeCell ref="CE46:CE55"/>
    <mergeCell ref="CA155:CA163"/>
    <mergeCell ref="CA164:CA172"/>
    <mergeCell ref="CA173:CA181"/>
    <mergeCell ref="CA182:CA189"/>
    <mergeCell ref="CA190:CA197"/>
    <mergeCell ref="CA198:CA206"/>
    <mergeCell ref="CA207:CA213"/>
    <mergeCell ref="CA214:CA220"/>
    <mergeCell ref="BK147:BK154"/>
    <mergeCell ref="BL147:BL154"/>
    <mergeCell ref="BK164:BK172"/>
    <mergeCell ref="BL164:BL172"/>
    <mergeCell ref="A18:B18"/>
    <mergeCell ref="A19:B19"/>
    <mergeCell ref="A20:B20"/>
    <mergeCell ref="A22:B22"/>
    <mergeCell ref="AV190:AV220"/>
    <mergeCell ref="BW106:BW115"/>
    <mergeCell ref="BX106:BX115"/>
    <mergeCell ref="BV106:BV115"/>
    <mergeCell ref="BI190:BI197"/>
    <mergeCell ref="BI198:BI206"/>
    <mergeCell ref="BI207:BI213"/>
    <mergeCell ref="BL66:BL75"/>
    <mergeCell ref="BM66:BM75"/>
    <mergeCell ref="BN66:BN75"/>
    <mergeCell ref="BO66:BO75"/>
    <mergeCell ref="BP66:BP75"/>
    <mergeCell ref="BJ46:BJ55"/>
    <mergeCell ref="BI116:BI125"/>
    <mergeCell ref="BJ106:BJ115"/>
    <mergeCell ref="BT198:BT206"/>
    <mergeCell ref="A221:CC221"/>
    <mergeCell ref="CF116:CF125"/>
    <mergeCell ref="CD133:CD138"/>
    <mergeCell ref="CE133:CE138"/>
    <mergeCell ref="CD164:CD172"/>
    <mergeCell ref="CE164:CE172"/>
    <mergeCell ref="CF164:CF172"/>
    <mergeCell ref="CD182:CD189"/>
    <mergeCell ref="CE182:CE189"/>
    <mergeCell ref="CF182:CF189"/>
    <mergeCell ref="BY173:BY181"/>
    <mergeCell ref="BZ173:BZ181"/>
    <mergeCell ref="BY182:BY189"/>
    <mergeCell ref="BZ182:BZ189"/>
    <mergeCell ref="B190:B220"/>
    <mergeCell ref="A190:A220"/>
    <mergeCell ref="A21:B21"/>
    <mergeCell ref="BK86:BK95"/>
    <mergeCell ref="BL86:BL95"/>
    <mergeCell ref="BL106:BL115"/>
    <mergeCell ref="BJ116:BJ125"/>
    <mergeCell ref="BK116:BK125"/>
    <mergeCell ref="CA26:CA35"/>
    <mergeCell ref="CA36:CA45"/>
    <mergeCell ref="CA46:CA55"/>
    <mergeCell ref="CA56:CA65"/>
    <mergeCell ref="CA66:CA75"/>
    <mergeCell ref="CA76:CA85"/>
    <mergeCell ref="AB190:AB220"/>
    <mergeCell ref="AC190:AC220"/>
    <mergeCell ref="AD190:AD220"/>
    <mergeCell ref="AU190:AU220"/>
    <mergeCell ref="A1:CF1"/>
    <mergeCell ref="A2:CF2"/>
    <mergeCell ref="CC24:CC25"/>
    <mergeCell ref="A24:A25"/>
    <mergeCell ref="B24:B25"/>
    <mergeCell ref="C24:D25"/>
    <mergeCell ref="E24:F25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BL26:BL35"/>
    <mergeCell ref="BM26:BM35"/>
    <mergeCell ref="BN26:BN35"/>
    <mergeCell ref="BO26:BO35"/>
    <mergeCell ref="BP26:BP35"/>
    <mergeCell ref="A13:B13"/>
    <mergeCell ref="A14:B14"/>
    <mergeCell ref="A15:B15"/>
    <mergeCell ref="A16:B16"/>
    <mergeCell ref="A17:B17"/>
    <mergeCell ref="AY26:AY125"/>
    <mergeCell ref="AZ26:AZ125"/>
    <mergeCell ref="BA26:BA125"/>
    <mergeCell ref="BB26:BB125"/>
    <mergeCell ref="AI26:AI125"/>
    <mergeCell ref="AJ26:AJ125"/>
    <mergeCell ref="CC126:CC132"/>
    <mergeCell ref="CC133:CC138"/>
    <mergeCell ref="CC139:CC146"/>
    <mergeCell ref="CC147:CC154"/>
    <mergeCell ref="CC155:CC163"/>
    <mergeCell ref="BV116:BV125"/>
    <mergeCell ref="BW116:BW125"/>
    <mergeCell ref="BX116:BX125"/>
    <mergeCell ref="BQ126:BQ132"/>
    <mergeCell ref="BR126:BR132"/>
    <mergeCell ref="C214:C220"/>
    <mergeCell ref="CM198:CM206"/>
    <mergeCell ref="CN198:CN206"/>
    <mergeCell ref="CO198:CO206"/>
    <mergeCell ref="CP198:CP206"/>
    <mergeCell ref="Y190:Y220"/>
    <mergeCell ref="Z190:Z220"/>
    <mergeCell ref="BI155:BI163"/>
    <mergeCell ref="BI164:BI172"/>
    <mergeCell ref="CC182:CC189"/>
    <mergeCell ref="CC190:CC197"/>
    <mergeCell ref="CC198:CC206"/>
    <mergeCell ref="BW198:BW206"/>
    <mergeCell ref="BX198:BX206"/>
    <mergeCell ref="BT214:BT220"/>
    <mergeCell ref="BU214:BU220"/>
    <mergeCell ref="BV214:BV220"/>
    <mergeCell ref="BW214:BW220"/>
    <mergeCell ref="CA126:CA132"/>
    <mergeCell ref="CA133:CA138"/>
    <mergeCell ref="CA139:CA146"/>
    <mergeCell ref="CA147:CA154"/>
    <mergeCell ref="BU198:BU206"/>
    <mergeCell ref="BV198:BV206"/>
    <mergeCell ref="CT86:CT95"/>
    <mergeCell ref="BF190:BF220"/>
    <mergeCell ref="AW190:AW220"/>
    <mergeCell ref="AX190:AX220"/>
    <mergeCell ref="AY190:AY220"/>
    <mergeCell ref="AZ190:AZ220"/>
    <mergeCell ref="BA190:BA220"/>
    <mergeCell ref="BB190:BB220"/>
    <mergeCell ref="BC190:BC220"/>
    <mergeCell ref="BD190:BD220"/>
    <mergeCell ref="BE190:BE220"/>
    <mergeCell ref="BI214:BI220"/>
    <mergeCell ref="BJ214:BJ220"/>
    <mergeCell ref="BK214:BK220"/>
    <mergeCell ref="BL214:BL220"/>
    <mergeCell ref="BM214:BM220"/>
    <mergeCell ref="BN214:BN220"/>
    <mergeCell ref="BO214:BO220"/>
    <mergeCell ref="BP214:BP220"/>
    <mergeCell ref="BQ214:BQ220"/>
    <mergeCell ref="BR214:BR220"/>
    <mergeCell ref="BS214:BS220"/>
    <mergeCell ref="BI147:BI154"/>
    <mergeCell ref="CP214:CP220"/>
    <mergeCell ref="BL116:BL125"/>
    <mergeCell ref="CC207:CC213"/>
    <mergeCell ref="CC116:CC125"/>
    <mergeCell ref="CC164:CC172"/>
    <mergeCell ref="CC173:CC181"/>
    <mergeCell ref="BS198:BS206"/>
    <mergeCell ref="BJ164:BJ172"/>
    <mergeCell ref="CD116:CD125"/>
    <mergeCell ref="CE116:CE125"/>
    <mergeCell ref="CT214:CT220"/>
    <mergeCell ref="CG214:CG220"/>
    <mergeCell ref="CH214:CH220"/>
    <mergeCell ref="CI214:CI220"/>
    <mergeCell ref="CJ214:CJ220"/>
    <mergeCell ref="CK214:CK220"/>
    <mergeCell ref="CL214:CL220"/>
    <mergeCell ref="CM214:CM220"/>
    <mergeCell ref="CN214:CN220"/>
    <mergeCell ref="CO214:CO220"/>
    <mergeCell ref="BX164:BX172"/>
    <mergeCell ref="CN133:CN138"/>
    <mergeCell ref="CT116:CT125"/>
    <mergeCell ref="CD126:CD132"/>
    <mergeCell ref="CE126:CE132"/>
    <mergeCell ref="CF126:CF132"/>
    <mergeCell ref="CG126:CG132"/>
    <mergeCell ref="CH126:CH132"/>
    <mergeCell ref="CI126:CI132"/>
    <mergeCell ref="CJ126:CJ132"/>
    <mergeCell ref="CK126:CK132"/>
    <mergeCell ref="CL126:CL132"/>
    <mergeCell ref="CM126:CM132"/>
    <mergeCell ref="CN126:CN132"/>
    <mergeCell ref="CO126:CO132"/>
    <mergeCell ref="BX214:BX220"/>
    <mergeCell ref="CC214:CC220"/>
    <mergeCell ref="CD214:CD220"/>
    <mergeCell ref="CE214:CE220"/>
    <mergeCell ref="CF214:CF220"/>
    <mergeCell ref="BI26:BI35"/>
    <mergeCell ref="BI36:BI45"/>
    <mergeCell ref="BI46:BI55"/>
    <mergeCell ref="BI56:BI65"/>
    <mergeCell ref="BI66:BI75"/>
    <mergeCell ref="BI76:BI85"/>
    <mergeCell ref="BI86:BI95"/>
    <mergeCell ref="BI96:BI105"/>
    <mergeCell ref="BI106:BI115"/>
    <mergeCell ref="CC26:CC35"/>
    <mergeCell ref="CC36:CC45"/>
    <mergeCell ref="CC46:CC55"/>
    <mergeCell ref="CC56:CC65"/>
    <mergeCell ref="CC66:CC75"/>
    <mergeCell ref="CC76:CC85"/>
    <mergeCell ref="CC86:CC95"/>
    <mergeCell ref="CC96:CC105"/>
    <mergeCell ref="CC106:CC115"/>
    <mergeCell ref="BJ26:BJ35"/>
    <mergeCell ref="BK26:BK35"/>
    <mergeCell ref="BK46:BK55"/>
    <mergeCell ref="BL46:BL55"/>
    <mergeCell ref="BM46:BM55"/>
    <mergeCell ref="BN46:BN55"/>
    <mergeCell ref="BO46:BO55"/>
    <mergeCell ref="BP46:BP55"/>
    <mergeCell ref="BJ66:BJ75"/>
    <mergeCell ref="BK66:BK75"/>
    <mergeCell ref="BJ86:BJ95"/>
    <mergeCell ref="BI126:BI132"/>
    <mergeCell ref="BI133:BI138"/>
    <mergeCell ref="BI139:BI146"/>
    <mergeCell ref="BN76:BN85"/>
    <mergeCell ref="BO76:BO85"/>
    <mergeCell ref="BP76:BP85"/>
    <mergeCell ref="BJ96:BJ105"/>
    <mergeCell ref="BK96:BK105"/>
    <mergeCell ref="BL96:BL105"/>
    <mergeCell ref="BM86:BM95"/>
    <mergeCell ref="BN86:BN95"/>
    <mergeCell ref="BO86:BO95"/>
    <mergeCell ref="BP86:BP95"/>
    <mergeCell ref="BJ133:BJ138"/>
    <mergeCell ref="BK133:BK138"/>
    <mergeCell ref="BL133:BL138"/>
    <mergeCell ref="BJ76:BJ85"/>
    <mergeCell ref="BK76:BK85"/>
    <mergeCell ref="BJ126:BJ132"/>
    <mergeCell ref="BK126:BK132"/>
    <mergeCell ref="BL126:BL132"/>
    <mergeCell ref="BM126:BM132"/>
    <mergeCell ref="BN126:BN132"/>
    <mergeCell ref="BO126:BO132"/>
    <mergeCell ref="BP126:BP132"/>
    <mergeCell ref="BO133:BO138"/>
    <mergeCell ref="BP133:BP138"/>
    <mergeCell ref="BK106:BK115"/>
    <mergeCell ref="BJ56:BJ65"/>
    <mergeCell ref="BK56:BK65"/>
    <mergeCell ref="BI173:BI181"/>
    <mergeCell ref="BI182:BI189"/>
    <mergeCell ref="BQ26:BQ35"/>
    <mergeCell ref="BR26:BR35"/>
    <mergeCell ref="BS26:BS35"/>
    <mergeCell ref="BT26:BT35"/>
    <mergeCell ref="BU26:BU35"/>
    <mergeCell ref="BV26:BV35"/>
    <mergeCell ref="BW26:BW35"/>
    <mergeCell ref="BX26:BX35"/>
    <mergeCell ref="BJ36:BJ45"/>
    <mergeCell ref="BK36:BK45"/>
    <mergeCell ref="BL36:BL45"/>
    <mergeCell ref="BM36:BM45"/>
    <mergeCell ref="BN36:BN45"/>
    <mergeCell ref="BO36:BO45"/>
    <mergeCell ref="BP36:BP45"/>
    <mergeCell ref="BQ36:BQ45"/>
    <mergeCell ref="BR36:BR45"/>
    <mergeCell ref="BS36:BS45"/>
    <mergeCell ref="BT36:BT45"/>
    <mergeCell ref="BU36:BU45"/>
    <mergeCell ref="BV36:BV45"/>
    <mergeCell ref="BW36:BW45"/>
    <mergeCell ref="BX36:BX45"/>
    <mergeCell ref="BQ46:BQ55"/>
    <mergeCell ref="BR46:BR55"/>
    <mergeCell ref="BS46:BS55"/>
    <mergeCell ref="BT46:BT55"/>
    <mergeCell ref="BU46:BU55"/>
    <mergeCell ref="BV46:BV55"/>
    <mergeCell ref="BW46:BW55"/>
    <mergeCell ref="BL56:BL65"/>
    <mergeCell ref="BM56:BM65"/>
    <mergeCell ref="BN56:BN65"/>
    <mergeCell ref="BO56:BO65"/>
    <mergeCell ref="BP56:BP65"/>
    <mergeCell ref="BQ56:BQ65"/>
    <mergeCell ref="BR56:BR65"/>
    <mergeCell ref="BS56:BS65"/>
    <mergeCell ref="BT56:BT65"/>
    <mergeCell ref="BU56:BU65"/>
    <mergeCell ref="BV56:BV65"/>
    <mergeCell ref="BW56:BW65"/>
    <mergeCell ref="BX56:BX65"/>
    <mergeCell ref="BR86:BR95"/>
    <mergeCell ref="BS86:BS95"/>
    <mergeCell ref="BT86:BT95"/>
    <mergeCell ref="BU86:BU95"/>
    <mergeCell ref="BQ66:BQ75"/>
    <mergeCell ref="BR66:BR75"/>
    <mergeCell ref="BS66:BS75"/>
    <mergeCell ref="BT66:BT75"/>
    <mergeCell ref="BU66:BU75"/>
    <mergeCell ref="BV66:BV75"/>
    <mergeCell ref="BW66:BW75"/>
    <mergeCell ref="BX66:BX75"/>
    <mergeCell ref="BL76:BL85"/>
    <mergeCell ref="BM76:BM85"/>
    <mergeCell ref="BQ76:BQ85"/>
    <mergeCell ref="BR76:BR85"/>
    <mergeCell ref="BS76:BS85"/>
    <mergeCell ref="BT76:BT85"/>
    <mergeCell ref="BU76:BU85"/>
    <mergeCell ref="BV76:BV85"/>
    <mergeCell ref="BW76:BW85"/>
    <mergeCell ref="BX76:BX85"/>
    <mergeCell ref="BM106:BM115"/>
    <mergeCell ref="BN106:BN115"/>
    <mergeCell ref="BO106:BO115"/>
    <mergeCell ref="BP106:BP115"/>
    <mergeCell ref="BQ106:BQ115"/>
    <mergeCell ref="BR106:BR115"/>
    <mergeCell ref="BS106:BS115"/>
    <mergeCell ref="BT106:BT115"/>
    <mergeCell ref="BU106:BU115"/>
    <mergeCell ref="BV86:BV95"/>
    <mergeCell ref="BW86:BW95"/>
    <mergeCell ref="BX86:BX95"/>
    <mergeCell ref="BM96:BM105"/>
    <mergeCell ref="BN96:BN105"/>
    <mergeCell ref="BO96:BO105"/>
    <mergeCell ref="BP96:BP105"/>
    <mergeCell ref="BQ96:BQ105"/>
    <mergeCell ref="BR96:BR105"/>
    <mergeCell ref="BS96:BS105"/>
    <mergeCell ref="BT96:BT105"/>
    <mergeCell ref="BU96:BU105"/>
    <mergeCell ref="BV96:BV105"/>
    <mergeCell ref="BW96:BW105"/>
    <mergeCell ref="BX96:BX105"/>
    <mergeCell ref="BQ86:BQ95"/>
    <mergeCell ref="BS126:BS132"/>
    <mergeCell ref="BT126:BT132"/>
    <mergeCell ref="BU126:BU132"/>
    <mergeCell ref="BV126:BV132"/>
    <mergeCell ref="BW126:BW132"/>
    <mergeCell ref="BX126:BX132"/>
    <mergeCell ref="BM116:BM125"/>
    <mergeCell ref="BN116:BN125"/>
    <mergeCell ref="BO116:BO125"/>
    <mergeCell ref="BP116:BP125"/>
    <mergeCell ref="BQ116:BQ125"/>
    <mergeCell ref="BR116:BR125"/>
    <mergeCell ref="BS116:BS125"/>
    <mergeCell ref="BT116:BT125"/>
    <mergeCell ref="BU116:BU125"/>
    <mergeCell ref="BJ139:BJ146"/>
    <mergeCell ref="BK139:BK146"/>
    <mergeCell ref="BL139:BL146"/>
    <mergeCell ref="BM139:BM146"/>
    <mergeCell ref="BN139:BN146"/>
    <mergeCell ref="BO139:BO146"/>
    <mergeCell ref="BP139:BP146"/>
    <mergeCell ref="BQ139:BQ146"/>
    <mergeCell ref="BR139:BR146"/>
    <mergeCell ref="BS139:BS146"/>
    <mergeCell ref="BT139:BT146"/>
    <mergeCell ref="BU139:BU146"/>
    <mergeCell ref="BV139:BV146"/>
    <mergeCell ref="BW139:BW146"/>
    <mergeCell ref="BX139:BX146"/>
    <mergeCell ref="BM133:BM138"/>
    <mergeCell ref="BN133:BN138"/>
    <mergeCell ref="BQ133:BQ138"/>
    <mergeCell ref="BR133:BR138"/>
    <mergeCell ref="BS133:BS138"/>
    <mergeCell ref="BT133:BT138"/>
    <mergeCell ref="BU133:BU138"/>
    <mergeCell ref="BJ155:BJ163"/>
    <mergeCell ref="BK155:BK163"/>
    <mergeCell ref="BL155:BL163"/>
    <mergeCell ref="BM155:BM163"/>
    <mergeCell ref="BN155:BN163"/>
    <mergeCell ref="BO155:BO163"/>
    <mergeCell ref="BP155:BP163"/>
    <mergeCell ref="BQ155:BQ163"/>
    <mergeCell ref="BR155:BR163"/>
    <mergeCell ref="BS155:BS163"/>
    <mergeCell ref="BT155:BT163"/>
    <mergeCell ref="BU155:BU163"/>
    <mergeCell ref="BX155:BX163"/>
    <mergeCell ref="BM147:BM154"/>
    <mergeCell ref="BN147:BN154"/>
    <mergeCell ref="BO147:BO154"/>
    <mergeCell ref="BP147:BP154"/>
    <mergeCell ref="BQ147:BQ154"/>
    <mergeCell ref="BR147:BR154"/>
    <mergeCell ref="BS147:BS154"/>
    <mergeCell ref="BT147:BT154"/>
    <mergeCell ref="BU147:BU154"/>
    <mergeCell ref="BJ147:BJ154"/>
    <mergeCell ref="BJ173:BJ181"/>
    <mergeCell ref="BK173:BK181"/>
    <mergeCell ref="BL173:BL181"/>
    <mergeCell ref="BM173:BM181"/>
    <mergeCell ref="BN173:BN181"/>
    <mergeCell ref="BO173:BO181"/>
    <mergeCell ref="BP173:BP181"/>
    <mergeCell ref="BQ173:BQ181"/>
    <mergeCell ref="BR173:BR181"/>
    <mergeCell ref="BS173:BS181"/>
    <mergeCell ref="BT173:BT181"/>
    <mergeCell ref="BU173:BU181"/>
    <mergeCell ref="BV173:BV181"/>
    <mergeCell ref="BW173:BW181"/>
    <mergeCell ref="BX173:BX181"/>
    <mergeCell ref="BM164:BM172"/>
    <mergeCell ref="BN164:BN172"/>
    <mergeCell ref="BO164:BO172"/>
    <mergeCell ref="BP164:BP172"/>
    <mergeCell ref="BS164:BS172"/>
    <mergeCell ref="BT164:BT172"/>
    <mergeCell ref="BU164:BU172"/>
    <mergeCell ref="BL190:BL197"/>
    <mergeCell ref="BM190:BM197"/>
    <mergeCell ref="BN190:BN197"/>
    <mergeCell ref="BO190:BO197"/>
    <mergeCell ref="BP190:BP197"/>
    <mergeCell ref="BQ190:BQ197"/>
    <mergeCell ref="BR190:BR197"/>
    <mergeCell ref="BS190:BS197"/>
    <mergeCell ref="BT190:BT197"/>
    <mergeCell ref="BU190:BU197"/>
    <mergeCell ref="BV190:BV197"/>
    <mergeCell ref="BW190:BW197"/>
    <mergeCell ref="BV155:BV163"/>
    <mergeCell ref="BW155:BW163"/>
    <mergeCell ref="BK182:BK189"/>
    <mergeCell ref="BL182:BL189"/>
    <mergeCell ref="BM182:BM189"/>
    <mergeCell ref="BN182:BN189"/>
    <mergeCell ref="BO182:BO189"/>
    <mergeCell ref="BP182:BP189"/>
    <mergeCell ref="BQ182:BQ189"/>
    <mergeCell ref="BR182:BR189"/>
    <mergeCell ref="BQ164:BQ172"/>
    <mergeCell ref="BR164:BR172"/>
    <mergeCell ref="CF46:CF55"/>
    <mergeCell ref="CD56:CD65"/>
    <mergeCell ref="CE56:CE65"/>
    <mergeCell ref="CF56:CF65"/>
    <mergeCell ref="CD76:CD85"/>
    <mergeCell ref="CE76:CE85"/>
    <mergeCell ref="CF76:CF85"/>
    <mergeCell ref="CD86:CD95"/>
    <mergeCell ref="CE86:CE95"/>
    <mergeCell ref="CF86:CF95"/>
    <mergeCell ref="CD96:CD105"/>
    <mergeCell ref="CE96:CE105"/>
    <mergeCell ref="CF96:CF105"/>
    <mergeCell ref="BS182:BS189"/>
    <mergeCell ref="BT182:BT189"/>
    <mergeCell ref="BU182:BU189"/>
    <mergeCell ref="BV182:BV189"/>
    <mergeCell ref="BW182:BW189"/>
    <mergeCell ref="BX182:BX189"/>
    <mergeCell ref="BV164:BV172"/>
    <mergeCell ref="BW164:BW172"/>
    <mergeCell ref="BX46:BX55"/>
    <mergeCell ref="CD147:CD154"/>
    <mergeCell ref="CE147:CE154"/>
    <mergeCell ref="CF147:CF154"/>
    <mergeCell ref="BV147:BV154"/>
    <mergeCell ref="BW147:BW154"/>
    <mergeCell ref="BX147:BX154"/>
    <mergeCell ref="BV133:BV138"/>
    <mergeCell ref="BW133:BW138"/>
    <mergeCell ref="BX133:BX138"/>
    <mergeCell ref="CD66:CD75"/>
    <mergeCell ref="CM56:CM65"/>
    <mergeCell ref="CN56:CN65"/>
    <mergeCell ref="CO56:CO65"/>
    <mergeCell ref="CM26:CM35"/>
    <mergeCell ref="CN26:CN35"/>
    <mergeCell ref="CO26:CO35"/>
    <mergeCell ref="CO96:CO105"/>
    <mergeCell ref="CG76:CG85"/>
    <mergeCell ref="CH76:CH85"/>
    <mergeCell ref="CI76:CI85"/>
    <mergeCell ref="CJ76:CJ85"/>
    <mergeCell ref="CK76:CK85"/>
    <mergeCell ref="CL76:CL85"/>
    <mergeCell ref="CM76:CM85"/>
    <mergeCell ref="CN76:CN85"/>
    <mergeCell ref="CO76:CO85"/>
    <mergeCell ref="CK66:CK75"/>
    <mergeCell ref="CL66:CL75"/>
    <mergeCell ref="CM66:CM75"/>
    <mergeCell ref="CN66:CN75"/>
    <mergeCell ref="CO66:CO75"/>
    <mergeCell ref="CL96:CL105"/>
    <mergeCell ref="CM96:CM105"/>
    <mergeCell ref="CN96:CN105"/>
    <mergeCell ref="CF66:CF75"/>
    <mergeCell ref="CG66:CG75"/>
    <mergeCell ref="CH66:CH75"/>
    <mergeCell ref="CP26:CP35"/>
    <mergeCell ref="CT26:CT35"/>
    <mergeCell ref="CD36:CD45"/>
    <mergeCell ref="CE36:CE45"/>
    <mergeCell ref="CF36:CF45"/>
    <mergeCell ref="CG36:CG45"/>
    <mergeCell ref="CH36:CH45"/>
    <mergeCell ref="CI36:CI45"/>
    <mergeCell ref="CJ36:CJ45"/>
    <mergeCell ref="CK36:CK45"/>
    <mergeCell ref="CL36:CL45"/>
    <mergeCell ref="CM36:CM45"/>
    <mergeCell ref="CN36:CN45"/>
    <mergeCell ref="CO36:CO45"/>
    <mergeCell ref="CP36:CP45"/>
    <mergeCell ref="CT36:CT45"/>
    <mergeCell ref="CL46:CL55"/>
    <mergeCell ref="CM46:CM55"/>
    <mergeCell ref="CN46:CN55"/>
    <mergeCell ref="CO46:CO55"/>
    <mergeCell ref="CP46:CP55"/>
    <mergeCell ref="CD26:CD35"/>
    <mergeCell ref="CE26:CE35"/>
    <mergeCell ref="CF26:CF35"/>
    <mergeCell ref="CD46:CD55"/>
    <mergeCell ref="CI66:CI75"/>
    <mergeCell ref="CJ66:CJ75"/>
    <mergeCell ref="CP66:CP75"/>
    <mergeCell ref="CL56:CL65"/>
    <mergeCell ref="CT66:CT75"/>
    <mergeCell ref="CG56:CG65"/>
    <mergeCell ref="CH56:CH65"/>
    <mergeCell ref="CI56:CI65"/>
    <mergeCell ref="CJ56:CJ65"/>
    <mergeCell ref="CK56:CK65"/>
    <mergeCell ref="CP96:CP105"/>
    <mergeCell ref="CT96:CT105"/>
    <mergeCell ref="CD106:CD115"/>
    <mergeCell ref="CE106:CE115"/>
    <mergeCell ref="CF106:CF115"/>
    <mergeCell ref="CG106:CG115"/>
    <mergeCell ref="CH106:CH115"/>
    <mergeCell ref="CI106:CI115"/>
    <mergeCell ref="CJ106:CJ115"/>
    <mergeCell ref="CK106:CK115"/>
    <mergeCell ref="CL106:CL115"/>
    <mergeCell ref="CM106:CM115"/>
    <mergeCell ref="CN106:CN115"/>
    <mergeCell ref="CO106:CO115"/>
    <mergeCell ref="CP106:CP115"/>
    <mergeCell ref="CT106:CT115"/>
    <mergeCell ref="CQ96:CQ105"/>
    <mergeCell ref="CR96:CR105"/>
    <mergeCell ref="CS96:CS105"/>
    <mergeCell ref="CQ106:CQ115"/>
    <mergeCell ref="CG96:CG105"/>
    <mergeCell ref="CH96:CH105"/>
    <mergeCell ref="CI96:CI105"/>
    <mergeCell ref="CJ96:CJ105"/>
    <mergeCell ref="CK96:CK105"/>
    <mergeCell ref="CE66:CE75"/>
    <mergeCell ref="CP126:CP132"/>
    <mergeCell ref="CT126:CT132"/>
    <mergeCell ref="CG116:CG125"/>
    <mergeCell ref="CH116:CH125"/>
    <mergeCell ref="CI116:CI125"/>
    <mergeCell ref="CJ116:CJ125"/>
    <mergeCell ref="CK116:CK125"/>
    <mergeCell ref="CL116:CL125"/>
    <mergeCell ref="CM116:CM125"/>
    <mergeCell ref="CN116:CN125"/>
    <mergeCell ref="CO116:CO125"/>
    <mergeCell ref="CP133:CP138"/>
    <mergeCell ref="CT133:CT138"/>
    <mergeCell ref="CD139:CD146"/>
    <mergeCell ref="CE139:CE146"/>
    <mergeCell ref="CF139:CF146"/>
    <mergeCell ref="CG139:CG146"/>
    <mergeCell ref="CH139:CH146"/>
    <mergeCell ref="CI139:CI146"/>
    <mergeCell ref="CJ139:CJ146"/>
    <mergeCell ref="CK139:CK146"/>
    <mergeCell ref="CL139:CL146"/>
    <mergeCell ref="CM139:CM146"/>
    <mergeCell ref="CN139:CN146"/>
    <mergeCell ref="CO139:CO146"/>
    <mergeCell ref="CP139:CP146"/>
    <mergeCell ref="CT139:CT146"/>
    <mergeCell ref="CQ139:CQ146"/>
    <mergeCell ref="CR139:CR146"/>
    <mergeCell ref="CS139:CS146"/>
    <mergeCell ref="CF133:CF138"/>
    <mergeCell ref="CG133:CG138"/>
    <mergeCell ref="CH133:CH138"/>
    <mergeCell ref="CI133:CI138"/>
    <mergeCell ref="CJ133:CJ138"/>
    <mergeCell ref="CK133:CK138"/>
    <mergeCell ref="CL133:CL138"/>
    <mergeCell ref="CM133:CM138"/>
    <mergeCell ref="CG155:CG163"/>
    <mergeCell ref="CH155:CH163"/>
    <mergeCell ref="CI155:CI163"/>
    <mergeCell ref="CJ155:CJ163"/>
    <mergeCell ref="CK155:CK163"/>
    <mergeCell ref="CL155:CL163"/>
    <mergeCell ref="CM155:CM163"/>
    <mergeCell ref="CN155:CN163"/>
    <mergeCell ref="CO155:CO163"/>
    <mergeCell ref="CP155:CP163"/>
    <mergeCell ref="CT155:CT163"/>
    <mergeCell ref="CQ147:CQ154"/>
    <mergeCell ref="CR147:CR154"/>
    <mergeCell ref="CG147:CG154"/>
    <mergeCell ref="CH147:CH154"/>
    <mergeCell ref="CI147:CI154"/>
    <mergeCell ref="CJ147:CJ154"/>
    <mergeCell ref="CK147:CK154"/>
    <mergeCell ref="CL147:CL154"/>
    <mergeCell ref="CN147:CN154"/>
    <mergeCell ref="CO147:CO154"/>
    <mergeCell ref="CP147:CP154"/>
    <mergeCell ref="CT147:CT154"/>
    <mergeCell ref="CM147:CM154"/>
    <mergeCell ref="CO133:CO138"/>
    <mergeCell ref="CT164:CT172"/>
    <mergeCell ref="CD173:CD181"/>
    <mergeCell ref="CE173:CE181"/>
    <mergeCell ref="CF173:CF181"/>
    <mergeCell ref="CG173:CG181"/>
    <mergeCell ref="CH173:CH181"/>
    <mergeCell ref="CI173:CI181"/>
    <mergeCell ref="CJ173:CJ181"/>
    <mergeCell ref="CK173:CK181"/>
    <mergeCell ref="CL173:CL181"/>
    <mergeCell ref="CM173:CM181"/>
    <mergeCell ref="CN173:CN181"/>
    <mergeCell ref="CO173:CO181"/>
    <mergeCell ref="CP173:CP181"/>
    <mergeCell ref="CT173:CT181"/>
    <mergeCell ref="CH164:CH172"/>
    <mergeCell ref="CI164:CI172"/>
    <mergeCell ref="CJ164:CJ172"/>
    <mergeCell ref="CK164:CK172"/>
    <mergeCell ref="CL164:CL172"/>
    <mergeCell ref="CM164:CM172"/>
    <mergeCell ref="CN164:CN172"/>
    <mergeCell ref="CO164:CO172"/>
    <mergeCell ref="CP164:CP172"/>
    <mergeCell ref="CG164:CG172"/>
    <mergeCell ref="CP182:CP189"/>
    <mergeCell ref="CT182:CT189"/>
    <mergeCell ref="C190:C197"/>
    <mergeCell ref="D190:D197"/>
    <mergeCell ref="C198:C206"/>
    <mergeCell ref="D198:D206"/>
    <mergeCell ref="C207:C213"/>
    <mergeCell ref="CF190:CF197"/>
    <mergeCell ref="CG190:CG197"/>
    <mergeCell ref="CH190:CH197"/>
    <mergeCell ref="CI190:CI197"/>
    <mergeCell ref="CJ190:CJ197"/>
    <mergeCell ref="CK190:CK197"/>
    <mergeCell ref="CL190:CL197"/>
    <mergeCell ref="CM190:CM197"/>
    <mergeCell ref="CN190:CN197"/>
    <mergeCell ref="CO190:CO197"/>
    <mergeCell ref="CP190:CP197"/>
    <mergeCell ref="CT190:CT197"/>
    <mergeCell ref="CQ182:CQ189"/>
    <mergeCell ref="CR182:CR189"/>
    <mergeCell ref="CS182:CS189"/>
    <mergeCell ref="CQ190:CQ197"/>
    <mergeCell ref="CG182:CG189"/>
    <mergeCell ref="CH182:CH189"/>
    <mergeCell ref="CI182:CI189"/>
    <mergeCell ref="CJ182:CJ189"/>
    <mergeCell ref="CK182:CK189"/>
    <mergeCell ref="CL182:CL189"/>
    <mergeCell ref="CM182:CM189"/>
    <mergeCell ref="CN182:CN189"/>
    <mergeCell ref="CO182:CO189"/>
    <mergeCell ref="CG207:CG213"/>
    <mergeCell ref="CH207:CH213"/>
    <mergeCell ref="CI207:CI213"/>
    <mergeCell ref="CJ207:CJ213"/>
    <mergeCell ref="CK207:CK213"/>
    <mergeCell ref="CL207:CL213"/>
    <mergeCell ref="CM207:CM213"/>
    <mergeCell ref="CN207:CN213"/>
    <mergeCell ref="CO207:CO213"/>
    <mergeCell ref="CP207:CP213"/>
    <mergeCell ref="CT207:CT213"/>
    <mergeCell ref="CD198:CD206"/>
    <mergeCell ref="CE198:CE206"/>
    <mergeCell ref="CF198:CF206"/>
    <mergeCell ref="CG198:CG206"/>
    <mergeCell ref="CH198:CH206"/>
    <mergeCell ref="CI198:CI206"/>
    <mergeCell ref="CJ198:CJ206"/>
    <mergeCell ref="CK198:CK206"/>
    <mergeCell ref="CL198:CL206"/>
    <mergeCell ref="CD207:CD213"/>
    <mergeCell ref="CE207:CE213"/>
    <mergeCell ref="CF207:CF213"/>
    <mergeCell ref="CS207:CS213"/>
    <mergeCell ref="CT198:CT206"/>
    <mergeCell ref="CD155:CD163"/>
    <mergeCell ref="CE155:CE163"/>
    <mergeCell ref="CF155:CF163"/>
    <mergeCell ref="BS207:BS213"/>
    <mergeCell ref="BT207:BT213"/>
    <mergeCell ref="BU207:BU213"/>
    <mergeCell ref="BV207:BV213"/>
    <mergeCell ref="BW207:BW213"/>
    <mergeCell ref="BX207:BX213"/>
    <mergeCell ref="BJ207:BJ213"/>
    <mergeCell ref="BK207:BK213"/>
    <mergeCell ref="BL207:BL213"/>
    <mergeCell ref="BM207:BM213"/>
    <mergeCell ref="BN207:BN213"/>
    <mergeCell ref="BO207:BO213"/>
    <mergeCell ref="BP207:BP213"/>
    <mergeCell ref="BQ207:BQ213"/>
    <mergeCell ref="BR207:BR213"/>
    <mergeCell ref="BJ198:BJ206"/>
    <mergeCell ref="BK198:BK206"/>
    <mergeCell ref="BL198:BL206"/>
    <mergeCell ref="BM198:BM206"/>
    <mergeCell ref="BN198:BN206"/>
    <mergeCell ref="BO198:BO206"/>
    <mergeCell ref="BP198:BP206"/>
    <mergeCell ref="BQ198:BQ206"/>
    <mergeCell ref="BR198:BR206"/>
    <mergeCell ref="BJ190:BJ197"/>
    <mergeCell ref="BK190:BK197"/>
    <mergeCell ref="CB190:CB197"/>
    <mergeCell ref="BX190:BX197"/>
    <mergeCell ref="BJ182:BJ189"/>
    <mergeCell ref="A26:A125"/>
    <mergeCell ref="B26:B125"/>
    <mergeCell ref="C26:C35"/>
    <mergeCell ref="D26:D35"/>
    <mergeCell ref="C36:C45"/>
    <mergeCell ref="D36:D45"/>
    <mergeCell ref="C46:C55"/>
    <mergeCell ref="D46:D55"/>
    <mergeCell ref="C56:C65"/>
    <mergeCell ref="D56:D65"/>
    <mergeCell ref="C66:C75"/>
    <mergeCell ref="D66:D75"/>
    <mergeCell ref="C76:C85"/>
    <mergeCell ref="D76:D85"/>
    <mergeCell ref="C86:C95"/>
    <mergeCell ref="D86:D95"/>
    <mergeCell ref="C96:C105"/>
    <mergeCell ref="D96:D105"/>
    <mergeCell ref="C106:C115"/>
    <mergeCell ref="D106:D115"/>
    <mergeCell ref="C116:C125"/>
    <mergeCell ref="D116:D125"/>
    <mergeCell ref="A155:A189"/>
    <mergeCell ref="B155:B189"/>
    <mergeCell ref="C155:C163"/>
    <mergeCell ref="D155:D163"/>
    <mergeCell ref="C164:C172"/>
    <mergeCell ref="D164:D172"/>
    <mergeCell ref="C173:C181"/>
    <mergeCell ref="D173:D181"/>
    <mergeCell ref="C182:C189"/>
    <mergeCell ref="D182:D189"/>
    <mergeCell ref="A126:A154"/>
    <mergeCell ref="B126:B154"/>
    <mergeCell ref="C126:C132"/>
    <mergeCell ref="D126:D132"/>
    <mergeCell ref="C133:C138"/>
    <mergeCell ref="D133:D138"/>
    <mergeCell ref="C139:C146"/>
    <mergeCell ref="D139:D146"/>
    <mergeCell ref="C147:C154"/>
    <mergeCell ref="D147:D154"/>
    <mergeCell ref="AR26:AR125"/>
    <mergeCell ref="AS26:AS125"/>
    <mergeCell ref="Z26:Z125"/>
    <mergeCell ref="AA26:AA125"/>
    <mergeCell ref="AB26:AB125"/>
    <mergeCell ref="AC26:AC125"/>
    <mergeCell ref="AD26:AD125"/>
    <mergeCell ref="AE26:AE125"/>
    <mergeCell ref="AF26:AF125"/>
    <mergeCell ref="AG26:AG125"/>
    <mergeCell ref="AH26:AH125"/>
    <mergeCell ref="BB126:BB154"/>
    <mergeCell ref="D207:D213"/>
    <mergeCell ref="Y26:Y125"/>
    <mergeCell ref="Y126:Y154"/>
    <mergeCell ref="Y155:Y189"/>
    <mergeCell ref="AE190:AE220"/>
    <mergeCell ref="AF190:AF220"/>
    <mergeCell ref="AG190:AG220"/>
    <mergeCell ref="AH190:AH220"/>
    <mergeCell ref="AI190:AI220"/>
    <mergeCell ref="AJ190:AJ220"/>
    <mergeCell ref="AK190:AK220"/>
    <mergeCell ref="AL190:AL220"/>
    <mergeCell ref="AM190:AM220"/>
    <mergeCell ref="AN190:AN220"/>
    <mergeCell ref="AQ190:AQ220"/>
    <mergeCell ref="AR190:AR220"/>
    <mergeCell ref="AS190:AS220"/>
    <mergeCell ref="AT190:AT220"/>
    <mergeCell ref="D214:D220"/>
    <mergeCell ref="AA190:AA220"/>
    <mergeCell ref="BE26:BE125"/>
    <mergeCell ref="BF26:BF125"/>
    <mergeCell ref="Z126:Z154"/>
    <mergeCell ref="AA126:AA154"/>
    <mergeCell ref="AB126:AB154"/>
    <mergeCell ref="AC126:AC154"/>
    <mergeCell ref="AD126:AD154"/>
    <mergeCell ref="AE126:AE154"/>
    <mergeCell ref="AF126:AF154"/>
    <mergeCell ref="AG126:AG154"/>
    <mergeCell ref="AH126:AH154"/>
    <mergeCell ref="AI126:AI154"/>
    <mergeCell ref="AJ126:AJ154"/>
    <mergeCell ref="AK126:AK154"/>
    <mergeCell ref="AL126:AL154"/>
    <mergeCell ref="AM126:AM154"/>
    <mergeCell ref="AN126:AN154"/>
    <mergeCell ref="AQ126:AQ154"/>
    <mergeCell ref="AR126:AR154"/>
    <mergeCell ref="AS126:AS154"/>
    <mergeCell ref="AT126:AT154"/>
    <mergeCell ref="AU126:AU154"/>
    <mergeCell ref="AT26:AT125"/>
    <mergeCell ref="AU26:AU125"/>
    <mergeCell ref="AV26:AV125"/>
    <mergeCell ref="AW26:AW125"/>
    <mergeCell ref="AX26:AX125"/>
    <mergeCell ref="AK26:AK125"/>
    <mergeCell ref="AL26:AL125"/>
    <mergeCell ref="AM26:AM125"/>
    <mergeCell ref="AN26:AN125"/>
    <mergeCell ref="AQ26:AQ125"/>
    <mergeCell ref="Z155:Z189"/>
    <mergeCell ref="AA155:AA189"/>
    <mergeCell ref="AB155:AB189"/>
    <mergeCell ref="AC155:AC189"/>
    <mergeCell ref="AD155:AD189"/>
    <mergeCell ref="AE155:AE189"/>
    <mergeCell ref="AF155:AF189"/>
    <mergeCell ref="AG155:AG189"/>
    <mergeCell ref="AH155:AH189"/>
    <mergeCell ref="AI155:AI189"/>
    <mergeCell ref="AJ155:AJ189"/>
    <mergeCell ref="AK155:AK189"/>
    <mergeCell ref="AL155:AL189"/>
    <mergeCell ref="AM155:AM189"/>
    <mergeCell ref="AN155:AN189"/>
    <mergeCell ref="AQ155:AQ189"/>
    <mergeCell ref="AR155:AR189"/>
    <mergeCell ref="AO26:AO125"/>
    <mergeCell ref="AP26:AP125"/>
    <mergeCell ref="BG26:BG125"/>
    <mergeCell ref="BH26:BH125"/>
    <mergeCell ref="BY86:BY95"/>
    <mergeCell ref="BZ86:BZ95"/>
    <mergeCell ref="BY96:BY105"/>
    <mergeCell ref="BZ96:BZ105"/>
    <mergeCell ref="BY106:BY115"/>
    <mergeCell ref="BZ106:BZ115"/>
    <mergeCell ref="BY116:BY125"/>
    <mergeCell ref="BZ116:BZ125"/>
    <mergeCell ref="AX155:AX189"/>
    <mergeCell ref="AY155:AY189"/>
    <mergeCell ref="AZ155:AZ189"/>
    <mergeCell ref="BA155:BA189"/>
    <mergeCell ref="BB155:BB189"/>
    <mergeCell ref="BC155:BC189"/>
    <mergeCell ref="BD155:BD189"/>
    <mergeCell ref="BE155:BE189"/>
    <mergeCell ref="BF155:BF189"/>
    <mergeCell ref="BE126:BE154"/>
    <mergeCell ref="BF126:BF154"/>
    <mergeCell ref="AS155:AS189"/>
    <mergeCell ref="AT155:AT189"/>
    <mergeCell ref="AU155:AU189"/>
    <mergeCell ref="AV155:AV189"/>
    <mergeCell ref="AW155:AW189"/>
    <mergeCell ref="BC126:BC154"/>
    <mergeCell ref="BD126:BD154"/>
    <mergeCell ref="BC26:BC125"/>
    <mergeCell ref="BD26:BD125"/>
    <mergeCell ref="CS126:CS132"/>
    <mergeCell ref="CQ133:CQ138"/>
    <mergeCell ref="AO190:AO220"/>
    <mergeCell ref="AP190:AP220"/>
    <mergeCell ref="BG190:BG220"/>
    <mergeCell ref="BH190:BH220"/>
    <mergeCell ref="BY26:BY35"/>
    <mergeCell ref="BZ26:BZ35"/>
    <mergeCell ref="BY36:BY45"/>
    <mergeCell ref="BZ36:BZ45"/>
    <mergeCell ref="BY46:BY55"/>
    <mergeCell ref="BZ46:BZ55"/>
    <mergeCell ref="BY56:BY65"/>
    <mergeCell ref="BZ56:BZ65"/>
    <mergeCell ref="BY66:BY75"/>
    <mergeCell ref="BZ66:BZ75"/>
    <mergeCell ref="BY76:BY85"/>
    <mergeCell ref="BZ76:BZ85"/>
    <mergeCell ref="AO126:AO154"/>
    <mergeCell ref="AP126:AP154"/>
    <mergeCell ref="BG126:BG154"/>
    <mergeCell ref="BH126:BH154"/>
    <mergeCell ref="AO155:AO189"/>
    <mergeCell ref="AP155:AP189"/>
    <mergeCell ref="BG155:BG189"/>
    <mergeCell ref="BH155:BH189"/>
    <mergeCell ref="AV126:AV154"/>
    <mergeCell ref="AW126:AW154"/>
    <mergeCell ref="AX126:AX154"/>
    <mergeCell ref="AY126:AY154"/>
    <mergeCell ref="AZ126:AZ154"/>
    <mergeCell ref="BA126:BA154"/>
    <mergeCell ref="CR214:CR220"/>
    <mergeCell ref="CQ86:CQ95"/>
    <mergeCell ref="CR86:CR95"/>
    <mergeCell ref="CS86:CS95"/>
    <mergeCell ref="BY190:BY197"/>
    <mergeCell ref="BZ190:BZ197"/>
    <mergeCell ref="BY198:BY206"/>
    <mergeCell ref="BZ198:BZ206"/>
    <mergeCell ref="BY207:BY213"/>
    <mergeCell ref="BZ207:BZ213"/>
    <mergeCell ref="BY147:BY154"/>
    <mergeCell ref="BZ147:BZ154"/>
    <mergeCell ref="BY155:BY163"/>
    <mergeCell ref="BZ155:BZ163"/>
    <mergeCell ref="BY164:BY172"/>
    <mergeCell ref="BZ164:BZ172"/>
    <mergeCell ref="BY126:BY132"/>
    <mergeCell ref="BZ126:BZ132"/>
    <mergeCell ref="BY133:BY138"/>
    <mergeCell ref="BZ133:BZ138"/>
    <mergeCell ref="BY139:BY146"/>
    <mergeCell ref="BZ139:BZ146"/>
    <mergeCell ref="CD190:CD197"/>
    <mergeCell ref="CE190:CE197"/>
    <mergeCell ref="CR106:CR115"/>
    <mergeCell ref="CS106:CS115"/>
    <mergeCell ref="CQ116:CQ125"/>
    <mergeCell ref="CR116:CR125"/>
    <mergeCell ref="CS116:CS125"/>
    <mergeCell ref="CQ126:CQ132"/>
    <mergeCell ref="CB182:CB189"/>
    <mergeCell ref="CR126:CR132"/>
    <mergeCell ref="CU190:CU197"/>
    <mergeCell ref="CU198:CU206"/>
    <mergeCell ref="CR133:CR138"/>
    <mergeCell ref="CS133:CS138"/>
    <mergeCell ref="BY214:BY220"/>
    <mergeCell ref="BZ214:BZ220"/>
    <mergeCell ref="CQ26:CQ35"/>
    <mergeCell ref="CR26:CR35"/>
    <mergeCell ref="CS26:CS35"/>
    <mergeCell ref="CQ36:CQ45"/>
    <mergeCell ref="CR36:CR45"/>
    <mergeCell ref="CS36:CS45"/>
    <mergeCell ref="CQ46:CQ55"/>
    <mergeCell ref="CR46:CR55"/>
    <mergeCell ref="CS46:CS55"/>
    <mergeCell ref="CQ56:CQ65"/>
    <mergeCell ref="CR56:CR65"/>
    <mergeCell ref="CS56:CS65"/>
    <mergeCell ref="CQ66:CQ75"/>
    <mergeCell ref="CR66:CR75"/>
    <mergeCell ref="CS66:CS75"/>
    <mergeCell ref="CQ76:CQ85"/>
    <mergeCell ref="CR76:CR85"/>
    <mergeCell ref="CS76:CS85"/>
    <mergeCell ref="CR190:CR197"/>
    <mergeCell ref="CS190:CS197"/>
    <mergeCell ref="CQ198:CQ206"/>
    <mergeCell ref="CR198:CR206"/>
    <mergeCell ref="CS198:CS206"/>
    <mergeCell ref="CQ207:CQ213"/>
    <mergeCell ref="CR207:CR213"/>
    <mergeCell ref="CQ214:CQ220"/>
    <mergeCell ref="CB173:CB181"/>
    <mergeCell ref="CU207:CU213"/>
    <mergeCell ref="CU214:CU220"/>
    <mergeCell ref="CS214:CS220"/>
    <mergeCell ref="CS147:CS154"/>
    <mergeCell ref="CQ155:CQ163"/>
    <mergeCell ref="CR155:CR163"/>
    <mergeCell ref="CS155:CS163"/>
    <mergeCell ref="CQ164:CQ172"/>
    <mergeCell ref="CR164:CR172"/>
    <mergeCell ref="CS164:CS172"/>
    <mergeCell ref="CQ173:CQ181"/>
    <mergeCell ref="CR173:CR181"/>
    <mergeCell ref="CS173:CS181"/>
    <mergeCell ref="CU26:CU35"/>
    <mergeCell ref="CU36:CU45"/>
    <mergeCell ref="CU46:CU55"/>
    <mergeCell ref="CU56:CU65"/>
    <mergeCell ref="CU66:CU75"/>
    <mergeCell ref="CU76:CU85"/>
    <mergeCell ref="CU86:CU95"/>
    <mergeCell ref="CU96:CU105"/>
    <mergeCell ref="CU106:CU115"/>
    <mergeCell ref="CU116:CU125"/>
    <mergeCell ref="CU126:CU132"/>
    <mergeCell ref="CU133:CU138"/>
    <mergeCell ref="CU139:CU146"/>
    <mergeCell ref="CU147:CU154"/>
    <mergeCell ref="CU155:CU163"/>
    <mergeCell ref="CU164:CU172"/>
    <mergeCell ref="CU173:CU181"/>
    <mergeCell ref="CU182:CU189"/>
    <mergeCell ref="F7:L7"/>
    <mergeCell ref="F5:L5"/>
    <mergeCell ref="F6:L6"/>
    <mergeCell ref="F8:L8"/>
    <mergeCell ref="F9:L9"/>
    <mergeCell ref="F10:L10"/>
    <mergeCell ref="F4:K4"/>
    <mergeCell ref="F11:K11"/>
    <mergeCell ref="CB198:CB206"/>
    <mergeCell ref="CB207:CB213"/>
    <mergeCell ref="CB214:CB220"/>
    <mergeCell ref="CD24:CU24"/>
    <mergeCell ref="G24:X24"/>
    <mergeCell ref="Y24:AP24"/>
    <mergeCell ref="AQ24:BH24"/>
    <mergeCell ref="BI24:CB24"/>
    <mergeCell ref="CB26:CB35"/>
    <mergeCell ref="CB36:CB45"/>
    <mergeCell ref="CB46:CB55"/>
    <mergeCell ref="CB56:CB65"/>
    <mergeCell ref="CB66:CB75"/>
    <mergeCell ref="CB76:CB85"/>
    <mergeCell ref="CB86:CB95"/>
    <mergeCell ref="CB96:CB105"/>
    <mergeCell ref="CB106:CB115"/>
    <mergeCell ref="CB116:CB125"/>
    <mergeCell ref="CB126:CB132"/>
    <mergeCell ref="CB133:CB138"/>
    <mergeCell ref="CB139:CB146"/>
    <mergeCell ref="CB147:CB154"/>
    <mergeCell ref="CB155:CB163"/>
    <mergeCell ref="CB164:CB172"/>
  </mergeCells>
  <dataValidations count="1">
    <dataValidation type="custom" allowBlank="1" showInputMessage="1" showErrorMessage="1" sqref="G26:X220" xr:uid="{B14AA2F3-7A8A-4C12-90F6-4CD700365294}">
      <formula1>5&gt;=G26&gt;=10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CBCC5-A80B-4E4D-807A-E297793D58F1}">
  <dimension ref="A1:U202"/>
  <sheetViews>
    <sheetView topLeftCell="D1" workbookViewId="0">
      <selection activeCell="V4" sqref="A1:XFD1048576"/>
    </sheetView>
  </sheetViews>
  <sheetFormatPr defaultRowHeight="14.4" x14ac:dyDescent="0.3"/>
  <cols>
    <col min="1" max="1" width="15.77734375" customWidth="1"/>
    <col min="2" max="2" width="11.21875" customWidth="1"/>
  </cols>
  <sheetData>
    <row r="1" spans="1:21" x14ac:dyDescent="0.3">
      <c r="A1" s="81" t="s">
        <v>77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</row>
    <row r="2" spans="1:21" x14ac:dyDescent="0.3">
      <c r="A2" s="81" t="s">
        <v>174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</row>
    <row r="5" spans="1:21" s="10" customFormat="1" x14ac:dyDescent="0.3">
      <c r="A5" s="29" t="s">
        <v>53</v>
      </c>
      <c r="B5" s="30" t="s">
        <v>0</v>
      </c>
      <c r="C5" s="82">
        <f>'LEMBAR PENILAIAN'!D4</f>
        <v>0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31"/>
      <c r="R5" s="31"/>
      <c r="S5" s="31"/>
      <c r="T5" s="31"/>
      <c r="U5" s="31"/>
    </row>
    <row r="6" spans="1:21" x14ac:dyDescent="0.3">
      <c r="A6" s="83" t="s">
        <v>39</v>
      </c>
      <c r="B6" s="85" t="s">
        <v>41</v>
      </c>
      <c r="C6" s="85" t="s">
        <v>42</v>
      </c>
      <c r="D6" s="87" t="s">
        <v>43</v>
      </c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</row>
    <row r="7" spans="1:21" ht="55.2" x14ac:dyDescent="0.3">
      <c r="A7" s="84"/>
      <c r="B7" s="86"/>
      <c r="C7" s="86"/>
      <c r="D7" s="32" t="str">
        <f>'LEMBAR PENILAIAN'!G25</f>
        <v>Bali</v>
      </c>
      <c r="E7" s="32" t="str">
        <f>'LEMBAR PENILAIAN'!H25</f>
        <v>Banten</v>
      </c>
      <c r="F7" s="32" t="str">
        <f>'LEMBAR PENILAIAN'!I25</f>
        <v>Kabupaten Ogan Komering Ulu Timur</v>
      </c>
      <c r="G7" s="32">
        <f>'LEMBAR PENILAIAN'!J25</f>
        <v>0</v>
      </c>
      <c r="H7" s="32">
        <f>'LEMBAR PENILAIAN'!K25</f>
        <v>0</v>
      </c>
      <c r="I7" s="32">
        <f>'LEMBAR PENILAIAN'!L25</f>
        <v>0</v>
      </c>
      <c r="J7" s="32">
        <f>'LEMBAR PENILAIAN'!M25</f>
        <v>0</v>
      </c>
      <c r="K7" s="32">
        <f>'LEMBAR PENILAIAN'!N25</f>
        <v>0</v>
      </c>
      <c r="L7" s="32">
        <f>'LEMBAR PENILAIAN'!O25</f>
        <v>0</v>
      </c>
      <c r="M7" s="32">
        <f>'LEMBAR PENILAIAN'!P25</f>
        <v>0</v>
      </c>
      <c r="N7" s="32">
        <f>'LEMBAR PENILAIAN'!Q25</f>
        <v>0</v>
      </c>
      <c r="O7" s="32">
        <f>'LEMBAR PENILAIAN'!R25</f>
        <v>0</v>
      </c>
      <c r="P7" s="32">
        <f>'LEMBAR PENILAIAN'!S25</f>
        <v>0</v>
      </c>
      <c r="Q7" s="32">
        <f>'LEMBAR PENILAIAN'!T25</f>
        <v>0</v>
      </c>
      <c r="R7" s="32">
        <f>'LEMBAR PENILAIAN'!U25</f>
        <v>0</v>
      </c>
      <c r="S7" s="32">
        <f>'LEMBAR PENILAIAN'!V25</f>
        <v>0</v>
      </c>
      <c r="T7" s="32">
        <f>'LEMBAR PENILAIAN'!W25</f>
        <v>0</v>
      </c>
      <c r="U7" s="32">
        <f>'LEMBAR PENILAIAN'!X25</f>
        <v>0</v>
      </c>
    </row>
    <row r="8" spans="1:21" x14ac:dyDescent="0.3">
      <c r="A8" s="60">
        <v>1</v>
      </c>
      <c r="B8" s="60">
        <v>1</v>
      </c>
      <c r="C8" s="33">
        <v>1</v>
      </c>
      <c r="D8" s="34">
        <f>'LEMBAR PENILAIAN'!G26</f>
        <v>8</v>
      </c>
      <c r="E8" s="34">
        <f>'LEMBAR PENILAIAN'!H26</f>
        <v>8</v>
      </c>
      <c r="F8" s="34">
        <f>'LEMBAR PENILAIAN'!I26</f>
        <v>8</v>
      </c>
      <c r="G8" s="34">
        <f>'LEMBAR PENILAIAN'!J26</f>
        <v>0</v>
      </c>
      <c r="H8" s="34">
        <f>'LEMBAR PENILAIAN'!K26</f>
        <v>0</v>
      </c>
      <c r="I8" s="34">
        <f>'LEMBAR PENILAIAN'!L26</f>
        <v>0</v>
      </c>
      <c r="J8" s="34">
        <f>'LEMBAR PENILAIAN'!M26</f>
        <v>0</v>
      </c>
      <c r="K8" s="34">
        <f>'LEMBAR PENILAIAN'!N26</f>
        <v>0</v>
      </c>
      <c r="L8" s="34">
        <f>'LEMBAR PENILAIAN'!O26</f>
        <v>0</v>
      </c>
      <c r="M8" s="34">
        <f>'LEMBAR PENILAIAN'!P26</f>
        <v>0</v>
      </c>
      <c r="N8" s="34">
        <f>'LEMBAR PENILAIAN'!Q26</f>
        <v>0</v>
      </c>
      <c r="O8" s="34">
        <f>'LEMBAR PENILAIAN'!R26</f>
        <v>0</v>
      </c>
      <c r="P8" s="34">
        <f>'LEMBAR PENILAIAN'!S26</f>
        <v>0</v>
      </c>
      <c r="Q8" s="34">
        <f>'LEMBAR PENILAIAN'!T26</f>
        <v>0</v>
      </c>
      <c r="R8" s="34">
        <f>'LEMBAR PENILAIAN'!U26</f>
        <v>0</v>
      </c>
      <c r="S8" s="34">
        <f>'LEMBAR PENILAIAN'!V26</f>
        <v>0</v>
      </c>
      <c r="T8" s="34">
        <f>'LEMBAR PENILAIAN'!W26</f>
        <v>0</v>
      </c>
      <c r="U8" s="34">
        <f>'LEMBAR PENILAIAN'!X26</f>
        <v>0</v>
      </c>
    </row>
    <row r="9" spans="1:21" x14ac:dyDescent="0.3">
      <c r="A9" s="61"/>
      <c r="B9" s="61"/>
      <c r="C9" s="33">
        <v>2</v>
      </c>
      <c r="D9" s="34">
        <f>'LEMBAR PENILAIAN'!G27</f>
        <v>8</v>
      </c>
      <c r="E9" s="34">
        <f>'LEMBAR PENILAIAN'!H27</f>
        <v>8</v>
      </c>
      <c r="F9" s="34">
        <f>'LEMBAR PENILAIAN'!I27</f>
        <v>8</v>
      </c>
      <c r="G9" s="34">
        <f>'LEMBAR PENILAIAN'!J27</f>
        <v>0</v>
      </c>
      <c r="H9" s="34">
        <f>'LEMBAR PENILAIAN'!K27</f>
        <v>0</v>
      </c>
      <c r="I9" s="34">
        <f>'LEMBAR PENILAIAN'!L27</f>
        <v>0</v>
      </c>
      <c r="J9" s="34">
        <f>'LEMBAR PENILAIAN'!M27</f>
        <v>0</v>
      </c>
      <c r="K9" s="34">
        <f>'LEMBAR PENILAIAN'!N27</f>
        <v>0</v>
      </c>
      <c r="L9" s="34">
        <f>'LEMBAR PENILAIAN'!O27</f>
        <v>0</v>
      </c>
      <c r="M9" s="34">
        <f>'LEMBAR PENILAIAN'!P27</f>
        <v>0</v>
      </c>
      <c r="N9" s="34">
        <f>'LEMBAR PENILAIAN'!Q27</f>
        <v>0</v>
      </c>
      <c r="O9" s="34">
        <f>'LEMBAR PENILAIAN'!R27</f>
        <v>0</v>
      </c>
      <c r="P9" s="34">
        <f>'LEMBAR PENILAIAN'!S27</f>
        <v>0</v>
      </c>
      <c r="Q9" s="34">
        <f>'LEMBAR PENILAIAN'!T27</f>
        <v>0</v>
      </c>
      <c r="R9" s="34">
        <f>'LEMBAR PENILAIAN'!U27</f>
        <v>0</v>
      </c>
      <c r="S9" s="34">
        <f>'LEMBAR PENILAIAN'!V27</f>
        <v>0</v>
      </c>
      <c r="T9" s="34">
        <f>'LEMBAR PENILAIAN'!W27</f>
        <v>0</v>
      </c>
      <c r="U9" s="34">
        <f>'LEMBAR PENILAIAN'!X27</f>
        <v>0</v>
      </c>
    </row>
    <row r="10" spans="1:21" x14ac:dyDescent="0.3">
      <c r="A10" s="61"/>
      <c r="B10" s="61"/>
      <c r="C10" s="33">
        <v>3</v>
      </c>
      <c r="D10" s="34">
        <f>'LEMBAR PENILAIAN'!G28</f>
        <v>9</v>
      </c>
      <c r="E10" s="34">
        <f>'LEMBAR PENILAIAN'!H28</f>
        <v>9</v>
      </c>
      <c r="F10" s="34">
        <f>'LEMBAR PENILAIAN'!I28</f>
        <v>9</v>
      </c>
      <c r="G10" s="34">
        <f>'LEMBAR PENILAIAN'!J28</f>
        <v>0</v>
      </c>
      <c r="H10" s="34">
        <f>'LEMBAR PENILAIAN'!K28</f>
        <v>0</v>
      </c>
      <c r="I10" s="34">
        <f>'LEMBAR PENILAIAN'!L28</f>
        <v>0</v>
      </c>
      <c r="J10" s="34">
        <f>'LEMBAR PENILAIAN'!M28</f>
        <v>0</v>
      </c>
      <c r="K10" s="34">
        <f>'LEMBAR PENILAIAN'!N28</f>
        <v>0</v>
      </c>
      <c r="L10" s="34">
        <f>'LEMBAR PENILAIAN'!O28</f>
        <v>0</v>
      </c>
      <c r="M10" s="34">
        <f>'LEMBAR PENILAIAN'!P28</f>
        <v>0</v>
      </c>
      <c r="N10" s="34">
        <f>'LEMBAR PENILAIAN'!Q28</f>
        <v>0</v>
      </c>
      <c r="O10" s="34">
        <f>'LEMBAR PENILAIAN'!R28</f>
        <v>0</v>
      </c>
      <c r="P10" s="34">
        <f>'LEMBAR PENILAIAN'!S28</f>
        <v>0</v>
      </c>
      <c r="Q10" s="34">
        <f>'LEMBAR PENILAIAN'!T28</f>
        <v>0</v>
      </c>
      <c r="R10" s="34">
        <f>'LEMBAR PENILAIAN'!U28</f>
        <v>0</v>
      </c>
      <c r="S10" s="34">
        <f>'LEMBAR PENILAIAN'!V28</f>
        <v>0</v>
      </c>
      <c r="T10" s="34">
        <f>'LEMBAR PENILAIAN'!W28</f>
        <v>0</v>
      </c>
      <c r="U10" s="34">
        <f>'LEMBAR PENILAIAN'!X28</f>
        <v>0</v>
      </c>
    </row>
    <row r="11" spans="1:21" x14ac:dyDescent="0.3">
      <c r="A11" s="61"/>
      <c r="B11" s="61"/>
      <c r="C11" s="33">
        <v>4</v>
      </c>
      <c r="D11" s="34">
        <f>'LEMBAR PENILAIAN'!G29</f>
        <v>7</v>
      </c>
      <c r="E11" s="34">
        <f>'LEMBAR PENILAIAN'!H29</f>
        <v>8</v>
      </c>
      <c r="F11" s="34">
        <f>'LEMBAR PENILAIAN'!I29</f>
        <v>7</v>
      </c>
      <c r="G11" s="34">
        <f>'LEMBAR PENILAIAN'!J29</f>
        <v>0</v>
      </c>
      <c r="H11" s="34">
        <f>'LEMBAR PENILAIAN'!K29</f>
        <v>0</v>
      </c>
      <c r="I11" s="34">
        <f>'LEMBAR PENILAIAN'!L29</f>
        <v>0</v>
      </c>
      <c r="J11" s="34">
        <f>'LEMBAR PENILAIAN'!M29</f>
        <v>0</v>
      </c>
      <c r="K11" s="34">
        <f>'LEMBAR PENILAIAN'!N29</f>
        <v>0</v>
      </c>
      <c r="L11" s="34">
        <f>'LEMBAR PENILAIAN'!O29</f>
        <v>0</v>
      </c>
      <c r="M11" s="34">
        <f>'LEMBAR PENILAIAN'!P29</f>
        <v>0</v>
      </c>
      <c r="N11" s="34">
        <f>'LEMBAR PENILAIAN'!Q29</f>
        <v>0</v>
      </c>
      <c r="O11" s="34">
        <f>'LEMBAR PENILAIAN'!R29</f>
        <v>0</v>
      </c>
      <c r="P11" s="34">
        <f>'LEMBAR PENILAIAN'!S29</f>
        <v>0</v>
      </c>
      <c r="Q11" s="34">
        <f>'LEMBAR PENILAIAN'!T29</f>
        <v>0</v>
      </c>
      <c r="R11" s="34">
        <f>'LEMBAR PENILAIAN'!U29</f>
        <v>0</v>
      </c>
      <c r="S11" s="34">
        <f>'LEMBAR PENILAIAN'!V29</f>
        <v>0</v>
      </c>
      <c r="T11" s="34">
        <f>'LEMBAR PENILAIAN'!W29</f>
        <v>0</v>
      </c>
      <c r="U11" s="34">
        <f>'LEMBAR PENILAIAN'!X29</f>
        <v>0</v>
      </c>
    </row>
    <row r="12" spans="1:21" x14ac:dyDescent="0.3">
      <c r="A12" s="61"/>
      <c r="B12" s="61"/>
      <c r="C12" s="33">
        <v>5</v>
      </c>
      <c r="D12" s="34">
        <f>'LEMBAR PENILAIAN'!G30</f>
        <v>8</v>
      </c>
      <c r="E12" s="34">
        <f>'LEMBAR PENILAIAN'!H30</f>
        <v>8</v>
      </c>
      <c r="F12" s="34">
        <f>'LEMBAR PENILAIAN'!I30</f>
        <v>7</v>
      </c>
      <c r="G12" s="34">
        <f>'LEMBAR PENILAIAN'!J30</f>
        <v>0</v>
      </c>
      <c r="H12" s="34">
        <f>'LEMBAR PENILAIAN'!K30</f>
        <v>0</v>
      </c>
      <c r="I12" s="34">
        <f>'LEMBAR PENILAIAN'!L30</f>
        <v>0</v>
      </c>
      <c r="J12" s="34">
        <f>'LEMBAR PENILAIAN'!M30</f>
        <v>0</v>
      </c>
      <c r="K12" s="34">
        <f>'LEMBAR PENILAIAN'!N30</f>
        <v>0</v>
      </c>
      <c r="L12" s="34">
        <f>'LEMBAR PENILAIAN'!O30</f>
        <v>0</v>
      </c>
      <c r="M12" s="34">
        <f>'LEMBAR PENILAIAN'!P30</f>
        <v>0</v>
      </c>
      <c r="N12" s="34">
        <f>'LEMBAR PENILAIAN'!Q30</f>
        <v>0</v>
      </c>
      <c r="O12" s="34">
        <f>'LEMBAR PENILAIAN'!R30</f>
        <v>0</v>
      </c>
      <c r="P12" s="34">
        <f>'LEMBAR PENILAIAN'!S30</f>
        <v>0</v>
      </c>
      <c r="Q12" s="34">
        <f>'LEMBAR PENILAIAN'!T30</f>
        <v>0</v>
      </c>
      <c r="R12" s="34">
        <f>'LEMBAR PENILAIAN'!U30</f>
        <v>0</v>
      </c>
      <c r="S12" s="34">
        <f>'LEMBAR PENILAIAN'!V30</f>
        <v>0</v>
      </c>
      <c r="T12" s="34">
        <f>'LEMBAR PENILAIAN'!W30</f>
        <v>0</v>
      </c>
      <c r="U12" s="34">
        <f>'LEMBAR PENILAIAN'!X30</f>
        <v>0</v>
      </c>
    </row>
    <row r="13" spans="1:21" x14ac:dyDescent="0.3">
      <c r="A13" s="61"/>
      <c r="B13" s="61"/>
      <c r="C13" s="33">
        <v>6</v>
      </c>
      <c r="D13" s="34">
        <f>'LEMBAR PENILAIAN'!G31</f>
        <v>8</v>
      </c>
      <c r="E13" s="34">
        <f>'LEMBAR PENILAIAN'!H31</f>
        <v>8</v>
      </c>
      <c r="F13" s="34">
        <f>'LEMBAR PENILAIAN'!I31</f>
        <v>8</v>
      </c>
      <c r="G13" s="34">
        <f>'LEMBAR PENILAIAN'!J31</f>
        <v>0</v>
      </c>
      <c r="H13" s="34">
        <f>'LEMBAR PENILAIAN'!K31</f>
        <v>0</v>
      </c>
      <c r="I13" s="34">
        <f>'LEMBAR PENILAIAN'!L31</f>
        <v>0</v>
      </c>
      <c r="J13" s="34">
        <f>'LEMBAR PENILAIAN'!M31</f>
        <v>0</v>
      </c>
      <c r="K13" s="34">
        <f>'LEMBAR PENILAIAN'!N31</f>
        <v>0</v>
      </c>
      <c r="L13" s="34">
        <f>'LEMBAR PENILAIAN'!O31</f>
        <v>0</v>
      </c>
      <c r="M13" s="34">
        <f>'LEMBAR PENILAIAN'!P31</f>
        <v>0</v>
      </c>
      <c r="N13" s="34">
        <f>'LEMBAR PENILAIAN'!Q31</f>
        <v>0</v>
      </c>
      <c r="O13" s="34">
        <f>'LEMBAR PENILAIAN'!R31</f>
        <v>0</v>
      </c>
      <c r="P13" s="34">
        <f>'LEMBAR PENILAIAN'!S31</f>
        <v>0</v>
      </c>
      <c r="Q13" s="34">
        <f>'LEMBAR PENILAIAN'!T31</f>
        <v>0</v>
      </c>
      <c r="R13" s="34">
        <f>'LEMBAR PENILAIAN'!U31</f>
        <v>0</v>
      </c>
      <c r="S13" s="34">
        <f>'LEMBAR PENILAIAN'!V31</f>
        <v>0</v>
      </c>
      <c r="T13" s="34">
        <f>'LEMBAR PENILAIAN'!W31</f>
        <v>0</v>
      </c>
      <c r="U13" s="34">
        <f>'LEMBAR PENILAIAN'!X31</f>
        <v>0</v>
      </c>
    </row>
    <row r="14" spans="1:21" x14ac:dyDescent="0.3">
      <c r="A14" s="61"/>
      <c r="B14" s="61"/>
      <c r="C14" s="33">
        <v>7</v>
      </c>
      <c r="D14" s="34">
        <f>'LEMBAR PENILAIAN'!G32</f>
        <v>8</v>
      </c>
      <c r="E14" s="34">
        <f>'LEMBAR PENILAIAN'!H32</f>
        <v>8</v>
      </c>
      <c r="F14" s="34">
        <f>'LEMBAR PENILAIAN'!I32</f>
        <v>8</v>
      </c>
      <c r="G14" s="34">
        <f>'LEMBAR PENILAIAN'!J32</f>
        <v>0</v>
      </c>
      <c r="H14" s="34">
        <f>'LEMBAR PENILAIAN'!K32</f>
        <v>0</v>
      </c>
      <c r="I14" s="34">
        <f>'LEMBAR PENILAIAN'!L32</f>
        <v>0</v>
      </c>
      <c r="J14" s="34">
        <f>'LEMBAR PENILAIAN'!M32</f>
        <v>0</v>
      </c>
      <c r="K14" s="34">
        <f>'LEMBAR PENILAIAN'!N32</f>
        <v>0</v>
      </c>
      <c r="L14" s="34">
        <f>'LEMBAR PENILAIAN'!O32</f>
        <v>0</v>
      </c>
      <c r="M14" s="34">
        <f>'LEMBAR PENILAIAN'!P32</f>
        <v>0</v>
      </c>
      <c r="N14" s="34">
        <f>'LEMBAR PENILAIAN'!Q32</f>
        <v>0</v>
      </c>
      <c r="O14" s="34">
        <f>'LEMBAR PENILAIAN'!R32</f>
        <v>0</v>
      </c>
      <c r="P14" s="34">
        <f>'LEMBAR PENILAIAN'!S32</f>
        <v>0</v>
      </c>
      <c r="Q14" s="34">
        <f>'LEMBAR PENILAIAN'!T32</f>
        <v>0</v>
      </c>
      <c r="R14" s="34">
        <f>'LEMBAR PENILAIAN'!U32</f>
        <v>0</v>
      </c>
      <c r="S14" s="34">
        <f>'LEMBAR PENILAIAN'!V32</f>
        <v>0</v>
      </c>
      <c r="T14" s="34">
        <f>'LEMBAR PENILAIAN'!W32</f>
        <v>0</v>
      </c>
      <c r="U14" s="34">
        <f>'LEMBAR PENILAIAN'!X32</f>
        <v>0</v>
      </c>
    </row>
    <row r="15" spans="1:21" x14ac:dyDescent="0.3">
      <c r="A15" s="61"/>
      <c r="B15" s="61"/>
      <c r="C15" s="33">
        <v>8</v>
      </c>
      <c r="D15" s="34">
        <f>'LEMBAR PENILAIAN'!G33</f>
        <v>8</v>
      </c>
      <c r="E15" s="34">
        <f>'LEMBAR PENILAIAN'!H33</f>
        <v>8</v>
      </c>
      <c r="F15" s="34">
        <f>'LEMBAR PENILAIAN'!I33</f>
        <v>8</v>
      </c>
      <c r="G15" s="34">
        <f>'LEMBAR PENILAIAN'!J33</f>
        <v>0</v>
      </c>
      <c r="H15" s="34">
        <f>'LEMBAR PENILAIAN'!K33</f>
        <v>0</v>
      </c>
      <c r="I15" s="34">
        <f>'LEMBAR PENILAIAN'!L33</f>
        <v>0</v>
      </c>
      <c r="J15" s="34">
        <f>'LEMBAR PENILAIAN'!M33</f>
        <v>0</v>
      </c>
      <c r="K15" s="34">
        <f>'LEMBAR PENILAIAN'!N33</f>
        <v>0</v>
      </c>
      <c r="L15" s="34">
        <f>'LEMBAR PENILAIAN'!O33</f>
        <v>0</v>
      </c>
      <c r="M15" s="34">
        <f>'LEMBAR PENILAIAN'!P33</f>
        <v>0</v>
      </c>
      <c r="N15" s="34">
        <f>'LEMBAR PENILAIAN'!Q33</f>
        <v>0</v>
      </c>
      <c r="O15" s="34">
        <f>'LEMBAR PENILAIAN'!R33</f>
        <v>0</v>
      </c>
      <c r="P15" s="34">
        <f>'LEMBAR PENILAIAN'!S33</f>
        <v>0</v>
      </c>
      <c r="Q15" s="34">
        <f>'LEMBAR PENILAIAN'!T33</f>
        <v>0</v>
      </c>
      <c r="R15" s="34">
        <f>'LEMBAR PENILAIAN'!U33</f>
        <v>0</v>
      </c>
      <c r="S15" s="34">
        <f>'LEMBAR PENILAIAN'!V33</f>
        <v>0</v>
      </c>
      <c r="T15" s="34">
        <f>'LEMBAR PENILAIAN'!W33</f>
        <v>0</v>
      </c>
      <c r="U15" s="34">
        <f>'LEMBAR PENILAIAN'!X33</f>
        <v>0</v>
      </c>
    </row>
    <row r="16" spans="1:21" x14ac:dyDescent="0.3">
      <c r="A16" s="61"/>
      <c r="B16" s="61"/>
      <c r="C16" s="33">
        <v>9</v>
      </c>
      <c r="D16" s="34">
        <f>'LEMBAR PENILAIAN'!G34</f>
        <v>8</v>
      </c>
      <c r="E16" s="34">
        <f>'LEMBAR PENILAIAN'!H34</f>
        <v>8</v>
      </c>
      <c r="F16" s="34">
        <f>'LEMBAR PENILAIAN'!I34</f>
        <v>8</v>
      </c>
      <c r="G16" s="34">
        <f>'LEMBAR PENILAIAN'!J34</f>
        <v>0</v>
      </c>
      <c r="H16" s="34">
        <f>'LEMBAR PENILAIAN'!K34</f>
        <v>0</v>
      </c>
      <c r="I16" s="34">
        <f>'LEMBAR PENILAIAN'!L34</f>
        <v>0</v>
      </c>
      <c r="J16" s="34">
        <f>'LEMBAR PENILAIAN'!M34</f>
        <v>0</v>
      </c>
      <c r="K16" s="34">
        <f>'LEMBAR PENILAIAN'!N34</f>
        <v>0</v>
      </c>
      <c r="L16" s="34">
        <f>'LEMBAR PENILAIAN'!O34</f>
        <v>0</v>
      </c>
      <c r="M16" s="34">
        <f>'LEMBAR PENILAIAN'!P34</f>
        <v>0</v>
      </c>
      <c r="N16" s="34">
        <f>'LEMBAR PENILAIAN'!Q34</f>
        <v>0</v>
      </c>
      <c r="O16" s="34">
        <f>'LEMBAR PENILAIAN'!R34</f>
        <v>0</v>
      </c>
      <c r="P16" s="34">
        <f>'LEMBAR PENILAIAN'!S34</f>
        <v>0</v>
      </c>
      <c r="Q16" s="34">
        <f>'LEMBAR PENILAIAN'!T34</f>
        <v>0</v>
      </c>
      <c r="R16" s="34">
        <f>'LEMBAR PENILAIAN'!U34</f>
        <v>0</v>
      </c>
      <c r="S16" s="34">
        <f>'LEMBAR PENILAIAN'!V34</f>
        <v>0</v>
      </c>
      <c r="T16" s="34">
        <f>'LEMBAR PENILAIAN'!W34</f>
        <v>0</v>
      </c>
      <c r="U16" s="34">
        <f>'LEMBAR PENILAIAN'!X34</f>
        <v>0</v>
      </c>
    </row>
    <row r="17" spans="1:21" x14ac:dyDescent="0.3">
      <c r="A17" s="61"/>
      <c r="B17" s="62"/>
      <c r="C17" s="33">
        <v>10</v>
      </c>
      <c r="D17" s="34">
        <f>'LEMBAR PENILAIAN'!G35</f>
        <v>8</v>
      </c>
      <c r="E17" s="34">
        <f>'LEMBAR PENILAIAN'!H35</f>
        <v>8</v>
      </c>
      <c r="F17" s="34">
        <f>'LEMBAR PENILAIAN'!I35</f>
        <v>8</v>
      </c>
      <c r="G17" s="34">
        <f>'LEMBAR PENILAIAN'!J35</f>
        <v>0</v>
      </c>
      <c r="H17" s="34">
        <f>'LEMBAR PENILAIAN'!K35</f>
        <v>0</v>
      </c>
      <c r="I17" s="34">
        <f>'LEMBAR PENILAIAN'!L35</f>
        <v>0</v>
      </c>
      <c r="J17" s="34">
        <f>'LEMBAR PENILAIAN'!M35</f>
        <v>0</v>
      </c>
      <c r="K17" s="34">
        <f>'LEMBAR PENILAIAN'!N35</f>
        <v>0</v>
      </c>
      <c r="L17" s="34">
        <f>'LEMBAR PENILAIAN'!O35</f>
        <v>0</v>
      </c>
      <c r="M17" s="34">
        <f>'LEMBAR PENILAIAN'!P35</f>
        <v>0</v>
      </c>
      <c r="N17" s="34">
        <f>'LEMBAR PENILAIAN'!Q35</f>
        <v>0</v>
      </c>
      <c r="O17" s="34">
        <f>'LEMBAR PENILAIAN'!R35</f>
        <v>0</v>
      </c>
      <c r="P17" s="34">
        <f>'LEMBAR PENILAIAN'!S35</f>
        <v>0</v>
      </c>
      <c r="Q17" s="34">
        <f>'LEMBAR PENILAIAN'!T35</f>
        <v>0</v>
      </c>
      <c r="R17" s="34">
        <f>'LEMBAR PENILAIAN'!U35</f>
        <v>0</v>
      </c>
      <c r="S17" s="34">
        <f>'LEMBAR PENILAIAN'!V35</f>
        <v>0</v>
      </c>
      <c r="T17" s="34">
        <f>'LEMBAR PENILAIAN'!W35</f>
        <v>0</v>
      </c>
      <c r="U17" s="34">
        <f>'LEMBAR PENILAIAN'!X35</f>
        <v>0</v>
      </c>
    </row>
    <row r="18" spans="1:21" x14ac:dyDescent="0.3">
      <c r="A18" s="61"/>
      <c r="B18" s="60">
        <v>2</v>
      </c>
      <c r="C18" s="33">
        <v>1</v>
      </c>
      <c r="D18" s="34">
        <f>'LEMBAR PENILAIAN'!G36</f>
        <v>8</v>
      </c>
      <c r="E18" s="34">
        <f>'LEMBAR PENILAIAN'!H36</f>
        <v>7</v>
      </c>
      <c r="F18" s="34">
        <f>'LEMBAR PENILAIAN'!I36</f>
        <v>7</v>
      </c>
      <c r="G18" s="34">
        <f>'LEMBAR PENILAIAN'!J36</f>
        <v>0</v>
      </c>
      <c r="H18" s="34">
        <f>'LEMBAR PENILAIAN'!K36</f>
        <v>0</v>
      </c>
      <c r="I18" s="34">
        <f>'LEMBAR PENILAIAN'!L36</f>
        <v>0</v>
      </c>
      <c r="J18" s="34">
        <f>'LEMBAR PENILAIAN'!M36</f>
        <v>0</v>
      </c>
      <c r="K18" s="34">
        <f>'LEMBAR PENILAIAN'!N36</f>
        <v>0</v>
      </c>
      <c r="L18" s="34">
        <f>'LEMBAR PENILAIAN'!O36</f>
        <v>0</v>
      </c>
      <c r="M18" s="34">
        <f>'LEMBAR PENILAIAN'!P36</f>
        <v>0</v>
      </c>
      <c r="N18" s="34">
        <f>'LEMBAR PENILAIAN'!Q36</f>
        <v>0</v>
      </c>
      <c r="O18" s="34">
        <f>'LEMBAR PENILAIAN'!R36</f>
        <v>0</v>
      </c>
      <c r="P18" s="34">
        <f>'LEMBAR PENILAIAN'!S36</f>
        <v>0</v>
      </c>
      <c r="Q18" s="34">
        <f>'LEMBAR PENILAIAN'!T36</f>
        <v>0</v>
      </c>
      <c r="R18" s="34">
        <f>'LEMBAR PENILAIAN'!U36</f>
        <v>0</v>
      </c>
      <c r="S18" s="34">
        <f>'LEMBAR PENILAIAN'!V36</f>
        <v>0</v>
      </c>
      <c r="T18" s="34">
        <f>'LEMBAR PENILAIAN'!W36</f>
        <v>0</v>
      </c>
      <c r="U18" s="34">
        <f>'LEMBAR PENILAIAN'!X36</f>
        <v>0</v>
      </c>
    </row>
    <row r="19" spans="1:21" x14ac:dyDescent="0.3">
      <c r="A19" s="61"/>
      <c r="B19" s="61"/>
      <c r="C19" s="33">
        <v>2</v>
      </c>
      <c r="D19" s="34">
        <f>'LEMBAR PENILAIAN'!G37</f>
        <v>8</v>
      </c>
      <c r="E19" s="34">
        <f>'LEMBAR PENILAIAN'!H37</f>
        <v>7</v>
      </c>
      <c r="F19" s="34">
        <f>'LEMBAR PENILAIAN'!I37</f>
        <v>8</v>
      </c>
      <c r="G19" s="34">
        <f>'LEMBAR PENILAIAN'!J37</f>
        <v>0</v>
      </c>
      <c r="H19" s="34">
        <f>'LEMBAR PENILAIAN'!K37</f>
        <v>0</v>
      </c>
      <c r="I19" s="34">
        <f>'LEMBAR PENILAIAN'!L37</f>
        <v>0</v>
      </c>
      <c r="J19" s="34">
        <f>'LEMBAR PENILAIAN'!M37</f>
        <v>0</v>
      </c>
      <c r="K19" s="34">
        <f>'LEMBAR PENILAIAN'!N37</f>
        <v>0</v>
      </c>
      <c r="L19" s="34">
        <f>'LEMBAR PENILAIAN'!O37</f>
        <v>0</v>
      </c>
      <c r="M19" s="34">
        <f>'LEMBAR PENILAIAN'!P37</f>
        <v>0</v>
      </c>
      <c r="N19" s="34">
        <f>'LEMBAR PENILAIAN'!Q37</f>
        <v>0</v>
      </c>
      <c r="O19" s="34">
        <f>'LEMBAR PENILAIAN'!R37</f>
        <v>0</v>
      </c>
      <c r="P19" s="34">
        <f>'LEMBAR PENILAIAN'!S37</f>
        <v>0</v>
      </c>
      <c r="Q19" s="34">
        <f>'LEMBAR PENILAIAN'!T37</f>
        <v>0</v>
      </c>
      <c r="R19" s="34">
        <f>'LEMBAR PENILAIAN'!U37</f>
        <v>0</v>
      </c>
      <c r="S19" s="34">
        <f>'LEMBAR PENILAIAN'!V37</f>
        <v>0</v>
      </c>
      <c r="T19" s="34">
        <f>'LEMBAR PENILAIAN'!W37</f>
        <v>0</v>
      </c>
      <c r="U19" s="34">
        <f>'LEMBAR PENILAIAN'!X37</f>
        <v>0</v>
      </c>
    </row>
    <row r="20" spans="1:21" x14ac:dyDescent="0.3">
      <c r="A20" s="61"/>
      <c r="B20" s="61"/>
      <c r="C20" s="33">
        <v>3</v>
      </c>
      <c r="D20" s="34">
        <f>'LEMBAR PENILAIAN'!G38</f>
        <v>9</v>
      </c>
      <c r="E20" s="34">
        <f>'LEMBAR PENILAIAN'!H38</f>
        <v>9</v>
      </c>
      <c r="F20" s="34">
        <f>'LEMBAR PENILAIAN'!I38</f>
        <v>9</v>
      </c>
      <c r="G20" s="34">
        <f>'LEMBAR PENILAIAN'!J38</f>
        <v>0</v>
      </c>
      <c r="H20" s="34">
        <f>'LEMBAR PENILAIAN'!K38</f>
        <v>0</v>
      </c>
      <c r="I20" s="34">
        <f>'LEMBAR PENILAIAN'!L38</f>
        <v>0</v>
      </c>
      <c r="J20" s="34">
        <f>'LEMBAR PENILAIAN'!M38</f>
        <v>0</v>
      </c>
      <c r="K20" s="34">
        <f>'LEMBAR PENILAIAN'!N38</f>
        <v>0</v>
      </c>
      <c r="L20" s="34">
        <f>'LEMBAR PENILAIAN'!O38</f>
        <v>0</v>
      </c>
      <c r="M20" s="34">
        <f>'LEMBAR PENILAIAN'!P38</f>
        <v>0</v>
      </c>
      <c r="N20" s="34">
        <f>'LEMBAR PENILAIAN'!Q38</f>
        <v>0</v>
      </c>
      <c r="O20" s="34">
        <f>'LEMBAR PENILAIAN'!R38</f>
        <v>0</v>
      </c>
      <c r="P20" s="34">
        <f>'LEMBAR PENILAIAN'!S38</f>
        <v>0</v>
      </c>
      <c r="Q20" s="34">
        <f>'LEMBAR PENILAIAN'!T38</f>
        <v>0</v>
      </c>
      <c r="R20" s="34">
        <f>'LEMBAR PENILAIAN'!U38</f>
        <v>0</v>
      </c>
      <c r="S20" s="34">
        <f>'LEMBAR PENILAIAN'!V38</f>
        <v>0</v>
      </c>
      <c r="T20" s="34">
        <f>'LEMBAR PENILAIAN'!W38</f>
        <v>0</v>
      </c>
      <c r="U20" s="34">
        <f>'LEMBAR PENILAIAN'!X38</f>
        <v>0</v>
      </c>
    </row>
    <row r="21" spans="1:21" x14ac:dyDescent="0.3">
      <c r="A21" s="61"/>
      <c r="B21" s="61"/>
      <c r="C21" s="33">
        <v>4</v>
      </c>
      <c r="D21" s="34">
        <f>'LEMBAR PENILAIAN'!G39</f>
        <v>7</v>
      </c>
      <c r="E21" s="34">
        <f>'LEMBAR PENILAIAN'!H39</f>
        <v>7</v>
      </c>
      <c r="F21" s="34">
        <f>'LEMBAR PENILAIAN'!I39</f>
        <v>7</v>
      </c>
      <c r="G21" s="34">
        <f>'LEMBAR PENILAIAN'!J39</f>
        <v>0</v>
      </c>
      <c r="H21" s="34">
        <f>'LEMBAR PENILAIAN'!K39</f>
        <v>0</v>
      </c>
      <c r="I21" s="34">
        <f>'LEMBAR PENILAIAN'!L39</f>
        <v>0</v>
      </c>
      <c r="J21" s="34">
        <f>'LEMBAR PENILAIAN'!M39</f>
        <v>0</v>
      </c>
      <c r="K21" s="34">
        <f>'LEMBAR PENILAIAN'!N39</f>
        <v>0</v>
      </c>
      <c r="L21" s="34">
        <f>'LEMBAR PENILAIAN'!O39</f>
        <v>0</v>
      </c>
      <c r="M21" s="34">
        <f>'LEMBAR PENILAIAN'!P39</f>
        <v>0</v>
      </c>
      <c r="N21" s="34">
        <f>'LEMBAR PENILAIAN'!Q39</f>
        <v>0</v>
      </c>
      <c r="O21" s="34">
        <f>'LEMBAR PENILAIAN'!R39</f>
        <v>0</v>
      </c>
      <c r="P21" s="34">
        <f>'LEMBAR PENILAIAN'!S39</f>
        <v>0</v>
      </c>
      <c r="Q21" s="34">
        <f>'LEMBAR PENILAIAN'!T39</f>
        <v>0</v>
      </c>
      <c r="R21" s="34">
        <f>'LEMBAR PENILAIAN'!U39</f>
        <v>0</v>
      </c>
      <c r="S21" s="34">
        <f>'LEMBAR PENILAIAN'!V39</f>
        <v>0</v>
      </c>
      <c r="T21" s="34">
        <f>'LEMBAR PENILAIAN'!W39</f>
        <v>0</v>
      </c>
      <c r="U21" s="34">
        <f>'LEMBAR PENILAIAN'!X39</f>
        <v>0</v>
      </c>
    </row>
    <row r="22" spans="1:21" x14ac:dyDescent="0.3">
      <c r="A22" s="61"/>
      <c r="B22" s="61"/>
      <c r="C22" s="33">
        <v>5</v>
      </c>
      <c r="D22" s="34">
        <f>'LEMBAR PENILAIAN'!G40</f>
        <v>8</v>
      </c>
      <c r="E22" s="34">
        <f>'LEMBAR PENILAIAN'!H40</f>
        <v>7</v>
      </c>
      <c r="F22" s="34">
        <f>'LEMBAR PENILAIAN'!I40</f>
        <v>7</v>
      </c>
      <c r="G22" s="34">
        <f>'LEMBAR PENILAIAN'!J40</f>
        <v>0</v>
      </c>
      <c r="H22" s="34">
        <f>'LEMBAR PENILAIAN'!K40</f>
        <v>0</v>
      </c>
      <c r="I22" s="34">
        <f>'LEMBAR PENILAIAN'!L40</f>
        <v>0</v>
      </c>
      <c r="J22" s="34">
        <f>'LEMBAR PENILAIAN'!M40</f>
        <v>0</v>
      </c>
      <c r="K22" s="34">
        <f>'LEMBAR PENILAIAN'!N40</f>
        <v>0</v>
      </c>
      <c r="L22" s="34">
        <f>'LEMBAR PENILAIAN'!O40</f>
        <v>0</v>
      </c>
      <c r="M22" s="34">
        <f>'LEMBAR PENILAIAN'!P40</f>
        <v>0</v>
      </c>
      <c r="N22" s="34">
        <f>'LEMBAR PENILAIAN'!Q40</f>
        <v>0</v>
      </c>
      <c r="O22" s="34">
        <f>'LEMBAR PENILAIAN'!R40</f>
        <v>0</v>
      </c>
      <c r="P22" s="34">
        <f>'LEMBAR PENILAIAN'!S40</f>
        <v>0</v>
      </c>
      <c r="Q22" s="34">
        <f>'LEMBAR PENILAIAN'!T40</f>
        <v>0</v>
      </c>
      <c r="R22" s="34">
        <f>'LEMBAR PENILAIAN'!U40</f>
        <v>0</v>
      </c>
      <c r="S22" s="34">
        <f>'LEMBAR PENILAIAN'!V40</f>
        <v>0</v>
      </c>
      <c r="T22" s="34">
        <f>'LEMBAR PENILAIAN'!W40</f>
        <v>0</v>
      </c>
      <c r="U22" s="34">
        <f>'LEMBAR PENILAIAN'!X40</f>
        <v>0</v>
      </c>
    </row>
    <row r="23" spans="1:21" x14ac:dyDescent="0.3">
      <c r="A23" s="61"/>
      <c r="B23" s="61"/>
      <c r="C23" s="33">
        <v>6</v>
      </c>
      <c r="D23" s="34">
        <f>'LEMBAR PENILAIAN'!G41</f>
        <v>7</v>
      </c>
      <c r="E23" s="34">
        <f>'LEMBAR PENILAIAN'!H41</f>
        <v>7</v>
      </c>
      <c r="F23" s="34">
        <f>'LEMBAR PENILAIAN'!I41</f>
        <v>7</v>
      </c>
      <c r="G23" s="34">
        <f>'LEMBAR PENILAIAN'!J41</f>
        <v>0</v>
      </c>
      <c r="H23" s="34">
        <f>'LEMBAR PENILAIAN'!K41</f>
        <v>0</v>
      </c>
      <c r="I23" s="34">
        <f>'LEMBAR PENILAIAN'!L41</f>
        <v>0</v>
      </c>
      <c r="J23" s="34">
        <f>'LEMBAR PENILAIAN'!M41</f>
        <v>0</v>
      </c>
      <c r="K23" s="34">
        <f>'LEMBAR PENILAIAN'!N41</f>
        <v>0</v>
      </c>
      <c r="L23" s="34">
        <f>'LEMBAR PENILAIAN'!O41</f>
        <v>0</v>
      </c>
      <c r="M23" s="34">
        <f>'LEMBAR PENILAIAN'!P41</f>
        <v>0</v>
      </c>
      <c r="N23" s="34">
        <f>'LEMBAR PENILAIAN'!Q41</f>
        <v>0</v>
      </c>
      <c r="O23" s="34">
        <f>'LEMBAR PENILAIAN'!R41</f>
        <v>0</v>
      </c>
      <c r="P23" s="34">
        <f>'LEMBAR PENILAIAN'!S41</f>
        <v>0</v>
      </c>
      <c r="Q23" s="34">
        <f>'LEMBAR PENILAIAN'!T41</f>
        <v>0</v>
      </c>
      <c r="R23" s="34">
        <f>'LEMBAR PENILAIAN'!U41</f>
        <v>0</v>
      </c>
      <c r="S23" s="34">
        <f>'LEMBAR PENILAIAN'!V41</f>
        <v>0</v>
      </c>
      <c r="T23" s="34">
        <f>'LEMBAR PENILAIAN'!W41</f>
        <v>0</v>
      </c>
      <c r="U23" s="34">
        <f>'LEMBAR PENILAIAN'!X41</f>
        <v>0</v>
      </c>
    </row>
    <row r="24" spans="1:21" x14ac:dyDescent="0.3">
      <c r="A24" s="61"/>
      <c r="B24" s="61"/>
      <c r="C24" s="33">
        <v>7</v>
      </c>
      <c r="D24" s="34">
        <f>'LEMBAR PENILAIAN'!G42</f>
        <v>8</v>
      </c>
      <c r="E24" s="34">
        <f>'LEMBAR PENILAIAN'!H42</f>
        <v>7</v>
      </c>
      <c r="F24" s="34">
        <f>'LEMBAR PENILAIAN'!I42</f>
        <v>8</v>
      </c>
      <c r="G24" s="34">
        <f>'LEMBAR PENILAIAN'!J42</f>
        <v>0</v>
      </c>
      <c r="H24" s="34">
        <f>'LEMBAR PENILAIAN'!K42</f>
        <v>0</v>
      </c>
      <c r="I24" s="34">
        <f>'LEMBAR PENILAIAN'!L42</f>
        <v>0</v>
      </c>
      <c r="J24" s="34">
        <f>'LEMBAR PENILAIAN'!M42</f>
        <v>0</v>
      </c>
      <c r="K24" s="34">
        <f>'LEMBAR PENILAIAN'!N42</f>
        <v>0</v>
      </c>
      <c r="L24" s="34">
        <f>'LEMBAR PENILAIAN'!O42</f>
        <v>0</v>
      </c>
      <c r="M24" s="34">
        <f>'LEMBAR PENILAIAN'!P42</f>
        <v>0</v>
      </c>
      <c r="N24" s="34">
        <f>'LEMBAR PENILAIAN'!Q42</f>
        <v>0</v>
      </c>
      <c r="O24" s="34">
        <f>'LEMBAR PENILAIAN'!R42</f>
        <v>0</v>
      </c>
      <c r="P24" s="34">
        <f>'LEMBAR PENILAIAN'!S42</f>
        <v>0</v>
      </c>
      <c r="Q24" s="34">
        <f>'LEMBAR PENILAIAN'!T42</f>
        <v>0</v>
      </c>
      <c r="R24" s="34">
        <f>'LEMBAR PENILAIAN'!U42</f>
        <v>0</v>
      </c>
      <c r="S24" s="34">
        <f>'LEMBAR PENILAIAN'!V42</f>
        <v>0</v>
      </c>
      <c r="T24" s="34">
        <f>'LEMBAR PENILAIAN'!W42</f>
        <v>0</v>
      </c>
      <c r="U24" s="34">
        <f>'LEMBAR PENILAIAN'!X42</f>
        <v>0</v>
      </c>
    </row>
    <row r="25" spans="1:21" x14ac:dyDescent="0.3">
      <c r="A25" s="61"/>
      <c r="B25" s="61"/>
      <c r="C25" s="33">
        <v>8</v>
      </c>
      <c r="D25" s="34">
        <f>'LEMBAR PENILAIAN'!G43</f>
        <v>8</v>
      </c>
      <c r="E25" s="34">
        <f>'LEMBAR PENILAIAN'!H43</f>
        <v>7</v>
      </c>
      <c r="F25" s="34">
        <f>'LEMBAR PENILAIAN'!I43</f>
        <v>8</v>
      </c>
      <c r="G25" s="34">
        <f>'LEMBAR PENILAIAN'!J43</f>
        <v>0</v>
      </c>
      <c r="H25" s="34">
        <f>'LEMBAR PENILAIAN'!K43</f>
        <v>0</v>
      </c>
      <c r="I25" s="34">
        <f>'LEMBAR PENILAIAN'!L43</f>
        <v>0</v>
      </c>
      <c r="J25" s="34">
        <f>'LEMBAR PENILAIAN'!M43</f>
        <v>0</v>
      </c>
      <c r="K25" s="34">
        <f>'LEMBAR PENILAIAN'!N43</f>
        <v>0</v>
      </c>
      <c r="L25" s="34">
        <f>'LEMBAR PENILAIAN'!O43</f>
        <v>0</v>
      </c>
      <c r="M25" s="34">
        <f>'LEMBAR PENILAIAN'!P43</f>
        <v>0</v>
      </c>
      <c r="N25" s="34">
        <f>'LEMBAR PENILAIAN'!Q43</f>
        <v>0</v>
      </c>
      <c r="O25" s="34">
        <f>'LEMBAR PENILAIAN'!R43</f>
        <v>0</v>
      </c>
      <c r="P25" s="34">
        <f>'LEMBAR PENILAIAN'!S43</f>
        <v>0</v>
      </c>
      <c r="Q25" s="34">
        <f>'LEMBAR PENILAIAN'!T43</f>
        <v>0</v>
      </c>
      <c r="R25" s="34">
        <f>'LEMBAR PENILAIAN'!U43</f>
        <v>0</v>
      </c>
      <c r="S25" s="34">
        <f>'LEMBAR PENILAIAN'!V43</f>
        <v>0</v>
      </c>
      <c r="T25" s="34">
        <f>'LEMBAR PENILAIAN'!W43</f>
        <v>0</v>
      </c>
      <c r="U25" s="34">
        <f>'LEMBAR PENILAIAN'!X43</f>
        <v>0</v>
      </c>
    </row>
    <row r="26" spans="1:21" x14ac:dyDescent="0.3">
      <c r="A26" s="61"/>
      <c r="B26" s="61"/>
      <c r="C26" s="33">
        <v>9</v>
      </c>
      <c r="D26" s="34">
        <f>'LEMBAR PENILAIAN'!G44</f>
        <v>8</v>
      </c>
      <c r="E26" s="34">
        <f>'LEMBAR PENILAIAN'!H44</f>
        <v>7</v>
      </c>
      <c r="F26" s="34">
        <f>'LEMBAR PENILAIAN'!I44</f>
        <v>8</v>
      </c>
      <c r="G26" s="34">
        <f>'LEMBAR PENILAIAN'!J44</f>
        <v>0</v>
      </c>
      <c r="H26" s="34">
        <f>'LEMBAR PENILAIAN'!K44</f>
        <v>0</v>
      </c>
      <c r="I26" s="34">
        <f>'LEMBAR PENILAIAN'!L44</f>
        <v>0</v>
      </c>
      <c r="J26" s="34">
        <f>'LEMBAR PENILAIAN'!M44</f>
        <v>0</v>
      </c>
      <c r="K26" s="34">
        <f>'LEMBAR PENILAIAN'!N44</f>
        <v>0</v>
      </c>
      <c r="L26" s="34">
        <f>'LEMBAR PENILAIAN'!O44</f>
        <v>0</v>
      </c>
      <c r="M26" s="34">
        <f>'LEMBAR PENILAIAN'!P44</f>
        <v>0</v>
      </c>
      <c r="N26" s="34">
        <f>'LEMBAR PENILAIAN'!Q44</f>
        <v>0</v>
      </c>
      <c r="O26" s="34">
        <f>'LEMBAR PENILAIAN'!R44</f>
        <v>0</v>
      </c>
      <c r="P26" s="34">
        <f>'LEMBAR PENILAIAN'!S44</f>
        <v>0</v>
      </c>
      <c r="Q26" s="34">
        <f>'LEMBAR PENILAIAN'!T44</f>
        <v>0</v>
      </c>
      <c r="R26" s="34">
        <f>'LEMBAR PENILAIAN'!U44</f>
        <v>0</v>
      </c>
      <c r="S26" s="34">
        <f>'LEMBAR PENILAIAN'!V44</f>
        <v>0</v>
      </c>
      <c r="T26" s="34">
        <f>'LEMBAR PENILAIAN'!W44</f>
        <v>0</v>
      </c>
      <c r="U26" s="34">
        <f>'LEMBAR PENILAIAN'!X44</f>
        <v>0</v>
      </c>
    </row>
    <row r="27" spans="1:21" x14ac:dyDescent="0.3">
      <c r="A27" s="61"/>
      <c r="B27" s="62"/>
      <c r="C27" s="33">
        <v>10</v>
      </c>
      <c r="D27" s="34">
        <f>'LEMBAR PENILAIAN'!G45</f>
        <v>8</v>
      </c>
      <c r="E27" s="34">
        <f>'LEMBAR PENILAIAN'!H45</f>
        <v>7</v>
      </c>
      <c r="F27" s="34">
        <f>'LEMBAR PENILAIAN'!I45</f>
        <v>8</v>
      </c>
      <c r="G27" s="34">
        <f>'LEMBAR PENILAIAN'!J45</f>
        <v>0</v>
      </c>
      <c r="H27" s="34">
        <f>'LEMBAR PENILAIAN'!K45</f>
        <v>0</v>
      </c>
      <c r="I27" s="34">
        <f>'LEMBAR PENILAIAN'!L45</f>
        <v>0</v>
      </c>
      <c r="J27" s="34">
        <f>'LEMBAR PENILAIAN'!M45</f>
        <v>0</v>
      </c>
      <c r="K27" s="34">
        <f>'LEMBAR PENILAIAN'!N45</f>
        <v>0</v>
      </c>
      <c r="L27" s="34">
        <f>'LEMBAR PENILAIAN'!O45</f>
        <v>0</v>
      </c>
      <c r="M27" s="34">
        <f>'LEMBAR PENILAIAN'!P45</f>
        <v>0</v>
      </c>
      <c r="N27" s="34">
        <f>'LEMBAR PENILAIAN'!Q45</f>
        <v>0</v>
      </c>
      <c r="O27" s="34">
        <f>'LEMBAR PENILAIAN'!R45</f>
        <v>0</v>
      </c>
      <c r="P27" s="34">
        <f>'LEMBAR PENILAIAN'!S45</f>
        <v>0</v>
      </c>
      <c r="Q27" s="34">
        <f>'LEMBAR PENILAIAN'!T45</f>
        <v>0</v>
      </c>
      <c r="R27" s="34">
        <f>'LEMBAR PENILAIAN'!U45</f>
        <v>0</v>
      </c>
      <c r="S27" s="34">
        <f>'LEMBAR PENILAIAN'!V45</f>
        <v>0</v>
      </c>
      <c r="T27" s="34">
        <f>'LEMBAR PENILAIAN'!W45</f>
        <v>0</v>
      </c>
      <c r="U27" s="34">
        <f>'LEMBAR PENILAIAN'!X45</f>
        <v>0</v>
      </c>
    </row>
    <row r="28" spans="1:21" x14ac:dyDescent="0.3">
      <c r="A28" s="61"/>
      <c r="B28" s="64">
        <v>3</v>
      </c>
      <c r="C28" s="33">
        <v>1</v>
      </c>
      <c r="D28" s="34">
        <f>'LEMBAR PENILAIAN'!G46</f>
        <v>8</v>
      </c>
      <c r="E28" s="34">
        <f>'LEMBAR PENILAIAN'!H46</f>
        <v>8</v>
      </c>
      <c r="F28" s="34">
        <f>'LEMBAR PENILAIAN'!I46</f>
        <v>8</v>
      </c>
      <c r="G28" s="34">
        <f>'LEMBAR PENILAIAN'!J46</f>
        <v>0</v>
      </c>
      <c r="H28" s="34">
        <f>'LEMBAR PENILAIAN'!K46</f>
        <v>0</v>
      </c>
      <c r="I28" s="34">
        <f>'LEMBAR PENILAIAN'!L46</f>
        <v>0</v>
      </c>
      <c r="J28" s="34">
        <f>'LEMBAR PENILAIAN'!M46</f>
        <v>0</v>
      </c>
      <c r="K28" s="34">
        <f>'LEMBAR PENILAIAN'!N46</f>
        <v>0</v>
      </c>
      <c r="L28" s="34">
        <f>'LEMBAR PENILAIAN'!O46</f>
        <v>0</v>
      </c>
      <c r="M28" s="34">
        <f>'LEMBAR PENILAIAN'!P46</f>
        <v>0</v>
      </c>
      <c r="N28" s="34">
        <f>'LEMBAR PENILAIAN'!Q46</f>
        <v>0</v>
      </c>
      <c r="O28" s="34">
        <f>'LEMBAR PENILAIAN'!R46</f>
        <v>0</v>
      </c>
      <c r="P28" s="34">
        <f>'LEMBAR PENILAIAN'!S46</f>
        <v>0</v>
      </c>
      <c r="Q28" s="34">
        <f>'LEMBAR PENILAIAN'!T46</f>
        <v>0</v>
      </c>
      <c r="R28" s="34">
        <f>'LEMBAR PENILAIAN'!U46</f>
        <v>0</v>
      </c>
      <c r="S28" s="34">
        <f>'LEMBAR PENILAIAN'!V46</f>
        <v>0</v>
      </c>
      <c r="T28" s="34">
        <f>'LEMBAR PENILAIAN'!W46</f>
        <v>0</v>
      </c>
      <c r="U28" s="34">
        <f>'LEMBAR PENILAIAN'!X46</f>
        <v>0</v>
      </c>
    </row>
    <row r="29" spans="1:21" x14ac:dyDescent="0.3">
      <c r="A29" s="61"/>
      <c r="B29" s="65"/>
      <c r="C29" s="33">
        <v>2</v>
      </c>
      <c r="D29" s="34">
        <f>'LEMBAR PENILAIAN'!G47</f>
        <v>8</v>
      </c>
      <c r="E29" s="34">
        <f>'LEMBAR PENILAIAN'!H47</f>
        <v>8</v>
      </c>
      <c r="F29" s="34">
        <f>'LEMBAR PENILAIAN'!I47</f>
        <v>8</v>
      </c>
      <c r="G29" s="34">
        <f>'LEMBAR PENILAIAN'!J47</f>
        <v>0</v>
      </c>
      <c r="H29" s="34">
        <f>'LEMBAR PENILAIAN'!K47</f>
        <v>0</v>
      </c>
      <c r="I29" s="34">
        <f>'LEMBAR PENILAIAN'!L47</f>
        <v>0</v>
      </c>
      <c r="J29" s="34">
        <f>'LEMBAR PENILAIAN'!M47</f>
        <v>0</v>
      </c>
      <c r="K29" s="34">
        <f>'LEMBAR PENILAIAN'!N47</f>
        <v>0</v>
      </c>
      <c r="L29" s="34">
        <f>'LEMBAR PENILAIAN'!O47</f>
        <v>0</v>
      </c>
      <c r="M29" s="34">
        <f>'LEMBAR PENILAIAN'!P47</f>
        <v>0</v>
      </c>
      <c r="N29" s="34">
        <f>'LEMBAR PENILAIAN'!Q47</f>
        <v>0</v>
      </c>
      <c r="O29" s="34">
        <f>'LEMBAR PENILAIAN'!R47</f>
        <v>0</v>
      </c>
      <c r="P29" s="34">
        <f>'LEMBAR PENILAIAN'!S47</f>
        <v>0</v>
      </c>
      <c r="Q29" s="34">
        <f>'LEMBAR PENILAIAN'!T47</f>
        <v>0</v>
      </c>
      <c r="R29" s="34">
        <f>'LEMBAR PENILAIAN'!U47</f>
        <v>0</v>
      </c>
      <c r="S29" s="34">
        <f>'LEMBAR PENILAIAN'!V47</f>
        <v>0</v>
      </c>
      <c r="T29" s="34">
        <f>'LEMBAR PENILAIAN'!W47</f>
        <v>0</v>
      </c>
      <c r="U29" s="34">
        <f>'LEMBAR PENILAIAN'!X47</f>
        <v>0</v>
      </c>
    </row>
    <row r="30" spans="1:21" x14ac:dyDescent="0.3">
      <c r="A30" s="61"/>
      <c r="B30" s="65"/>
      <c r="C30" s="33">
        <v>3</v>
      </c>
      <c r="D30" s="34">
        <f>'LEMBAR PENILAIAN'!G48</f>
        <v>9</v>
      </c>
      <c r="E30" s="34">
        <f>'LEMBAR PENILAIAN'!H48</f>
        <v>9</v>
      </c>
      <c r="F30" s="34">
        <f>'LEMBAR PENILAIAN'!I48</f>
        <v>9</v>
      </c>
      <c r="G30" s="34">
        <f>'LEMBAR PENILAIAN'!J48</f>
        <v>0</v>
      </c>
      <c r="H30" s="34">
        <f>'LEMBAR PENILAIAN'!K48</f>
        <v>0</v>
      </c>
      <c r="I30" s="34">
        <f>'LEMBAR PENILAIAN'!L48</f>
        <v>0</v>
      </c>
      <c r="J30" s="34">
        <f>'LEMBAR PENILAIAN'!M48</f>
        <v>0</v>
      </c>
      <c r="K30" s="34">
        <f>'LEMBAR PENILAIAN'!N48</f>
        <v>0</v>
      </c>
      <c r="L30" s="34">
        <f>'LEMBAR PENILAIAN'!O48</f>
        <v>0</v>
      </c>
      <c r="M30" s="34">
        <f>'LEMBAR PENILAIAN'!P48</f>
        <v>0</v>
      </c>
      <c r="N30" s="34">
        <f>'LEMBAR PENILAIAN'!Q48</f>
        <v>0</v>
      </c>
      <c r="O30" s="34">
        <f>'LEMBAR PENILAIAN'!R48</f>
        <v>0</v>
      </c>
      <c r="P30" s="34">
        <f>'LEMBAR PENILAIAN'!S48</f>
        <v>0</v>
      </c>
      <c r="Q30" s="34">
        <f>'LEMBAR PENILAIAN'!T48</f>
        <v>0</v>
      </c>
      <c r="R30" s="34">
        <f>'LEMBAR PENILAIAN'!U48</f>
        <v>0</v>
      </c>
      <c r="S30" s="34">
        <f>'LEMBAR PENILAIAN'!V48</f>
        <v>0</v>
      </c>
      <c r="T30" s="34">
        <f>'LEMBAR PENILAIAN'!W48</f>
        <v>0</v>
      </c>
      <c r="U30" s="34">
        <f>'LEMBAR PENILAIAN'!X48</f>
        <v>0</v>
      </c>
    </row>
    <row r="31" spans="1:21" x14ac:dyDescent="0.3">
      <c r="A31" s="61"/>
      <c r="B31" s="65"/>
      <c r="C31" s="33">
        <v>4</v>
      </c>
      <c r="D31" s="34">
        <f>'LEMBAR PENILAIAN'!G49</f>
        <v>7</v>
      </c>
      <c r="E31" s="34">
        <f>'LEMBAR PENILAIAN'!H49</f>
        <v>7</v>
      </c>
      <c r="F31" s="34">
        <f>'LEMBAR PENILAIAN'!I49</f>
        <v>7</v>
      </c>
      <c r="G31" s="34">
        <f>'LEMBAR PENILAIAN'!J49</f>
        <v>0</v>
      </c>
      <c r="H31" s="34">
        <f>'LEMBAR PENILAIAN'!K49</f>
        <v>0</v>
      </c>
      <c r="I31" s="34">
        <f>'LEMBAR PENILAIAN'!L49</f>
        <v>0</v>
      </c>
      <c r="J31" s="34">
        <f>'LEMBAR PENILAIAN'!M49</f>
        <v>0</v>
      </c>
      <c r="K31" s="34">
        <f>'LEMBAR PENILAIAN'!N49</f>
        <v>0</v>
      </c>
      <c r="L31" s="34">
        <f>'LEMBAR PENILAIAN'!O49</f>
        <v>0</v>
      </c>
      <c r="M31" s="34">
        <f>'LEMBAR PENILAIAN'!P49</f>
        <v>0</v>
      </c>
      <c r="N31" s="34">
        <f>'LEMBAR PENILAIAN'!Q49</f>
        <v>0</v>
      </c>
      <c r="O31" s="34">
        <f>'LEMBAR PENILAIAN'!R49</f>
        <v>0</v>
      </c>
      <c r="P31" s="34">
        <f>'LEMBAR PENILAIAN'!S49</f>
        <v>0</v>
      </c>
      <c r="Q31" s="34">
        <f>'LEMBAR PENILAIAN'!T49</f>
        <v>0</v>
      </c>
      <c r="R31" s="34">
        <f>'LEMBAR PENILAIAN'!U49</f>
        <v>0</v>
      </c>
      <c r="S31" s="34">
        <f>'LEMBAR PENILAIAN'!V49</f>
        <v>0</v>
      </c>
      <c r="T31" s="34">
        <f>'LEMBAR PENILAIAN'!W49</f>
        <v>0</v>
      </c>
      <c r="U31" s="34">
        <f>'LEMBAR PENILAIAN'!X49</f>
        <v>0</v>
      </c>
    </row>
    <row r="32" spans="1:21" x14ac:dyDescent="0.3">
      <c r="A32" s="61"/>
      <c r="B32" s="65"/>
      <c r="C32" s="33">
        <v>5</v>
      </c>
      <c r="D32" s="34">
        <f>'LEMBAR PENILAIAN'!G50</f>
        <v>8</v>
      </c>
      <c r="E32" s="34">
        <f>'LEMBAR PENILAIAN'!H50</f>
        <v>7</v>
      </c>
      <c r="F32" s="34">
        <f>'LEMBAR PENILAIAN'!I50</f>
        <v>8</v>
      </c>
      <c r="G32" s="34">
        <f>'LEMBAR PENILAIAN'!J50</f>
        <v>0</v>
      </c>
      <c r="H32" s="34">
        <f>'LEMBAR PENILAIAN'!K50</f>
        <v>0</v>
      </c>
      <c r="I32" s="34">
        <f>'LEMBAR PENILAIAN'!L50</f>
        <v>0</v>
      </c>
      <c r="J32" s="34">
        <f>'LEMBAR PENILAIAN'!M50</f>
        <v>0</v>
      </c>
      <c r="K32" s="34">
        <f>'LEMBAR PENILAIAN'!N50</f>
        <v>0</v>
      </c>
      <c r="L32" s="34">
        <f>'LEMBAR PENILAIAN'!O50</f>
        <v>0</v>
      </c>
      <c r="M32" s="34">
        <f>'LEMBAR PENILAIAN'!P50</f>
        <v>0</v>
      </c>
      <c r="N32" s="34">
        <f>'LEMBAR PENILAIAN'!Q50</f>
        <v>0</v>
      </c>
      <c r="O32" s="34">
        <f>'LEMBAR PENILAIAN'!R50</f>
        <v>0</v>
      </c>
      <c r="P32" s="34">
        <f>'LEMBAR PENILAIAN'!S50</f>
        <v>0</v>
      </c>
      <c r="Q32" s="34">
        <f>'LEMBAR PENILAIAN'!T50</f>
        <v>0</v>
      </c>
      <c r="R32" s="34">
        <f>'LEMBAR PENILAIAN'!U50</f>
        <v>0</v>
      </c>
      <c r="S32" s="34">
        <f>'LEMBAR PENILAIAN'!V50</f>
        <v>0</v>
      </c>
      <c r="T32" s="34">
        <f>'LEMBAR PENILAIAN'!W50</f>
        <v>0</v>
      </c>
      <c r="U32" s="34">
        <f>'LEMBAR PENILAIAN'!X50</f>
        <v>0</v>
      </c>
    </row>
    <row r="33" spans="1:21" x14ac:dyDescent="0.3">
      <c r="A33" s="61"/>
      <c r="B33" s="65"/>
      <c r="C33" s="33">
        <v>6</v>
      </c>
      <c r="D33" s="34">
        <f>'LEMBAR PENILAIAN'!G51</f>
        <v>7</v>
      </c>
      <c r="E33" s="34">
        <f>'LEMBAR PENILAIAN'!H51</f>
        <v>7</v>
      </c>
      <c r="F33" s="34">
        <f>'LEMBAR PENILAIAN'!I51</f>
        <v>7</v>
      </c>
      <c r="G33" s="34">
        <f>'LEMBAR PENILAIAN'!J51</f>
        <v>0</v>
      </c>
      <c r="H33" s="34">
        <f>'LEMBAR PENILAIAN'!K51</f>
        <v>0</v>
      </c>
      <c r="I33" s="34">
        <f>'LEMBAR PENILAIAN'!L51</f>
        <v>0</v>
      </c>
      <c r="J33" s="34">
        <f>'LEMBAR PENILAIAN'!M51</f>
        <v>0</v>
      </c>
      <c r="K33" s="34">
        <f>'LEMBAR PENILAIAN'!N51</f>
        <v>0</v>
      </c>
      <c r="L33" s="34">
        <f>'LEMBAR PENILAIAN'!O51</f>
        <v>0</v>
      </c>
      <c r="M33" s="34">
        <f>'LEMBAR PENILAIAN'!P51</f>
        <v>0</v>
      </c>
      <c r="N33" s="34">
        <f>'LEMBAR PENILAIAN'!Q51</f>
        <v>0</v>
      </c>
      <c r="O33" s="34">
        <f>'LEMBAR PENILAIAN'!R51</f>
        <v>0</v>
      </c>
      <c r="P33" s="34">
        <f>'LEMBAR PENILAIAN'!S51</f>
        <v>0</v>
      </c>
      <c r="Q33" s="34">
        <f>'LEMBAR PENILAIAN'!T51</f>
        <v>0</v>
      </c>
      <c r="R33" s="34">
        <f>'LEMBAR PENILAIAN'!U51</f>
        <v>0</v>
      </c>
      <c r="S33" s="34">
        <f>'LEMBAR PENILAIAN'!V51</f>
        <v>0</v>
      </c>
      <c r="T33" s="34">
        <f>'LEMBAR PENILAIAN'!W51</f>
        <v>0</v>
      </c>
      <c r="U33" s="34">
        <f>'LEMBAR PENILAIAN'!X51</f>
        <v>0</v>
      </c>
    </row>
    <row r="34" spans="1:21" x14ac:dyDescent="0.3">
      <c r="A34" s="61"/>
      <c r="B34" s="65"/>
      <c r="C34" s="33">
        <v>7</v>
      </c>
      <c r="D34" s="34">
        <f>'LEMBAR PENILAIAN'!G52</f>
        <v>8</v>
      </c>
      <c r="E34" s="34">
        <f>'LEMBAR PENILAIAN'!H52</f>
        <v>8</v>
      </c>
      <c r="F34" s="34">
        <f>'LEMBAR PENILAIAN'!I52</f>
        <v>8</v>
      </c>
      <c r="G34" s="34">
        <f>'LEMBAR PENILAIAN'!J52</f>
        <v>0</v>
      </c>
      <c r="H34" s="34">
        <f>'LEMBAR PENILAIAN'!K52</f>
        <v>0</v>
      </c>
      <c r="I34" s="34">
        <f>'LEMBAR PENILAIAN'!L52</f>
        <v>0</v>
      </c>
      <c r="J34" s="34">
        <f>'LEMBAR PENILAIAN'!M52</f>
        <v>0</v>
      </c>
      <c r="K34" s="34">
        <f>'LEMBAR PENILAIAN'!N52</f>
        <v>0</v>
      </c>
      <c r="L34" s="34">
        <f>'LEMBAR PENILAIAN'!O52</f>
        <v>0</v>
      </c>
      <c r="M34" s="34">
        <f>'LEMBAR PENILAIAN'!P52</f>
        <v>0</v>
      </c>
      <c r="N34" s="34">
        <f>'LEMBAR PENILAIAN'!Q52</f>
        <v>0</v>
      </c>
      <c r="O34" s="34">
        <f>'LEMBAR PENILAIAN'!R52</f>
        <v>0</v>
      </c>
      <c r="P34" s="34">
        <f>'LEMBAR PENILAIAN'!S52</f>
        <v>0</v>
      </c>
      <c r="Q34" s="34">
        <f>'LEMBAR PENILAIAN'!T52</f>
        <v>0</v>
      </c>
      <c r="R34" s="34">
        <f>'LEMBAR PENILAIAN'!U52</f>
        <v>0</v>
      </c>
      <c r="S34" s="34">
        <f>'LEMBAR PENILAIAN'!V52</f>
        <v>0</v>
      </c>
      <c r="T34" s="34">
        <f>'LEMBAR PENILAIAN'!W52</f>
        <v>0</v>
      </c>
      <c r="U34" s="34">
        <f>'LEMBAR PENILAIAN'!X52</f>
        <v>0</v>
      </c>
    </row>
    <row r="35" spans="1:21" x14ac:dyDescent="0.3">
      <c r="A35" s="61"/>
      <c r="B35" s="65"/>
      <c r="C35" s="33">
        <v>8</v>
      </c>
      <c r="D35" s="34">
        <f>'LEMBAR PENILAIAN'!G53</f>
        <v>8</v>
      </c>
      <c r="E35" s="34">
        <f>'LEMBAR PENILAIAN'!H53</f>
        <v>8</v>
      </c>
      <c r="F35" s="34">
        <f>'LEMBAR PENILAIAN'!I53</f>
        <v>8</v>
      </c>
      <c r="G35" s="34">
        <f>'LEMBAR PENILAIAN'!J53</f>
        <v>0</v>
      </c>
      <c r="H35" s="34">
        <f>'LEMBAR PENILAIAN'!K53</f>
        <v>0</v>
      </c>
      <c r="I35" s="34">
        <f>'LEMBAR PENILAIAN'!L53</f>
        <v>0</v>
      </c>
      <c r="J35" s="34">
        <f>'LEMBAR PENILAIAN'!M53</f>
        <v>0</v>
      </c>
      <c r="K35" s="34">
        <f>'LEMBAR PENILAIAN'!N53</f>
        <v>0</v>
      </c>
      <c r="L35" s="34">
        <f>'LEMBAR PENILAIAN'!O53</f>
        <v>0</v>
      </c>
      <c r="M35" s="34">
        <f>'LEMBAR PENILAIAN'!P53</f>
        <v>0</v>
      </c>
      <c r="N35" s="34">
        <f>'LEMBAR PENILAIAN'!Q53</f>
        <v>0</v>
      </c>
      <c r="O35" s="34">
        <f>'LEMBAR PENILAIAN'!R53</f>
        <v>0</v>
      </c>
      <c r="P35" s="34">
        <f>'LEMBAR PENILAIAN'!S53</f>
        <v>0</v>
      </c>
      <c r="Q35" s="34">
        <f>'LEMBAR PENILAIAN'!T53</f>
        <v>0</v>
      </c>
      <c r="R35" s="34">
        <f>'LEMBAR PENILAIAN'!U53</f>
        <v>0</v>
      </c>
      <c r="S35" s="34">
        <f>'LEMBAR PENILAIAN'!V53</f>
        <v>0</v>
      </c>
      <c r="T35" s="34">
        <f>'LEMBAR PENILAIAN'!W53</f>
        <v>0</v>
      </c>
      <c r="U35" s="34">
        <f>'LEMBAR PENILAIAN'!X53</f>
        <v>0</v>
      </c>
    </row>
    <row r="36" spans="1:21" x14ac:dyDescent="0.3">
      <c r="A36" s="61"/>
      <c r="B36" s="65"/>
      <c r="C36" s="33">
        <v>9</v>
      </c>
      <c r="D36" s="34">
        <f>'LEMBAR PENILAIAN'!G54</f>
        <v>8</v>
      </c>
      <c r="E36" s="34">
        <f>'LEMBAR PENILAIAN'!H54</f>
        <v>8</v>
      </c>
      <c r="F36" s="34">
        <f>'LEMBAR PENILAIAN'!I54</f>
        <v>8</v>
      </c>
      <c r="G36" s="34">
        <f>'LEMBAR PENILAIAN'!J54</f>
        <v>0</v>
      </c>
      <c r="H36" s="34">
        <f>'LEMBAR PENILAIAN'!K54</f>
        <v>0</v>
      </c>
      <c r="I36" s="34">
        <f>'LEMBAR PENILAIAN'!L54</f>
        <v>0</v>
      </c>
      <c r="J36" s="34">
        <f>'LEMBAR PENILAIAN'!M54</f>
        <v>0</v>
      </c>
      <c r="K36" s="34">
        <f>'LEMBAR PENILAIAN'!N54</f>
        <v>0</v>
      </c>
      <c r="L36" s="34">
        <f>'LEMBAR PENILAIAN'!O54</f>
        <v>0</v>
      </c>
      <c r="M36" s="34">
        <f>'LEMBAR PENILAIAN'!P54</f>
        <v>0</v>
      </c>
      <c r="N36" s="34">
        <f>'LEMBAR PENILAIAN'!Q54</f>
        <v>0</v>
      </c>
      <c r="O36" s="34">
        <f>'LEMBAR PENILAIAN'!R54</f>
        <v>0</v>
      </c>
      <c r="P36" s="34">
        <f>'LEMBAR PENILAIAN'!S54</f>
        <v>0</v>
      </c>
      <c r="Q36" s="34">
        <f>'LEMBAR PENILAIAN'!T54</f>
        <v>0</v>
      </c>
      <c r="R36" s="34">
        <f>'LEMBAR PENILAIAN'!U54</f>
        <v>0</v>
      </c>
      <c r="S36" s="34">
        <f>'LEMBAR PENILAIAN'!V54</f>
        <v>0</v>
      </c>
      <c r="T36" s="34">
        <f>'LEMBAR PENILAIAN'!W54</f>
        <v>0</v>
      </c>
      <c r="U36" s="34">
        <f>'LEMBAR PENILAIAN'!X54</f>
        <v>0</v>
      </c>
    </row>
    <row r="37" spans="1:21" x14ac:dyDescent="0.3">
      <c r="A37" s="61"/>
      <c r="B37" s="66"/>
      <c r="C37" s="33">
        <v>10</v>
      </c>
      <c r="D37" s="34">
        <f>'LEMBAR PENILAIAN'!G55</f>
        <v>8</v>
      </c>
      <c r="E37" s="34">
        <f>'LEMBAR PENILAIAN'!H55</f>
        <v>8</v>
      </c>
      <c r="F37" s="34">
        <f>'LEMBAR PENILAIAN'!I55</f>
        <v>8</v>
      </c>
      <c r="G37" s="34">
        <f>'LEMBAR PENILAIAN'!J55</f>
        <v>0</v>
      </c>
      <c r="H37" s="34">
        <f>'LEMBAR PENILAIAN'!K55</f>
        <v>0</v>
      </c>
      <c r="I37" s="34">
        <f>'LEMBAR PENILAIAN'!L55</f>
        <v>0</v>
      </c>
      <c r="J37" s="34">
        <f>'LEMBAR PENILAIAN'!M55</f>
        <v>0</v>
      </c>
      <c r="K37" s="34">
        <f>'LEMBAR PENILAIAN'!N55</f>
        <v>0</v>
      </c>
      <c r="L37" s="34">
        <f>'LEMBAR PENILAIAN'!O55</f>
        <v>0</v>
      </c>
      <c r="M37" s="34">
        <f>'LEMBAR PENILAIAN'!P55</f>
        <v>0</v>
      </c>
      <c r="N37" s="34">
        <f>'LEMBAR PENILAIAN'!Q55</f>
        <v>0</v>
      </c>
      <c r="O37" s="34">
        <f>'LEMBAR PENILAIAN'!R55</f>
        <v>0</v>
      </c>
      <c r="P37" s="34">
        <f>'LEMBAR PENILAIAN'!S55</f>
        <v>0</v>
      </c>
      <c r="Q37" s="34">
        <f>'LEMBAR PENILAIAN'!T55</f>
        <v>0</v>
      </c>
      <c r="R37" s="34">
        <f>'LEMBAR PENILAIAN'!U55</f>
        <v>0</v>
      </c>
      <c r="S37" s="34">
        <f>'LEMBAR PENILAIAN'!V55</f>
        <v>0</v>
      </c>
      <c r="T37" s="34">
        <f>'LEMBAR PENILAIAN'!W55</f>
        <v>0</v>
      </c>
      <c r="U37" s="34">
        <f>'LEMBAR PENILAIAN'!X55</f>
        <v>0</v>
      </c>
    </row>
    <row r="38" spans="1:21" x14ac:dyDescent="0.3">
      <c r="A38" s="61"/>
      <c r="B38" s="60">
        <v>4</v>
      </c>
      <c r="C38" s="33">
        <v>1</v>
      </c>
      <c r="D38" s="34">
        <f>'LEMBAR PENILAIAN'!G56</f>
        <v>8</v>
      </c>
      <c r="E38" s="34">
        <f>'LEMBAR PENILAIAN'!H56</f>
        <v>8</v>
      </c>
      <c r="F38" s="34">
        <f>'LEMBAR PENILAIAN'!I56</f>
        <v>8</v>
      </c>
      <c r="G38" s="34">
        <f>'LEMBAR PENILAIAN'!J56</f>
        <v>0</v>
      </c>
      <c r="H38" s="34">
        <f>'LEMBAR PENILAIAN'!K56</f>
        <v>0</v>
      </c>
      <c r="I38" s="34">
        <f>'LEMBAR PENILAIAN'!L56</f>
        <v>0</v>
      </c>
      <c r="J38" s="34">
        <f>'LEMBAR PENILAIAN'!M56</f>
        <v>0</v>
      </c>
      <c r="K38" s="34">
        <f>'LEMBAR PENILAIAN'!N56</f>
        <v>0</v>
      </c>
      <c r="L38" s="34">
        <f>'LEMBAR PENILAIAN'!O56</f>
        <v>0</v>
      </c>
      <c r="M38" s="34">
        <f>'LEMBAR PENILAIAN'!P56</f>
        <v>0</v>
      </c>
      <c r="N38" s="34">
        <f>'LEMBAR PENILAIAN'!Q56</f>
        <v>0</v>
      </c>
      <c r="O38" s="34">
        <f>'LEMBAR PENILAIAN'!R56</f>
        <v>0</v>
      </c>
      <c r="P38" s="34">
        <f>'LEMBAR PENILAIAN'!S56</f>
        <v>0</v>
      </c>
      <c r="Q38" s="34">
        <f>'LEMBAR PENILAIAN'!T56</f>
        <v>0</v>
      </c>
      <c r="R38" s="34">
        <f>'LEMBAR PENILAIAN'!U56</f>
        <v>0</v>
      </c>
      <c r="S38" s="34">
        <f>'LEMBAR PENILAIAN'!V56</f>
        <v>0</v>
      </c>
      <c r="T38" s="34">
        <f>'LEMBAR PENILAIAN'!W56</f>
        <v>0</v>
      </c>
      <c r="U38" s="34">
        <f>'LEMBAR PENILAIAN'!X56</f>
        <v>0</v>
      </c>
    </row>
    <row r="39" spans="1:21" x14ac:dyDescent="0.3">
      <c r="A39" s="61"/>
      <c r="B39" s="61"/>
      <c r="C39" s="33">
        <v>2</v>
      </c>
      <c r="D39" s="34">
        <f>'LEMBAR PENILAIAN'!G57</f>
        <v>8</v>
      </c>
      <c r="E39" s="34">
        <f>'LEMBAR PENILAIAN'!H57</f>
        <v>8</v>
      </c>
      <c r="F39" s="34">
        <f>'LEMBAR PENILAIAN'!I57</f>
        <v>8</v>
      </c>
      <c r="G39" s="34">
        <f>'LEMBAR PENILAIAN'!J57</f>
        <v>0</v>
      </c>
      <c r="H39" s="34">
        <f>'LEMBAR PENILAIAN'!K57</f>
        <v>0</v>
      </c>
      <c r="I39" s="34">
        <f>'LEMBAR PENILAIAN'!L57</f>
        <v>0</v>
      </c>
      <c r="J39" s="34">
        <f>'LEMBAR PENILAIAN'!M57</f>
        <v>0</v>
      </c>
      <c r="K39" s="34">
        <f>'LEMBAR PENILAIAN'!N57</f>
        <v>0</v>
      </c>
      <c r="L39" s="34">
        <f>'LEMBAR PENILAIAN'!O57</f>
        <v>0</v>
      </c>
      <c r="M39" s="34">
        <f>'LEMBAR PENILAIAN'!P57</f>
        <v>0</v>
      </c>
      <c r="N39" s="34">
        <f>'LEMBAR PENILAIAN'!Q57</f>
        <v>0</v>
      </c>
      <c r="O39" s="34">
        <f>'LEMBAR PENILAIAN'!R57</f>
        <v>0</v>
      </c>
      <c r="P39" s="34">
        <f>'LEMBAR PENILAIAN'!S57</f>
        <v>0</v>
      </c>
      <c r="Q39" s="34">
        <f>'LEMBAR PENILAIAN'!T57</f>
        <v>0</v>
      </c>
      <c r="R39" s="34">
        <f>'LEMBAR PENILAIAN'!U57</f>
        <v>0</v>
      </c>
      <c r="S39" s="34">
        <f>'LEMBAR PENILAIAN'!V57</f>
        <v>0</v>
      </c>
      <c r="T39" s="34">
        <f>'LEMBAR PENILAIAN'!W57</f>
        <v>0</v>
      </c>
      <c r="U39" s="34">
        <f>'LEMBAR PENILAIAN'!X57</f>
        <v>0</v>
      </c>
    </row>
    <row r="40" spans="1:21" x14ac:dyDescent="0.3">
      <c r="A40" s="61"/>
      <c r="B40" s="61"/>
      <c r="C40" s="33">
        <v>3</v>
      </c>
      <c r="D40" s="34">
        <f>'LEMBAR PENILAIAN'!G58</f>
        <v>9</v>
      </c>
      <c r="E40" s="34">
        <f>'LEMBAR PENILAIAN'!H58</f>
        <v>9</v>
      </c>
      <c r="F40" s="34">
        <f>'LEMBAR PENILAIAN'!I58</f>
        <v>9</v>
      </c>
      <c r="G40" s="34">
        <f>'LEMBAR PENILAIAN'!J58</f>
        <v>0</v>
      </c>
      <c r="H40" s="34">
        <f>'LEMBAR PENILAIAN'!K58</f>
        <v>0</v>
      </c>
      <c r="I40" s="34">
        <f>'LEMBAR PENILAIAN'!L58</f>
        <v>0</v>
      </c>
      <c r="J40" s="34">
        <f>'LEMBAR PENILAIAN'!M58</f>
        <v>0</v>
      </c>
      <c r="K40" s="34">
        <f>'LEMBAR PENILAIAN'!N58</f>
        <v>0</v>
      </c>
      <c r="L40" s="34">
        <f>'LEMBAR PENILAIAN'!O58</f>
        <v>0</v>
      </c>
      <c r="M40" s="34">
        <f>'LEMBAR PENILAIAN'!P58</f>
        <v>0</v>
      </c>
      <c r="N40" s="34">
        <f>'LEMBAR PENILAIAN'!Q58</f>
        <v>0</v>
      </c>
      <c r="O40" s="34">
        <f>'LEMBAR PENILAIAN'!R58</f>
        <v>0</v>
      </c>
      <c r="P40" s="34">
        <f>'LEMBAR PENILAIAN'!S58</f>
        <v>0</v>
      </c>
      <c r="Q40" s="34">
        <f>'LEMBAR PENILAIAN'!T58</f>
        <v>0</v>
      </c>
      <c r="R40" s="34">
        <f>'LEMBAR PENILAIAN'!U58</f>
        <v>0</v>
      </c>
      <c r="S40" s="34">
        <f>'LEMBAR PENILAIAN'!V58</f>
        <v>0</v>
      </c>
      <c r="T40" s="34">
        <f>'LEMBAR PENILAIAN'!W58</f>
        <v>0</v>
      </c>
      <c r="U40" s="34">
        <f>'LEMBAR PENILAIAN'!X58</f>
        <v>0</v>
      </c>
    </row>
    <row r="41" spans="1:21" x14ac:dyDescent="0.3">
      <c r="A41" s="61"/>
      <c r="B41" s="61"/>
      <c r="C41" s="33">
        <v>4</v>
      </c>
      <c r="D41" s="34">
        <f>'LEMBAR PENILAIAN'!G59</f>
        <v>7</v>
      </c>
      <c r="E41" s="34">
        <f>'LEMBAR PENILAIAN'!H59</f>
        <v>8</v>
      </c>
      <c r="F41" s="34">
        <f>'LEMBAR PENILAIAN'!I59</f>
        <v>7</v>
      </c>
      <c r="G41" s="34">
        <f>'LEMBAR PENILAIAN'!J59</f>
        <v>0</v>
      </c>
      <c r="H41" s="34">
        <f>'LEMBAR PENILAIAN'!K59</f>
        <v>0</v>
      </c>
      <c r="I41" s="34">
        <f>'LEMBAR PENILAIAN'!L59</f>
        <v>0</v>
      </c>
      <c r="J41" s="34">
        <f>'LEMBAR PENILAIAN'!M59</f>
        <v>0</v>
      </c>
      <c r="K41" s="34">
        <f>'LEMBAR PENILAIAN'!N59</f>
        <v>0</v>
      </c>
      <c r="L41" s="34">
        <f>'LEMBAR PENILAIAN'!O59</f>
        <v>0</v>
      </c>
      <c r="M41" s="34">
        <f>'LEMBAR PENILAIAN'!P59</f>
        <v>0</v>
      </c>
      <c r="N41" s="34">
        <f>'LEMBAR PENILAIAN'!Q59</f>
        <v>0</v>
      </c>
      <c r="O41" s="34">
        <f>'LEMBAR PENILAIAN'!R59</f>
        <v>0</v>
      </c>
      <c r="P41" s="34">
        <f>'LEMBAR PENILAIAN'!S59</f>
        <v>0</v>
      </c>
      <c r="Q41" s="34">
        <f>'LEMBAR PENILAIAN'!T59</f>
        <v>0</v>
      </c>
      <c r="R41" s="34">
        <f>'LEMBAR PENILAIAN'!U59</f>
        <v>0</v>
      </c>
      <c r="S41" s="34">
        <f>'LEMBAR PENILAIAN'!V59</f>
        <v>0</v>
      </c>
      <c r="T41" s="34">
        <f>'LEMBAR PENILAIAN'!W59</f>
        <v>0</v>
      </c>
      <c r="U41" s="34">
        <f>'LEMBAR PENILAIAN'!X59</f>
        <v>0</v>
      </c>
    </row>
    <row r="42" spans="1:21" x14ac:dyDescent="0.3">
      <c r="A42" s="61"/>
      <c r="B42" s="61"/>
      <c r="C42" s="33">
        <v>5</v>
      </c>
      <c r="D42" s="34">
        <f>'LEMBAR PENILAIAN'!G60</f>
        <v>7</v>
      </c>
      <c r="E42" s="34">
        <f>'LEMBAR PENILAIAN'!H60</f>
        <v>7</v>
      </c>
      <c r="F42" s="34">
        <f>'LEMBAR PENILAIAN'!I60</f>
        <v>7</v>
      </c>
      <c r="G42" s="34">
        <f>'LEMBAR PENILAIAN'!J60</f>
        <v>0</v>
      </c>
      <c r="H42" s="34">
        <f>'LEMBAR PENILAIAN'!K60</f>
        <v>0</v>
      </c>
      <c r="I42" s="34">
        <f>'LEMBAR PENILAIAN'!L60</f>
        <v>0</v>
      </c>
      <c r="J42" s="34">
        <f>'LEMBAR PENILAIAN'!M60</f>
        <v>0</v>
      </c>
      <c r="K42" s="34">
        <f>'LEMBAR PENILAIAN'!N60</f>
        <v>0</v>
      </c>
      <c r="L42" s="34">
        <f>'LEMBAR PENILAIAN'!O60</f>
        <v>0</v>
      </c>
      <c r="M42" s="34">
        <f>'LEMBAR PENILAIAN'!P60</f>
        <v>0</v>
      </c>
      <c r="N42" s="34">
        <f>'LEMBAR PENILAIAN'!Q60</f>
        <v>0</v>
      </c>
      <c r="O42" s="34">
        <f>'LEMBAR PENILAIAN'!R60</f>
        <v>0</v>
      </c>
      <c r="P42" s="34">
        <f>'LEMBAR PENILAIAN'!S60</f>
        <v>0</v>
      </c>
      <c r="Q42" s="34">
        <f>'LEMBAR PENILAIAN'!T60</f>
        <v>0</v>
      </c>
      <c r="R42" s="34">
        <f>'LEMBAR PENILAIAN'!U60</f>
        <v>0</v>
      </c>
      <c r="S42" s="34">
        <f>'LEMBAR PENILAIAN'!V60</f>
        <v>0</v>
      </c>
      <c r="T42" s="34">
        <f>'LEMBAR PENILAIAN'!W60</f>
        <v>0</v>
      </c>
      <c r="U42" s="34">
        <f>'LEMBAR PENILAIAN'!X60</f>
        <v>0</v>
      </c>
    </row>
    <row r="43" spans="1:21" x14ac:dyDescent="0.3">
      <c r="A43" s="61"/>
      <c r="B43" s="61"/>
      <c r="C43" s="33">
        <v>6</v>
      </c>
      <c r="D43" s="34">
        <f>'LEMBAR PENILAIAN'!G61</f>
        <v>7</v>
      </c>
      <c r="E43" s="34">
        <f>'LEMBAR PENILAIAN'!H61</f>
        <v>7</v>
      </c>
      <c r="F43" s="34">
        <f>'LEMBAR PENILAIAN'!I61</f>
        <v>7</v>
      </c>
      <c r="G43" s="34">
        <f>'LEMBAR PENILAIAN'!J61</f>
        <v>0</v>
      </c>
      <c r="H43" s="34">
        <f>'LEMBAR PENILAIAN'!K61</f>
        <v>0</v>
      </c>
      <c r="I43" s="34">
        <f>'LEMBAR PENILAIAN'!L61</f>
        <v>0</v>
      </c>
      <c r="J43" s="34">
        <f>'LEMBAR PENILAIAN'!M61</f>
        <v>0</v>
      </c>
      <c r="K43" s="34">
        <f>'LEMBAR PENILAIAN'!N61</f>
        <v>0</v>
      </c>
      <c r="L43" s="34">
        <f>'LEMBAR PENILAIAN'!O61</f>
        <v>0</v>
      </c>
      <c r="M43" s="34">
        <f>'LEMBAR PENILAIAN'!P61</f>
        <v>0</v>
      </c>
      <c r="N43" s="34">
        <f>'LEMBAR PENILAIAN'!Q61</f>
        <v>0</v>
      </c>
      <c r="O43" s="34">
        <f>'LEMBAR PENILAIAN'!R61</f>
        <v>0</v>
      </c>
      <c r="P43" s="34">
        <f>'LEMBAR PENILAIAN'!S61</f>
        <v>0</v>
      </c>
      <c r="Q43" s="34">
        <f>'LEMBAR PENILAIAN'!T61</f>
        <v>0</v>
      </c>
      <c r="R43" s="34">
        <f>'LEMBAR PENILAIAN'!U61</f>
        <v>0</v>
      </c>
      <c r="S43" s="34">
        <f>'LEMBAR PENILAIAN'!V61</f>
        <v>0</v>
      </c>
      <c r="T43" s="34">
        <f>'LEMBAR PENILAIAN'!W61</f>
        <v>0</v>
      </c>
      <c r="U43" s="34">
        <f>'LEMBAR PENILAIAN'!X61</f>
        <v>0</v>
      </c>
    </row>
    <row r="44" spans="1:21" x14ac:dyDescent="0.3">
      <c r="A44" s="61"/>
      <c r="B44" s="61"/>
      <c r="C44" s="33">
        <v>7</v>
      </c>
      <c r="D44" s="34">
        <f>'LEMBAR PENILAIAN'!G62</f>
        <v>8</v>
      </c>
      <c r="E44" s="34">
        <f>'LEMBAR PENILAIAN'!H62</f>
        <v>8</v>
      </c>
      <c r="F44" s="34">
        <f>'LEMBAR PENILAIAN'!I62</f>
        <v>8</v>
      </c>
      <c r="G44" s="34">
        <f>'LEMBAR PENILAIAN'!J62</f>
        <v>0</v>
      </c>
      <c r="H44" s="34">
        <f>'LEMBAR PENILAIAN'!K62</f>
        <v>0</v>
      </c>
      <c r="I44" s="34">
        <f>'LEMBAR PENILAIAN'!L62</f>
        <v>0</v>
      </c>
      <c r="J44" s="34">
        <f>'LEMBAR PENILAIAN'!M62</f>
        <v>0</v>
      </c>
      <c r="K44" s="34">
        <f>'LEMBAR PENILAIAN'!N62</f>
        <v>0</v>
      </c>
      <c r="L44" s="34">
        <f>'LEMBAR PENILAIAN'!O62</f>
        <v>0</v>
      </c>
      <c r="M44" s="34">
        <f>'LEMBAR PENILAIAN'!P62</f>
        <v>0</v>
      </c>
      <c r="N44" s="34">
        <f>'LEMBAR PENILAIAN'!Q62</f>
        <v>0</v>
      </c>
      <c r="O44" s="34">
        <f>'LEMBAR PENILAIAN'!R62</f>
        <v>0</v>
      </c>
      <c r="P44" s="34">
        <f>'LEMBAR PENILAIAN'!S62</f>
        <v>0</v>
      </c>
      <c r="Q44" s="34">
        <f>'LEMBAR PENILAIAN'!T62</f>
        <v>0</v>
      </c>
      <c r="R44" s="34">
        <f>'LEMBAR PENILAIAN'!U62</f>
        <v>0</v>
      </c>
      <c r="S44" s="34">
        <f>'LEMBAR PENILAIAN'!V62</f>
        <v>0</v>
      </c>
      <c r="T44" s="34">
        <f>'LEMBAR PENILAIAN'!W62</f>
        <v>0</v>
      </c>
      <c r="U44" s="34">
        <f>'LEMBAR PENILAIAN'!X62</f>
        <v>0</v>
      </c>
    </row>
    <row r="45" spans="1:21" x14ac:dyDescent="0.3">
      <c r="A45" s="61"/>
      <c r="B45" s="61"/>
      <c r="C45" s="33">
        <v>8</v>
      </c>
      <c r="D45" s="34">
        <f>'LEMBAR PENILAIAN'!G63</f>
        <v>8</v>
      </c>
      <c r="E45" s="34">
        <f>'LEMBAR PENILAIAN'!H63</f>
        <v>8</v>
      </c>
      <c r="F45" s="34">
        <f>'LEMBAR PENILAIAN'!I63</f>
        <v>8</v>
      </c>
      <c r="G45" s="34">
        <f>'LEMBAR PENILAIAN'!J63</f>
        <v>0</v>
      </c>
      <c r="H45" s="34">
        <f>'LEMBAR PENILAIAN'!K63</f>
        <v>0</v>
      </c>
      <c r="I45" s="34">
        <f>'LEMBAR PENILAIAN'!L63</f>
        <v>0</v>
      </c>
      <c r="J45" s="34">
        <f>'LEMBAR PENILAIAN'!M63</f>
        <v>0</v>
      </c>
      <c r="K45" s="34">
        <f>'LEMBAR PENILAIAN'!N63</f>
        <v>0</v>
      </c>
      <c r="L45" s="34">
        <f>'LEMBAR PENILAIAN'!O63</f>
        <v>0</v>
      </c>
      <c r="M45" s="34">
        <f>'LEMBAR PENILAIAN'!P63</f>
        <v>0</v>
      </c>
      <c r="N45" s="34">
        <f>'LEMBAR PENILAIAN'!Q63</f>
        <v>0</v>
      </c>
      <c r="O45" s="34">
        <f>'LEMBAR PENILAIAN'!R63</f>
        <v>0</v>
      </c>
      <c r="P45" s="34">
        <f>'LEMBAR PENILAIAN'!S63</f>
        <v>0</v>
      </c>
      <c r="Q45" s="34">
        <f>'LEMBAR PENILAIAN'!T63</f>
        <v>0</v>
      </c>
      <c r="R45" s="34">
        <f>'LEMBAR PENILAIAN'!U63</f>
        <v>0</v>
      </c>
      <c r="S45" s="34">
        <f>'LEMBAR PENILAIAN'!V63</f>
        <v>0</v>
      </c>
      <c r="T45" s="34">
        <f>'LEMBAR PENILAIAN'!W63</f>
        <v>0</v>
      </c>
      <c r="U45" s="34">
        <f>'LEMBAR PENILAIAN'!X63</f>
        <v>0</v>
      </c>
    </row>
    <row r="46" spans="1:21" x14ac:dyDescent="0.3">
      <c r="A46" s="61"/>
      <c r="B46" s="61"/>
      <c r="C46" s="33">
        <v>9</v>
      </c>
      <c r="D46" s="34">
        <f>'LEMBAR PENILAIAN'!G64</f>
        <v>8</v>
      </c>
      <c r="E46" s="34">
        <f>'LEMBAR PENILAIAN'!H64</f>
        <v>8</v>
      </c>
      <c r="F46" s="34">
        <f>'LEMBAR PENILAIAN'!I64</f>
        <v>8</v>
      </c>
      <c r="G46" s="34">
        <f>'LEMBAR PENILAIAN'!J64</f>
        <v>0</v>
      </c>
      <c r="H46" s="34">
        <f>'LEMBAR PENILAIAN'!K64</f>
        <v>0</v>
      </c>
      <c r="I46" s="34">
        <f>'LEMBAR PENILAIAN'!L64</f>
        <v>0</v>
      </c>
      <c r="J46" s="34">
        <f>'LEMBAR PENILAIAN'!M64</f>
        <v>0</v>
      </c>
      <c r="K46" s="34">
        <f>'LEMBAR PENILAIAN'!N64</f>
        <v>0</v>
      </c>
      <c r="L46" s="34">
        <f>'LEMBAR PENILAIAN'!O64</f>
        <v>0</v>
      </c>
      <c r="M46" s="34">
        <f>'LEMBAR PENILAIAN'!P64</f>
        <v>0</v>
      </c>
      <c r="N46" s="34">
        <f>'LEMBAR PENILAIAN'!Q64</f>
        <v>0</v>
      </c>
      <c r="O46" s="34">
        <f>'LEMBAR PENILAIAN'!R64</f>
        <v>0</v>
      </c>
      <c r="P46" s="34">
        <f>'LEMBAR PENILAIAN'!S64</f>
        <v>0</v>
      </c>
      <c r="Q46" s="34">
        <f>'LEMBAR PENILAIAN'!T64</f>
        <v>0</v>
      </c>
      <c r="R46" s="34">
        <f>'LEMBAR PENILAIAN'!U64</f>
        <v>0</v>
      </c>
      <c r="S46" s="34">
        <f>'LEMBAR PENILAIAN'!V64</f>
        <v>0</v>
      </c>
      <c r="T46" s="34">
        <f>'LEMBAR PENILAIAN'!W64</f>
        <v>0</v>
      </c>
      <c r="U46" s="34">
        <f>'LEMBAR PENILAIAN'!X64</f>
        <v>0</v>
      </c>
    </row>
    <row r="47" spans="1:21" x14ac:dyDescent="0.3">
      <c r="A47" s="61"/>
      <c r="B47" s="62"/>
      <c r="C47" s="33">
        <v>10</v>
      </c>
      <c r="D47" s="34">
        <f>'LEMBAR PENILAIAN'!G65</f>
        <v>8</v>
      </c>
      <c r="E47" s="34">
        <f>'LEMBAR PENILAIAN'!H65</f>
        <v>8</v>
      </c>
      <c r="F47" s="34">
        <f>'LEMBAR PENILAIAN'!I65</f>
        <v>8</v>
      </c>
      <c r="G47" s="34">
        <f>'LEMBAR PENILAIAN'!J65</f>
        <v>0</v>
      </c>
      <c r="H47" s="34">
        <f>'LEMBAR PENILAIAN'!K65</f>
        <v>0</v>
      </c>
      <c r="I47" s="34">
        <f>'LEMBAR PENILAIAN'!L65</f>
        <v>0</v>
      </c>
      <c r="J47" s="34">
        <f>'LEMBAR PENILAIAN'!M65</f>
        <v>0</v>
      </c>
      <c r="K47" s="34">
        <f>'LEMBAR PENILAIAN'!N65</f>
        <v>0</v>
      </c>
      <c r="L47" s="34">
        <f>'LEMBAR PENILAIAN'!O65</f>
        <v>0</v>
      </c>
      <c r="M47" s="34">
        <f>'LEMBAR PENILAIAN'!P65</f>
        <v>0</v>
      </c>
      <c r="N47" s="34">
        <f>'LEMBAR PENILAIAN'!Q65</f>
        <v>0</v>
      </c>
      <c r="O47" s="34">
        <f>'LEMBAR PENILAIAN'!R65</f>
        <v>0</v>
      </c>
      <c r="P47" s="34">
        <f>'LEMBAR PENILAIAN'!S65</f>
        <v>0</v>
      </c>
      <c r="Q47" s="34">
        <f>'LEMBAR PENILAIAN'!T65</f>
        <v>0</v>
      </c>
      <c r="R47" s="34">
        <f>'LEMBAR PENILAIAN'!U65</f>
        <v>0</v>
      </c>
      <c r="S47" s="34">
        <f>'LEMBAR PENILAIAN'!V65</f>
        <v>0</v>
      </c>
      <c r="T47" s="34">
        <f>'LEMBAR PENILAIAN'!W65</f>
        <v>0</v>
      </c>
      <c r="U47" s="34">
        <f>'LEMBAR PENILAIAN'!X65</f>
        <v>0</v>
      </c>
    </row>
    <row r="48" spans="1:21" x14ac:dyDescent="0.3">
      <c r="A48" s="61"/>
      <c r="B48" s="60">
        <v>5</v>
      </c>
      <c r="C48" s="33">
        <v>1</v>
      </c>
      <c r="D48" s="34">
        <f>'LEMBAR PENILAIAN'!G66</f>
        <v>8</v>
      </c>
      <c r="E48" s="34">
        <f>'LEMBAR PENILAIAN'!H66</f>
        <v>7</v>
      </c>
      <c r="F48" s="34">
        <f>'LEMBAR PENILAIAN'!I66</f>
        <v>7</v>
      </c>
      <c r="G48" s="34">
        <f>'LEMBAR PENILAIAN'!J66</f>
        <v>0</v>
      </c>
      <c r="H48" s="34">
        <f>'LEMBAR PENILAIAN'!K66</f>
        <v>0</v>
      </c>
      <c r="I48" s="34">
        <f>'LEMBAR PENILAIAN'!L66</f>
        <v>0</v>
      </c>
      <c r="J48" s="34">
        <f>'LEMBAR PENILAIAN'!M66</f>
        <v>0</v>
      </c>
      <c r="K48" s="34">
        <f>'LEMBAR PENILAIAN'!N66</f>
        <v>0</v>
      </c>
      <c r="L48" s="34">
        <f>'LEMBAR PENILAIAN'!O66</f>
        <v>0</v>
      </c>
      <c r="M48" s="34">
        <f>'LEMBAR PENILAIAN'!P66</f>
        <v>0</v>
      </c>
      <c r="N48" s="34">
        <f>'LEMBAR PENILAIAN'!Q66</f>
        <v>0</v>
      </c>
      <c r="O48" s="34">
        <f>'LEMBAR PENILAIAN'!R66</f>
        <v>0</v>
      </c>
      <c r="P48" s="34">
        <f>'LEMBAR PENILAIAN'!S66</f>
        <v>0</v>
      </c>
      <c r="Q48" s="34">
        <f>'LEMBAR PENILAIAN'!T66</f>
        <v>0</v>
      </c>
      <c r="R48" s="34">
        <f>'LEMBAR PENILAIAN'!U66</f>
        <v>0</v>
      </c>
      <c r="S48" s="34">
        <f>'LEMBAR PENILAIAN'!V66</f>
        <v>0</v>
      </c>
      <c r="T48" s="34">
        <f>'LEMBAR PENILAIAN'!W66</f>
        <v>0</v>
      </c>
      <c r="U48" s="34">
        <f>'LEMBAR PENILAIAN'!X66</f>
        <v>0</v>
      </c>
    </row>
    <row r="49" spans="1:21" x14ac:dyDescent="0.3">
      <c r="A49" s="61"/>
      <c r="B49" s="61"/>
      <c r="C49" s="33">
        <v>2</v>
      </c>
      <c r="D49" s="34">
        <f>'LEMBAR PENILAIAN'!G67</f>
        <v>8</v>
      </c>
      <c r="E49" s="34">
        <f>'LEMBAR PENILAIAN'!H67</f>
        <v>7</v>
      </c>
      <c r="F49" s="34">
        <f>'LEMBAR PENILAIAN'!I67</f>
        <v>8</v>
      </c>
      <c r="G49" s="34">
        <f>'LEMBAR PENILAIAN'!J67</f>
        <v>0</v>
      </c>
      <c r="H49" s="34">
        <f>'LEMBAR PENILAIAN'!K67</f>
        <v>0</v>
      </c>
      <c r="I49" s="34">
        <f>'LEMBAR PENILAIAN'!L67</f>
        <v>0</v>
      </c>
      <c r="J49" s="34">
        <f>'LEMBAR PENILAIAN'!M67</f>
        <v>0</v>
      </c>
      <c r="K49" s="34">
        <f>'LEMBAR PENILAIAN'!N67</f>
        <v>0</v>
      </c>
      <c r="L49" s="34">
        <f>'LEMBAR PENILAIAN'!O67</f>
        <v>0</v>
      </c>
      <c r="M49" s="34">
        <f>'LEMBAR PENILAIAN'!P67</f>
        <v>0</v>
      </c>
      <c r="N49" s="34">
        <f>'LEMBAR PENILAIAN'!Q67</f>
        <v>0</v>
      </c>
      <c r="O49" s="34">
        <f>'LEMBAR PENILAIAN'!R67</f>
        <v>0</v>
      </c>
      <c r="P49" s="34">
        <f>'LEMBAR PENILAIAN'!S67</f>
        <v>0</v>
      </c>
      <c r="Q49" s="34">
        <f>'LEMBAR PENILAIAN'!T67</f>
        <v>0</v>
      </c>
      <c r="R49" s="34">
        <f>'LEMBAR PENILAIAN'!U67</f>
        <v>0</v>
      </c>
      <c r="S49" s="34">
        <f>'LEMBAR PENILAIAN'!V67</f>
        <v>0</v>
      </c>
      <c r="T49" s="34">
        <f>'LEMBAR PENILAIAN'!W67</f>
        <v>0</v>
      </c>
      <c r="U49" s="34">
        <f>'LEMBAR PENILAIAN'!X67</f>
        <v>0</v>
      </c>
    </row>
    <row r="50" spans="1:21" x14ac:dyDescent="0.3">
      <c r="A50" s="61"/>
      <c r="B50" s="61"/>
      <c r="C50" s="33">
        <v>3</v>
      </c>
      <c r="D50" s="34">
        <f>'LEMBAR PENILAIAN'!G68</f>
        <v>9</v>
      </c>
      <c r="E50" s="34">
        <f>'LEMBAR PENILAIAN'!H68</f>
        <v>9</v>
      </c>
      <c r="F50" s="34">
        <f>'LEMBAR PENILAIAN'!I68</f>
        <v>9</v>
      </c>
      <c r="G50" s="34">
        <f>'LEMBAR PENILAIAN'!J68</f>
        <v>0</v>
      </c>
      <c r="H50" s="34">
        <f>'LEMBAR PENILAIAN'!K68</f>
        <v>0</v>
      </c>
      <c r="I50" s="34">
        <f>'LEMBAR PENILAIAN'!L68</f>
        <v>0</v>
      </c>
      <c r="J50" s="34">
        <f>'LEMBAR PENILAIAN'!M68</f>
        <v>0</v>
      </c>
      <c r="K50" s="34">
        <f>'LEMBAR PENILAIAN'!N68</f>
        <v>0</v>
      </c>
      <c r="L50" s="34">
        <f>'LEMBAR PENILAIAN'!O68</f>
        <v>0</v>
      </c>
      <c r="M50" s="34">
        <f>'LEMBAR PENILAIAN'!P68</f>
        <v>0</v>
      </c>
      <c r="N50" s="34">
        <f>'LEMBAR PENILAIAN'!Q68</f>
        <v>0</v>
      </c>
      <c r="O50" s="34">
        <f>'LEMBAR PENILAIAN'!R68</f>
        <v>0</v>
      </c>
      <c r="P50" s="34">
        <f>'LEMBAR PENILAIAN'!S68</f>
        <v>0</v>
      </c>
      <c r="Q50" s="34">
        <f>'LEMBAR PENILAIAN'!T68</f>
        <v>0</v>
      </c>
      <c r="R50" s="34">
        <f>'LEMBAR PENILAIAN'!U68</f>
        <v>0</v>
      </c>
      <c r="S50" s="34">
        <f>'LEMBAR PENILAIAN'!V68</f>
        <v>0</v>
      </c>
      <c r="T50" s="34">
        <f>'LEMBAR PENILAIAN'!W68</f>
        <v>0</v>
      </c>
      <c r="U50" s="34">
        <f>'LEMBAR PENILAIAN'!X68</f>
        <v>0</v>
      </c>
    </row>
    <row r="51" spans="1:21" x14ac:dyDescent="0.3">
      <c r="A51" s="61"/>
      <c r="B51" s="61"/>
      <c r="C51" s="33">
        <v>4</v>
      </c>
      <c r="D51" s="34">
        <f>'LEMBAR PENILAIAN'!G69</f>
        <v>7</v>
      </c>
      <c r="E51" s="34">
        <f>'LEMBAR PENILAIAN'!H69</f>
        <v>7</v>
      </c>
      <c r="F51" s="34">
        <f>'LEMBAR PENILAIAN'!I69</f>
        <v>7</v>
      </c>
      <c r="G51" s="34">
        <f>'LEMBAR PENILAIAN'!J69</f>
        <v>0</v>
      </c>
      <c r="H51" s="34">
        <f>'LEMBAR PENILAIAN'!K69</f>
        <v>0</v>
      </c>
      <c r="I51" s="34">
        <f>'LEMBAR PENILAIAN'!L69</f>
        <v>0</v>
      </c>
      <c r="J51" s="34">
        <f>'LEMBAR PENILAIAN'!M69</f>
        <v>0</v>
      </c>
      <c r="K51" s="34">
        <f>'LEMBAR PENILAIAN'!N69</f>
        <v>0</v>
      </c>
      <c r="L51" s="34">
        <f>'LEMBAR PENILAIAN'!O69</f>
        <v>0</v>
      </c>
      <c r="M51" s="34">
        <f>'LEMBAR PENILAIAN'!P69</f>
        <v>0</v>
      </c>
      <c r="N51" s="34">
        <f>'LEMBAR PENILAIAN'!Q69</f>
        <v>0</v>
      </c>
      <c r="O51" s="34">
        <f>'LEMBAR PENILAIAN'!R69</f>
        <v>0</v>
      </c>
      <c r="P51" s="34">
        <f>'LEMBAR PENILAIAN'!S69</f>
        <v>0</v>
      </c>
      <c r="Q51" s="34">
        <f>'LEMBAR PENILAIAN'!T69</f>
        <v>0</v>
      </c>
      <c r="R51" s="34">
        <f>'LEMBAR PENILAIAN'!U69</f>
        <v>0</v>
      </c>
      <c r="S51" s="34">
        <f>'LEMBAR PENILAIAN'!V69</f>
        <v>0</v>
      </c>
      <c r="T51" s="34">
        <f>'LEMBAR PENILAIAN'!W69</f>
        <v>0</v>
      </c>
      <c r="U51" s="34">
        <f>'LEMBAR PENILAIAN'!X69</f>
        <v>0</v>
      </c>
    </row>
    <row r="52" spans="1:21" x14ac:dyDescent="0.3">
      <c r="A52" s="61"/>
      <c r="B52" s="61"/>
      <c r="C52" s="33">
        <v>5</v>
      </c>
      <c r="D52" s="34">
        <f>'LEMBAR PENILAIAN'!G70</f>
        <v>8</v>
      </c>
      <c r="E52" s="34">
        <f>'LEMBAR PENILAIAN'!H70</f>
        <v>7</v>
      </c>
      <c r="F52" s="34">
        <f>'LEMBAR PENILAIAN'!I70</f>
        <v>7</v>
      </c>
      <c r="G52" s="34">
        <f>'LEMBAR PENILAIAN'!J70</f>
        <v>0</v>
      </c>
      <c r="H52" s="34">
        <f>'LEMBAR PENILAIAN'!K70</f>
        <v>0</v>
      </c>
      <c r="I52" s="34">
        <f>'LEMBAR PENILAIAN'!L70</f>
        <v>0</v>
      </c>
      <c r="J52" s="34">
        <f>'LEMBAR PENILAIAN'!M70</f>
        <v>0</v>
      </c>
      <c r="K52" s="34">
        <f>'LEMBAR PENILAIAN'!N70</f>
        <v>0</v>
      </c>
      <c r="L52" s="34">
        <f>'LEMBAR PENILAIAN'!O70</f>
        <v>0</v>
      </c>
      <c r="M52" s="34">
        <f>'LEMBAR PENILAIAN'!P70</f>
        <v>0</v>
      </c>
      <c r="N52" s="34">
        <f>'LEMBAR PENILAIAN'!Q70</f>
        <v>0</v>
      </c>
      <c r="O52" s="34">
        <f>'LEMBAR PENILAIAN'!R70</f>
        <v>0</v>
      </c>
      <c r="P52" s="34">
        <f>'LEMBAR PENILAIAN'!S70</f>
        <v>0</v>
      </c>
      <c r="Q52" s="34">
        <f>'LEMBAR PENILAIAN'!T70</f>
        <v>0</v>
      </c>
      <c r="R52" s="34">
        <f>'LEMBAR PENILAIAN'!U70</f>
        <v>0</v>
      </c>
      <c r="S52" s="34">
        <f>'LEMBAR PENILAIAN'!V70</f>
        <v>0</v>
      </c>
      <c r="T52" s="34">
        <f>'LEMBAR PENILAIAN'!W70</f>
        <v>0</v>
      </c>
      <c r="U52" s="34">
        <f>'LEMBAR PENILAIAN'!X70</f>
        <v>0</v>
      </c>
    </row>
    <row r="53" spans="1:21" x14ac:dyDescent="0.3">
      <c r="A53" s="61"/>
      <c r="B53" s="61"/>
      <c r="C53" s="33">
        <v>6</v>
      </c>
      <c r="D53" s="34">
        <f>'LEMBAR PENILAIAN'!G71</f>
        <v>7</v>
      </c>
      <c r="E53" s="34">
        <f>'LEMBAR PENILAIAN'!H71</f>
        <v>7</v>
      </c>
      <c r="F53" s="34">
        <f>'LEMBAR PENILAIAN'!I71</f>
        <v>7</v>
      </c>
      <c r="G53" s="34">
        <f>'LEMBAR PENILAIAN'!J71</f>
        <v>0</v>
      </c>
      <c r="H53" s="34">
        <f>'LEMBAR PENILAIAN'!K71</f>
        <v>0</v>
      </c>
      <c r="I53" s="34">
        <f>'LEMBAR PENILAIAN'!L71</f>
        <v>0</v>
      </c>
      <c r="J53" s="34">
        <f>'LEMBAR PENILAIAN'!M71</f>
        <v>0</v>
      </c>
      <c r="K53" s="34">
        <f>'LEMBAR PENILAIAN'!N71</f>
        <v>0</v>
      </c>
      <c r="L53" s="34">
        <f>'LEMBAR PENILAIAN'!O71</f>
        <v>0</v>
      </c>
      <c r="M53" s="34">
        <f>'LEMBAR PENILAIAN'!P71</f>
        <v>0</v>
      </c>
      <c r="N53" s="34">
        <f>'LEMBAR PENILAIAN'!Q71</f>
        <v>0</v>
      </c>
      <c r="O53" s="34">
        <f>'LEMBAR PENILAIAN'!R71</f>
        <v>0</v>
      </c>
      <c r="P53" s="34">
        <f>'LEMBAR PENILAIAN'!S71</f>
        <v>0</v>
      </c>
      <c r="Q53" s="34">
        <f>'LEMBAR PENILAIAN'!T71</f>
        <v>0</v>
      </c>
      <c r="R53" s="34">
        <f>'LEMBAR PENILAIAN'!U71</f>
        <v>0</v>
      </c>
      <c r="S53" s="34">
        <f>'LEMBAR PENILAIAN'!V71</f>
        <v>0</v>
      </c>
      <c r="T53" s="34">
        <f>'LEMBAR PENILAIAN'!W71</f>
        <v>0</v>
      </c>
      <c r="U53" s="34">
        <f>'LEMBAR PENILAIAN'!X71</f>
        <v>0</v>
      </c>
    </row>
    <row r="54" spans="1:21" x14ac:dyDescent="0.3">
      <c r="A54" s="61"/>
      <c r="B54" s="61"/>
      <c r="C54" s="33">
        <v>7</v>
      </c>
      <c r="D54" s="34">
        <f>'LEMBAR PENILAIAN'!G72</f>
        <v>8</v>
      </c>
      <c r="E54" s="34">
        <f>'LEMBAR PENILAIAN'!H72</f>
        <v>7</v>
      </c>
      <c r="F54" s="34">
        <f>'LEMBAR PENILAIAN'!I72</f>
        <v>8</v>
      </c>
      <c r="G54" s="34">
        <f>'LEMBAR PENILAIAN'!J72</f>
        <v>0</v>
      </c>
      <c r="H54" s="34">
        <f>'LEMBAR PENILAIAN'!K72</f>
        <v>0</v>
      </c>
      <c r="I54" s="34">
        <f>'LEMBAR PENILAIAN'!L72</f>
        <v>0</v>
      </c>
      <c r="J54" s="34">
        <f>'LEMBAR PENILAIAN'!M72</f>
        <v>0</v>
      </c>
      <c r="K54" s="34">
        <f>'LEMBAR PENILAIAN'!N72</f>
        <v>0</v>
      </c>
      <c r="L54" s="34">
        <f>'LEMBAR PENILAIAN'!O72</f>
        <v>0</v>
      </c>
      <c r="M54" s="34">
        <f>'LEMBAR PENILAIAN'!P72</f>
        <v>0</v>
      </c>
      <c r="N54" s="34">
        <f>'LEMBAR PENILAIAN'!Q72</f>
        <v>0</v>
      </c>
      <c r="O54" s="34">
        <f>'LEMBAR PENILAIAN'!R72</f>
        <v>0</v>
      </c>
      <c r="P54" s="34">
        <f>'LEMBAR PENILAIAN'!S72</f>
        <v>0</v>
      </c>
      <c r="Q54" s="34">
        <f>'LEMBAR PENILAIAN'!T72</f>
        <v>0</v>
      </c>
      <c r="R54" s="34">
        <f>'LEMBAR PENILAIAN'!U72</f>
        <v>0</v>
      </c>
      <c r="S54" s="34">
        <f>'LEMBAR PENILAIAN'!V72</f>
        <v>0</v>
      </c>
      <c r="T54" s="34">
        <f>'LEMBAR PENILAIAN'!W72</f>
        <v>0</v>
      </c>
      <c r="U54" s="34">
        <f>'LEMBAR PENILAIAN'!X72</f>
        <v>0</v>
      </c>
    </row>
    <row r="55" spans="1:21" x14ac:dyDescent="0.3">
      <c r="A55" s="61"/>
      <c r="B55" s="61"/>
      <c r="C55" s="33">
        <v>8</v>
      </c>
      <c r="D55" s="34">
        <f>'LEMBAR PENILAIAN'!G73</f>
        <v>9</v>
      </c>
      <c r="E55" s="34">
        <f>'LEMBAR PENILAIAN'!H73</f>
        <v>7</v>
      </c>
      <c r="F55" s="34">
        <f>'LEMBAR PENILAIAN'!I73</f>
        <v>8</v>
      </c>
      <c r="G55" s="34">
        <f>'LEMBAR PENILAIAN'!J73</f>
        <v>0</v>
      </c>
      <c r="H55" s="34">
        <f>'LEMBAR PENILAIAN'!K73</f>
        <v>0</v>
      </c>
      <c r="I55" s="34">
        <f>'LEMBAR PENILAIAN'!L73</f>
        <v>0</v>
      </c>
      <c r="J55" s="34">
        <f>'LEMBAR PENILAIAN'!M73</f>
        <v>0</v>
      </c>
      <c r="K55" s="34">
        <f>'LEMBAR PENILAIAN'!N73</f>
        <v>0</v>
      </c>
      <c r="L55" s="34">
        <f>'LEMBAR PENILAIAN'!O73</f>
        <v>0</v>
      </c>
      <c r="M55" s="34">
        <f>'LEMBAR PENILAIAN'!P73</f>
        <v>0</v>
      </c>
      <c r="N55" s="34">
        <f>'LEMBAR PENILAIAN'!Q73</f>
        <v>0</v>
      </c>
      <c r="O55" s="34">
        <f>'LEMBAR PENILAIAN'!R73</f>
        <v>0</v>
      </c>
      <c r="P55" s="34">
        <f>'LEMBAR PENILAIAN'!S73</f>
        <v>0</v>
      </c>
      <c r="Q55" s="34">
        <f>'LEMBAR PENILAIAN'!T73</f>
        <v>0</v>
      </c>
      <c r="R55" s="34">
        <f>'LEMBAR PENILAIAN'!U73</f>
        <v>0</v>
      </c>
      <c r="S55" s="34">
        <f>'LEMBAR PENILAIAN'!V73</f>
        <v>0</v>
      </c>
      <c r="T55" s="34">
        <f>'LEMBAR PENILAIAN'!W73</f>
        <v>0</v>
      </c>
      <c r="U55" s="34">
        <f>'LEMBAR PENILAIAN'!X73</f>
        <v>0</v>
      </c>
    </row>
    <row r="56" spans="1:21" x14ac:dyDescent="0.3">
      <c r="A56" s="61"/>
      <c r="B56" s="61"/>
      <c r="C56" s="33">
        <v>9</v>
      </c>
      <c r="D56" s="34">
        <f>'LEMBAR PENILAIAN'!G74</f>
        <v>9</v>
      </c>
      <c r="E56" s="34">
        <f>'LEMBAR PENILAIAN'!H74</f>
        <v>7</v>
      </c>
      <c r="F56" s="34">
        <f>'LEMBAR PENILAIAN'!I74</f>
        <v>8</v>
      </c>
      <c r="G56" s="34">
        <f>'LEMBAR PENILAIAN'!J74</f>
        <v>0</v>
      </c>
      <c r="H56" s="34">
        <f>'LEMBAR PENILAIAN'!K74</f>
        <v>0</v>
      </c>
      <c r="I56" s="34">
        <f>'LEMBAR PENILAIAN'!L74</f>
        <v>0</v>
      </c>
      <c r="J56" s="34">
        <f>'LEMBAR PENILAIAN'!M74</f>
        <v>0</v>
      </c>
      <c r="K56" s="34">
        <f>'LEMBAR PENILAIAN'!N74</f>
        <v>0</v>
      </c>
      <c r="L56" s="34">
        <f>'LEMBAR PENILAIAN'!O74</f>
        <v>0</v>
      </c>
      <c r="M56" s="34">
        <f>'LEMBAR PENILAIAN'!P74</f>
        <v>0</v>
      </c>
      <c r="N56" s="34">
        <f>'LEMBAR PENILAIAN'!Q74</f>
        <v>0</v>
      </c>
      <c r="O56" s="34">
        <f>'LEMBAR PENILAIAN'!R74</f>
        <v>0</v>
      </c>
      <c r="P56" s="34">
        <f>'LEMBAR PENILAIAN'!S74</f>
        <v>0</v>
      </c>
      <c r="Q56" s="34">
        <f>'LEMBAR PENILAIAN'!T74</f>
        <v>0</v>
      </c>
      <c r="R56" s="34">
        <f>'LEMBAR PENILAIAN'!U74</f>
        <v>0</v>
      </c>
      <c r="S56" s="34">
        <f>'LEMBAR PENILAIAN'!V74</f>
        <v>0</v>
      </c>
      <c r="T56" s="34">
        <f>'LEMBAR PENILAIAN'!W74</f>
        <v>0</v>
      </c>
      <c r="U56" s="34">
        <f>'LEMBAR PENILAIAN'!X74</f>
        <v>0</v>
      </c>
    </row>
    <row r="57" spans="1:21" x14ac:dyDescent="0.3">
      <c r="A57" s="61"/>
      <c r="B57" s="62"/>
      <c r="C57" s="33">
        <v>10</v>
      </c>
      <c r="D57" s="34">
        <f>'LEMBAR PENILAIAN'!G75</f>
        <v>8</v>
      </c>
      <c r="E57" s="34">
        <f>'LEMBAR PENILAIAN'!H75</f>
        <v>7</v>
      </c>
      <c r="F57" s="34">
        <f>'LEMBAR PENILAIAN'!I75</f>
        <v>8</v>
      </c>
      <c r="G57" s="34">
        <f>'LEMBAR PENILAIAN'!J75</f>
        <v>0</v>
      </c>
      <c r="H57" s="34">
        <f>'LEMBAR PENILAIAN'!K75</f>
        <v>0</v>
      </c>
      <c r="I57" s="34">
        <f>'LEMBAR PENILAIAN'!L75</f>
        <v>0</v>
      </c>
      <c r="J57" s="34">
        <f>'LEMBAR PENILAIAN'!M75</f>
        <v>0</v>
      </c>
      <c r="K57" s="34">
        <f>'LEMBAR PENILAIAN'!N75</f>
        <v>0</v>
      </c>
      <c r="L57" s="34">
        <f>'LEMBAR PENILAIAN'!O75</f>
        <v>0</v>
      </c>
      <c r="M57" s="34">
        <f>'LEMBAR PENILAIAN'!P75</f>
        <v>0</v>
      </c>
      <c r="N57" s="34">
        <f>'LEMBAR PENILAIAN'!Q75</f>
        <v>0</v>
      </c>
      <c r="O57" s="34">
        <f>'LEMBAR PENILAIAN'!R75</f>
        <v>0</v>
      </c>
      <c r="P57" s="34">
        <f>'LEMBAR PENILAIAN'!S75</f>
        <v>0</v>
      </c>
      <c r="Q57" s="34">
        <f>'LEMBAR PENILAIAN'!T75</f>
        <v>0</v>
      </c>
      <c r="R57" s="34">
        <f>'LEMBAR PENILAIAN'!U75</f>
        <v>0</v>
      </c>
      <c r="S57" s="34">
        <f>'LEMBAR PENILAIAN'!V75</f>
        <v>0</v>
      </c>
      <c r="T57" s="34">
        <f>'LEMBAR PENILAIAN'!W75</f>
        <v>0</v>
      </c>
      <c r="U57" s="34">
        <f>'LEMBAR PENILAIAN'!X75</f>
        <v>0</v>
      </c>
    </row>
    <row r="58" spans="1:21" x14ac:dyDescent="0.3">
      <c r="A58" s="61"/>
      <c r="B58" s="60">
        <v>6</v>
      </c>
      <c r="C58" s="33">
        <v>1</v>
      </c>
      <c r="D58" s="34">
        <f>'LEMBAR PENILAIAN'!G76</f>
        <v>8</v>
      </c>
      <c r="E58" s="34">
        <f>'LEMBAR PENILAIAN'!H76</f>
        <v>8</v>
      </c>
      <c r="F58" s="34">
        <f>'LEMBAR PENILAIAN'!I76</f>
        <v>8</v>
      </c>
      <c r="G58" s="34">
        <f>'LEMBAR PENILAIAN'!J76</f>
        <v>0</v>
      </c>
      <c r="H58" s="34">
        <f>'LEMBAR PENILAIAN'!K76</f>
        <v>0</v>
      </c>
      <c r="I58" s="34">
        <f>'LEMBAR PENILAIAN'!L76</f>
        <v>0</v>
      </c>
      <c r="J58" s="34">
        <f>'LEMBAR PENILAIAN'!M76</f>
        <v>0</v>
      </c>
      <c r="K58" s="34">
        <f>'LEMBAR PENILAIAN'!N76</f>
        <v>0</v>
      </c>
      <c r="L58" s="34">
        <f>'LEMBAR PENILAIAN'!O76</f>
        <v>0</v>
      </c>
      <c r="M58" s="34">
        <f>'LEMBAR PENILAIAN'!P76</f>
        <v>0</v>
      </c>
      <c r="N58" s="34">
        <f>'LEMBAR PENILAIAN'!Q76</f>
        <v>0</v>
      </c>
      <c r="O58" s="34">
        <f>'LEMBAR PENILAIAN'!R76</f>
        <v>0</v>
      </c>
      <c r="P58" s="34">
        <f>'LEMBAR PENILAIAN'!S76</f>
        <v>0</v>
      </c>
      <c r="Q58" s="34">
        <f>'LEMBAR PENILAIAN'!T76</f>
        <v>0</v>
      </c>
      <c r="R58" s="34">
        <f>'LEMBAR PENILAIAN'!U76</f>
        <v>0</v>
      </c>
      <c r="S58" s="34">
        <f>'LEMBAR PENILAIAN'!V76</f>
        <v>0</v>
      </c>
      <c r="T58" s="34">
        <f>'LEMBAR PENILAIAN'!W76</f>
        <v>0</v>
      </c>
      <c r="U58" s="34">
        <f>'LEMBAR PENILAIAN'!X76</f>
        <v>0</v>
      </c>
    </row>
    <row r="59" spans="1:21" x14ac:dyDescent="0.3">
      <c r="A59" s="61"/>
      <c r="B59" s="61"/>
      <c r="C59" s="33">
        <v>2</v>
      </c>
      <c r="D59" s="34">
        <f>'LEMBAR PENILAIAN'!G77</f>
        <v>8</v>
      </c>
      <c r="E59" s="34">
        <f>'LEMBAR PENILAIAN'!H77</f>
        <v>8</v>
      </c>
      <c r="F59" s="34">
        <f>'LEMBAR PENILAIAN'!I77</f>
        <v>8</v>
      </c>
      <c r="G59" s="34">
        <f>'LEMBAR PENILAIAN'!J77</f>
        <v>0</v>
      </c>
      <c r="H59" s="34">
        <f>'LEMBAR PENILAIAN'!K77</f>
        <v>0</v>
      </c>
      <c r="I59" s="34">
        <f>'LEMBAR PENILAIAN'!L77</f>
        <v>0</v>
      </c>
      <c r="J59" s="34">
        <f>'LEMBAR PENILAIAN'!M77</f>
        <v>0</v>
      </c>
      <c r="K59" s="34">
        <f>'LEMBAR PENILAIAN'!N77</f>
        <v>0</v>
      </c>
      <c r="L59" s="34">
        <f>'LEMBAR PENILAIAN'!O77</f>
        <v>0</v>
      </c>
      <c r="M59" s="34">
        <f>'LEMBAR PENILAIAN'!P77</f>
        <v>0</v>
      </c>
      <c r="N59" s="34">
        <f>'LEMBAR PENILAIAN'!Q77</f>
        <v>0</v>
      </c>
      <c r="O59" s="34">
        <f>'LEMBAR PENILAIAN'!R77</f>
        <v>0</v>
      </c>
      <c r="P59" s="34">
        <f>'LEMBAR PENILAIAN'!S77</f>
        <v>0</v>
      </c>
      <c r="Q59" s="34">
        <f>'LEMBAR PENILAIAN'!T77</f>
        <v>0</v>
      </c>
      <c r="R59" s="34">
        <f>'LEMBAR PENILAIAN'!U77</f>
        <v>0</v>
      </c>
      <c r="S59" s="34">
        <f>'LEMBAR PENILAIAN'!V77</f>
        <v>0</v>
      </c>
      <c r="T59" s="34">
        <f>'LEMBAR PENILAIAN'!W77</f>
        <v>0</v>
      </c>
      <c r="U59" s="34">
        <f>'LEMBAR PENILAIAN'!X77</f>
        <v>0</v>
      </c>
    </row>
    <row r="60" spans="1:21" x14ac:dyDescent="0.3">
      <c r="A60" s="61"/>
      <c r="B60" s="61"/>
      <c r="C60" s="33">
        <v>3</v>
      </c>
      <c r="D60" s="34">
        <f>'LEMBAR PENILAIAN'!G78</f>
        <v>8</v>
      </c>
      <c r="E60" s="34">
        <f>'LEMBAR PENILAIAN'!H78</f>
        <v>8</v>
      </c>
      <c r="F60" s="34">
        <f>'LEMBAR PENILAIAN'!I78</f>
        <v>8</v>
      </c>
      <c r="G60" s="34">
        <f>'LEMBAR PENILAIAN'!J78</f>
        <v>0</v>
      </c>
      <c r="H60" s="34">
        <f>'LEMBAR PENILAIAN'!K78</f>
        <v>0</v>
      </c>
      <c r="I60" s="34">
        <f>'LEMBAR PENILAIAN'!L78</f>
        <v>0</v>
      </c>
      <c r="J60" s="34">
        <f>'LEMBAR PENILAIAN'!M78</f>
        <v>0</v>
      </c>
      <c r="K60" s="34">
        <f>'LEMBAR PENILAIAN'!N78</f>
        <v>0</v>
      </c>
      <c r="L60" s="34">
        <f>'LEMBAR PENILAIAN'!O78</f>
        <v>0</v>
      </c>
      <c r="M60" s="34">
        <f>'LEMBAR PENILAIAN'!P78</f>
        <v>0</v>
      </c>
      <c r="N60" s="34">
        <f>'LEMBAR PENILAIAN'!Q78</f>
        <v>0</v>
      </c>
      <c r="O60" s="34">
        <f>'LEMBAR PENILAIAN'!R78</f>
        <v>0</v>
      </c>
      <c r="P60" s="34">
        <f>'LEMBAR PENILAIAN'!S78</f>
        <v>0</v>
      </c>
      <c r="Q60" s="34">
        <f>'LEMBAR PENILAIAN'!T78</f>
        <v>0</v>
      </c>
      <c r="R60" s="34">
        <f>'LEMBAR PENILAIAN'!U78</f>
        <v>0</v>
      </c>
      <c r="S60" s="34">
        <f>'LEMBAR PENILAIAN'!V78</f>
        <v>0</v>
      </c>
      <c r="T60" s="34">
        <f>'LEMBAR PENILAIAN'!W78</f>
        <v>0</v>
      </c>
      <c r="U60" s="34">
        <f>'LEMBAR PENILAIAN'!X78</f>
        <v>0</v>
      </c>
    </row>
    <row r="61" spans="1:21" x14ac:dyDescent="0.3">
      <c r="A61" s="61"/>
      <c r="B61" s="61"/>
      <c r="C61" s="33">
        <v>4</v>
      </c>
      <c r="D61" s="34">
        <f>'LEMBAR PENILAIAN'!G79</f>
        <v>9</v>
      </c>
      <c r="E61" s="34">
        <f>'LEMBAR PENILAIAN'!H79</f>
        <v>9</v>
      </c>
      <c r="F61" s="34">
        <f>'LEMBAR PENILAIAN'!I79</f>
        <v>8</v>
      </c>
      <c r="G61" s="34">
        <f>'LEMBAR PENILAIAN'!J79</f>
        <v>0</v>
      </c>
      <c r="H61" s="34">
        <f>'LEMBAR PENILAIAN'!K79</f>
        <v>0</v>
      </c>
      <c r="I61" s="34">
        <f>'LEMBAR PENILAIAN'!L79</f>
        <v>0</v>
      </c>
      <c r="J61" s="34">
        <f>'LEMBAR PENILAIAN'!M79</f>
        <v>0</v>
      </c>
      <c r="K61" s="34">
        <f>'LEMBAR PENILAIAN'!N79</f>
        <v>0</v>
      </c>
      <c r="L61" s="34">
        <f>'LEMBAR PENILAIAN'!O79</f>
        <v>0</v>
      </c>
      <c r="M61" s="34">
        <f>'LEMBAR PENILAIAN'!P79</f>
        <v>0</v>
      </c>
      <c r="N61" s="34">
        <f>'LEMBAR PENILAIAN'!Q79</f>
        <v>0</v>
      </c>
      <c r="O61" s="34">
        <f>'LEMBAR PENILAIAN'!R79</f>
        <v>0</v>
      </c>
      <c r="P61" s="34">
        <f>'LEMBAR PENILAIAN'!S79</f>
        <v>0</v>
      </c>
      <c r="Q61" s="34">
        <f>'LEMBAR PENILAIAN'!T79</f>
        <v>0</v>
      </c>
      <c r="R61" s="34">
        <f>'LEMBAR PENILAIAN'!U79</f>
        <v>0</v>
      </c>
      <c r="S61" s="34">
        <f>'LEMBAR PENILAIAN'!V79</f>
        <v>0</v>
      </c>
      <c r="T61" s="34">
        <f>'LEMBAR PENILAIAN'!W79</f>
        <v>0</v>
      </c>
      <c r="U61" s="34">
        <f>'LEMBAR PENILAIAN'!X79</f>
        <v>0</v>
      </c>
    </row>
    <row r="62" spans="1:21" x14ac:dyDescent="0.3">
      <c r="A62" s="61"/>
      <c r="B62" s="61"/>
      <c r="C62" s="33">
        <v>5</v>
      </c>
      <c r="D62" s="34">
        <f>'LEMBAR PENILAIAN'!G80</f>
        <v>8</v>
      </c>
      <c r="E62" s="34">
        <f>'LEMBAR PENILAIAN'!H80</f>
        <v>9</v>
      </c>
      <c r="F62" s="34">
        <f>'LEMBAR PENILAIAN'!I80</f>
        <v>8</v>
      </c>
      <c r="G62" s="34">
        <f>'LEMBAR PENILAIAN'!J80</f>
        <v>0</v>
      </c>
      <c r="H62" s="34">
        <f>'LEMBAR PENILAIAN'!K80</f>
        <v>0</v>
      </c>
      <c r="I62" s="34">
        <f>'LEMBAR PENILAIAN'!L80</f>
        <v>0</v>
      </c>
      <c r="J62" s="34">
        <f>'LEMBAR PENILAIAN'!M80</f>
        <v>0</v>
      </c>
      <c r="K62" s="34">
        <f>'LEMBAR PENILAIAN'!N80</f>
        <v>0</v>
      </c>
      <c r="L62" s="34">
        <f>'LEMBAR PENILAIAN'!O80</f>
        <v>0</v>
      </c>
      <c r="M62" s="34">
        <f>'LEMBAR PENILAIAN'!P80</f>
        <v>0</v>
      </c>
      <c r="N62" s="34">
        <f>'LEMBAR PENILAIAN'!Q80</f>
        <v>0</v>
      </c>
      <c r="O62" s="34">
        <f>'LEMBAR PENILAIAN'!R80</f>
        <v>0</v>
      </c>
      <c r="P62" s="34">
        <f>'LEMBAR PENILAIAN'!S80</f>
        <v>0</v>
      </c>
      <c r="Q62" s="34">
        <f>'LEMBAR PENILAIAN'!T80</f>
        <v>0</v>
      </c>
      <c r="R62" s="34">
        <f>'LEMBAR PENILAIAN'!U80</f>
        <v>0</v>
      </c>
      <c r="S62" s="34">
        <f>'LEMBAR PENILAIAN'!V80</f>
        <v>0</v>
      </c>
      <c r="T62" s="34">
        <f>'LEMBAR PENILAIAN'!W80</f>
        <v>0</v>
      </c>
      <c r="U62" s="34">
        <f>'LEMBAR PENILAIAN'!X80</f>
        <v>0</v>
      </c>
    </row>
    <row r="63" spans="1:21" x14ac:dyDescent="0.3">
      <c r="A63" s="61"/>
      <c r="B63" s="61"/>
      <c r="C63" s="33">
        <v>6</v>
      </c>
      <c r="D63" s="34">
        <f>'LEMBAR PENILAIAN'!G81</f>
        <v>9</v>
      </c>
      <c r="E63" s="34">
        <f>'LEMBAR PENILAIAN'!H81</f>
        <v>8</v>
      </c>
      <c r="F63" s="34">
        <f>'LEMBAR PENILAIAN'!I81</f>
        <v>9</v>
      </c>
      <c r="G63" s="34">
        <f>'LEMBAR PENILAIAN'!J81</f>
        <v>0</v>
      </c>
      <c r="H63" s="34">
        <f>'LEMBAR PENILAIAN'!K81</f>
        <v>0</v>
      </c>
      <c r="I63" s="34">
        <f>'LEMBAR PENILAIAN'!L81</f>
        <v>0</v>
      </c>
      <c r="J63" s="34">
        <f>'LEMBAR PENILAIAN'!M81</f>
        <v>0</v>
      </c>
      <c r="K63" s="34">
        <f>'LEMBAR PENILAIAN'!N81</f>
        <v>0</v>
      </c>
      <c r="L63" s="34">
        <f>'LEMBAR PENILAIAN'!O81</f>
        <v>0</v>
      </c>
      <c r="M63" s="34">
        <f>'LEMBAR PENILAIAN'!P81</f>
        <v>0</v>
      </c>
      <c r="N63" s="34">
        <f>'LEMBAR PENILAIAN'!Q81</f>
        <v>0</v>
      </c>
      <c r="O63" s="34">
        <f>'LEMBAR PENILAIAN'!R81</f>
        <v>0</v>
      </c>
      <c r="P63" s="34">
        <f>'LEMBAR PENILAIAN'!S81</f>
        <v>0</v>
      </c>
      <c r="Q63" s="34">
        <f>'LEMBAR PENILAIAN'!T81</f>
        <v>0</v>
      </c>
      <c r="R63" s="34">
        <f>'LEMBAR PENILAIAN'!U81</f>
        <v>0</v>
      </c>
      <c r="S63" s="34">
        <f>'LEMBAR PENILAIAN'!V81</f>
        <v>0</v>
      </c>
      <c r="T63" s="34">
        <f>'LEMBAR PENILAIAN'!W81</f>
        <v>0</v>
      </c>
      <c r="U63" s="34">
        <f>'LEMBAR PENILAIAN'!X81</f>
        <v>0</v>
      </c>
    </row>
    <row r="64" spans="1:21" x14ac:dyDescent="0.3">
      <c r="A64" s="61"/>
      <c r="B64" s="61"/>
      <c r="C64" s="33">
        <v>7</v>
      </c>
      <c r="D64" s="34">
        <f>'LEMBAR PENILAIAN'!G82</f>
        <v>8</v>
      </c>
      <c r="E64" s="34">
        <f>'LEMBAR PENILAIAN'!H82</f>
        <v>8</v>
      </c>
      <c r="F64" s="34">
        <f>'LEMBAR PENILAIAN'!I82</f>
        <v>8</v>
      </c>
      <c r="G64" s="34">
        <f>'LEMBAR PENILAIAN'!J82</f>
        <v>0</v>
      </c>
      <c r="H64" s="34">
        <f>'LEMBAR PENILAIAN'!K82</f>
        <v>0</v>
      </c>
      <c r="I64" s="34">
        <f>'LEMBAR PENILAIAN'!L82</f>
        <v>0</v>
      </c>
      <c r="J64" s="34">
        <f>'LEMBAR PENILAIAN'!M82</f>
        <v>0</v>
      </c>
      <c r="K64" s="34">
        <f>'LEMBAR PENILAIAN'!N82</f>
        <v>0</v>
      </c>
      <c r="L64" s="34">
        <f>'LEMBAR PENILAIAN'!O82</f>
        <v>0</v>
      </c>
      <c r="M64" s="34">
        <f>'LEMBAR PENILAIAN'!P82</f>
        <v>0</v>
      </c>
      <c r="N64" s="34">
        <f>'LEMBAR PENILAIAN'!Q82</f>
        <v>0</v>
      </c>
      <c r="O64" s="34">
        <f>'LEMBAR PENILAIAN'!R82</f>
        <v>0</v>
      </c>
      <c r="P64" s="34">
        <f>'LEMBAR PENILAIAN'!S82</f>
        <v>0</v>
      </c>
      <c r="Q64" s="34">
        <f>'LEMBAR PENILAIAN'!T82</f>
        <v>0</v>
      </c>
      <c r="R64" s="34">
        <f>'LEMBAR PENILAIAN'!U82</f>
        <v>0</v>
      </c>
      <c r="S64" s="34">
        <f>'LEMBAR PENILAIAN'!V82</f>
        <v>0</v>
      </c>
      <c r="T64" s="34">
        <f>'LEMBAR PENILAIAN'!W82</f>
        <v>0</v>
      </c>
      <c r="U64" s="34">
        <f>'LEMBAR PENILAIAN'!X82</f>
        <v>0</v>
      </c>
    </row>
    <row r="65" spans="1:21" x14ac:dyDescent="0.3">
      <c r="A65" s="61"/>
      <c r="B65" s="61"/>
      <c r="C65" s="33">
        <v>8</v>
      </c>
      <c r="D65" s="34">
        <f>'LEMBAR PENILAIAN'!G83</f>
        <v>9</v>
      </c>
      <c r="E65" s="34">
        <f>'LEMBAR PENILAIAN'!H83</f>
        <v>8</v>
      </c>
      <c r="F65" s="34">
        <f>'LEMBAR PENILAIAN'!I83</f>
        <v>9</v>
      </c>
      <c r="G65" s="34">
        <f>'LEMBAR PENILAIAN'!J83</f>
        <v>0</v>
      </c>
      <c r="H65" s="34">
        <f>'LEMBAR PENILAIAN'!K83</f>
        <v>0</v>
      </c>
      <c r="I65" s="34">
        <f>'LEMBAR PENILAIAN'!L83</f>
        <v>0</v>
      </c>
      <c r="J65" s="34">
        <f>'LEMBAR PENILAIAN'!M83</f>
        <v>0</v>
      </c>
      <c r="K65" s="34">
        <f>'LEMBAR PENILAIAN'!N83</f>
        <v>0</v>
      </c>
      <c r="L65" s="34">
        <f>'LEMBAR PENILAIAN'!O83</f>
        <v>0</v>
      </c>
      <c r="M65" s="34">
        <f>'LEMBAR PENILAIAN'!P83</f>
        <v>0</v>
      </c>
      <c r="N65" s="34">
        <f>'LEMBAR PENILAIAN'!Q83</f>
        <v>0</v>
      </c>
      <c r="O65" s="34">
        <f>'LEMBAR PENILAIAN'!R83</f>
        <v>0</v>
      </c>
      <c r="P65" s="34">
        <f>'LEMBAR PENILAIAN'!S83</f>
        <v>0</v>
      </c>
      <c r="Q65" s="34">
        <f>'LEMBAR PENILAIAN'!T83</f>
        <v>0</v>
      </c>
      <c r="R65" s="34">
        <f>'LEMBAR PENILAIAN'!U83</f>
        <v>0</v>
      </c>
      <c r="S65" s="34">
        <f>'LEMBAR PENILAIAN'!V83</f>
        <v>0</v>
      </c>
      <c r="T65" s="34">
        <f>'LEMBAR PENILAIAN'!W83</f>
        <v>0</v>
      </c>
      <c r="U65" s="34">
        <f>'LEMBAR PENILAIAN'!X83</f>
        <v>0</v>
      </c>
    </row>
    <row r="66" spans="1:21" x14ac:dyDescent="0.3">
      <c r="A66" s="61"/>
      <c r="B66" s="61"/>
      <c r="C66" s="33">
        <v>9</v>
      </c>
      <c r="D66" s="34">
        <f>'LEMBAR PENILAIAN'!G84</f>
        <v>8</v>
      </c>
      <c r="E66" s="34">
        <f>'LEMBAR PENILAIAN'!H84</f>
        <v>7</v>
      </c>
      <c r="F66" s="34">
        <f>'LEMBAR PENILAIAN'!I84</f>
        <v>8</v>
      </c>
      <c r="G66" s="34">
        <f>'LEMBAR PENILAIAN'!J84</f>
        <v>0</v>
      </c>
      <c r="H66" s="34">
        <f>'LEMBAR PENILAIAN'!K84</f>
        <v>0</v>
      </c>
      <c r="I66" s="34">
        <f>'LEMBAR PENILAIAN'!L84</f>
        <v>0</v>
      </c>
      <c r="J66" s="34">
        <f>'LEMBAR PENILAIAN'!M84</f>
        <v>0</v>
      </c>
      <c r="K66" s="34">
        <f>'LEMBAR PENILAIAN'!N84</f>
        <v>0</v>
      </c>
      <c r="L66" s="34">
        <f>'LEMBAR PENILAIAN'!O84</f>
        <v>0</v>
      </c>
      <c r="M66" s="34">
        <f>'LEMBAR PENILAIAN'!P84</f>
        <v>0</v>
      </c>
      <c r="N66" s="34">
        <f>'LEMBAR PENILAIAN'!Q84</f>
        <v>0</v>
      </c>
      <c r="O66" s="34">
        <f>'LEMBAR PENILAIAN'!R84</f>
        <v>0</v>
      </c>
      <c r="P66" s="34">
        <f>'LEMBAR PENILAIAN'!S84</f>
        <v>0</v>
      </c>
      <c r="Q66" s="34">
        <f>'LEMBAR PENILAIAN'!T84</f>
        <v>0</v>
      </c>
      <c r="R66" s="34">
        <f>'LEMBAR PENILAIAN'!U84</f>
        <v>0</v>
      </c>
      <c r="S66" s="34">
        <f>'LEMBAR PENILAIAN'!V84</f>
        <v>0</v>
      </c>
      <c r="T66" s="34">
        <f>'LEMBAR PENILAIAN'!W84</f>
        <v>0</v>
      </c>
      <c r="U66" s="34">
        <f>'LEMBAR PENILAIAN'!X84</f>
        <v>0</v>
      </c>
    </row>
    <row r="67" spans="1:21" x14ac:dyDescent="0.3">
      <c r="A67" s="61"/>
      <c r="B67" s="62"/>
      <c r="C67" s="33">
        <v>10</v>
      </c>
      <c r="D67" s="34">
        <f>'LEMBAR PENILAIAN'!G85</f>
        <v>8</v>
      </c>
      <c r="E67" s="34">
        <f>'LEMBAR PENILAIAN'!H85</f>
        <v>8</v>
      </c>
      <c r="F67" s="34">
        <f>'LEMBAR PENILAIAN'!I85</f>
        <v>8</v>
      </c>
      <c r="G67" s="34">
        <f>'LEMBAR PENILAIAN'!J85</f>
        <v>0</v>
      </c>
      <c r="H67" s="34">
        <f>'LEMBAR PENILAIAN'!K85</f>
        <v>0</v>
      </c>
      <c r="I67" s="34">
        <f>'LEMBAR PENILAIAN'!L85</f>
        <v>0</v>
      </c>
      <c r="J67" s="34">
        <f>'LEMBAR PENILAIAN'!M85</f>
        <v>0</v>
      </c>
      <c r="K67" s="34">
        <f>'LEMBAR PENILAIAN'!N85</f>
        <v>0</v>
      </c>
      <c r="L67" s="34">
        <f>'LEMBAR PENILAIAN'!O85</f>
        <v>0</v>
      </c>
      <c r="M67" s="34">
        <f>'LEMBAR PENILAIAN'!P85</f>
        <v>0</v>
      </c>
      <c r="N67" s="34">
        <f>'LEMBAR PENILAIAN'!Q85</f>
        <v>0</v>
      </c>
      <c r="O67" s="34">
        <f>'LEMBAR PENILAIAN'!R85</f>
        <v>0</v>
      </c>
      <c r="P67" s="34">
        <f>'LEMBAR PENILAIAN'!S85</f>
        <v>0</v>
      </c>
      <c r="Q67" s="34">
        <f>'LEMBAR PENILAIAN'!T85</f>
        <v>0</v>
      </c>
      <c r="R67" s="34">
        <f>'LEMBAR PENILAIAN'!U85</f>
        <v>0</v>
      </c>
      <c r="S67" s="34">
        <f>'LEMBAR PENILAIAN'!V85</f>
        <v>0</v>
      </c>
      <c r="T67" s="34">
        <f>'LEMBAR PENILAIAN'!W85</f>
        <v>0</v>
      </c>
      <c r="U67" s="34">
        <f>'LEMBAR PENILAIAN'!X85</f>
        <v>0</v>
      </c>
    </row>
    <row r="68" spans="1:21" x14ac:dyDescent="0.3">
      <c r="A68" s="61"/>
      <c r="B68" s="60">
        <v>7</v>
      </c>
      <c r="C68" s="33">
        <v>1</v>
      </c>
      <c r="D68" s="34">
        <f>'LEMBAR PENILAIAN'!G86</f>
        <v>7</v>
      </c>
      <c r="E68" s="34">
        <f>'LEMBAR PENILAIAN'!H86</f>
        <v>7</v>
      </c>
      <c r="F68" s="34">
        <f>'LEMBAR PENILAIAN'!I86</f>
        <v>8</v>
      </c>
      <c r="G68" s="34">
        <f>'LEMBAR PENILAIAN'!J86</f>
        <v>0</v>
      </c>
      <c r="H68" s="34">
        <f>'LEMBAR PENILAIAN'!K86</f>
        <v>0</v>
      </c>
      <c r="I68" s="34">
        <f>'LEMBAR PENILAIAN'!L86</f>
        <v>0</v>
      </c>
      <c r="J68" s="34">
        <f>'LEMBAR PENILAIAN'!M86</f>
        <v>0</v>
      </c>
      <c r="K68" s="34">
        <f>'LEMBAR PENILAIAN'!N86</f>
        <v>0</v>
      </c>
      <c r="L68" s="34">
        <f>'LEMBAR PENILAIAN'!O86</f>
        <v>0</v>
      </c>
      <c r="M68" s="34">
        <f>'LEMBAR PENILAIAN'!P86</f>
        <v>0</v>
      </c>
      <c r="N68" s="34">
        <f>'LEMBAR PENILAIAN'!Q86</f>
        <v>0</v>
      </c>
      <c r="O68" s="34">
        <f>'LEMBAR PENILAIAN'!R86</f>
        <v>0</v>
      </c>
      <c r="P68" s="34">
        <f>'LEMBAR PENILAIAN'!S86</f>
        <v>0</v>
      </c>
      <c r="Q68" s="34">
        <f>'LEMBAR PENILAIAN'!T86</f>
        <v>0</v>
      </c>
      <c r="R68" s="34">
        <f>'LEMBAR PENILAIAN'!U86</f>
        <v>0</v>
      </c>
      <c r="S68" s="34">
        <f>'LEMBAR PENILAIAN'!V86</f>
        <v>0</v>
      </c>
      <c r="T68" s="34">
        <f>'LEMBAR PENILAIAN'!W86</f>
        <v>0</v>
      </c>
      <c r="U68" s="34">
        <f>'LEMBAR PENILAIAN'!X86</f>
        <v>0</v>
      </c>
    </row>
    <row r="69" spans="1:21" x14ac:dyDescent="0.3">
      <c r="A69" s="61"/>
      <c r="B69" s="61"/>
      <c r="C69" s="33">
        <v>2</v>
      </c>
      <c r="D69" s="34">
        <f>'LEMBAR PENILAIAN'!G87</f>
        <v>7</v>
      </c>
      <c r="E69" s="34">
        <f>'LEMBAR PENILAIAN'!H87</f>
        <v>7</v>
      </c>
      <c r="F69" s="34">
        <f>'LEMBAR PENILAIAN'!I87</f>
        <v>8</v>
      </c>
      <c r="G69" s="34">
        <f>'LEMBAR PENILAIAN'!J87</f>
        <v>0</v>
      </c>
      <c r="H69" s="34">
        <f>'LEMBAR PENILAIAN'!K87</f>
        <v>0</v>
      </c>
      <c r="I69" s="34">
        <f>'LEMBAR PENILAIAN'!L87</f>
        <v>0</v>
      </c>
      <c r="J69" s="34">
        <f>'LEMBAR PENILAIAN'!M87</f>
        <v>0</v>
      </c>
      <c r="K69" s="34">
        <f>'LEMBAR PENILAIAN'!N87</f>
        <v>0</v>
      </c>
      <c r="L69" s="34">
        <f>'LEMBAR PENILAIAN'!O87</f>
        <v>0</v>
      </c>
      <c r="M69" s="34">
        <f>'LEMBAR PENILAIAN'!P87</f>
        <v>0</v>
      </c>
      <c r="N69" s="34">
        <f>'LEMBAR PENILAIAN'!Q87</f>
        <v>0</v>
      </c>
      <c r="O69" s="34">
        <f>'LEMBAR PENILAIAN'!R87</f>
        <v>0</v>
      </c>
      <c r="P69" s="34">
        <f>'LEMBAR PENILAIAN'!S87</f>
        <v>0</v>
      </c>
      <c r="Q69" s="34">
        <f>'LEMBAR PENILAIAN'!T87</f>
        <v>0</v>
      </c>
      <c r="R69" s="34">
        <f>'LEMBAR PENILAIAN'!U87</f>
        <v>0</v>
      </c>
      <c r="S69" s="34">
        <f>'LEMBAR PENILAIAN'!V87</f>
        <v>0</v>
      </c>
      <c r="T69" s="34">
        <f>'LEMBAR PENILAIAN'!W87</f>
        <v>0</v>
      </c>
      <c r="U69" s="34">
        <f>'LEMBAR PENILAIAN'!X87</f>
        <v>0</v>
      </c>
    </row>
    <row r="70" spans="1:21" x14ac:dyDescent="0.3">
      <c r="A70" s="61"/>
      <c r="B70" s="61"/>
      <c r="C70" s="33">
        <v>3</v>
      </c>
      <c r="D70" s="34">
        <f>'LEMBAR PENILAIAN'!G88</f>
        <v>7</v>
      </c>
      <c r="E70" s="34">
        <f>'LEMBAR PENILAIAN'!H88</f>
        <v>7</v>
      </c>
      <c r="F70" s="34">
        <f>'LEMBAR PENILAIAN'!I88</f>
        <v>8</v>
      </c>
      <c r="G70" s="34">
        <f>'LEMBAR PENILAIAN'!J88</f>
        <v>0</v>
      </c>
      <c r="H70" s="34">
        <f>'LEMBAR PENILAIAN'!K88</f>
        <v>0</v>
      </c>
      <c r="I70" s="34">
        <f>'LEMBAR PENILAIAN'!L88</f>
        <v>0</v>
      </c>
      <c r="J70" s="34">
        <f>'LEMBAR PENILAIAN'!M88</f>
        <v>0</v>
      </c>
      <c r="K70" s="34">
        <f>'LEMBAR PENILAIAN'!N88</f>
        <v>0</v>
      </c>
      <c r="L70" s="34">
        <f>'LEMBAR PENILAIAN'!O88</f>
        <v>0</v>
      </c>
      <c r="M70" s="34">
        <f>'LEMBAR PENILAIAN'!P88</f>
        <v>0</v>
      </c>
      <c r="N70" s="34">
        <f>'LEMBAR PENILAIAN'!Q88</f>
        <v>0</v>
      </c>
      <c r="O70" s="34">
        <f>'LEMBAR PENILAIAN'!R88</f>
        <v>0</v>
      </c>
      <c r="P70" s="34">
        <f>'LEMBAR PENILAIAN'!S88</f>
        <v>0</v>
      </c>
      <c r="Q70" s="34">
        <f>'LEMBAR PENILAIAN'!T88</f>
        <v>0</v>
      </c>
      <c r="R70" s="34">
        <f>'LEMBAR PENILAIAN'!U88</f>
        <v>0</v>
      </c>
      <c r="S70" s="34">
        <f>'LEMBAR PENILAIAN'!V88</f>
        <v>0</v>
      </c>
      <c r="T70" s="34">
        <f>'LEMBAR PENILAIAN'!W88</f>
        <v>0</v>
      </c>
      <c r="U70" s="34">
        <f>'LEMBAR PENILAIAN'!X88</f>
        <v>0</v>
      </c>
    </row>
    <row r="71" spans="1:21" x14ac:dyDescent="0.3">
      <c r="A71" s="61"/>
      <c r="B71" s="61"/>
      <c r="C71" s="33">
        <v>4</v>
      </c>
      <c r="D71" s="34">
        <f>'LEMBAR PENILAIAN'!G89</f>
        <v>7</v>
      </c>
      <c r="E71" s="34">
        <f>'LEMBAR PENILAIAN'!H89</f>
        <v>7</v>
      </c>
      <c r="F71" s="34">
        <f>'LEMBAR PENILAIAN'!I89</f>
        <v>7</v>
      </c>
      <c r="G71" s="34">
        <f>'LEMBAR PENILAIAN'!J89</f>
        <v>0</v>
      </c>
      <c r="H71" s="34">
        <f>'LEMBAR PENILAIAN'!K89</f>
        <v>0</v>
      </c>
      <c r="I71" s="34">
        <f>'LEMBAR PENILAIAN'!L89</f>
        <v>0</v>
      </c>
      <c r="J71" s="34">
        <f>'LEMBAR PENILAIAN'!M89</f>
        <v>0</v>
      </c>
      <c r="K71" s="34">
        <f>'LEMBAR PENILAIAN'!N89</f>
        <v>0</v>
      </c>
      <c r="L71" s="34">
        <f>'LEMBAR PENILAIAN'!O89</f>
        <v>0</v>
      </c>
      <c r="M71" s="34">
        <f>'LEMBAR PENILAIAN'!P89</f>
        <v>0</v>
      </c>
      <c r="N71" s="34">
        <f>'LEMBAR PENILAIAN'!Q89</f>
        <v>0</v>
      </c>
      <c r="O71" s="34">
        <f>'LEMBAR PENILAIAN'!R89</f>
        <v>0</v>
      </c>
      <c r="P71" s="34">
        <f>'LEMBAR PENILAIAN'!S89</f>
        <v>0</v>
      </c>
      <c r="Q71" s="34">
        <f>'LEMBAR PENILAIAN'!T89</f>
        <v>0</v>
      </c>
      <c r="R71" s="34">
        <f>'LEMBAR PENILAIAN'!U89</f>
        <v>0</v>
      </c>
      <c r="S71" s="34">
        <f>'LEMBAR PENILAIAN'!V89</f>
        <v>0</v>
      </c>
      <c r="T71" s="34">
        <f>'LEMBAR PENILAIAN'!W89</f>
        <v>0</v>
      </c>
      <c r="U71" s="34">
        <f>'LEMBAR PENILAIAN'!X89</f>
        <v>0</v>
      </c>
    </row>
    <row r="72" spans="1:21" x14ac:dyDescent="0.3">
      <c r="A72" s="61"/>
      <c r="B72" s="61"/>
      <c r="C72" s="33">
        <v>5</v>
      </c>
      <c r="D72" s="34">
        <f>'LEMBAR PENILAIAN'!G90</f>
        <v>7</v>
      </c>
      <c r="E72" s="34">
        <f>'LEMBAR PENILAIAN'!H90</f>
        <v>7</v>
      </c>
      <c r="F72" s="34">
        <f>'LEMBAR PENILAIAN'!I90</f>
        <v>7</v>
      </c>
      <c r="G72" s="34">
        <f>'LEMBAR PENILAIAN'!J90</f>
        <v>0</v>
      </c>
      <c r="H72" s="34">
        <f>'LEMBAR PENILAIAN'!K90</f>
        <v>0</v>
      </c>
      <c r="I72" s="34">
        <f>'LEMBAR PENILAIAN'!L90</f>
        <v>0</v>
      </c>
      <c r="J72" s="34">
        <f>'LEMBAR PENILAIAN'!M90</f>
        <v>0</v>
      </c>
      <c r="K72" s="34">
        <f>'LEMBAR PENILAIAN'!N90</f>
        <v>0</v>
      </c>
      <c r="L72" s="34">
        <f>'LEMBAR PENILAIAN'!O90</f>
        <v>0</v>
      </c>
      <c r="M72" s="34">
        <f>'LEMBAR PENILAIAN'!P90</f>
        <v>0</v>
      </c>
      <c r="N72" s="34">
        <f>'LEMBAR PENILAIAN'!Q90</f>
        <v>0</v>
      </c>
      <c r="O72" s="34">
        <f>'LEMBAR PENILAIAN'!R90</f>
        <v>0</v>
      </c>
      <c r="P72" s="34">
        <f>'LEMBAR PENILAIAN'!S90</f>
        <v>0</v>
      </c>
      <c r="Q72" s="34">
        <f>'LEMBAR PENILAIAN'!T90</f>
        <v>0</v>
      </c>
      <c r="R72" s="34">
        <f>'LEMBAR PENILAIAN'!U90</f>
        <v>0</v>
      </c>
      <c r="S72" s="34">
        <f>'LEMBAR PENILAIAN'!V90</f>
        <v>0</v>
      </c>
      <c r="T72" s="34">
        <f>'LEMBAR PENILAIAN'!W90</f>
        <v>0</v>
      </c>
      <c r="U72" s="34">
        <f>'LEMBAR PENILAIAN'!X90</f>
        <v>0</v>
      </c>
    </row>
    <row r="73" spans="1:21" x14ac:dyDescent="0.3">
      <c r="A73" s="61"/>
      <c r="B73" s="61"/>
      <c r="C73" s="33">
        <v>6</v>
      </c>
      <c r="D73" s="34">
        <f>'LEMBAR PENILAIAN'!G91</f>
        <v>7</v>
      </c>
      <c r="E73" s="34">
        <f>'LEMBAR PENILAIAN'!H91</f>
        <v>7</v>
      </c>
      <c r="F73" s="34">
        <f>'LEMBAR PENILAIAN'!I91</f>
        <v>7</v>
      </c>
      <c r="G73" s="34">
        <f>'LEMBAR PENILAIAN'!J91</f>
        <v>0</v>
      </c>
      <c r="H73" s="34">
        <f>'LEMBAR PENILAIAN'!K91</f>
        <v>0</v>
      </c>
      <c r="I73" s="34">
        <f>'LEMBAR PENILAIAN'!L91</f>
        <v>0</v>
      </c>
      <c r="J73" s="34">
        <f>'LEMBAR PENILAIAN'!M91</f>
        <v>0</v>
      </c>
      <c r="K73" s="34">
        <f>'LEMBAR PENILAIAN'!N91</f>
        <v>0</v>
      </c>
      <c r="L73" s="34">
        <f>'LEMBAR PENILAIAN'!O91</f>
        <v>0</v>
      </c>
      <c r="M73" s="34">
        <f>'LEMBAR PENILAIAN'!P91</f>
        <v>0</v>
      </c>
      <c r="N73" s="34">
        <f>'LEMBAR PENILAIAN'!Q91</f>
        <v>0</v>
      </c>
      <c r="O73" s="34">
        <f>'LEMBAR PENILAIAN'!R91</f>
        <v>0</v>
      </c>
      <c r="P73" s="34">
        <f>'LEMBAR PENILAIAN'!S91</f>
        <v>0</v>
      </c>
      <c r="Q73" s="34">
        <f>'LEMBAR PENILAIAN'!T91</f>
        <v>0</v>
      </c>
      <c r="R73" s="34">
        <f>'LEMBAR PENILAIAN'!U91</f>
        <v>0</v>
      </c>
      <c r="S73" s="34">
        <f>'LEMBAR PENILAIAN'!V91</f>
        <v>0</v>
      </c>
      <c r="T73" s="34">
        <f>'LEMBAR PENILAIAN'!W91</f>
        <v>0</v>
      </c>
      <c r="U73" s="34">
        <f>'LEMBAR PENILAIAN'!X91</f>
        <v>0</v>
      </c>
    </row>
    <row r="74" spans="1:21" x14ac:dyDescent="0.3">
      <c r="A74" s="61"/>
      <c r="B74" s="61"/>
      <c r="C74" s="33">
        <v>7</v>
      </c>
      <c r="D74" s="34">
        <f>'LEMBAR PENILAIAN'!G92</f>
        <v>7</v>
      </c>
      <c r="E74" s="34">
        <f>'LEMBAR PENILAIAN'!H92</f>
        <v>7</v>
      </c>
      <c r="F74" s="34">
        <f>'LEMBAR PENILAIAN'!I92</f>
        <v>7</v>
      </c>
      <c r="G74" s="34">
        <f>'LEMBAR PENILAIAN'!J92</f>
        <v>0</v>
      </c>
      <c r="H74" s="34">
        <f>'LEMBAR PENILAIAN'!K92</f>
        <v>0</v>
      </c>
      <c r="I74" s="34">
        <f>'LEMBAR PENILAIAN'!L92</f>
        <v>0</v>
      </c>
      <c r="J74" s="34">
        <f>'LEMBAR PENILAIAN'!M92</f>
        <v>0</v>
      </c>
      <c r="K74" s="34">
        <f>'LEMBAR PENILAIAN'!N92</f>
        <v>0</v>
      </c>
      <c r="L74" s="34">
        <f>'LEMBAR PENILAIAN'!O92</f>
        <v>0</v>
      </c>
      <c r="M74" s="34">
        <f>'LEMBAR PENILAIAN'!P92</f>
        <v>0</v>
      </c>
      <c r="N74" s="34">
        <f>'LEMBAR PENILAIAN'!Q92</f>
        <v>0</v>
      </c>
      <c r="O74" s="34">
        <f>'LEMBAR PENILAIAN'!R92</f>
        <v>0</v>
      </c>
      <c r="P74" s="34">
        <f>'LEMBAR PENILAIAN'!S92</f>
        <v>0</v>
      </c>
      <c r="Q74" s="34">
        <f>'LEMBAR PENILAIAN'!T92</f>
        <v>0</v>
      </c>
      <c r="R74" s="34">
        <f>'LEMBAR PENILAIAN'!U92</f>
        <v>0</v>
      </c>
      <c r="S74" s="34">
        <f>'LEMBAR PENILAIAN'!V92</f>
        <v>0</v>
      </c>
      <c r="T74" s="34">
        <f>'LEMBAR PENILAIAN'!W92</f>
        <v>0</v>
      </c>
      <c r="U74" s="34">
        <f>'LEMBAR PENILAIAN'!X92</f>
        <v>0</v>
      </c>
    </row>
    <row r="75" spans="1:21" x14ac:dyDescent="0.3">
      <c r="A75" s="61"/>
      <c r="B75" s="61"/>
      <c r="C75" s="33">
        <v>8</v>
      </c>
      <c r="D75" s="34">
        <f>'LEMBAR PENILAIAN'!G93</f>
        <v>6</v>
      </c>
      <c r="E75" s="34">
        <f>'LEMBAR PENILAIAN'!H93</f>
        <v>6</v>
      </c>
      <c r="F75" s="34">
        <f>'LEMBAR PENILAIAN'!I93</f>
        <v>8</v>
      </c>
      <c r="G75" s="34">
        <f>'LEMBAR PENILAIAN'!J93</f>
        <v>0</v>
      </c>
      <c r="H75" s="34">
        <f>'LEMBAR PENILAIAN'!K93</f>
        <v>0</v>
      </c>
      <c r="I75" s="34">
        <f>'LEMBAR PENILAIAN'!L93</f>
        <v>0</v>
      </c>
      <c r="J75" s="34">
        <f>'LEMBAR PENILAIAN'!M93</f>
        <v>0</v>
      </c>
      <c r="K75" s="34">
        <f>'LEMBAR PENILAIAN'!N93</f>
        <v>0</v>
      </c>
      <c r="L75" s="34">
        <f>'LEMBAR PENILAIAN'!O93</f>
        <v>0</v>
      </c>
      <c r="M75" s="34">
        <f>'LEMBAR PENILAIAN'!P93</f>
        <v>0</v>
      </c>
      <c r="N75" s="34">
        <f>'LEMBAR PENILAIAN'!Q93</f>
        <v>0</v>
      </c>
      <c r="O75" s="34">
        <f>'LEMBAR PENILAIAN'!R93</f>
        <v>0</v>
      </c>
      <c r="P75" s="34">
        <f>'LEMBAR PENILAIAN'!S93</f>
        <v>0</v>
      </c>
      <c r="Q75" s="34">
        <f>'LEMBAR PENILAIAN'!T93</f>
        <v>0</v>
      </c>
      <c r="R75" s="34">
        <f>'LEMBAR PENILAIAN'!U93</f>
        <v>0</v>
      </c>
      <c r="S75" s="34">
        <f>'LEMBAR PENILAIAN'!V93</f>
        <v>0</v>
      </c>
      <c r="T75" s="34">
        <f>'LEMBAR PENILAIAN'!W93</f>
        <v>0</v>
      </c>
      <c r="U75" s="34">
        <f>'LEMBAR PENILAIAN'!X93</f>
        <v>0</v>
      </c>
    </row>
    <row r="76" spans="1:21" x14ac:dyDescent="0.3">
      <c r="A76" s="61"/>
      <c r="B76" s="61"/>
      <c r="C76" s="33">
        <v>9</v>
      </c>
      <c r="D76" s="34">
        <f>'LEMBAR PENILAIAN'!G94</f>
        <v>6</v>
      </c>
      <c r="E76" s="34">
        <f>'LEMBAR PENILAIAN'!H94</f>
        <v>6</v>
      </c>
      <c r="F76" s="34">
        <f>'LEMBAR PENILAIAN'!I94</f>
        <v>7</v>
      </c>
      <c r="G76" s="34">
        <f>'LEMBAR PENILAIAN'!J94</f>
        <v>0</v>
      </c>
      <c r="H76" s="34">
        <f>'LEMBAR PENILAIAN'!K94</f>
        <v>0</v>
      </c>
      <c r="I76" s="34">
        <f>'LEMBAR PENILAIAN'!L94</f>
        <v>0</v>
      </c>
      <c r="J76" s="34">
        <f>'LEMBAR PENILAIAN'!M94</f>
        <v>0</v>
      </c>
      <c r="K76" s="34">
        <f>'LEMBAR PENILAIAN'!N94</f>
        <v>0</v>
      </c>
      <c r="L76" s="34">
        <f>'LEMBAR PENILAIAN'!O94</f>
        <v>0</v>
      </c>
      <c r="M76" s="34">
        <f>'LEMBAR PENILAIAN'!P94</f>
        <v>0</v>
      </c>
      <c r="N76" s="34">
        <f>'LEMBAR PENILAIAN'!Q94</f>
        <v>0</v>
      </c>
      <c r="O76" s="34">
        <f>'LEMBAR PENILAIAN'!R94</f>
        <v>0</v>
      </c>
      <c r="P76" s="34">
        <f>'LEMBAR PENILAIAN'!S94</f>
        <v>0</v>
      </c>
      <c r="Q76" s="34">
        <f>'LEMBAR PENILAIAN'!T94</f>
        <v>0</v>
      </c>
      <c r="R76" s="34">
        <f>'LEMBAR PENILAIAN'!U94</f>
        <v>0</v>
      </c>
      <c r="S76" s="34">
        <f>'LEMBAR PENILAIAN'!V94</f>
        <v>0</v>
      </c>
      <c r="T76" s="34">
        <f>'LEMBAR PENILAIAN'!W94</f>
        <v>0</v>
      </c>
      <c r="U76" s="34">
        <f>'LEMBAR PENILAIAN'!X94</f>
        <v>0</v>
      </c>
    </row>
    <row r="77" spans="1:21" x14ac:dyDescent="0.3">
      <c r="A77" s="61"/>
      <c r="B77" s="62"/>
      <c r="C77" s="33">
        <v>10</v>
      </c>
      <c r="D77" s="34">
        <f>'LEMBAR PENILAIAN'!G95</f>
        <v>7</v>
      </c>
      <c r="E77" s="34">
        <f>'LEMBAR PENILAIAN'!H95</f>
        <v>7</v>
      </c>
      <c r="F77" s="34">
        <f>'LEMBAR PENILAIAN'!I95</f>
        <v>7</v>
      </c>
      <c r="G77" s="34">
        <f>'LEMBAR PENILAIAN'!J95</f>
        <v>0</v>
      </c>
      <c r="H77" s="34">
        <f>'LEMBAR PENILAIAN'!K95</f>
        <v>0</v>
      </c>
      <c r="I77" s="34">
        <f>'LEMBAR PENILAIAN'!L95</f>
        <v>0</v>
      </c>
      <c r="J77" s="34">
        <f>'LEMBAR PENILAIAN'!M95</f>
        <v>0</v>
      </c>
      <c r="K77" s="34">
        <f>'LEMBAR PENILAIAN'!N95</f>
        <v>0</v>
      </c>
      <c r="L77" s="34">
        <f>'LEMBAR PENILAIAN'!O95</f>
        <v>0</v>
      </c>
      <c r="M77" s="34">
        <f>'LEMBAR PENILAIAN'!P95</f>
        <v>0</v>
      </c>
      <c r="N77" s="34">
        <f>'LEMBAR PENILAIAN'!Q95</f>
        <v>0</v>
      </c>
      <c r="O77" s="34">
        <f>'LEMBAR PENILAIAN'!R95</f>
        <v>0</v>
      </c>
      <c r="P77" s="34">
        <f>'LEMBAR PENILAIAN'!S95</f>
        <v>0</v>
      </c>
      <c r="Q77" s="34">
        <f>'LEMBAR PENILAIAN'!T95</f>
        <v>0</v>
      </c>
      <c r="R77" s="34">
        <f>'LEMBAR PENILAIAN'!U95</f>
        <v>0</v>
      </c>
      <c r="S77" s="34">
        <f>'LEMBAR PENILAIAN'!V95</f>
        <v>0</v>
      </c>
      <c r="T77" s="34">
        <f>'LEMBAR PENILAIAN'!W95</f>
        <v>0</v>
      </c>
      <c r="U77" s="34">
        <f>'LEMBAR PENILAIAN'!X95</f>
        <v>0</v>
      </c>
    </row>
    <row r="78" spans="1:21" x14ac:dyDescent="0.3">
      <c r="A78" s="61"/>
      <c r="B78" s="60">
        <v>8</v>
      </c>
      <c r="C78" s="33">
        <v>1</v>
      </c>
      <c r="D78" s="34">
        <f>'LEMBAR PENILAIAN'!G96</f>
        <v>8</v>
      </c>
      <c r="E78" s="34">
        <f>'LEMBAR PENILAIAN'!H96</f>
        <v>8</v>
      </c>
      <c r="F78" s="34">
        <f>'LEMBAR PENILAIAN'!I96</f>
        <v>8</v>
      </c>
      <c r="G78" s="34">
        <f>'LEMBAR PENILAIAN'!J96</f>
        <v>0</v>
      </c>
      <c r="H78" s="34">
        <f>'LEMBAR PENILAIAN'!K96</f>
        <v>0</v>
      </c>
      <c r="I78" s="34">
        <f>'LEMBAR PENILAIAN'!L96</f>
        <v>0</v>
      </c>
      <c r="J78" s="34">
        <f>'LEMBAR PENILAIAN'!M96</f>
        <v>0</v>
      </c>
      <c r="K78" s="34">
        <f>'LEMBAR PENILAIAN'!N96</f>
        <v>0</v>
      </c>
      <c r="L78" s="34">
        <f>'LEMBAR PENILAIAN'!O96</f>
        <v>0</v>
      </c>
      <c r="M78" s="34">
        <f>'LEMBAR PENILAIAN'!P96</f>
        <v>0</v>
      </c>
      <c r="N78" s="34">
        <f>'LEMBAR PENILAIAN'!Q96</f>
        <v>0</v>
      </c>
      <c r="O78" s="34">
        <f>'LEMBAR PENILAIAN'!R96</f>
        <v>0</v>
      </c>
      <c r="P78" s="34">
        <f>'LEMBAR PENILAIAN'!S96</f>
        <v>0</v>
      </c>
      <c r="Q78" s="34">
        <f>'LEMBAR PENILAIAN'!T96</f>
        <v>0</v>
      </c>
      <c r="R78" s="34">
        <f>'LEMBAR PENILAIAN'!U96</f>
        <v>0</v>
      </c>
      <c r="S78" s="34">
        <f>'LEMBAR PENILAIAN'!V96</f>
        <v>0</v>
      </c>
      <c r="T78" s="34">
        <f>'LEMBAR PENILAIAN'!W96</f>
        <v>0</v>
      </c>
      <c r="U78" s="34">
        <f>'LEMBAR PENILAIAN'!X96</f>
        <v>0</v>
      </c>
    </row>
    <row r="79" spans="1:21" x14ac:dyDescent="0.3">
      <c r="A79" s="61"/>
      <c r="B79" s="61"/>
      <c r="C79" s="33">
        <v>2</v>
      </c>
      <c r="D79" s="34">
        <f>'LEMBAR PENILAIAN'!G97</f>
        <v>8</v>
      </c>
      <c r="E79" s="34">
        <f>'LEMBAR PENILAIAN'!H97</f>
        <v>7</v>
      </c>
      <c r="F79" s="34">
        <f>'LEMBAR PENILAIAN'!I97</f>
        <v>8</v>
      </c>
      <c r="G79" s="34">
        <f>'LEMBAR PENILAIAN'!J97</f>
        <v>0</v>
      </c>
      <c r="H79" s="34">
        <f>'LEMBAR PENILAIAN'!K97</f>
        <v>0</v>
      </c>
      <c r="I79" s="34">
        <f>'LEMBAR PENILAIAN'!L97</f>
        <v>0</v>
      </c>
      <c r="J79" s="34">
        <f>'LEMBAR PENILAIAN'!M97</f>
        <v>0</v>
      </c>
      <c r="K79" s="34">
        <f>'LEMBAR PENILAIAN'!N97</f>
        <v>0</v>
      </c>
      <c r="L79" s="34">
        <f>'LEMBAR PENILAIAN'!O97</f>
        <v>0</v>
      </c>
      <c r="M79" s="34">
        <f>'LEMBAR PENILAIAN'!P97</f>
        <v>0</v>
      </c>
      <c r="N79" s="34">
        <f>'LEMBAR PENILAIAN'!Q97</f>
        <v>0</v>
      </c>
      <c r="O79" s="34">
        <f>'LEMBAR PENILAIAN'!R97</f>
        <v>0</v>
      </c>
      <c r="P79" s="34">
        <f>'LEMBAR PENILAIAN'!S97</f>
        <v>0</v>
      </c>
      <c r="Q79" s="34">
        <f>'LEMBAR PENILAIAN'!T97</f>
        <v>0</v>
      </c>
      <c r="R79" s="34">
        <f>'LEMBAR PENILAIAN'!U97</f>
        <v>0</v>
      </c>
      <c r="S79" s="34">
        <f>'LEMBAR PENILAIAN'!V97</f>
        <v>0</v>
      </c>
      <c r="T79" s="34">
        <f>'LEMBAR PENILAIAN'!W97</f>
        <v>0</v>
      </c>
      <c r="U79" s="34">
        <f>'LEMBAR PENILAIAN'!X97</f>
        <v>0</v>
      </c>
    </row>
    <row r="80" spans="1:21" x14ac:dyDescent="0.3">
      <c r="A80" s="61"/>
      <c r="B80" s="61"/>
      <c r="C80" s="33">
        <v>3</v>
      </c>
      <c r="D80" s="34">
        <f>'LEMBAR PENILAIAN'!G98</f>
        <v>7</v>
      </c>
      <c r="E80" s="34">
        <f>'LEMBAR PENILAIAN'!H98</f>
        <v>7</v>
      </c>
      <c r="F80" s="34">
        <f>'LEMBAR PENILAIAN'!I98</f>
        <v>7</v>
      </c>
      <c r="G80" s="34">
        <f>'LEMBAR PENILAIAN'!J98</f>
        <v>0</v>
      </c>
      <c r="H80" s="34">
        <f>'LEMBAR PENILAIAN'!K98</f>
        <v>0</v>
      </c>
      <c r="I80" s="34">
        <f>'LEMBAR PENILAIAN'!L98</f>
        <v>0</v>
      </c>
      <c r="J80" s="34">
        <f>'LEMBAR PENILAIAN'!M98</f>
        <v>0</v>
      </c>
      <c r="K80" s="34">
        <f>'LEMBAR PENILAIAN'!N98</f>
        <v>0</v>
      </c>
      <c r="L80" s="34">
        <f>'LEMBAR PENILAIAN'!O98</f>
        <v>0</v>
      </c>
      <c r="M80" s="34">
        <f>'LEMBAR PENILAIAN'!P98</f>
        <v>0</v>
      </c>
      <c r="N80" s="34">
        <f>'LEMBAR PENILAIAN'!Q98</f>
        <v>0</v>
      </c>
      <c r="O80" s="34">
        <f>'LEMBAR PENILAIAN'!R98</f>
        <v>0</v>
      </c>
      <c r="P80" s="34">
        <f>'LEMBAR PENILAIAN'!S98</f>
        <v>0</v>
      </c>
      <c r="Q80" s="34">
        <f>'LEMBAR PENILAIAN'!T98</f>
        <v>0</v>
      </c>
      <c r="R80" s="34">
        <f>'LEMBAR PENILAIAN'!U98</f>
        <v>0</v>
      </c>
      <c r="S80" s="34">
        <f>'LEMBAR PENILAIAN'!V98</f>
        <v>0</v>
      </c>
      <c r="T80" s="34">
        <f>'LEMBAR PENILAIAN'!W98</f>
        <v>0</v>
      </c>
      <c r="U80" s="34">
        <f>'LEMBAR PENILAIAN'!X98</f>
        <v>0</v>
      </c>
    </row>
    <row r="81" spans="1:21" x14ac:dyDescent="0.3">
      <c r="A81" s="61"/>
      <c r="B81" s="61"/>
      <c r="C81" s="33">
        <v>4</v>
      </c>
      <c r="D81" s="34">
        <f>'LEMBAR PENILAIAN'!G99</f>
        <v>7</v>
      </c>
      <c r="E81" s="34">
        <f>'LEMBAR PENILAIAN'!H99</f>
        <v>7</v>
      </c>
      <c r="F81" s="34">
        <f>'LEMBAR PENILAIAN'!I99</f>
        <v>7</v>
      </c>
      <c r="G81" s="34">
        <f>'LEMBAR PENILAIAN'!J99</f>
        <v>0</v>
      </c>
      <c r="H81" s="34">
        <f>'LEMBAR PENILAIAN'!K99</f>
        <v>0</v>
      </c>
      <c r="I81" s="34">
        <f>'LEMBAR PENILAIAN'!L99</f>
        <v>0</v>
      </c>
      <c r="J81" s="34">
        <f>'LEMBAR PENILAIAN'!M99</f>
        <v>0</v>
      </c>
      <c r="K81" s="34">
        <f>'LEMBAR PENILAIAN'!N99</f>
        <v>0</v>
      </c>
      <c r="L81" s="34">
        <f>'LEMBAR PENILAIAN'!O99</f>
        <v>0</v>
      </c>
      <c r="M81" s="34">
        <f>'LEMBAR PENILAIAN'!P99</f>
        <v>0</v>
      </c>
      <c r="N81" s="34">
        <f>'LEMBAR PENILAIAN'!Q99</f>
        <v>0</v>
      </c>
      <c r="O81" s="34">
        <f>'LEMBAR PENILAIAN'!R99</f>
        <v>0</v>
      </c>
      <c r="P81" s="34">
        <f>'LEMBAR PENILAIAN'!S99</f>
        <v>0</v>
      </c>
      <c r="Q81" s="34">
        <f>'LEMBAR PENILAIAN'!T99</f>
        <v>0</v>
      </c>
      <c r="R81" s="34">
        <f>'LEMBAR PENILAIAN'!U99</f>
        <v>0</v>
      </c>
      <c r="S81" s="34">
        <f>'LEMBAR PENILAIAN'!V99</f>
        <v>0</v>
      </c>
      <c r="T81" s="34">
        <f>'LEMBAR PENILAIAN'!W99</f>
        <v>0</v>
      </c>
      <c r="U81" s="34">
        <f>'LEMBAR PENILAIAN'!X99</f>
        <v>0</v>
      </c>
    </row>
    <row r="82" spans="1:21" x14ac:dyDescent="0.3">
      <c r="A82" s="61"/>
      <c r="B82" s="61"/>
      <c r="C82" s="33">
        <v>5</v>
      </c>
      <c r="D82" s="34">
        <f>'LEMBAR PENILAIAN'!G100</f>
        <v>7</v>
      </c>
      <c r="E82" s="34">
        <f>'LEMBAR PENILAIAN'!H100</f>
        <v>7</v>
      </c>
      <c r="F82" s="34">
        <f>'LEMBAR PENILAIAN'!I100</f>
        <v>7</v>
      </c>
      <c r="G82" s="34">
        <f>'LEMBAR PENILAIAN'!J100</f>
        <v>0</v>
      </c>
      <c r="H82" s="34">
        <f>'LEMBAR PENILAIAN'!K100</f>
        <v>0</v>
      </c>
      <c r="I82" s="34">
        <f>'LEMBAR PENILAIAN'!L100</f>
        <v>0</v>
      </c>
      <c r="J82" s="34">
        <f>'LEMBAR PENILAIAN'!M100</f>
        <v>0</v>
      </c>
      <c r="K82" s="34">
        <f>'LEMBAR PENILAIAN'!N100</f>
        <v>0</v>
      </c>
      <c r="L82" s="34">
        <f>'LEMBAR PENILAIAN'!O100</f>
        <v>0</v>
      </c>
      <c r="M82" s="34">
        <f>'LEMBAR PENILAIAN'!P100</f>
        <v>0</v>
      </c>
      <c r="N82" s="34">
        <f>'LEMBAR PENILAIAN'!Q100</f>
        <v>0</v>
      </c>
      <c r="O82" s="34">
        <f>'LEMBAR PENILAIAN'!R100</f>
        <v>0</v>
      </c>
      <c r="P82" s="34">
        <f>'LEMBAR PENILAIAN'!S100</f>
        <v>0</v>
      </c>
      <c r="Q82" s="34">
        <f>'LEMBAR PENILAIAN'!T100</f>
        <v>0</v>
      </c>
      <c r="R82" s="34">
        <f>'LEMBAR PENILAIAN'!U100</f>
        <v>0</v>
      </c>
      <c r="S82" s="34">
        <f>'LEMBAR PENILAIAN'!V100</f>
        <v>0</v>
      </c>
      <c r="T82" s="34">
        <f>'LEMBAR PENILAIAN'!W100</f>
        <v>0</v>
      </c>
      <c r="U82" s="34">
        <f>'LEMBAR PENILAIAN'!X100</f>
        <v>0</v>
      </c>
    </row>
    <row r="83" spans="1:21" x14ac:dyDescent="0.3">
      <c r="A83" s="61"/>
      <c r="B83" s="61"/>
      <c r="C83" s="33">
        <v>6</v>
      </c>
      <c r="D83" s="34">
        <f>'LEMBAR PENILAIAN'!G101</f>
        <v>7</v>
      </c>
      <c r="E83" s="34">
        <f>'LEMBAR PENILAIAN'!H101</f>
        <v>7</v>
      </c>
      <c r="F83" s="34">
        <f>'LEMBAR PENILAIAN'!I101</f>
        <v>7</v>
      </c>
      <c r="G83" s="34">
        <f>'LEMBAR PENILAIAN'!J101</f>
        <v>0</v>
      </c>
      <c r="H83" s="34">
        <f>'LEMBAR PENILAIAN'!K101</f>
        <v>0</v>
      </c>
      <c r="I83" s="34">
        <f>'LEMBAR PENILAIAN'!L101</f>
        <v>0</v>
      </c>
      <c r="J83" s="34">
        <f>'LEMBAR PENILAIAN'!M101</f>
        <v>0</v>
      </c>
      <c r="K83" s="34">
        <f>'LEMBAR PENILAIAN'!N101</f>
        <v>0</v>
      </c>
      <c r="L83" s="34">
        <f>'LEMBAR PENILAIAN'!O101</f>
        <v>0</v>
      </c>
      <c r="M83" s="34">
        <f>'LEMBAR PENILAIAN'!P101</f>
        <v>0</v>
      </c>
      <c r="N83" s="34">
        <f>'LEMBAR PENILAIAN'!Q101</f>
        <v>0</v>
      </c>
      <c r="O83" s="34">
        <f>'LEMBAR PENILAIAN'!R101</f>
        <v>0</v>
      </c>
      <c r="P83" s="34">
        <f>'LEMBAR PENILAIAN'!S101</f>
        <v>0</v>
      </c>
      <c r="Q83" s="34">
        <f>'LEMBAR PENILAIAN'!T101</f>
        <v>0</v>
      </c>
      <c r="R83" s="34">
        <f>'LEMBAR PENILAIAN'!U101</f>
        <v>0</v>
      </c>
      <c r="S83" s="34">
        <f>'LEMBAR PENILAIAN'!V101</f>
        <v>0</v>
      </c>
      <c r="T83" s="34">
        <f>'LEMBAR PENILAIAN'!W101</f>
        <v>0</v>
      </c>
      <c r="U83" s="34">
        <f>'LEMBAR PENILAIAN'!X101</f>
        <v>0</v>
      </c>
    </row>
    <row r="84" spans="1:21" x14ac:dyDescent="0.3">
      <c r="A84" s="61"/>
      <c r="B84" s="61"/>
      <c r="C84" s="33">
        <v>7</v>
      </c>
      <c r="D84" s="34">
        <f>'LEMBAR PENILAIAN'!G102</f>
        <v>7</v>
      </c>
      <c r="E84" s="34">
        <f>'LEMBAR PENILAIAN'!H102</f>
        <v>7</v>
      </c>
      <c r="F84" s="34">
        <f>'LEMBAR PENILAIAN'!I102</f>
        <v>8</v>
      </c>
      <c r="G84" s="34">
        <f>'LEMBAR PENILAIAN'!J102</f>
        <v>0</v>
      </c>
      <c r="H84" s="34">
        <f>'LEMBAR PENILAIAN'!K102</f>
        <v>0</v>
      </c>
      <c r="I84" s="34">
        <f>'LEMBAR PENILAIAN'!L102</f>
        <v>0</v>
      </c>
      <c r="J84" s="34">
        <f>'LEMBAR PENILAIAN'!M102</f>
        <v>0</v>
      </c>
      <c r="K84" s="34">
        <f>'LEMBAR PENILAIAN'!N102</f>
        <v>0</v>
      </c>
      <c r="L84" s="34">
        <f>'LEMBAR PENILAIAN'!O102</f>
        <v>0</v>
      </c>
      <c r="M84" s="34">
        <f>'LEMBAR PENILAIAN'!P102</f>
        <v>0</v>
      </c>
      <c r="N84" s="34">
        <f>'LEMBAR PENILAIAN'!Q102</f>
        <v>0</v>
      </c>
      <c r="O84" s="34">
        <f>'LEMBAR PENILAIAN'!R102</f>
        <v>0</v>
      </c>
      <c r="P84" s="34">
        <f>'LEMBAR PENILAIAN'!S102</f>
        <v>0</v>
      </c>
      <c r="Q84" s="34">
        <f>'LEMBAR PENILAIAN'!T102</f>
        <v>0</v>
      </c>
      <c r="R84" s="34">
        <f>'LEMBAR PENILAIAN'!U102</f>
        <v>0</v>
      </c>
      <c r="S84" s="34">
        <f>'LEMBAR PENILAIAN'!V102</f>
        <v>0</v>
      </c>
      <c r="T84" s="34">
        <f>'LEMBAR PENILAIAN'!W102</f>
        <v>0</v>
      </c>
      <c r="U84" s="34">
        <f>'LEMBAR PENILAIAN'!X102</f>
        <v>0</v>
      </c>
    </row>
    <row r="85" spans="1:21" x14ac:dyDescent="0.3">
      <c r="A85" s="61"/>
      <c r="B85" s="61"/>
      <c r="C85" s="33">
        <v>8</v>
      </c>
      <c r="D85" s="34">
        <f>'LEMBAR PENILAIAN'!G103</f>
        <v>7</v>
      </c>
      <c r="E85" s="34">
        <f>'LEMBAR PENILAIAN'!H103</f>
        <v>7</v>
      </c>
      <c r="F85" s="34">
        <f>'LEMBAR PENILAIAN'!I103</f>
        <v>8</v>
      </c>
      <c r="G85" s="34">
        <f>'LEMBAR PENILAIAN'!J103</f>
        <v>0</v>
      </c>
      <c r="H85" s="34">
        <f>'LEMBAR PENILAIAN'!K103</f>
        <v>0</v>
      </c>
      <c r="I85" s="34">
        <f>'LEMBAR PENILAIAN'!L103</f>
        <v>0</v>
      </c>
      <c r="J85" s="34">
        <f>'LEMBAR PENILAIAN'!M103</f>
        <v>0</v>
      </c>
      <c r="K85" s="34">
        <f>'LEMBAR PENILAIAN'!N103</f>
        <v>0</v>
      </c>
      <c r="L85" s="34">
        <f>'LEMBAR PENILAIAN'!O103</f>
        <v>0</v>
      </c>
      <c r="M85" s="34">
        <f>'LEMBAR PENILAIAN'!P103</f>
        <v>0</v>
      </c>
      <c r="N85" s="34">
        <f>'LEMBAR PENILAIAN'!Q103</f>
        <v>0</v>
      </c>
      <c r="O85" s="34">
        <f>'LEMBAR PENILAIAN'!R103</f>
        <v>0</v>
      </c>
      <c r="P85" s="34">
        <f>'LEMBAR PENILAIAN'!S103</f>
        <v>0</v>
      </c>
      <c r="Q85" s="34">
        <f>'LEMBAR PENILAIAN'!T103</f>
        <v>0</v>
      </c>
      <c r="R85" s="34">
        <f>'LEMBAR PENILAIAN'!U103</f>
        <v>0</v>
      </c>
      <c r="S85" s="34">
        <f>'LEMBAR PENILAIAN'!V103</f>
        <v>0</v>
      </c>
      <c r="T85" s="34">
        <f>'LEMBAR PENILAIAN'!W103</f>
        <v>0</v>
      </c>
      <c r="U85" s="34">
        <f>'LEMBAR PENILAIAN'!X103</f>
        <v>0</v>
      </c>
    </row>
    <row r="86" spans="1:21" x14ac:dyDescent="0.3">
      <c r="A86" s="61"/>
      <c r="B86" s="61"/>
      <c r="C86" s="33">
        <v>9</v>
      </c>
      <c r="D86" s="34">
        <f>'LEMBAR PENILAIAN'!G104</f>
        <v>7</v>
      </c>
      <c r="E86" s="34">
        <f>'LEMBAR PENILAIAN'!H104</f>
        <v>7</v>
      </c>
      <c r="F86" s="34">
        <f>'LEMBAR PENILAIAN'!I104</f>
        <v>7</v>
      </c>
      <c r="G86" s="34">
        <f>'LEMBAR PENILAIAN'!J104</f>
        <v>0</v>
      </c>
      <c r="H86" s="34">
        <f>'LEMBAR PENILAIAN'!K104</f>
        <v>0</v>
      </c>
      <c r="I86" s="34">
        <f>'LEMBAR PENILAIAN'!L104</f>
        <v>0</v>
      </c>
      <c r="J86" s="34">
        <f>'LEMBAR PENILAIAN'!M104</f>
        <v>0</v>
      </c>
      <c r="K86" s="34">
        <f>'LEMBAR PENILAIAN'!N104</f>
        <v>0</v>
      </c>
      <c r="L86" s="34">
        <f>'LEMBAR PENILAIAN'!O104</f>
        <v>0</v>
      </c>
      <c r="M86" s="34">
        <f>'LEMBAR PENILAIAN'!P104</f>
        <v>0</v>
      </c>
      <c r="N86" s="34">
        <f>'LEMBAR PENILAIAN'!Q104</f>
        <v>0</v>
      </c>
      <c r="O86" s="34">
        <f>'LEMBAR PENILAIAN'!R104</f>
        <v>0</v>
      </c>
      <c r="P86" s="34">
        <f>'LEMBAR PENILAIAN'!S104</f>
        <v>0</v>
      </c>
      <c r="Q86" s="34">
        <f>'LEMBAR PENILAIAN'!T104</f>
        <v>0</v>
      </c>
      <c r="R86" s="34">
        <f>'LEMBAR PENILAIAN'!U104</f>
        <v>0</v>
      </c>
      <c r="S86" s="34">
        <f>'LEMBAR PENILAIAN'!V104</f>
        <v>0</v>
      </c>
      <c r="T86" s="34">
        <f>'LEMBAR PENILAIAN'!W104</f>
        <v>0</v>
      </c>
      <c r="U86" s="34">
        <f>'LEMBAR PENILAIAN'!X104</f>
        <v>0</v>
      </c>
    </row>
    <row r="87" spans="1:21" x14ac:dyDescent="0.3">
      <c r="A87" s="61"/>
      <c r="B87" s="62"/>
      <c r="C87" s="33">
        <v>10</v>
      </c>
      <c r="D87" s="34">
        <f>'LEMBAR PENILAIAN'!G105</f>
        <v>7</v>
      </c>
      <c r="E87" s="34">
        <f>'LEMBAR PENILAIAN'!H105</f>
        <v>7</v>
      </c>
      <c r="F87" s="34">
        <f>'LEMBAR PENILAIAN'!I105</f>
        <v>8</v>
      </c>
      <c r="G87" s="34">
        <f>'LEMBAR PENILAIAN'!J105</f>
        <v>0</v>
      </c>
      <c r="H87" s="34">
        <f>'LEMBAR PENILAIAN'!K105</f>
        <v>0</v>
      </c>
      <c r="I87" s="34">
        <f>'LEMBAR PENILAIAN'!L105</f>
        <v>0</v>
      </c>
      <c r="J87" s="34">
        <f>'LEMBAR PENILAIAN'!M105</f>
        <v>0</v>
      </c>
      <c r="K87" s="34">
        <f>'LEMBAR PENILAIAN'!N105</f>
        <v>0</v>
      </c>
      <c r="L87" s="34">
        <f>'LEMBAR PENILAIAN'!O105</f>
        <v>0</v>
      </c>
      <c r="M87" s="34">
        <f>'LEMBAR PENILAIAN'!P105</f>
        <v>0</v>
      </c>
      <c r="N87" s="34">
        <f>'LEMBAR PENILAIAN'!Q105</f>
        <v>0</v>
      </c>
      <c r="O87" s="34">
        <f>'LEMBAR PENILAIAN'!R105</f>
        <v>0</v>
      </c>
      <c r="P87" s="34">
        <f>'LEMBAR PENILAIAN'!S105</f>
        <v>0</v>
      </c>
      <c r="Q87" s="34">
        <f>'LEMBAR PENILAIAN'!T105</f>
        <v>0</v>
      </c>
      <c r="R87" s="34">
        <f>'LEMBAR PENILAIAN'!U105</f>
        <v>0</v>
      </c>
      <c r="S87" s="34">
        <f>'LEMBAR PENILAIAN'!V105</f>
        <v>0</v>
      </c>
      <c r="T87" s="34">
        <f>'LEMBAR PENILAIAN'!W105</f>
        <v>0</v>
      </c>
      <c r="U87" s="34">
        <f>'LEMBAR PENILAIAN'!X105</f>
        <v>0</v>
      </c>
    </row>
    <row r="88" spans="1:21" x14ac:dyDescent="0.3">
      <c r="A88" s="61"/>
      <c r="B88" s="60">
        <v>9</v>
      </c>
      <c r="C88" s="33">
        <v>1</v>
      </c>
      <c r="D88" s="34">
        <f>'LEMBAR PENILAIAN'!G106</f>
        <v>8</v>
      </c>
      <c r="E88" s="34">
        <f>'LEMBAR PENILAIAN'!H106</f>
        <v>9</v>
      </c>
      <c r="F88" s="34">
        <f>'LEMBAR PENILAIAN'!I106</f>
        <v>8</v>
      </c>
      <c r="G88" s="34">
        <f>'LEMBAR PENILAIAN'!J106</f>
        <v>0</v>
      </c>
      <c r="H88" s="34">
        <f>'LEMBAR PENILAIAN'!K106</f>
        <v>0</v>
      </c>
      <c r="I88" s="34">
        <f>'LEMBAR PENILAIAN'!L106</f>
        <v>0</v>
      </c>
      <c r="J88" s="34">
        <f>'LEMBAR PENILAIAN'!M106</f>
        <v>0</v>
      </c>
      <c r="K88" s="34">
        <f>'LEMBAR PENILAIAN'!N106</f>
        <v>0</v>
      </c>
      <c r="L88" s="34">
        <f>'LEMBAR PENILAIAN'!O106</f>
        <v>0</v>
      </c>
      <c r="M88" s="34">
        <f>'LEMBAR PENILAIAN'!P106</f>
        <v>0</v>
      </c>
      <c r="N88" s="34">
        <f>'LEMBAR PENILAIAN'!Q106</f>
        <v>0</v>
      </c>
      <c r="O88" s="34">
        <f>'LEMBAR PENILAIAN'!R106</f>
        <v>0</v>
      </c>
      <c r="P88" s="34">
        <f>'LEMBAR PENILAIAN'!S106</f>
        <v>0</v>
      </c>
      <c r="Q88" s="34">
        <f>'LEMBAR PENILAIAN'!T106</f>
        <v>0</v>
      </c>
      <c r="R88" s="34">
        <f>'LEMBAR PENILAIAN'!U106</f>
        <v>0</v>
      </c>
      <c r="S88" s="34">
        <f>'LEMBAR PENILAIAN'!V106</f>
        <v>0</v>
      </c>
      <c r="T88" s="34">
        <f>'LEMBAR PENILAIAN'!W106</f>
        <v>0</v>
      </c>
      <c r="U88" s="34">
        <f>'LEMBAR PENILAIAN'!X106</f>
        <v>0</v>
      </c>
    </row>
    <row r="89" spans="1:21" x14ac:dyDescent="0.3">
      <c r="A89" s="61"/>
      <c r="B89" s="61"/>
      <c r="C89" s="33">
        <v>2</v>
      </c>
      <c r="D89" s="34">
        <f>'LEMBAR PENILAIAN'!G107</f>
        <v>8</v>
      </c>
      <c r="E89" s="34">
        <f>'LEMBAR PENILAIAN'!H107</f>
        <v>8</v>
      </c>
      <c r="F89" s="34">
        <f>'LEMBAR PENILAIAN'!I107</f>
        <v>8</v>
      </c>
      <c r="G89" s="34">
        <f>'LEMBAR PENILAIAN'!J107</f>
        <v>0</v>
      </c>
      <c r="H89" s="34">
        <f>'LEMBAR PENILAIAN'!K107</f>
        <v>0</v>
      </c>
      <c r="I89" s="34">
        <f>'LEMBAR PENILAIAN'!L107</f>
        <v>0</v>
      </c>
      <c r="J89" s="34">
        <f>'LEMBAR PENILAIAN'!M107</f>
        <v>0</v>
      </c>
      <c r="K89" s="34">
        <f>'LEMBAR PENILAIAN'!N107</f>
        <v>0</v>
      </c>
      <c r="L89" s="34">
        <f>'LEMBAR PENILAIAN'!O107</f>
        <v>0</v>
      </c>
      <c r="M89" s="34">
        <f>'LEMBAR PENILAIAN'!P107</f>
        <v>0</v>
      </c>
      <c r="N89" s="34">
        <f>'LEMBAR PENILAIAN'!Q107</f>
        <v>0</v>
      </c>
      <c r="O89" s="34">
        <f>'LEMBAR PENILAIAN'!R107</f>
        <v>0</v>
      </c>
      <c r="P89" s="34">
        <f>'LEMBAR PENILAIAN'!S107</f>
        <v>0</v>
      </c>
      <c r="Q89" s="34">
        <f>'LEMBAR PENILAIAN'!T107</f>
        <v>0</v>
      </c>
      <c r="R89" s="34">
        <f>'LEMBAR PENILAIAN'!U107</f>
        <v>0</v>
      </c>
      <c r="S89" s="34">
        <f>'LEMBAR PENILAIAN'!V107</f>
        <v>0</v>
      </c>
      <c r="T89" s="34">
        <f>'LEMBAR PENILAIAN'!W107</f>
        <v>0</v>
      </c>
      <c r="U89" s="34">
        <f>'LEMBAR PENILAIAN'!X107</f>
        <v>0</v>
      </c>
    </row>
    <row r="90" spans="1:21" x14ac:dyDescent="0.3">
      <c r="A90" s="61"/>
      <c r="B90" s="61"/>
      <c r="C90" s="33">
        <v>3</v>
      </c>
      <c r="D90" s="34">
        <f>'LEMBAR PENILAIAN'!G108</f>
        <v>9</v>
      </c>
      <c r="E90" s="34">
        <f>'LEMBAR PENILAIAN'!H108</f>
        <v>9</v>
      </c>
      <c r="F90" s="34">
        <f>'LEMBAR PENILAIAN'!I108</f>
        <v>9</v>
      </c>
      <c r="G90" s="34">
        <f>'LEMBAR PENILAIAN'!J108</f>
        <v>0</v>
      </c>
      <c r="H90" s="34">
        <f>'LEMBAR PENILAIAN'!K108</f>
        <v>0</v>
      </c>
      <c r="I90" s="34">
        <f>'LEMBAR PENILAIAN'!L108</f>
        <v>0</v>
      </c>
      <c r="J90" s="34">
        <f>'LEMBAR PENILAIAN'!M108</f>
        <v>0</v>
      </c>
      <c r="K90" s="34">
        <f>'LEMBAR PENILAIAN'!N108</f>
        <v>0</v>
      </c>
      <c r="L90" s="34">
        <f>'LEMBAR PENILAIAN'!O108</f>
        <v>0</v>
      </c>
      <c r="M90" s="34">
        <f>'LEMBAR PENILAIAN'!P108</f>
        <v>0</v>
      </c>
      <c r="N90" s="34">
        <f>'LEMBAR PENILAIAN'!Q108</f>
        <v>0</v>
      </c>
      <c r="O90" s="34">
        <f>'LEMBAR PENILAIAN'!R108</f>
        <v>0</v>
      </c>
      <c r="P90" s="34">
        <f>'LEMBAR PENILAIAN'!S108</f>
        <v>0</v>
      </c>
      <c r="Q90" s="34">
        <f>'LEMBAR PENILAIAN'!T108</f>
        <v>0</v>
      </c>
      <c r="R90" s="34">
        <f>'LEMBAR PENILAIAN'!U108</f>
        <v>0</v>
      </c>
      <c r="S90" s="34">
        <f>'LEMBAR PENILAIAN'!V108</f>
        <v>0</v>
      </c>
      <c r="T90" s="34">
        <f>'LEMBAR PENILAIAN'!W108</f>
        <v>0</v>
      </c>
      <c r="U90" s="34">
        <f>'LEMBAR PENILAIAN'!X108</f>
        <v>0</v>
      </c>
    </row>
    <row r="91" spans="1:21" x14ac:dyDescent="0.3">
      <c r="A91" s="61"/>
      <c r="B91" s="61"/>
      <c r="C91" s="33">
        <v>4</v>
      </c>
      <c r="D91" s="34">
        <f>'LEMBAR PENILAIAN'!G109</f>
        <v>8</v>
      </c>
      <c r="E91" s="34">
        <f>'LEMBAR PENILAIAN'!H109</f>
        <v>8</v>
      </c>
      <c r="F91" s="34">
        <f>'LEMBAR PENILAIAN'!I109</f>
        <v>7</v>
      </c>
      <c r="G91" s="34">
        <f>'LEMBAR PENILAIAN'!J109</f>
        <v>0</v>
      </c>
      <c r="H91" s="34">
        <f>'LEMBAR PENILAIAN'!K109</f>
        <v>0</v>
      </c>
      <c r="I91" s="34">
        <f>'LEMBAR PENILAIAN'!L109</f>
        <v>0</v>
      </c>
      <c r="J91" s="34">
        <f>'LEMBAR PENILAIAN'!M109</f>
        <v>0</v>
      </c>
      <c r="K91" s="34">
        <f>'LEMBAR PENILAIAN'!N109</f>
        <v>0</v>
      </c>
      <c r="L91" s="34">
        <f>'LEMBAR PENILAIAN'!O109</f>
        <v>0</v>
      </c>
      <c r="M91" s="34">
        <f>'LEMBAR PENILAIAN'!P109</f>
        <v>0</v>
      </c>
      <c r="N91" s="34">
        <f>'LEMBAR PENILAIAN'!Q109</f>
        <v>0</v>
      </c>
      <c r="O91" s="34">
        <f>'LEMBAR PENILAIAN'!R109</f>
        <v>0</v>
      </c>
      <c r="P91" s="34">
        <f>'LEMBAR PENILAIAN'!S109</f>
        <v>0</v>
      </c>
      <c r="Q91" s="34">
        <f>'LEMBAR PENILAIAN'!T109</f>
        <v>0</v>
      </c>
      <c r="R91" s="34">
        <f>'LEMBAR PENILAIAN'!U109</f>
        <v>0</v>
      </c>
      <c r="S91" s="34">
        <f>'LEMBAR PENILAIAN'!V109</f>
        <v>0</v>
      </c>
      <c r="T91" s="34">
        <f>'LEMBAR PENILAIAN'!W109</f>
        <v>0</v>
      </c>
      <c r="U91" s="34">
        <f>'LEMBAR PENILAIAN'!X109</f>
        <v>0</v>
      </c>
    </row>
    <row r="92" spans="1:21" x14ac:dyDescent="0.3">
      <c r="A92" s="61"/>
      <c r="B92" s="61"/>
      <c r="C92" s="33">
        <v>5</v>
      </c>
      <c r="D92" s="34">
        <f>'LEMBAR PENILAIAN'!G110</f>
        <v>7</v>
      </c>
      <c r="E92" s="34">
        <f>'LEMBAR PENILAIAN'!H110</f>
        <v>7</v>
      </c>
      <c r="F92" s="34">
        <f>'LEMBAR PENILAIAN'!I110</f>
        <v>7</v>
      </c>
      <c r="G92" s="34">
        <f>'LEMBAR PENILAIAN'!J110</f>
        <v>0</v>
      </c>
      <c r="H92" s="34">
        <f>'LEMBAR PENILAIAN'!K110</f>
        <v>0</v>
      </c>
      <c r="I92" s="34">
        <f>'LEMBAR PENILAIAN'!L110</f>
        <v>0</v>
      </c>
      <c r="J92" s="34">
        <f>'LEMBAR PENILAIAN'!M110</f>
        <v>0</v>
      </c>
      <c r="K92" s="34">
        <f>'LEMBAR PENILAIAN'!N110</f>
        <v>0</v>
      </c>
      <c r="L92" s="34">
        <f>'LEMBAR PENILAIAN'!O110</f>
        <v>0</v>
      </c>
      <c r="M92" s="34">
        <f>'LEMBAR PENILAIAN'!P110</f>
        <v>0</v>
      </c>
      <c r="N92" s="34">
        <f>'LEMBAR PENILAIAN'!Q110</f>
        <v>0</v>
      </c>
      <c r="O92" s="34">
        <f>'LEMBAR PENILAIAN'!R110</f>
        <v>0</v>
      </c>
      <c r="P92" s="34">
        <f>'LEMBAR PENILAIAN'!S110</f>
        <v>0</v>
      </c>
      <c r="Q92" s="34">
        <f>'LEMBAR PENILAIAN'!T110</f>
        <v>0</v>
      </c>
      <c r="R92" s="34">
        <f>'LEMBAR PENILAIAN'!U110</f>
        <v>0</v>
      </c>
      <c r="S92" s="34">
        <f>'LEMBAR PENILAIAN'!V110</f>
        <v>0</v>
      </c>
      <c r="T92" s="34">
        <f>'LEMBAR PENILAIAN'!W110</f>
        <v>0</v>
      </c>
      <c r="U92" s="34">
        <f>'LEMBAR PENILAIAN'!X110</f>
        <v>0</v>
      </c>
    </row>
    <row r="93" spans="1:21" x14ac:dyDescent="0.3">
      <c r="A93" s="61"/>
      <c r="B93" s="61"/>
      <c r="C93" s="33">
        <v>6</v>
      </c>
      <c r="D93" s="34">
        <f>'LEMBAR PENILAIAN'!G111</f>
        <v>8</v>
      </c>
      <c r="E93" s="34">
        <f>'LEMBAR PENILAIAN'!H111</f>
        <v>8</v>
      </c>
      <c r="F93" s="34">
        <f>'LEMBAR PENILAIAN'!I111</f>
        <v>7</v>
      </c>
      <c r="G93" s="34">
        <f>'LEMBAR PENILAIAN'!J111</f>
        <v>0</v>
      </c>
      <c r="H93" s="34">
        <f>'LEMBAR PENILAIAN'!K111</f>
        <v>0</v>
      </c>
      <c r="I93" s="34">
        <f>'LEMBAR PENILAIAN'!L111</f>
        <v>0</v>
      </c>
      <c r="J93" s="34">
        <f>'LEMBAR PENILAIAN'!M111</f>
        <v>0</v>
      </c>
      <c r="K93" s="34">
        <f>'LEMBAR PENILAIAN'!N111</f>
        <v>0</v>
      </c>
      <c r="L93" s="34">
        <f>'LEMBAR PENILAIAN'!O111</f>
        <v>0</v>
      </c>
      <c r="M93" s="34">
        <f>'LEMBAR PENILAIAN'!P111</f>
        <v>0</v>
      </c>
      <c r="N93" s="34">
        <f>'LEMBAR PENILAIAN'!Q111</f>
        <v>0</v>
      </c>
      <c r="O93" s="34">
        <f>'LEMBAR PENILAIAN'!R111</f>
        <v>0</v>
      </c>
      <c r="P93" s="34">
        <f>'LEMBAR PENILAIAN'!S111</f>
        <v>0</v>
      </c>
      <c r="Q93" s="34">
        <f>'LEMBAR PENILAIAN'!T111</f>
        <v>0</v>
      </c>
      <c r="R93" s="34">
        <f>'LEMBAR PENILAIAN'!U111</f>
        <v>0</v>
      </c>
      <c r="S93" s="34">
        <f>'LEMBAR PENILAIAN'!V111</f>
        <v>0</v>
      </c>
      <c r="T93" s="34">
        <f>'LEMBAR PENILAIAN'!W111</f>
        <v>0</v>
      </c>
      <c r="U93" s="34">
        <f>'LEMBAR PENILAIAN'!X111</f>
        <v>0</v>
      </c>
    </row>
    <row r="94" spans="1:21" x14ac:dyDescent="0.3">
      <c r="A94" s="61"/>
      <c r="B94" s="61"/>
      <c r="C94" s="33">
        <v>7</v>
      </c>
      <c r="D94" s="34">
        <f>'LEMBAR PENILAIAN'!G112</f>
        <v>8</v>
      </c>
      <c r="E94" s="34">
        <f>'LEMBAR PENILAIAN'!H112</f>
        <v>8</v>
      </c>
      <c r="F94" s="34">
        <f>'LEMBAR PENILAIAN'!I112</f>
        <v>8</v>
      </c>
      <c r="G94" s="34">
        <f>'LEMBAR PENILAIAN'!J112</f>
        <v>0</v>
      </c>
      <c r="H94" s="34">
        <f>'LEMBAR PENILAIAN'!K112</f>
        <v>0</v>
      </c>
      <c r="I94" s="34">
        <f>'LEMBAR PENILAIAN'!L112</f>
        <v>0</v>
      </c>
      <c r="J94" s="34">
        <f>'LEMBAR PENILAIAN'!M112</f>
        <v>0</v>
      </c>
      <c r="K94" s="34">
        <f>'LEMBAR PENILAIAN'!N112</f>
        <v>0</v>
      </c>
      <c r="L94" s="34">
        <f>'LEMBAR PENILAIAN'!O112</f>
        <v>0</v>
      </c>
      <c r="M94" s="34">
        <f>'LEMBAR PENILAIAN'!P112</f>
        <v>0</v>
      </c>
      <c r="N94" s="34">
        <f>'LEMBAR PENILAIAN'!Q112</f>
        <v>0</v>
      </c>
      <c r="O94" s="34">
        <f>'LEMBAR PENILAIAN'!R112</f>
        <v>0</v>
      </c>
      <c r="P94" s="34">
        <f>'LEMBAR PENILAIAN'!S112</f>
        <v>0</v>
      </c>
      <c r="Q94" s="34">
        <f>'LEMBAR PENILAIAN'!T112</f>
        <v>0</v>
      </c>
      <c r="R94" s="34">
        <f>'LEMBAR PENILAIAN'!U112</f>
        <v>0</v>
      </c>
      <c r="S94" s="34">
        <f>'LEMBAR PENILAIAN'!V112</f>
        <v>0</v>
      </c>
      <c r="T94" s="34">
        <f>'LEMBAR PENILAIAN'!W112</f>
        <v>0</v>
      </c>
      <c r="U94" s="34">
        <f>'LEMBAR PENILAIAN'!X112</f>
        <v>0</v>
      </c>
    </row>
    <row r="95" spans="1:21" x14ac:dyDescent="0.3">
      <c r="A95" s="61"/>
      <c r="B95" s="61"/>
      <c r="C95" s="33">
        <v>8</v>
      </c>
      <c r="D95" s="34">
        <f>'LEMBAR PENILAIAN'!G113</f>
        <v>8</v>
      </c>
      <c r="E95" s="34">
        <f>'LEMBAR PENILAIAN'!H113</f>
        <v>7</v>
      </c>
      <c r="F95" s="34">
        <f>'LEMBAR PENILAIAN'!I113</f>
        <v>8</v>
      </c>
      <c r="G95" s="34">
        <f>'LEMBAR PENILAIAN'!J113</f>
        <v>0</v>
      </c>
      <c r="H95" s="34">
        <f>'LEMBAR PENILAIAN'!K113</f>
        <v>0</v>
      </c>
      <c r="I95" s="34">
        <f>'LEMBAR PENILAIAN'!L113</f>
        <v>0</v>
      </c>
      <c r="J95" s="34">
        <f>'LEMBAR PENILAIAN'!M113</f>
        <v>0</v>
      </c>
      <c r="K95" s="34">
        <f>'LEMBAR PENILAIAN'!N113</f>
        <v>0</v>
      </c>
      <c r="L95" s="34">
        <f>'LEMBAR PENILAIAN'!O113</f>
        <v>0</v>
      </c>
      <c r="M95" s="34">
        <f>'LEMBAR PENILAIAN'!P113</f>
        <v>0</v>
      </c>
      <c r="N95" s="34">
        <f>'LEMBAR PENILAIAN'!Q113</f>
        <v>0</v>
      </c>
      <c r="O95" s="34">
        <f>'LEMBAR PENILAIAN'!R113</f>
        <v>0</v>
      </c>
      <c r="P95" s="34">
        <f>'LEMBAR PENILAIAN'!S113</f>
        <v>0</v>
      </c>
      <c r="Q95" s="34">
        <f>'LEMBAR PENILAIAN'!T113</f>
        <v>0</v>
      </c>
      <c r="R95" s="34">
        <f>'LEMBAR PENILAIAN'!U113</f>
        <v>0</v>
      </c>
      <c r="S95" s="34">
        <f>'LEMBAR PENILAIAN'!V113</f>
        <v>0</v>
      </c>
      <c r="T95" s="34">
        <f>'LEMBAR PENILAIAN'!W113</f>
        <v>0</v>
      </c>
      <c r="U95" s="34">
        <f>'LEMBAR PENILAIAN'!X113</f>
        <v>0</v>
      </c>
    </row>
    <row r="96" spans="1:21" x14ac:dyDescent="0.3">
      <c r="A96" s="61"/>
      <c r="B96" s="61"/>
      <c r="C96" s="33">
        <v>9</v>
      </c>
      <c r="D96" s="34">
        <f>'LEMBAR PENILAIAN'!G114</f>
        <v>8</v>
      </c>
      <c r="E96" s="34">
        <f>'LEMBAR PENILAIAN'!H114</f>
        <v>7</v>
      </c>
      <c r="F96" s="34">
        <f>'LEMBAR PENILAIAN'!I114</f>
        <v>8</v>
      </c>
      <c r="G96" s="34">
        <f>'LEMBAR PENILAIAN'!J114</f>
        <v>0</v>
      </c>
      <c r="H96" s="34">
        <f>'LEMBAR PENILAIAN'!K114</f>
        <v>0</v>
      </c>
      <c r="I96" s="34">
        <f>'LEMBAR PENILAIAN'!L114</f>
        <v>0</v>
      </c>
      <c r="J96" s="34">
        <f>'LEMBAR PENILAIAN'!M114</f>
        <v>0</v>
      </c>
      <c r="K96" s="34">
        <f>'LEMBAR PENILAIAN'!N114</f>
        <v>0</v>
      </c>
      <c r="L96" s="34">
        <f>'LEMBAR PENILAIAN'!O114</f>
        <v>0</v>
      </c>
      <c r="M96" s="34">
        <f>'LEMBAR PENILAIAN'!P114</f>
        <v>0</v>
      </c>
      <c r="N96" s="34">
        <f>'LEMBAR PENILAIAN'!Q114</f>
        <v>0</v>
      </c>
      <c r="O96" s="34">
        <f>'LEMBAR PENILAIAN'!R114</f>
        <v>0</v>
      </c>
      <c r="P96" s="34">
        <f>'LEMBAR PENILAIAN'!S114</f>
        <v>0</v>
      </c>
      <c r="Q96" s="34">
        <f>'LEMBAR PENILAIAN'!T114</f>
        <v>0</v>
      </c>
      <c r="R96" s="34">
        <f>'LEMBAR PENILAIAN'!U114</f>
        <v>0</v>
      </c>
      <c r="S96" s="34">
        <f>'LEMBAR PENILAIAN'!V114</f>
        <v>0</v>
      </c>
      <c r="T96" s="34">
        <f>'LEMBAR PENILAIAN'!W114</f>
        <v>0</v>
      </c>
      <c r="U96" s="34">
        <f>'LEMBAR PENILAIAN'!X114</f>
        <v>0</v>
      </c>
    </row>
    <row r="97" spans="1:21" x14ac:dyDescent="0.3">
      <c r="A97" s="61"/>
      <c r="B97" s="62"/>
      <c r="C97" s="33">
        <v>10</v>
      </c>
      <c r="D97" s="34">
        <f>'LEMBAR PENILAIAN'!G115</f>
        <v>8</v>
      </c>
      <c r="E97" s="34">
        <f>'LEMBAR PENILAIAN'!H115</f>
        <v>8</v>
      </c>
      <c r="F97" s="34">
        <f>'LEMBAR PENILAIAN'!I115</f>
        <v>8</v>
      </c>
      <c r="G97" s="34">
        <f>'LEMBAR PENILAIAN'!J115</f>
        <v>0</v>
      </c>
      <c r="H97" s="34">
        <f>'LEMBAR PENILAIAN'!K115</f>
        <v>0</v>
      </c>
      <c r="I97" s="34">
        <f>'LEMBAR PENILAIAN'!L115</f>
        <v>0</v>
      </c>
      <c r="J97" s="34">
        <f>'LEMBAR PENILAIAN'!M115</f>
        <v>0</v>
      </c>
      <c r="K97" s="34">
        <f>'LEMBAR PENILAIAN'!N115</f>
        <v>0</v>
      </c>
      <c r="L97" s="34">
        <f>'LEMBAR PENILAIAN'!O115</f>
        <v>0</v>
      </c>
      <c r="M97" s="34">
        <f>'LEMBAR PENILAIAN'!P115</f>
        <v>0</v>
      </c>
      <c r="N97" s="34">
        <f>'LEMBAR PENILAIAN'!Q115</f>
        <v>0</v>
      </c>
      <c r="O97" s="34">
        <f>'LEMBAR PENILAIAN'!R115</f>
        <v>0</v>
      </c>
      <c r="P97" s="34">
        <f>'LEMBAR PENILAIAN'!S115</f>
        <v>0</v>
      </c>
      <c r="Q97" s="34">
        <f>'LEMBAR PENILAIAN'!T115</f>
        <v>0</v>
      </c>
      <c r="R97" s="34">
        <f>'LEMBAR PENILAIAN'!U115</f>
        <v>0</v>
      </c>
      <c r="S97" s="34">
        <f>'LEMBAR PENILAIAN'!V115</f>
        <v>0</v>
      </c>
      <c r="T97" s="34">
        <f>'LEMBAR PENILAIAN'!W115</f>
        <v>0</v>
      </c>
      <c r="U97" s="34">
        <f>'LEMBAR PENILAIAN'!X115</f>
        <v>0</v>
      </c>
    </row>
    <row r="98" spans="1:21" x14ac:dyDescent="0.3">
      <c r="A98" s="61"/>
      <c r="B98" s="60">
        <v>10</v>
      </c>
      <c r="C98" s="33">
        <v>1</v>
      </c>
      <c r="D98" s="34">
        <f>'LEMBAR PENILAIAN'!G116</f>
        <v>8</v>
      </c>
      <c r="E98" s="34">
        <f>'LEMBAR PENILAIAN'!H116</f>
        <v>8</v>
      </c>
      <c r="F98" s="34">
        <f>'LEMBAR PENILAIAN'!I116</f>
        <v>8</v>
      </c>
      <c r="G98" s="34">
        <f>'LEMBAR PENILAIAN'!J116</f>
        <v>0</v>
      </c>
      <c r="H98" s="34">
        <f>'LEMBAR PENILAIAN'!K116</f>
        <v>0</v>
      </c>
      <c r="I98" s="34">
        <f>'LEMBAR PENILAIAN'!L116</f>
        <v>0</v>
      </c>
      <c r="J98" s="34">
        <f>'LEMBAR PENILAIAN'!M116</f>
        <v>0</v>
      </c>
      <c r="K98" s="34">
        <f>'LEMBAR PENILAIAN'!N116</f>
        <v>0</v>
      </c>
      <c r="L98" s="34">
        <f>'LEMBAR PENILAIAN'!O116</f>
        <v>0</v>
      </c>
      <c r="M98" s="34">
        <f>'LEMBAR PENILAIAN'!P116</f>
        <v>0</v>
      </c>
      <c r="N98" s="34">
        <f>'LEMBAR PENILAIAN'!Q116</f>
        <v>0</v>
      </c>
      <c r="O98" s="34">
        <f>'LEMBAR PENILAIAN'!R116</f>
        <v>0</v>
      </c>
      <c r="P98" s="34">
        <f>'LEMBAR PENILAIAN'!S116</f>
        <v>0</v>
      </c>
      <c r="Q98" s="34">
        <f>'LEMBAR PENILAIAN'!T116</f>
        <v>0</v>
      </c>
      <c r="R98" s="34">
        <f>'LEMBAR PENILAIAN'!U116</f>
        <v>0</v>
      </c>
      <c r="S98" s="34">
        <f>'LEMBAR PENILAIAN'!V116</f>
        <v>0</v>
      </c>
      <c r="T98" s="34">
        <f>'LEMBAR PENILAIAN'!W116</f>
        <v>0</v>
      </c>
      <c r="U98" s="34">
        <f>'LEMBAR PENILAIAN'!X116</f>
        <v>0</v>
      </c>
    </row>
    <row r="99" spans="1:21" x14ac:dyDescent="0.3">
      <c r="A99" s="61"/>
      <c r="B99" s="61"/>
      <c r="C99" s="33">
        <v>2</v>
      </c>
      <c r="D99" s="34">
        <f>'LEMBAR PENILAIAN'!G117</f>
        <v>8</v>
      </c>
      <c r="E99" s="34">
        <f>'LEMBAR PENILAIAN'!H117</f>
        <v>8</v>
      </c>
      <c r="F99" s="34">
        <f>'LEMBAR PENILAIAN'!I117</f>
        <v>8</v>
      </c>
      <c r="G99" s="34">
        <f>'LEMBAR PENILAIAN'!J117</f>
        <v>0</v>
      </c>
      <c r="H99" s="34">
        <f>'LEMBAR PENILAIAN'!K117</f>
        <v>0</v>
      </c>
      <c r="I99" s="34">
        <f>'LEMBAR PENILAIAN'!L117</f>
        <v>0</v>
      </c>
      <c r="J99" s="34">
        <f>'LEMBAR PENILAIAN'!M117</f>
        <v>0</v>
      </c>
      <c r="K99" s="34">
        <f>'LEMBAR PENILAIAN'!N117</f>
        <v>0</v>
      </c>
      <c r="L99" s="34">
        <f>'LEMBAR PENILAIAN'!O117</f>
        <v>0</v>
      </c>
      <c r="M99" s="34">
        <f>'LEMBAR PENILAIAN'!P117</f>
        <v>0</v>
      </c>
      <c r="N99" s="34">
        <f>'LEMBAR PENILAIAN'!Q117</f>
        <v>0</v>
      </c>
      <c r="O99" s="34">
        <f>'LEMBAR PENILAIAN'!R117</f>
        <v>0</v>
      </c>
      <c r="P99" s="34">
        <f>'LEMBAR PENILAIAN'!S117</f>
        <v>0</v>
      </c>
      <c r="Q99" s="34">
        <f>'LEMBAR PENILAIAN'!T117</f>
        <v>0</v>
      </c>
      <c r="R99" s="34">
        <f>'LEMBAR PENILAIAN'!U117</f>
        <v>0</v>
      </c>
      <c r="S99" s="34">
        <f>'LEMBAR PENILAIAN'!V117</f>
        <v>0</v>
      </c>
      <c r="T99" s="34">
        <f>'LEMBAR PENILAIAN'!W117</f>
        <v>0</v>
      </c>
      <c r="U99" s="34">
        <f>'LEMBAR PENILAIAN'!X117</f>
        <v>0</v>
      </c>
    </row>
    <row r="100" spans="1:21" x14ac:dyDescent="0.3">
      <c r="A100" s="61"/>
      <c r="B100" s="61"/>
      <c r="C100" s="33">
        <v>3</v>
      </c>
      <c r="D100" s="34">
        <f>'LEMBAR PENILAIAN'!G118</f>
        <v>8</v>
      </c>
      <c r="E100" s="34">
        <f>'LEMBAR PENILAIAN'!H118</f>
        <v>8</v>
      </c>
      <c r="F100" s="34">
        <f>'LEMBAR PENILAIAN'!I118</f>
        <v>8</v>
      </c>
      <c r="G100" s="34">
        <f>'LEMBAR PENILAIAN'!J118</f>
        <v>0</v>
      </c>
      <c r="H100" s="34">
        <f>'LEMBAR PENILAIAN'!K118</f>
        <v>0</v>
      </c>
      <c r="I100" s="34">
        <f>'LEMBAR PENILAIAN'!L118</f>
        <v>0</v>
      </c>
      <c r="J100" s="34">
        <f>'LEMBAR PENILAIAN'!M118</f>
        <v>0</v>
      </c>
      <c r="K100" s="34">
        <f>'LEMBAR PENILAIAN'!N118</f>
        <v>0</v>
      </c>
      <c r="L100" s="34">
        <f>'LEMBAR PENILAIAN'!O118</f>
        <v>0</v>
      </c>
      <c r="M100" s="34">
        <f>'LEMBAR PENILAIAN'!P118</f>
        <v>0</v>
      </c>
      <c r="N100" s="34">
        <f>'LEMBAR PENILAIAN'!Q118</f>
        <v>0</v>
      </c>
      <c r="O100" s="34">
        <f>'LEMBAR PENILAIAN'!R118</f>
        <v>0</v>
      </c>
      <c r="P100" s="34">
        <f>'LEMBAR PENILAIAN'!S118</f>
        <v>0</v>
      </c>
      <c r="Q100" s="34">
        <f>'LEMBAR PENILAIAN'!T118</f>
        <v>0</v>
      </c>
      <c r="R100" s="34">
        <f>'LEMBAR PENILAIAN'!U118</f>
        <v>0</v>
      </c>
      <c r="S100" s="34">
        <f>'LEMBAR PENILAIAN'!V118</f>
        <v>0</v>
      </c>
      <c r="T100" s="34">
        <f>'LEMBAR PENILAIAN'!W118</f>
        <v>0</v>
      </c>
      <c r="U100" s="34">
        <f>'LEMBAR PENILAIAN'!X118</f>
        <v>0</v>
      </c>
    </row>
    <row r="101" spans="1:21" x14ac:dyDescent="0.3">
      <c r="A101" s="61"/>
      <c r="B101" s="61"/>
      <c r="C101" s="33">
        <v>4</v>
      </c>
      <c r="D101" s="34">
        <f>'LEMBAR PENILAIAN'!G119</f>
        <v>8</v>
      </c>
      <c r="E101" s="34">
        <f>'LEMBAR PENILAIAN'!H119</f>
        <v>8</v>
      </c>
      <c r="F101" s="34">
        <f>'LEMBAR PENILAIAN'!I119</f>
        <v>8</v>
      </c>
      <c r="G101" s="34">
        <f>'LEMBAR PENILAIAN'!J119</f>
        <v>0</v>
      </c>
      <c r="H101" s="34">
        <f>'LEMBAR PENILAIAN'!K119</f>
        <v>0</v>
      </c>
      <c r="I101" s="34">
        <f>'LEMBAR PENILAIAN'!L119</f>
        <v>0</v>
      </c>
      <c r="J101" s="34">
        <f>'LEMBAR PENILAIAN'!M119</f>
        <v>0</v>
      </c>
      <c r="K101" s="34">
        <f>'LEMBAR PENILAIAN'!N119</f>
        <v>0</v>
      </c>
      <c r="L101" s="34">
        <f>'LEMBAR PENILAIAN'!O119</f>
        <v>0</v>
      </c>
      <c r="M101" s="34">
        <f>'LEMBAR PENILAIAN'!P119</f>
        <v>0</v>
      </c>
      <c r="N101" s="34">
        <f>'LEMBAR PENILAIAN'!Q119</f>
        <v>0</v>
      </c>
      <c r="O101" s="34">
        <f>'LEMBAR PENILAIAN'!R119</f>
        <v>0</v>
      </c>
      <c r="P101" s="34">
        <f>'LEMBAR PENILAIAN'!S119</f>
        <v>0</v>
      </c>
      <c r="Q101" s="34">
        <f>'LEMBAR PENILAIAN'!T119</f>
        <v>0</v>
      </c>
      <c r="R101" s="34">
        <f>'LEMBAR PENILAIAN'!U119</f>
        <v>0</v>
      </c>
      <c r="S101" s="34">
        <f>'LEMBAR PENILAIAN'!V119</f>
        <v>0</v>
      </c>
      <c r="T101" s="34">
        <f>'LEMBAR PENILAIAN'!W119</f>
        <v>0</v>
      </c>
      <c r="U101" s="34">
        <f>'LEMBAR PENILAIAN'!X119</f>
        <v>0</v>
      </c>
    </row>
    <row r="102" spans="1:21" x14ac:dyDescent="0.3">
      <c r="A102" s="61"/>
      <c r="B102" s="61"/>
      <c r="C102" s="33">
        <v>5</v>
      </c>
      <c r="D102" s="34">
        <f>'LEMBAR PENILAIAN'!G120</f>
        <v>8</v>
      </c>
      <c r="E102" s="34">
        <f>'LEMBAR PENILAIAN'!H120</f>
        <v>8</v>
      </c>
      <c r="F102" s="34">
        <f>'LEMBAR PENILAIAN'!I120</f>
        <v>8</v>
      </c>
      <c r="G102" s="34">
        <f>'LEMBAR PENILAIAN'!J120</f>
        <v>0</v>
      </c>
      <c r="H102" s="34">
        <f>'LEMBAR PENILAIAN'!K120</f>
        <v>0</v>
      </c>
      <c r="I102" s="34">
        <f>'LEMBAR PENILAIAN'!L120</f>
        <v>0</v>
      </c>
      <c r="J102" s="34">
        <f>'LEMBAR PENILAIAN'!M120</f>
        <v>0</v>
      </c>
      <c r="K102" s="34">
        <f>'LEMBAR PENILAIAN'!N120</f>
        <v>0</v>
      </c>
      <c r="L102" s="34">
        <f>'LEMBAR PENILAIAN'!O120</f>
        <v>0</v>
      </c>
      <c r="M102" s="34">
        <f>'LEMBAR PENILAIAN'!P120</f>
        <v>0</v>
      </c>
      <c r="N102" s="34">
        <f>'LEMBAR PENILAIAN'!Q120</f>
        <v>0</v>
      </c>
      <c r="O102" s="34">
        <f>'LEMBAR PENILAIAN'!R120</f>
        <v>0</v>
      </c>
      <c r="P102" s="34">
        <f>'LEMBAR PENILAIAN'!S120</f>
        <v>0</v>
      </c>
      <c r="Q102" s="34">
        <f>'LEMBAR PENILAIAN'!T120</f>
        <v>0</v>
      </c>
      <c r="R102" s="34">
        <f>'LEMBAR PENILAIAN'!U120</f>
        <v>0</v>
      </c>
      <c r="S102" s="34">
        <f>'LEMBAR PENILAIAN'!V120</f>
        <v>0</v>
      </c>
      <c r="T102" s="34">
        <f>'LEMBAR PENILAIAN'!W120</f>
        <v>0</v>
      </c>
      <c r="U102" s="34">
        <f>'LEMBAR PENILAIAN'!X120</f>
        <v>0</v>
      </c>
    </row>
    <row r="103" spans="1:21" x14ac:dyDescent="0.3">
      <c r="A103" s="61"/>
      <c r="B103" s="61"/>
      <c r="C103" s="33">
        <v>6</v>
      </c>
      <c r="D103" s="34">
        <f>'LEMBAR PENILAIAN'!G121</f>
        <v>8</v>
      </c>
      <c r="E103" s="34">
        <f>'LEMBAR PENILAIAN'!H121</f>
        <v>8</v>
      </c>
      <c r="F103" s="34">
        <f>'LEMBAR PENILAIAN'!I121</f>
        <v>8</v>
      </c>
      <c r="G103" s="34">
        <f>'LEMBAR PENILAIAN'!J121</f>
        <v>0</v>
      </c>
      <c r="H103" s="34">
        <f>'LEMBAR PENILAIAN'!K121</f>
        <v>0</v>
      </c>
      <c r="I103" s="34">
        <f>'LEMBAR PENILAIAN'!L121</f>
        <v>0</v>
      </c>
      <c r="J103" s="34">
        <f>'LEMBAR PENILAIAN'!M121</f>
        <v>0</v>
      </c>
      <c r="K103" s="34">
        <f>'LEMBAR PENILAIAN'!N121</f>
        <v>0</v>
      </c>
      <c r="L103" s="34">
        <f>'LEMBAR PENILAIAN'!O121</f>
        <v>0</v>
      </c>
      <c r="M103" s="34">
        <f>'LEMBAR PENILAIAN'!P121</f>
        <v>0</v>
      </c>
      <c r="N103" s="34">
        <f>'LEMBAR PENILAIAN'!Q121</f>
        <v>0</v>
      </c>
      <c r="O103" s="34">
        <f>'LEMBAR PENILAIAN'!R121</f>
        <v>0</v>
      </c>
      <c r="P103" s="34">
        <f>'LEMBAR PENILAIAN'!S121</f>
        <v>0</v>
      </c>
      <c r="Q103" s="34">
        <f>'LEMBAR PENILAIAN'!T121</f>
        <v>0</v>
      </c>
      <c r="R103" s="34">
        <f>'LEMBAR PENILAIAN'!U121</f>
        <v>0</v>
      </c>
      <c r="S103" s="34">
        <f>'LEMBAR PENILAIAN'!V121</f>
        <v>0</v>
      </c>
      <c r="T103" s="34">
        <f>'LEMBAR PENILAIAN'!W121</f>
        <v>0</v>
      </c>
      <c r="U103" s="34">
        <f>'LEMBAR PENILAIAN'!X121</f>
        <v>0</v>
      </c>
    </row>
    <row r="104" spans="1:21" x14ac:dyDescent="0.3">
      <c r="A104" s="61"/>
      <c r="B104" s="61"/>
      <c r="C104" s="33">
        <v>7</v>
      </c>
      <c r="D104" s="34">
        <f>'LEMBAR PENILAIAN'!G122</f>
        <v>8</v>
      </c>
      <c r="E104" s="34">
        <f>'LEMBAR PENILAIAN'!H122</f>
        <v>8</v>
      </c>
      <c r="F104" s="34">
        <f>'LEMBAR PENILAIAN'!I122</f>
        <v>8</v>
      </c>
      <c r="G104" s="34">
        <f>'LEMBAR PENILAIAN'!J122</f>
        <v>0</v>
      </c>
      <c r="H104" s="34">
        <f>'LEMBAR PENILAIAN'!K122</f>
        <v>0</v>
      </c>
      <c r="I104" s="34">
        <f>'LEMBAR PENILAIAN'!L122</f>
        <v>0</v>
      </c>
      <c r="J104" s="34">
        <f>'LEMBAR PENILAIAN'!M122</f>
        <v>0</v>
      </c>
      <c r="K104" s="34">
        <f>'LEMBAR PENILAIAN'!N122</f>
        <v>0</v>
      </c>
      <c r="L104" s="34">
        <f>'LEMBAR PENILAIAN'!O122</f>
        <v>0</v>
      </c>
      <c r="M104" s="34">
        <f>'LEMBAR PENILAIAN'!P122</f>
        <v>0</v>
      </c>
      <c r="N104" s="34">
        <f>'LEMBAR PENILAIAN'!Q122</f>
        <v>0</v>
      </c>
      <c r="O104" s="34">
        <f>'LEMBAR PENILAIAN'!R122</f>
        <v>0</v>
      </c>
      <c r="P104" s="34">
        <f>'LEMBAR PENILAIAN'!S122</f>
        <v>0</v>
      </c>
      <c r="Q104" s="34">
        <f>'LEMBAR PENILAIAN'!T122</f>
        <v>0</v>
      </c>
      <c r="R104" s="34">
        <f>'LEMBAR PENILAIAN'!U122</f>
        <v>0</v>
      </c>
      <c r="S104" s="34">
        <f>'LEMBAR PENILAIAN'!V122</f>
        <v>0</v>
      </c>
      <c r="T104" s="34">
        <f>'LEMBAR PENILAIAN'!W122</f>
        <v>0</v>
      </c>
      <c r="U104" s="34">
        <f>'LEMBAR PENILAIAN'!X122</f>
        <v>0</v>
      </c>
    </row>
    <row r="105" spans="1:21" x14ac:dyDescent="0.3">
      <c r="A105" s="61"/>
      <c r="B105" s="61"/>
      <c r="C105" s="33">
        <v>8</v>
      </c>
      <c r="D105" s="34">
        <f>'LEMBAR PENILAIAN'!G123</f>
        <v>8</v>
      </c>
      <c r="E105" s="34">
        <f>'LEMBAR PENILAIAN'!H123</f>
        <v>8</v>
      </c>
      <c r="F105" s="34">
        <f>'LEMBAR PENILAIAN'!I123</f>
        <v>8</v>
      </c>
      <c r="G105" s="34">
        <f>'LEMBAR PENILAIAN'!J123</f>
        <v>0</v>
      </c>
      <c r="H105" s="34">
        <f>'LEMBAR PENILAIAN'!K123</f>
        <v>0</v>
      </c>
      <c r="I105" s="34">
        <f>'LEMBAR PENILAIAN'!L123</f>
        <v>0</v>
      </c>
      <c r="J105" s="34">
        <f>'LEMBAR PENILAIAN'!M123</f>
        <v>0</v>
      </c>
      <c r="K105" s="34">
        <f>'LEMBAR PENILAIAN'!N123</f>
        <v>0</v>
      </c>
      <c r="L105" s="34">
        <f>'LEMBAR PENILAIAN'!O123</f>
        <v>0</v>
      </c>
      <c r="M105" s="34">
        <f>'LEMBAR PENILAIAN'!P123</f>
        <v>0</v>
      </c>
      <c r="N105" s="34">
        <f>'LEMBAR PENILAIAN'!Q123</f>
        <v>0</v>
      </c>
      <c r="O105" s="34">
        <f>'LEMBAR PENILAIAN'!R123</f>
        <v>0</v>
      </c>
      <c r="P105" s="34">
        <f>'LEMBAR PENILAIAN'!S123</f>
        <v>0</v>
      </c>
      <c r="Q105" s="34">
        <f>'LEMBAR PENILAIAN'!T123</f>
        <v>0</v>
      </c>
      <c r="R105" s="34">
        <f>'LEMBAR PENILAIAN'!U123</f>
        <v>0</v>
      </c>
      <c r="S105" s="34">
        <f>'LEMBAR PENILAIAN'!V123</f>
        <v>0</v>
      </c>
      <c r="T105" s="34">
        <f>'LEMBAR PENILAIAN'!W123</f>
        <v>0</v>
      </c>
      <c r="U105" s="34">
        <f>'LEMBAR PENILAIAN'!X123</f>
        <v>0</v>
      </c>
    </row>
    <row r="106" spans="1:21" x14ac:dyDescent="0.3">
      <c r="A106" s="61"/>
      <c r="B106" s="61"/>
      <c r="C106" s="33">
        <v>9</v>
      </c>
      <c r="D106" s="34">
        <f>'LEMBAR PENILAIAN'!G124</f>
        <v>8</v>
      </c>
      <c r="E106" s="34">
        <f>'LEMBAR PENILAIAN'!H124</f>
        <v>8</v>
      </c>
      <c r="F106" s="34">
        <f>'LEMBAR PENILAIAN'!I124</f>
        <v>8</v>
      </c>
      <c r="G106" s="34">
        <f>'LEMBAR PENILAIAN'!J124</f>
        <v>0</v>
      </c>
      <c r="H106" s="34">
        <f>'LEMBAR PENILAIAN'!K124</f>
        <v>0</v>
      </c>
      <c r="I106" s="34">
        <f>'LEMBAR PENILAIAN'!L124</f>
        <v>0</v>
      </c>
      <c r="J106" s="34">
        <f>'LEMBAR PENILAIAN'!M124</f>
        <v>0</v>
      </c>
      <c r="K106" s="34">
        <f>'LEMBAR PENILAIAN'!N124</f>
        <v>0</v>
      </c>
      <c r="L106" s="34">
        <f>'LEMBAR PENILAIAN'!O124</f>
        <v>0</v>
      </c>
      <c r="M106" s="34">
        <f>'LEMBAR PENILAIAN'!P124</f>
        <v>0</v>
      </c>
      <c r="N106" s="34">
        <f>'LEMBAR PENILAIAN'!Q124</f>
        <v>0</v>
      </c>
      <c r="O106" s="34">
        <f>'LEMBAR PENILAIAN'!R124</f>
        <v>0</v>
      </c>
      <c r="P106" s="34">
        <f>'LEMBAR PENILAIAN'!S124</f>
        <v>0</v>
      </c>
      <c r="Q106" s="34">
        <f>'LEMBAR PENILAIAN'!T124</f>
        <v>0</v>
      </c>
      <c r="R106" s="34">
        <f>'LEMBAR PENILAIAN'!U124</f>
        <v>0</v>
      </c>
      <c r="S106" s="34">
        <f>'LEMBAR PENILAIAN'!V124</f>
        <v>0</v>
      </c>
      <c r="T106" s="34">
        <f>'LEMBAR PENILAIAN'!W124</f>
        <v>0</v>
      </c>
      <c r="U106" s="34">
        <f>'LEMBAR PENILAIAN'!X124</f>
        <v>0</v>
      </c>
    </row>
    <row r="107" spans="1:21" x14ac:dyDescent="0.3">
      <c r="A107" s="62"/>
      <c r="B107" s="62"/>
      <c r="C107" s="33">
        <v>10</v>
      </c>
      <c r="D107" s="34">
        <f>'LEMBAR PENILAIAN'!G125</f>
        <v>8</v>
      </c>
      <c r="E107" s="34">
        <f>'LEMBAR PENILAIAN'!H125</f>
        <v>8</v>
      </c>
      <c r="F107" s="34">
        <f>'LEMBAR PENILAIAN'!I125</f>
        <v>8</v>
      </c>
      <c r="G107" s="34">
        <f>'LEMBAR PENILAIAN'!J125</f>
        <v>0</v>
      </c>
      <c r="H107" s="34">
        <f>'LEMBAR PENILAIAN'!K125</f>
        <v>0</v>
      </c>
      <c r="I107" s="34">
        <f>'LEMBAR PENILAIAN'!L125</f>
        <v>0</v>
      </c>
      <c r="J107" s="34">
        <f>'LEMBAR PENILAIAN'!M125</f>
        <v>0</v>
      </c>
      <c r="K107" s="34">
        <f>'LEMBAR PENILAIAN'!N125</f>
        <v>0</v>
      </c>
      <c r="L107" s="34">
        <f>'LEMBAR PENILAIAN'!O125</f>
        <v>0</v>
      </c>
      <c r="M107" s="34">
        <f>'LEMBAR PENILAIAN'!P125</f>
        <v>0</v>
      </c>
      <c r="N107" s="34">
        <f>'LEMBAR PENILAIAN'!Q125</f>
        <v>0</v>
      </c>
      <c r="O107" s="34">
        <f>'LEMBAR PENILAIAN'!R125</f>
        <v>0</v>
      </c>
      <c r="P107" s="34">
        <f>'LEMBAR PENILAIAN'!S125</f>
        <v>0</v>
      </c>
      <c r="Q107" s="34">
        <f>'LEMBAR PENILAIAN'!T125</f>
        <v>0</v>
      </c>
      <c r="R107" s="34">
        <f>'LEMBAR PENILAIAN'!U125</f>
        <v>0</v>
      </c>
      <c r="S107" s="34">
        <f>'LEMBAR PENILAIAN'!V125</f>
        <v>0</v>
      </c>
      <c r="T107" s="34">
        <f>'LEMBAR PENILAIAN'!W125</f>
        <v>0</v>
      </c>
      <c r="U107" s="34">
        <f>'LEMBAR PENILAIAN'!X125</f>
        <v>0</v>
      </c>
    </row>
    <row r="108" spans="1:21" x14ac:dyDescent="0.3">
      <c r="A108" s="60">
        <v>2</v>
      </c>
      <c r="B108" s="60">
        <v>11</v>
      </c>
      <c r="C108" s="33">
        <v>1</v>
      </c>
      <c r="D108" s="34">
        <f>'LEMBAR PENILAIAN'!G126</f>
        <v>9</v>
      </c>
      <c r="E108" s="34">
        <f>'LEMBAR PENILAIAN'!H126</f>
        <v>9</v>
      </c>
      <c r="F108" s="34">
        <f>'LEMBAR PENILAIAN'!I126</f>
        <v>9</v>
      </c>
      <c r="G108" s="34">
        <f>'LEMBAR PENILAIAN'!J126</f>
        <v>0</v>
      </c>
      <c r="H108" s="34">
        <f>'LEMBAR PENILAIAN'!K126</f>
        <v>0</v>
      </c>
      <c r="I108" s="34">
        <f>'LEMBAR PENILAIAN'!L126</f>
        <v>0</v>
      </c>
      <c r="J108" s="34">
        <f>'LEMBAR PENILAIAN'!M126</f>
        <v>0</v>
      </c>
      <c r="K108" s="34">
        <f>'LEMBAR PENILAIAN'!N126</f>
        <v>0</v>
      </c>
      <c r="L108" s="34">
        <f>'LEMBAR PENILAIAN'!O126</f>
        <v>0</v>
      </c>
      <c r="M108" s="34">
        <f>'LEMBAR PENILAIAN'!P126</f>
        <v>0</v>
      </c>
      <c r="N108" s="34">
        <f>'LEMBAR PENILAIAN'!Q126</f>
        <v>0</v>
      </c>
      <c r="O108" s="34">
        <f>'LEMBAR PENILAIAN'!R126</f>
        <v>0</v>
      </c>
      <c r="P108" s="34">
        <f>'LEMBAR PENILAIAN'!S126</f>
        <v>0</v>
      </c>
      <c r="Q108" s="34">
        <f>'LEMBAR PENILAIAN'!T126</f>
        <v>0</v>
      </c>
      <c r="R108" s="34">
        <f>'LEMBAR PENILAIAN'!U126</f>
        <v>0</v>
      </c>
      <c r="S108" s="34">
        <f>'LEMBAR PENILAIAN'!V126</f>
        <v>0</v>
      </c>
      <c r="T108" s="34">
        <f>'LEMBAR PENILAIAN'!W126</f>
        <v>0</v>
      </c>
      <c r="U108" s="34">
        <f>'LEMBAR PENILAIAN'!X126</f>
        <v>0</v>
      </c>
    </row>
    <row r="109" spans="1:21" x14ac:dyDescent="0.3">
      <c r="A109" s="61"/>
      <c r="B109" s="61"/>
      <c r="C109" s="33">
        <v>2</v>
      </c>
      <c r="D109" s="34">
        <f>'LEMBAR PENILAIAN'!G127</f>
        <v>8</v>
      </c>
      <c r="E109" s="34">
        <f>'LEMBAR PENILAIAN'!H127</f>
        <v>8</v>
      </c>
      <c r="F109" s="34">
        <f>'LEMBAR PENILAIAN'!I127</f>
        <v>8</v>
      </c>
      <c r="G109" s="34">
        <f>'LEMBAR PENILAIAN'!J127</f>
        <v>0</v>
      </c>
      <c r="H109" s="34">
        <f>'LEMBAR PENILAIAN'!K127</f>
        <v>0</v>
      </c>
      <c r="I109" s="34">
        <f>'LEMBAR PENILAIAN'!L127</f>
        <v>0</v>
      </c>
      <c r="J109" s="34">
        <f>'LEMBAR PENILAIAN'!M127</f>
        <v>0</v>
      </c>
      <c r="K109" s="34">
        <f>'LEMBAR PENILAIAN'!N127</f>
        <v>0</v>
      </c>
      <c r="L109" s="34">
        <f>'LEMBAR PENILAIAN'!O127</f>
        <v>0</v>
      </c>
      <c r="M109" s="34">
        <f>'LEMBAR PENILAIAN'!P127</f>
        <v>0</v>
      </c>
      <c r="N109" s="34">
        <f>'LEMBAR PENILAIAN'!Q127</f>
        <v>0</v>
      </c>
      <c r="O109" s="34">
        <f>'LEMBAR PENILAIAN'!R127</f>
        <v>0</v>
      </c>
      <c r="P109" s="34">
        <f>'LEMBAR PENILAIAN'!S127</f>
        <v>0</v>
      </c>
      <c r="Q109" s="34">
        <f>'LEMBAR PENILAIAN'!T127</f>
        <v>0</v>
      </c>
      <c r="R109" s="34">
        <f>'LEMBAR PENILAIAN'!U127</f>
        <v>0</v>
      </c>
      <c r="S109" s="34">
        <f>'LEMBAR PENILAIAN'!V127</f>
        <v>0</v>
      </c>
      <c r="T109" s="34">
        <f>'LEMBAR PENILAIAN'!W127</f>
        <v>0</v>
      </c>
      <c r="U109" s="34">
        <f>'LEMBAR PENILAIAN'!X127</f>
        <v>0</v>
      </c>
    </row>
    <row r="110" spans="1:21" x14ac:dyDescent="0.3">
      <c r="A110" s="61"/>
      <c r="B110" s="61"/>
      <c r="C110" s="33">
        <v>3</v>
      </c>
      <c r="D110" s="34">
        <f>'LEMBAR PENILAIAN'!G128</f>
        <v>7</v>
      </c>
      <c r="E110" s="34">
        <f>'LEMBAR PENILAIAN'!H128</f>
        <v>7</v>
      </c>
      <c r="F110" s="34">
        <f>'LEMBAR PENILAIAN'!I128</f>
        <v>9</v>
      </c>
      <c r="G110" s="34">
        <f>'LEMBAR PENILAIAN'!J128</f>
        <v>0</v>
      </c>
      <c r="H110" s="34">
        <f>'LEMBAR PENILAIAN'!K128</f>
        <v>0</v>
      </c>
      <c r="I110" s="34">
        <f>'LEMBAR PENILAIAN'!L128</f>
        <v>0</v>
      </c>
      <c r="J110" s="34">
        <f>'LEMBAR PENILAIAN'!M128</f>
        <v>0</v>
      </c>
      <c r="K110" s="34">
        <f>'LEMBAR PENILAIAN'!N128</f>
        <v>0</v>
      </c>
      <c r="L110" s="34">
        <f>'LEMBAR PENILAIAN'!O128</f>
        <v>0</v>
      </c>
      <c r="M110" s="34">
        <f>'LEMBAR PENILAIAN'!P128</f>
        <v>0</v>
      </c>
      <c r="N110" s="34">
        <f>'LEMBAR PENILAIAN'!Q128</f>
        <v>0</v>
      </c>
      <c r="O110" s="34">
        <f>'LEMBAR PENILAIAN'!R128</f>
        <v>0</v>
      </c>
      <c r="P110" s="34">
        <f>'LEMBAR PENILAIAN'!S128</f>
        <v>0</v>
      </c>
      <c r="Q110" s="34">
        <f>'LEMBAR PENILAIAN'!T128</f>
        <v>0</v>
      </c>
      <c r="R110" s="34">
        <f>'LEMBAR PENILAIAN'!U128</f>
        <v>0</v>
      </c>
      <c r="S110" s="34">
        <f>'LEMBAR PENILAIAN'!V128</f>
        <v>0</v>
      </c>
      <c r="T110" s="34">
        <f>'LEMBAR PENILAIAN'!W128</f>
        <v>0</v>
      </c>
      <c r="U110" s="34">
        <f>'LEMBAR PENILAIAN'!X128</f>
        <v>0</v>
      </c>
    </row>
    <row r="111" spans="1:21" x14ac:dyDescent="0.3">
      <c r="A111" s="61"/>
      <c r="B111" s="61"/>
      <c r="C111" s="33">
        <v>4</v>
      </c>
      <c r="D111" s="34">
        <f>'LEMBAR PENILAIAN'!G129</f>
        <v>8</v>
      </c>
      <c r="E111" s="34">
        <f>'LEMBAR PENILAIAN'!H129</f>
        <v>8</v>
      </c>
      <c r="F111" s="34">
        <f>'LEMBAR PENILAIAN'!I129</f>
        <v>8</v>
      </c>
      <c r="G111" s="34">
        <f>'LEMBAR PENILAIAN'!J129</f>
        <v>0</v>
      </c>
      <c r="H111" s="34">
        <f>'LEMBAR PENILAIAN'!K129</f>
        <v>0</v>
      </c>
      <c r="I111" s="34">
        <f>'LEMBAR PENILAIAN'!L129</f>
        <v>0</v>
      </c>
      <c r="J111" s="34">
        <f>'LEMBAR PENILAIAN'!M129</f>
        <v>0</v>
      </c>
      <c r="K111" s="34">
        <f>'LEMBAR PENILAIAN'!N129</f>
        <v>0</v>
      </c>
      <c r="L111" s="34">
        <f>'LEMBAR PENILAIAN'!O129</f>
        <v>0</v>
      </c>
      <c r="M111" s="34">
        <f>'LEMBAR PENILAIAN'!P129</f>
        <v>0</v>
      </c>
      <c r="N111" s="34">
        <f>'LEMBAR PENILAIAN'!Q129</f>
        <v>0</v>
      </c>
      <c r="O111" s="34">
        <f>'LEMBAR PENILAIAN'!R129</f>
        <v>0</v>
      </c>
      <c r="P111" s="34">
        <f>'LEMBAR PENILAIAN'!S129</f>
        <v>0</v>
      </c>
      <c r="Q111" s="34">
        <f>'LEMBAR PENILAIAN'!T129</f>
        <v>0</v>
      </c>
      <c r="R111" s="34">
        <f>'LEMBAR PENILAIAN'!U129</f>
        <v>0</v>
      </c>
      <c r="S111" s="34">
        <f>'LEMBAR PENILAIAN'!V129</f>
        <v>0</v>
      </c>
      <c r="T111" s="34">
        <f>'LEMBAR PENILAIAN'!W129</f>
        <v>0</v>
      </c>
      <c r="U111" s="34">
        <f>'LEMBAR PENILAIAN'!X129</f>
        <v>0</v>
      </c>
    </row>
    <row r="112" spans="1:21" x14ac:dyDescent="0.3">
      <c r="A112" s="61"/>
      <c r="B112" s="61"/>
      <c r="C112" s="33">
        <v>5</v>
      </c>
      <c r="D112" s="34">
        <f>'LEMBAR PENILAIAN'!G130</f>
        <v>8</v>
      </c>
      <c r="E112" s="34">
        <f>'LEMBAR PENILAIAN'!H130</f>
        <v>8</v>
      </c>
      <c r="F112" s="34">
        <f>'LEMBAR PENILAIAN'!I130</f>
        <v>8</v>
      </c>
      <c r="G112" s="34">
        <f>'LEMBAR PENILAIAN'!J130</f>
        <v>0</v>
      </c>
      <c r="H112" s="34">
        <f>'LEMBAR PENILAIAN'!K130</f>
        <v>0</v>
      </c>
      <c r="I112" s="34">
        <f>'LEMBAR PENILAIAN'!L130</f>
        <v>0</v>
      </c>
      <c r="J112" s="34">
        <f>'LEMBAR PENILAIAN'!M130</f>
        <v>0</v>
      </c>
      <c r="K112" s="34">
        <f>'LEMBAR PENILAIAN'!N130</f>
        <v>0</v>
      </c>
      <c r="L112" s="34">
        <f>'LEMBAR PENILAIAN'!O130</f>
        <v>0</v>
      </c>
      <c r="M112" s="34">
        <f>'LEMBAR PENILAIAN'!P130</f>
        <v>0</v>
      </c>
      <c r="N112" s="34">
        <f>'LEMBAR PENILAIAN'!Q130</f>
        <v>0</v>
      </c>
      <c r="O112" s="34">
        <f>'LEMBAR PENILAIAN'!R130</f>
        <v>0</v>
      </c>
      <c r="P112" s="34">
        <f>'LEMBAR PENILAIAN'!S130</f>
        <v>0</v>
      </c>
      <c r="Q112" s="34">
        <f>'LEMBAR PENILAIAN'!T130</f>
        <v>0</v>
      </c>
      <c r="R112" s="34">
        <f>'LEMBAR PENILAIAN'!U130</f>
        <v>0</v>
      </c>
      <c r="S112" s="34">
        <f>'LEMBAR PENILAIAN'!V130</f>
        <v>0</v>
      </c>
      <c r="T112" s="34">
        <f>'LEMBAR PENILAIAN'!W130</f>
        <v>0</v>
      </c>
      <c r="U112" s="34">
        <f>'LEMBAR PENILAIAN'!X130</f>
        <v>0</v>
      </c>
    </row>
    <row r="113" spans="1:21" x14ac:dyDescent="0.3">
      <c r="A113" s="61"/>
      <c r="B113" s="61"/>
      <c r="C113" s="33">
        <v>6</v>
      </c>
      <c r="D113" s="34">
        <f>'LEMBAR PENILAIAN'!G131</f>
        <v>8</v>
      </c>
      <c r="E113" s="34">
        <f>'LEMBAR PENILAIAN'!H131</f>
        <v>8</v>
      </c>
      <c r="F113" s="34">
        <f>'LEMBAR PENILAIAN'!I131</f>
        <v>8</v>
      </c>
      <c r="G113" s="34">
        <f>'LEMBAR PENILAIAN'!J131</f>
        <v>0</v>
      </c>
      <c r="H113" s="34">
        <f>'LEMBAR PENILAIAN'!K131</f>
        <v>0</v>
      </c>
      <c r="I113" s="34">
        <f>'LEMBAR PENILAIAN'!L131</f>
        <v>0</v>
      </c>
      <c r="J113" s="34">
        <f>'LEMBAR PENILAIAN'!M131</f>
        <v>0</v>
      </c>
      <c r="K113" s="34">
        <f>'LEMBAR PENILAIAN'!N131</f>
        <v>0</v>
      </c>
      <c r="L113" s="34">
        <f>'LEMBAR PENILAIAN'!O131</f>
        <v>0</v>
      </c>
      <c r="M113" s="34">
        <f>'LEMBAR PENILAIAN'!P131</f>
        <v>0</v>
      </c>
      <c r="N113" s="34">
        <f>'LEMBAR PENILAIAN'!Q131</f>
        <v>0</v>
      </c>
      <c r="O113" s="34">
        <f>'LEMBAR PENILAIAN'!R131</f>
        <v>0</v>
      </c>
      <c r="P113" s="34">
        <f>'LEMBAR PENILAIAN'!S131</f>
        <v>0</v>
      </c>
      <c r="Q113" s="34">
        <f>'LEMBAR PENILAIAN'!T131</f>
        <v>0</v>
      </c>
      <c r="R113" s="34">
        <f>'LEMBAR PENILAIAN'!U131</f>
        <v>0</v>
      </c>
      <c r="S113" s="34">
        <f>'LEMBAR PENILAIAN'!V131</f>
        <v>0</v>
      </c>
      <c r="T113" s="34">
        <f>'LEMBAR PENILAIAN'!W131</f>
        <v>0</v>
      </c>
      <c r="U113" s="34">
        <f>'LEMBAR PENILAIAN'!X131</f>
        <v>0</v>
      </c>
    </row>
    <row r="114" spans="1:21" x14ac:dyDescent="0.3">
      <c r="A114" s="61"/>
      <c r="B114" s="61"/>
      <c r="C114" s="33">
        <v>7</v>
      </c>
      <c r="D114" s="34">
        <f>'LEMBAR PENILAIAN'!G132</f>
        <v>8</v>
      </c>
      <c r="E114" s="34">
        <f>'LEMBAR PENILAIAN'!H132</f>
        <v>8</v>
      </c>
      <c r="F114" s="34">
        <f>'LEMBAR PENILAIAN'!I132</f>
        <v>8</v>
      </c>
      <c r="G114" s="34">
        <f>'LEMBAR PENILAIAN'!J132</f>
        <v>0</v>
      </c>
      <c r="H114" s="34">
        <f>'LEMBAR PENILAIAN'!K132</f>
        <v>0</v>
      </c>
      <c r="I114" s="34">
        <f>'LEMBAR PENILAIAN'!L132</f>
        <v>0</v>
      </c>
      <c r="J114" s="34">
        <f>'LEMBAR PENILAIAN'!M132</f>
        <v>0</v>
      </c>
      <c r="K114" s="34">
        <f>'LEMBAR PENILAIAN'!N132</f>
        <v>0</v>
      </c>
      <c r="L114" s="34">
        <f>'LEMBAR PENILAIAN'!O132</f>
        <v>0</v>
      </c>
      <c r="M114" s="34">
        <f>'LEMBAR PENILAIAN'!P132</f>
        <v>0</v>
      </c>
      <c r="N114" s="34">
        <f>'LEMBAR PENILAIAN'!Q132</f>
        <v>0</v>
      </c>
      <c r="O114" s="34">
        <f>'LEMBAR PENILAIAN'!R132</f>
        <v>0</v>
      </c>
      <c r="P114" s="34">
        <f>'LEMBAR PENILAIAN'!S132</f>
        <v>0</v>
      </c>
      <c r="Q114" s="34">
        <f>'LEMBAR PENILAIAN'!T132</f>
        <v>0</v>
      </c>
      <c r="R114" s="34">
        <f>'LEMBAR PENILAIAN'!U132</f>
        <v>0</v>
      </c>
      <c r="S114" s="34">
        <f>'LEMBAR PENILAIAN'!V132</f>
        <v>0</v>
      </c>
      <c r="T114" s="34">
        <f>'LEMBAR PENILAIAN'!W132</f>
        <v>0</v>
      </c>
      <c r="U114" s="34">
        <f>'LEMBAR PENILAIAN'!X132</f>
        <v>0</v>
      </c>
    </row>
    <row r="115" spans="1:21" x14ac:dyDescent="0.3">
      <c r="A115" s="61"/>
      <c r="B115" s="60">
        <v>12</v>
      </c>
      <c r="C115" s="33">
        <v>1</v>
      </c>
      <c r="D115" s="34">
        <f>'LEMBAR PENILAIAN'!G133</f>
        <v>9</v>
      </c>
      <c r="E115" s="34">
        <f>'LEMBAR PENILAIAN'!H133</f>
        <v>8</v>
      </c>
      <c r="F115" s="34">
        <f>'LEMBAR PENILAIAN'!I133</f>
        <v>8</v>
      </c>
      <c r="G115" s="34">
        <f>'LEMBAR PENILAIAN'!J133</f>
        <v>0</v>
      </c>
      <c r="H115" s="34">
        <f>'LEMBAR PENILAIAN'!K133</f>
        <v>0</v>
      </c>
      <c r="I115" s="34">
        <f>'LEMBAR PENILAIAN'!L133</f>
        <v>0</v>
      </c>
      <c r="J115" s="34">
        <f>'LEMBAR PENILAIAN'!M133</f>
        <v>0</v>
      </c>
      <c r="K115" s="34">
        <f>'LEMBAR PENILAIAN'!N133</f>
        <v>0</v>
      </c>
      <c r="L115" s="34">
        <f>'LEMBAR PENILAIAN'!O133</f>
        <v>0</v>
      </c>
      <c r="M115" s="34">
        <f>'LEMBAR PENILAIAN'!P133</f>
        <v>0</v>
      </c>
      <c r="N115" s="34">
        <f>'LEMBAR PENILAIAN'!Q133</f>
        <v>0</v>
      </c>
      <c r="O115" s="34">
        <f>'LEMBAR PENILAIAN'!R133</f>
        <v>0</v>
      </c>
      <c r="P115" s="34">
        <f>'LEMBAR PENILAIAN'!S133</f>
        <v>0</v>
      </c>
      <c r="Q115" s="34">
        <f>'LEMBAR PENILAIAN'!T133</f>
        <v>0</v>
      </c>
      <c r="R115" s="34">
        <f>'LEMBAR PENILAIAN'!U133</f>
        <v>0</v>
      </c>
      <c r="S115" s="34">
        <f>'LEMBAR PENILAIAN'!V133</f>
        <v>0</v>
      </c>
      <c r="T115" s="34">
        <f>'LEMBAR PENILAIAN'!W133</f>
        <v>0</v>
      </c>
      <c r="U115" s="34">
        <f>'LEMBAR PENILAIAN'!X133</f>
        <v>0</v>
      </c>
    </row>
    <row r="116" spans="1:21" x14ac:dyDescent="0.3">
      <c r="A116" s="61"/>
      <c r="B116" s="61"/>
      <c r="C116" s="33">
        <v>2</v>
      </c>
      <c r="D116" s="34">
        <f>'LEMBAR PENILAIAN'!G134</f>
        <v>9</v>
      </c>
      <c r="E116" s="34">
        <f>'LEMBAR PENILAIAN'!H134</f>
        <v>8</v>
      </c>
      <c r="F116" s="34">
        <f>'LEMBAR PENILAIAN'!I134</f>
        <v>9</v>
      </c>
      <c r="G116" s="34">
        <f>'LEMBAR PENILAIAN'!J134</f>
        <v>0</v>
      </c>
      <c r="H116" s="34">
        <f>'LEMBAR PENILAIAN'!K134</f>
        <v>0</v>
      </c>
      <c r="I116" s="34">
        <f>'LEMBAR PENILAIAN'!L134</f>
        <v>0</v>
      </c>
      <c r="J116" s="34">
        <f>'LEMBAR PENILAIAN'!M134</f>
        <v>0</v>
      </c>
      <c r="K116" s="34">
        <f>'LEMBAR PENILAIAN'!N134</f>
        <v>0</v>
      </c>
      <c r="L116" s="34">
        <f>'LEMBAR PENILAIAN'!O134</f>
        <v>0</v>
      </c>
      <c r="M116" s="34">
        <f>'LEMBAR PENILAIAN'!P134</f>
        <v>0</v>
      </c>
      <c r="N116" s="34">
        <f>'LEMBAR PENILAIAN'!Q134</f>
        <v>0</v>
      </c>
      <c r="O116" s="34">
        <f>'LEMBAR PENILAIAN'!R134</f>
        <v>0</v>
      </c>
      <c r="P116" s="34">
        <f>'LEMBAR PENILAIAN'!S134</f>
        <v>0</v>
      </c>
      <c r="Q116" s="34">
        <f>'LEMBAR PENILAIAN'!T134</f>
        <v>0</v>
      </c>
      <c r="R116" s="34">
        <f>'LEMBAR PENILAIAN'!U134</f>
        <v>0</v>
      </c>
      <c r="S116" s="34">
        <f>'LEMBAR PENILAIAN'!V134</f>
        <v>0</v>
      </c>
      <c r="T116" s="34">
        <f>'LEMBAR PENILAIAN'!W134</f>
        <v>0</v>
      </c>
      <c r="U116" s="34">
        <f>'LEMBAR PENILAIAN'!X134</f>
        <v>0</v>
      </c>
    </row>
    <row r="117" spans="1:21" x14ac:dyDescent="0.3">
      <c r="A117" s="61"/>
      <c r="B117" s="61"/>
      <c r="C117" s="33">
        <v>3</v>
      </c>
      <c r="D117" s="34">
        <f>'LEMBAR PENILAIAN'!G135</f>
        <v>8</v>
      </c>
      <c r="E117" s="34">
        <f>'LEMBAR PENILAIAN'!H135</f>
        <v>8</v>
      </c>
      <c r="F117" s="34">
        <f>'LEMBAR PENILAIAN'!I135</f>
        <v>8</v>
      </c>
      <c r="G117" s="34">
        <f>'LEMBAR PENILAIAN'!J135</f>
        <v>0</v>
      </c>
      <c r="H117" s="34">
        <f>'LEMBAR PENILAIAN'!K135</f>
        <v>0</v>
      </c>
      <c r="I117" s="34">
        <f>'LEMBAR PENILAIAN'!L135</f>
        <v>0</v>
      </c>
      <c r="J117" s="34">
        <f>'LEMBAR PENILAIAN'!M135</f>
        <v>0</v>
      </c>
      <c r="K117" s="34">
        <f>'LEMBAR PENILAIAN'!N135</f>
        <v>0</v>
      </c>
      <c r="L117" s="34">
        <f>'LEMBAR PENILAIAN'!O135</f>
        <v>0</v>
      </c>
      <c r="M117" s="34">
        <f>'LEMBAR PENILAIAN'!P135</f>
        <v>0</v>
      </c>
      <c r="N117" s="34">
        <f>'LEMBAR PENILAIAN'!Q135</f>
        <v>0</v>
      </c>
      <c r="O117" s="34">
        <f>'LEMBAR PENILAIAN'!R135</f>
        <v>0</v>
      </c>
      <c r="P117" s="34">
        <f>'LEMBAR PENILAIAN'!S135</f>
        <v>0</v>
      </c>
      <c r="Q117" s="34">
        <f>'LEMBAR PENILAIAN'!T135</f>
        <v>0</v>
      </c>
      <c r="R117" s="34">
        <f>'LEMBAR PENILAIAN'!U135</f>
        <v>0</v>
      </c>
      <c r="S117" s="34">
        <f>'LEMBAR PENILAIAN'!V135</f>
        <v>0</v>
      </c>
      <c r="T117" s="34">
        <f>'LEMBAR PENILAIAN'!W135</f>
        <v>0</v>
      </c>
      <c r="U117" s="34">
        <f>'LEMBAR PENILAIAN'!X135</f>
        <v>0</v>
      </c>
    </row>
    <row r="118" spans="1:21" x14ac:dyDescent="0.3">
      <c r="A118" s="61"/>
      <c r="B118" s="61"/>
      <c r="C118" s="33">
        <v>4</v>
      </c>
      <c r="D118" s="34">
        <f>'LEMBAR PENILAIAN'!G136</f>
        <v>7</v>
      </c>
      <c r="E118" s="34">
        <f>'LEMBAR PENILAIAN'!H136</f>
        <v>7</v>
      </c>
      <c r="F118" s="34">
        <f>'LEMBAR PENILAIAN'!I136</f>
        <v>8</v>
      </c>
      <c r="G118" s="34">
        <f>'LEMBAR PENILAIAN'!J136</f>
        <v>0</v>
      </c>
      <c r="H118" s="34">
        <f>'LEMBAR PENILAIAN'!K136</f>
        <v>0</v>
      </c>
      <c r="I118" s="34">
        <f>'LEMBAR PENILAIAN'!L136</f>
        <v>0</v>
      </c>
      <c r="J118" s="34">
        <f>'LEMBAR PENILAIAN'!M136</f>
        <v>0</v>
      </c>
      <c r="K118" s="34">
        <f>'LEMBAR PENILAIAN'!N136</f>
        <v>0</v>
      </c>
      <c r="L118" s="34">
        <f>'LEMBAR PENILAIAN'!O136</f>
        <v>0</v>
      </c>
      <c r="M118" s="34">
        <f>'LEMBAR PENILAIAN'!P136</f>
        <v>0</v>
      </c>
      <c r="N118" s="34">
        <f>'LEMBAR PENILAIAN'!Q136</f>
        <v>0</v>
      </c>
      <c r="O118" s="34">
        <f>'LEMBAR PENILAIAN'!R136</f>
        <v>0</v>
      </c>
      <c r="P118" s="34">
        <f>'LEMBAR PENILAIAN'!S136</f>
        <v>0</v>
      </c>
      <c r="Q118" s="34">
        <f>'LEMBAR PENILAIAN'!T136</f>
        <v>0</v>
      </c>
      <c r="R118" s="34">
        <f>'LEMBAR PENILAIAN'!U136</f>
        <v>0</v>
      </c>
      <c r="S118" s="34">
        <f>'LEMBAR PENILAIAN'!V136</f>
        <v>0</v>
      </c>
      <c r="T118" s="34">
        <f>'LEMBAR PENILAIAN'!W136</f>
        <v>0</v>
      </c>
      <c r="U118" s="34">
        <f>'LEMBAR PENILAIAN'!X136</f>
        <v>0</v>
      </c>
    </row>
    <row r="119" spans="1:21" x14ac:dyDescent="0.3">
      <c r="A119" s="61"/>
      <c r="B119" s="61"/>
      <c r="C119" s="33">
        <v>5</v>
      </c>
      <c r="D119" s="34">
        <f>'LEMBAR PENILAIAN'!G137</f>
        <v>8</v>
      </c>
      <c r="E119" s="34">
        <f>'LEMBAR PENILAIAN'!H137</f>
        <v>8</v>
      </c>
      <c r="F119" s="34">
        <f>'LEMBAR PENILAIAN'!I137</f>
        <v>8</v>
      </c>
      <c r="G119" s="34">
        <f>'LEMBAR PENILAIAN'!J137</f>
        <v>0</v>
      </c>
      <c r="H119" s="34">
        <f>'LEMBAR PENILAIAN'!K137</f>
        <v>0</v>
      </c>
      <c r="I119" s="34">
        <f>'LEMBAR PENILAIAN'!L137</f>
        <v>0</v>
      </c>
      <c r="J119" s="34">
        <f>'LEMBAR PENILAIAN'!M137</f>
        <v>0</v>
      </c>
      <c r="K119" s="34">
        <f>'LEMBAR PENILAIAN'!N137</f>
        <v>0</v>
      </c>
      <c r="L119" s="34">
        <f>'LEMBAR PENILAIAN'!O137</f>
        <v>0</v>
      </c>
      <c r="M119" s="34">
        <f>'LEMBAR PENILAIAN'!P137</f>
        <v>0</v>
      </c>
      <c r="N119" s="34">
        <f>'LEMBAR PENILAIAN'!Q137</f>
        <v>0</v>
      </c>
      <c r="O119" s="34">
        <f>'LEMBAR PENILAIAN'!R137</f>
        <v>0</v>
      </c>
      <c r="P119" s="34">
        <f>'LEMBAR PENILAIAN'!S137</f>
        <v>0</v>
      </c>
      <c r="Q119" s="34">
        <f>'LEMBAR PENILAIAN'!T137</f>
        <v>0</v>
      </c>
      <c r="R119" s="34">
        <f>'LEMBAR PENILAIAN'!U137</f>
        <v>0</v>
      </c>
      <c r="S119" s="34">
        <f>'LEMBAR PENILAIAN'!V137</f>
        <v>0</v>
      </c>
      <c r="T119" s="34">
        <f>'LEMBAR PENILAIAN'!W137</f>
        <v>0</v>
      </c>
      <c r="U119" s="34">
        <f>'LEMBAR PENILAIAN'!X137</f>
        <v>0</v>
      </c>
    </row>
    <row r="120" spans="1:21" x14ac:dyDescent="0.3">
      <c r="A120" s="61"/>
      <c r="B120" s="61"/>
      <c r="C120" s="33">
        <v>6</v>
      </c>
      <c r="D120" s="34">
        <f>'LEMBAR PENILAIAN'!G138</f>
        <v>9</v>
      </c>
      <c r="E120" s="34">
        <f>'LEMBAR PENILAIAN'!H138</f>
        <v>8</v>
      </c>
      <c r="F120" s="34">
        <f>'LEMBAR PENILAIAN'!I138</f>
        <v>8</v>
      </c>
      <c r="G120" s="34">
        <f>'LEMBAR PENILAIAN'!J138</f>
        <v>0</v>
      </c>
      <c r="H120" s="34">
        <f>'LEMBAR PENILAIAN'!K138</f>
        <v>0</v>
      </c>
      <c r="I120" s="34">
        <f>'LEMBAR PENILAIAN'!L138</f>
        <v>0</v>
      </c>
      <c r="J120" s="34">
        <f>'LEMBAR PENILAIAN'!M138</f>
        <v>0</v>
      </c>
      <c r="K120" s="34">
        <f>'LEMBAR PENILAIAN'!N138</f>
        <v>0</v>
      </c>
      <c r="L120" s="34">
        <f>'LEMBAR PENILAIAN'!O138</f>
        <v>0</v>
      </c>
      <c r="M120" s="34">
        <f>'LEMBAR PENILAIAN'!P138</f>
        <v>0</v>
      </c>
      <c r="N120" s="34">
        <f>'LEMBAR PENILAIAN'!Q138</f>
        <v>0</v>
      </c>
      <c r="O120" s="34">
        <f>'LEMBAR PENILAIAN'!R138</f>
        <v>0</v>
      </c>
      <c r="P120" s="34">
        <f>'LEMBAR PENILAIAN'!S138</f>
        <v>0</v>
      </c>
      <c r="Q120" s="34">
        <f>'LEMBAR PENILAIAN'!T138</f>
        <v>0</v>
      </c>
      <c r="R120" s="34">
        <f>'LEMBAR PENILAIAN'!U138</f>
        <v>0</v>
      </c>
      <c r="S120" s="34">
        <f>'LEMBAR PENILAIAN'!V138</f>
        <v>0</v>
      </c>
      <c r="T120" s="34">
        <f>'LEMBAR PENILAIAN'!W138</f>
        <v>0</v>
      </c>
      <c r="U120" s="34">
        <f>'LEMBAR PENILAIAN'!X138</f>
        <v>0</v>
      </c>
    </row>
    <row r="121" spans="1:21" x14ac:dyDescent="0.3">
      <c r="A121" s="61"/>
      <c r="B121" s="60">
        <v>13</v>
      </c>
      <c r="C121" s="33">
        <v>1</v>
      </c>
      <c r="D121" s="34">
        <f>'LEMBAR PENILAIAN'!G139</f>
        <v>7</v>
      </c>
      <c r="E121" s="34">
        <f>'LEMBAR PENILAIAN'!H139</f>
        <v>8</v>
      </c>
      <c r="F121" s="34">
        <f>'LEMBAR PENILAIAN'!I139</f>
        <v>8</v>
      </c>
      <c r="G121" s="34">
        <f>'LEMBAR PENILAIAN'!J139</f>
        <v>0</v>
      </c>
      <c r="H121" s="34">
        <f>'LEMBAR PENILAIAN'!K139</f>
        <v>0</v>
      </c>
      <c r="I121" s="34">
        <f>'LEMBAR PENILAIAN'!L139</f>
        <v>0</v>
      </c>
      <c r="J121" s="34">
        <f>'LEMBAR PENILAIAN'!M139</f>
        <v>0</v>
      </c>
      <c r="K121" s="34">
        <f>'LEMBAR PENILAIAN'!N139</f>
        <v>0</v>
      </c>
      <c r="L121" s="34">
        <f>'LEMBAR PENILAIAN'!O139</f>
        <v>0</v>
      </c>
      <c r="M121" s="34">
        <f>'LEMBAR PENILAIAN'!P139</f>
        <v>0</v>
      </c>
      <c r="N121" s="34">
        <f>'LEMBAR PENILAIAN'!Q139</f>
        <v>0</v>
      </c>
      <c r="O121" s="34">
        <f>'LEMBAR PENILAIAN'!R139</f>
        <v>0</v>
      </c>
      <c r="P121" s="34">
        <f>'LEMBAR PENILAIAN'!S139</f>
        <v>0</v>
      </c>
      <c r="Q121" s="34">
        <f>'LEMBAR PENILAIAN'!T139</f>
        <v>0</v>
      </c>
      <c r="R121" s="34">
        <f>'LEMBAR PENILAIAN'!U139</f>
        <v>0</v>
      </c>
      <c r="S121" s="34">
        <f>'LEMBAR PENILAIAN'!V139</f>
        <v>0</v>
      </c>
      <c r="T121" s="34">
        <f>'LEMBAR PENILAIAN'!W139</f>
        <v>0</v>
      </c>
      <c r="U121" s="34">
        <f>'LEMBAR PENILAIAN'!X139</f>
        <v>0</v>
      </c>
    </row>
    <row r="122" spans="1:21" x14ac:dyDescent="0.3">
      <c r="A122" s="61"/>
      <c r="B122" s="61"/>
      <c r="C122" s="33">
        <v>2</v>
      </c>
      <c r="D122" s="34">
        <f>'LEMBAR PENILAIAN'!G140</f>
        <v>7</v>
      </c>
      <c r="E122" s="34">
        <f>'LEMBAR PENILAIAN'!H140</f>
        <v>8</v>
      </c>
      <c r="F122" s="34">
        <f>'LEMBAR PENILAIAN'!I140</f>
        <v>7</v>
      </c>
      <c r="G122" s="34">
        <f>'LEMBAR PENILAIAN'!J140</f>
        <v>0</v>
      </c>
      <c r="H122" s="34">
        <f>'LEMBAR PENILAIAN'!K140</f>
        <v>0</v>
      </c>
      <c r="I122" s="34">
        <f>'LEMBAR PENILAIAN'!L140</f>
        <v>0</v>
      </c>
      <c r="J122" s="34">
        <f>'LEMBAR PENILAIAN'!M140</f>
        <v>0</v>
      </c>
      <c r="K122" s="34">
        <f>'LEMBAR PENILAIAN'!N140</f>
        <v>0</v>
      </c>
      <c r="L122" s="34">
        <f>'LEMBAR PENILAIAN'!O140</f>
        <v>0</v>
      </c>
      <c r="M122" s="34">
        <f>'LEMBAR PENILAIAN'!P140</f>
        <v>0</v>
      </c>
      <c r="N122" s="34">
        <f>'LEMBAR PENILAIAN'!Q140</f>
        <v>0</v>
      </c>
      <c r="O122" s="34">
        <f>'LEMBAR PENILAIAN'!R140</f>
        <v>0</v>
      </c>
      <c r="P122" s="34">
        <f>'LEMBAR PENILAIAN'!S140</f>
        <v>0</v>
      </c>
      <c r="Q122" s="34">
        <f>'LEMBAR PENILAIAN'!T140</f>
        <v>0</v>
      </c>
      <c r="R122" s="34">
        <f>'LEMBAR PENILAIAN'!U140</f>
        <v>0</v>
      </c>
      <c r="S122" s="34">
        <f>'LEMBAR PENILAIAN'!V140</f>
        <v>0</v>
      </c>
      <c r="T122" s="34">
        <f>'LEMBAR PENILAIAN'!W140</f>
        <v>0</v>
      </c>
      <c r="U122" s="34">
        <f>'LEMBAR PENILAIAN'!X140</f>
        <v>0</v>
      </c>
    </row>
    <row r="123" spans="1:21" x14ac:dyDescent="0.3">
      <c r="A123" s="61"/>
      <c r="B123" s="61"/>
      <c r="C123" s="33">
        <v>3</v>
      </c>
      <c r="D123" s="34">
        <f>'LEMBAR PENILAIAN'!G141</f>
        <v>8</v>
      </c>
      <c r="E123" s="34">
        <f>'LEMBAR PENILAIAN'!H141</f>
        <v>7</v>
      </c>
      <c r="F123" s="34">
        <f>'LEMBAR PENILAIAN'!I141</f>
        <v>9</v>
      </c>
      <c r="G123" s="34">
        <f>'LEMBAR PENILAIAN'!J141</f>
        <v>0</v>
      </c>
      <c r="H123" s="34">
        <f>'LEMBAR PENILAIAN'!K141</f>
        <v>0</v>
      </c>
      <c r="I123" s="34">
        <f>'LEMBAR PENILAIAN'!L141</f>
        <v>0</v>
      </c>
      <c r="J123" s="34">
        <f>'LEMBAR PENILAIAN'!M141</f>
        <v>0</v>
      </c>
      <c r="K123" s="34">
        <f>'LEMBAR PENILAIAN'!N141</f>
        <v>0</v>
      </c>
      <c r="L123" s="34">
        <f>'LEMBAR PENILAIAN'!O141</f>
        <v>0</v>
      </c>
      <c r="M123" s="34">
        <f>'LEMBAR PENILAIAN'!P141</f>
        <v>0</v>
      </c>
      <c r="N123" s="34">
        <f>'LEMBAR PENILAIAN'!Q141</f>
        <v>0</v>
      </c>
      <c r="O123" s="34">
        <f>'LEMBAR PENILAIAN'!R141</f>
        <v>0</v>
      </c>
      <c r="P123" s="34">
        <f>'LEMBAR PENILAIAN'!S141</f>
        <v>0</v>
      </c>
      <c r="Q123" s="34">
        <f>'LEMBAR PENILAIAN'!T141</f>
        <v>0</v>
      </c>
      <c r="R123" s="34">
        <f>'LEMBAR PENILAIAN'!U141</f>
        <v>0</v>
      </c>
      <c r="S123" s="34">
        <f>'LEMBAR PENILAIAN'!V141</f>
        <v>0</v>
      </c>
      <c r="T123" s="34">
        <f>'LEMBAR PENILAIAN'!W141</f>
        <v>0</v>
      </c>
      <c r="U123" s="34">
        <f>'LEMBAR PENILAIAN'!X141</f>
        <v>0</v>
      </c>
    </row>
    <row r="124" spans="1:21" x14ac:dyDescent="0.3">
      <c r="A124" s="61"/>
      <c r="B124" s="61"/>
      <c r="C124" s="33">
        <v>4</v>
      </c>
      <c r="D124" s="34">
        <f>'LEMBAR PENILAIAN'!G142</f>
        <v>8</v>
      </c>
      <c r="E124" s="34">
        <f>'LEMBAR PENILAIAN'!H142</f>
        <v>7</v>
      </c>
      <c r="F124" s="34">
        <f>'LEMBAR PENILAIAN'!I142</f>
        <v>8</v>
      </c>
      <c r="G124" s="34">
        <f>'LEMBAR PENILAIAN'!J142</f>
        <v>0</v>
      </c>
      <c r="H124" s="34">
        <f>'LEMBAR PENILAIAN'!K142</f>
        <v>0</v>
      </c>
      <c r="I124" s="34">
        <f>'LEMBAR PENILAIAN'!L142</f>
        <v>0</v>
      </c>
      <c r="J124" s="34">
        <f>'LEMBAR PENILAIAN'!M142</f>
        <v>0</v>
      </c>
      <c r="K124" s="34">
        <f>'LEMBAR PENILAIAN'!N142</f>
        <v>0</v>
      </c>
      <c r="L124" s="34">
        <f>'LEMBAR PENILAIAN'!O142</f>
        <v>0</v>
      </c>
      <c r="M124" s="34">
        <f>'LEMBAR PENILAIAN'!P142</f>
        <v>0</v>
      </c>
      <c r="N124" s="34">
        <f>'LEMBAR PENILAIAN'!Q142</f>
        <v>0</v>
      </c>
      <c r="O124" s="34">
        <f>'LEMBAR PENILAIAN'!R142</f>
        <v>0</v>
      </c>
      <c r="P124" s="34">
        <f>'LEMBAR PENILAIAN'!S142</f>
        <v>0</v>
      </c>
      <c r="Q124" s="34">
        <f>'LEMBAR PENILAIAN'!T142</f>
        <v>0</v>
      </c>
      <c r="R124" s="34">
        <f>'LEMBAR PENILAIAN'!U142</f>
        <v>0</v>
      </c>
      <c r="S124" s="34">
        <f>'LEMBAR PENILAIAN'!V142</f>
        <v>0</v>
      </c>
      <c r="T124" s="34">
        <f>'LEMBAR PENILAIAN'!W142</f>
        <v>0</v>
      </c>
      <c r="U124" s="34">
        <f>'LEMBAR PENILAIAN'!X142</f>
        <v>0</v>
      </c>
    </row>
    <row r="125" spans="1:21" x14ac:dyDescent="0.3">
      <c r="A125" s="61"/>
      <c r="B125" s="61"/>
      <c r="C125" s="33">
        <v>5</v>
      </c>
      <c r="D125" s="34">
        <f>'LEMBAR PENILAIAN'!G143</f>
        <v>8</v>
      </c>
      <c r="E125" s="34">
        <f>'LEMBAR PENILAIAN'!H143</f>
        <v>8</v>
      </c>
      <c r="F125" s="34">
        <f>'LEMBAR PENILAIAN'!I143</f>
        <v>8</v>
      </c>
      <c r="G125" s="34">
        <f>'LEMBAR PENILAIAN'!J143</f>
        <v>0</v>
      </c>
      <c r="H125" s="34">
        <f>'LEMBAR PENILAIAN'!K143</f>
        <v>0</v>
      </c>
      <c r="I125" s="34">
        <f>'LEMBAR PENILAIAN'!L143</f>
        <v>0</v>
      </c>
      <c r="J125" s="34">
        <f>'LEMBAR PENILAIAN'!M143</f>
        <v>0</v>
      </c>
      <c r="K125" s="34">
        <f>'LEMBAR PENILAIAN'!N143</f>
        <v>0</v>
      </c>
      <c r="L125" s="34">
        <f>'LEMBAR PENILAIAN'!O143</f>
        <v>0</v>
      </c>
      <c r="M125" s="34">
        <f>'LEMBAR PENILAIAN'!P143</f>
        <v>0</v>
      </c>
      <c r="N125" s="34">
        <f>'LEMBAR PENILAIAN'!Q143</f>
        <v>0</v>
      </c>
      <c r="O125" s="34">
        <f>'LEMBAR PENILAIAN'!R143</f>
        <v>0</v>
      </c>
      <c r="P125" s="34">
        <f>'LEMBAR PENILAIAN'!S143</f>
        <v>0</v>
      </c>
      <c r="Q125" s="34">
        <f>'LEMBAR PENILAIAN'!T143</f>
        <v>0</v>
      </c>
      <c r="R125" s="34">
        <f>'LEMBAR PENILAIAN'!U143</f>
        <v>0</v>
      </c>
      <c r="S125" s="34">
        <f>'LEMBAR PENILAIAN'!V143</f>
        <v>0</v>
      </c>
      <c r="T125" s="34">
        <f>'LEMBAR PENILAIAN'!W143</f>
        <v>0</v>
      </c>
      <c r="U125" s="34">
        <f>'LEMBAR PENILAIAN'!X143</f>
        <v>0</v>
      </c>
    </row>
    <row r="126" spans="1:21" x14ac:dyDescent="0.3">
      <c r="A126" s="61"/>
      <c r="B126" s="61"/>
      <c r="C126" s="33">
        <v>6</v>
      </c>
      <c r="D126" s="34">
        <f>'LEMBAR PENILAIAN'!G144</f>
        <v>7</v>
      </c>
      <c r="E126" s="34">
        <f>'LEMBAR PENILAIAN'!H144</f>
        <v>8</v>
      </c>
      <c r="F126" s="34">
        <f>'LEMBAR PENILAIAN'!I144</f>
        <v>8</v>
      </c>
      <c r="G126" s="34">
        <f>'LEMBAR PENILAIAN'!J144</f>
        <v>0</v>
      </c>
      <c r="H126" s="34">
        <f>'LEMBAR PENILAIAN'!K144</f>
        <v>0</v>
      </c>
      <c r="I126" s="34">
        <f>'LEMBAR PENILAIAN'!L144</f>
        <v>0</v>
      </c>
      <c r="J126" s="34">
        <f>'LEMBAR PENILAIAN'!M144</f>
        <v>0</v>
      </c>
      <c r="K126" s="34">
        <f>'LEMBAR PENILAIAN'!N144</f>
        <v>0</v>
      </c>
      <c r="L126" s="34">
        <f>'LEMBAR PENILAIAN'!O144</f>
        <v>0</v>
      </c>
      <c r="M126" s="34">
        <f>'LEMBAR PENILAIAN'!P144</f>
        <v>0</v>
      </c>
      <c r="N126" s="34">
        <f>'LEMBAR PENILAIAN'!Q144</f>
        <v>0</v>
      </c>
      <c r="O126" s="34">
        <f>'LEMBAR PENILAIAN'!R144</f>
        <v>0</v>
      </c>
      <c r="P126" s="34">
        <f>'LEMBAR PENILAIAN'!S144</f>
        <v>0</v>
      </c>
      <c r="Q126" s="34">
        <f>'LEMBAR PENILAIAN'!T144</f>
        <v>0</v>
      </c>
      <c r="R126" s="34">
        <f>'LEMBAR PENILAIAN'!U144</f>
        <v>0</v>
      </c>
      <c r="S126" s="34">
        <f>'LEMBAR PENILAIAN'!V144</f>
        <v>0</v>
      </c>
      <c r="T126" s="34">
        <f>'LEMBAR PENILAIAN'!W144</f>
        <v>0</v>
      </c>
      <c r="U126" s="34">
        <f>'LEMBAR PENILAIAN'!X144</f>
        <v>0</v>
      </c>
    </row>
    <row r="127" spans="1:21" x14ac:dyDescent="0.3">
      <c r="A127" s="61"/>
      <c r="B127" s="61"/>
      <c r="C127" s="33">
        <v>7</v>
      </c>
      <c r="D127" s="34">
        <f>'LEMBAR PENILAIAN'!G145</f>
        <v>8</v>
      </c>
      <c r="E127" s="34">
        <f>'LEMBAR PENILAIAN'!H145</f>
        <v>8</v>
      </c>
      <c r="F127" s="34">
        <f>'LEMBAR PENILAIAN'!I145</f>
        <v>8</v>
      </c>
      <c r="G127" s="34">
        <f>'LEMBAR PENILAIAN'!J145</f>
        <v>0</v>
      </c>
      <c r="H127" s="34">
        <f>'LEMBAR PENILAIAN'!K145</f>
        <v>0</v>
      </c>
      <c r="I127" s="34">
        <f>'LEMBAR PENILAIAN'!L145</f>
        <v>0</v>
      </c>
      <c r="J127" s="34">
        <f>'LEMBAR PENILAIAN'!M145</f>
        <v>0</v>
      </c>
      <c r="K127" s="34">
        <f>'LEMBAR PENILAIAN'!N145</f>
        <v>0</v>
      </c>
      <c r="L127" s="34">
        <f>'LEMBAR PENILAIAN'!O145</f>
        <v>0</v>
      </c>
      <c r="M127" s="34">
        <f>'LEMBAR PENILAIAN'!P145</f>
        <v>0</v>
      </c>
      <c r="N127" s="34">
        <f>'LEMBAR PENILAIAN'!Q145</f>
        <v>0</v>
      </c>
      <c r="O127" s="34">
        <f>'LEMBAR PENILAIAN'!R145</f>
        <v>0</v>
      </c>
      <c r="P127" s="34">
        <f>'LEMBAR PENILAIAN'!S145</f>
        <v>0</v>
      </c>
      <c r="Q127" s="34">
        <f>'LEMBAR PENILAIAN'!T145</f>
        <v>0</v>
      </c>
      <c r="R127" s="34">
        <f>'LEMBAR PENILAIAN'!U145</f>
        <v>0</v>
      </c>
      <c r="S127" s="34">
        <f>'LEMBAR PENILAIAN'!V145</f>
        <v>0</v>
      </c>
      <c r="T127" s="34">
        <f>'LEMBAR PENILAIAN'!W145</f>
        <v>0</v>
      </c>
      <c r="U127" s="34">
        <f>'LEMBAR PENILAIAN'!X145</f>
        <v>0</v>
      </c>
    </row>
    <row r="128" spans="1:21" x14ac:dyDescent="0.3">
      <c r="A128" s="61"/>
      <c r="B128" s="61"/>
      <c r="C128" s="33">
        <v>8</v>
      </c>
      <c r="D128" s="34">
        <f>'LEMBAR PENILAIAN'!G146</f>
        <v>8</v>
      </c>
      <c r="E128" s="34">
        <f>'LEMBAR PENILAIAN'!H146</f>
        <v>8</v>
      </c>
      <c r="F128" s="34">
        <f>'LEMBAR PENILAIAN'!I146</f>
        <v>8</v>
      </c>
      <c r="G128" s="34">
        <f>'LEMBAR PENILAIAN'!J146</f>
        <v>0</v>
      </c>
      <c r="H128" s="34">
        <f>'LEMBAR PENILAIAN'!K146</f>
        <v>0</v>
      </c>
      <c r="I128" s="34">
        <f>'LEMBAR PENILAIAN'!L146</f>
        <v>0</v>
      </c>
      <c r="J128" s="34">
        <f>'LEMBAR PENILAIAN'!M146</f>
        <v>0</v>
      </c>
      <c r="K128" s="34">
        <f>'LEMBAR PENILAIAN'!N146</f>
        <v>0</v>
      </c>
      <c r="L128" s="34">
        <f>'LEMBAR PENILAIAN'!O146</f>
        <v>0</v>
      </c>
      <c r="M128" s="34">
        <f>'LEMBAR PENILAIAN'!P146</f>
        <v>0</v>
      </c>
      <c r="N128" s="34">
        <f>'LEMBAR PENILAIAN'!Q146</f>
        <v>0</v>
      </c>
      <c r="O128" s="34">
        <f>'LEMBAR PENILAIAN'!R146</f>
        <v>0</v>
      </c>
      <c r="P128" s="34">
        <f>'LEMBAR PENILAIAN'!S146</f>
        <v>0</v>
      </c>
      <c r="Q128" s="34">
        <f>'LEMBAR PENILAIAN'!T146</f>
        <v>0</v>
      </c>
      <c r="R128" s="34">
        <f>'LEMBAR PENILAIAN'!U146</f>
        <v>0</v>
      </c>
      <c r="S128" s="34">
        <f>'LEMBAR PENILAIAN'!V146</f>
        <v>0</v>
      </c>
      <c r="T128" s="34">
        <f>'LEMBAR PENILAIAN'!W146</f>
        <v>0</v>
      </c>
      <c r="U128" s="34">
        <f>'LEMBAR PENILAIAN'!X146</f>
        <v>0</v>
      </c>
    </row>
    <row r="129" spans="1:21" x14ac:dyDescent="0.3">
      <c r="A129" s="61"/>
      <c r="B129" s="60">
        <v>14</v>
      </c>
      <c r="C129" s="33">
        <v>1</v>
      </c>
      <c r="D129" s="34">
        <f>'LEMBAR PENILAIAN'!G147</f>
        <v>8</v>
      </c>
      <c r="E129" s="34">
        <f>'LEMBAR PENILAIAN'!H147</f>
        <v>8</v>
      </c>
      <c r="F129" s="34">
        <f>'LEMBAR PENILAIAN'!I147</f>
        <v>8</v>
      </c>
      <c r="G129" s="34">
        <f>'LEMBAR PENILAIAN'!J147</f>
        <v>0</v>
      </c>
      <c r="H129" s="34">
        <f>'LEMBAR PENILAIAN'!K147</f>
        <v>0</v>
      </c>
      <c r="I129" s="34">
        <f>'LEMBAR PENILAIAN'!L147</f>
        <v>0</v>
      </c>
      <c r="J129" s="34">
        <f>'LEMBAR PENILAIAN'!M147</f>
        <v>0</v>
      </c>
      <c r="K129" s="34">
        <f>'LEMBAR PENILAIAN'!N147</f>
        <v>0</v>
      </c>
      <c r="L129" s="34">
        <f>'LEMBAR PENILAIAN'!O147</f>
        <v>0</v>
      </c>
      <c r="M129" s="34">
        <f>'LEMBAR PENILAIAN'!P147</f>
        <v>0</v>
      </c>
      <c r="N129" s="34">
        <f>'LEMBAR PENILAIAN'!Q147</f>
        <v>0</v>
      </c>
      <c r="O129" s="34">
        <f>'LEMBAR PENILAIAN'!R147</f>
        <v>0</v>
      </c>
      <c r="P129" s="34">
        <f>'LEMBAR PENILAIAN'!S147</f>
        <v>0</v>
      </c>
      <c r="Q129" s="34">
        <f>'LEMBAR PENILAIAN'!T147</f>
        <v>0</v>
      </c>
      <c r="R129" s="34">
        <f>'LEMBAR PENILAIAN'!U147</f>
        <v>0</v>
      </c>
      <c r="S129" s="34">
        <f>'LEMBAR PENILAIAN'!V147</f>
        <v>0</v>
      </c>
      <c r="T129" s="34">
        <f>'LEMBAR PENILAIAN'!W147</f>
        <v>0</v>
      </c>
      <c r="U129" s="34">
        <f>'LEMBAR PENILAIAN'!X147</f>
        <v>0</v>
      </c>
    </row>
    <row r="130" spans="1:21" x14ac:dyDescent="0.3">
      <c r="A130" s="61"/>
      <c r="B130" s="61"/>
      <c r="C130" s="33">
        <v>2</v>
      </c>
      <c r="D130" s="34">
        <f>'LEMBAR PENILAIAN'!G148</f>
        <v>8</v>
      </c>
      <c r="E130" s="34">
        <f>'LEMBAR PENILAIAN'!H148</f>
        <v>8</v>
      </c>
      <c r="F130" s="34">
        <f>'LEMBAR PENILAIAN'!I148</f>
        <v>8</v>
      </c>
      <c r="G130" s="34">
        <f>'LEMBAR PENILAIAN'!J148</f>
        <v>0</v>
      </c>
      <c r="H130" s="34">
        <f>'LEMBAR PENILAIAN'!K148</f>
        <v>0</v>
      </c>
      <c r="I130" s="34">
        <f>'LEMBAR PENILAIAN'!L148</f>
        <v>0</v>
      </c>
      <c r="J130" s="34">
        <f>'LEMBAR PENILAIAN'!M148</f>
        <v>0</v>
      </c>
      <c r="K130" s="34">
        <f>'LEMBAR PENILAIAN'!N148</f>
        <v>0</v>
      </c>
      <c r="L130" s="34">
        <f>'LEMBAR PENILAIAN'!O148</f>
        <v>0</v>
      </c>
      <c r="M130" s="34">
        <f>'LEMBAR PENILAIAN'!P148</f>
        <v>0</v>
      </c>
      <c r="N130" s="34">
        <f>'LEMBAR PENILAIAN'!Q148</f>
        <v>0</v>
      </c>
      <c r="O130" s="34">
        <f>'LEMBAR PENILAIAN'!R148</f>
        <v>0</v>
      </c>
      <c r="P130" s="34">
        <f>'LEMBAR PENILAIAN'!S148</f>
        <v>0</v>
      </c>
      <c r="Q130" s="34">
        <f>'LEMBAR PENILAIAN'!T148</f>
        <v>0</v>
      </c>
      <c r="R130" s="34">
        <f>'LEMBAR PENILAIAN'!U148</f>
        <v>0</v>
      </c>
      <c r="S130" s="34">
        <f>'LEMBAR PENILAIAN'!V148</f>
        <v>0</v>
      </c>
      <c r="T130" s="34">
        <f>'LEMBAR PENILAIAN'!W148</f>
        <v>0</v>
      </c>
      <c r="U130" s="34">
        <f>'LEMBAR PENILAIAN'!X148</f>
        <v>0</v>
      </c>
    </row>
    <row r="131" spans="1:21" x14ac:dyDescent="0.3">
      <c r="A131" s="61"/>
      <c r="B131" s="61"/>
      <c r="C131" s="33">
        <v>3</v>
      </c>
      <c r="D131" s="34">
        <f>'LEMBAR PENILAIAN'!G149</f>
        <v>8</v>
      </c>
      <c r="E131" s="34">
        <f>'LEMBAR PENILAIAN'!H149</f>
        <v>8</v>
      </c>
      <c r="F131" s="34">
        <f>'LEMBAR PENILAIAN'!I149</f>
        <v>8</v>
      </c>
      <c r="G131" s="34">
        <f>'LEMBAR PENILAIAN'!J149</f>
        <v>0</v>
      </c>
      <c r="H131" s="34">
        <f>'LEMBAR PENILAIAN'!K149</f>
        <v>0</v>
      </c>
      <c r="I131" s="34">
        <f>'LEMBAR PENILAIAN'!L149</f>
        <v>0</v>
      </c>
      <c r="J131" s="34">
        <f>'LEMBAR PENILAIAN'!M149</f>
        <v>0</v>
      </c>
      <c r="K131" s="34">
        <f>'LEMBAR PENILAIAN'!N149</f>
        <v>0</v>
      </c>
      <c r="L131" s="34">
        <f>'LEMBAR PENILAIAN'!O149</f>
        <v>0</v>
      </c>
      <c r="M131" s="34">
        <f>'LEMBAR PENILAIAN'!P149</f>
        <v>0</v>
      </c>
      <c r="N131" s="34">
        <f>'LEMBAR PENILAIAN'!Q149</f>
        <v>0</v>
      </c>
      <c r="O131" s="34">
        <f>'LEMBAR PENILAIAN'!R149</f>
        <v>0</v>
      </c>
      <c r="P131" s="34">
        <f>'LEMBAR PENILAIAN'!S149</f>
        <v>0</v>
      </c>
      <c r="Q131" s="34">
        <f>'LEMBAR PENILAIAN'!T149</f>
        <v>0</v>
      </c>
      <c r="R131" s="34">
        <f>'LEMBAR PENILAIAN'!U149</f>
        <v>0</v>
      </c>
      <c r="S131" s="34">
        <f>'LEMBAR PENILAIAN'!V149</f>
        <v>0</v>
      </c>
      <c r="T131" s="34">
        <f>'LEMBAR PENILAIAN'!W149</f>
        <v>0</v>
      </c>
      <c r="U131" s="34">
        <f>'LEMBAR PENILAIAN'!X149</f>
        <v>0</v>
      </c>
    </row>
    <row r="132" spans="1:21" x14ac:dyDescent="0.3">
      <c r="A132" s="61"/>
      <c r="B132" s="61"/>
      <c r="C132" s="33">
        <v>4</v>
      </c>
      <c r="D132" s="34">
        <f>'LEMBAR PENILAIAN'!G150</f>
        <v>8</v>
      </c>
      <c r="E132" s="34">
        <f>'LEMBAR PENILAIAN'!H150</f>
        <v>8</v>
      </c>
      <c r="F132" s="34">
        <f>'LEMBAR PENILAIAN'!I150</f>
        <v>8</v>
      </c>
      <c r="G132" s="34">
        <f>'LEMBAR PENILAIAN'!J150</f>
        <v>0</v>
      </c>
      <c r="H132" s="34">
        <f>'LEMBAR PENILAIAN'!K150</f>
        <v>0</v>
      </c>
      <c r="I132" s="34">
        <f>'LEMBAR PENILAIAN'!L150</f>
        <v>0</v>
      </c>
      <c r="J132" s="34">
        <f>'LEMBAR PENILAIAN'!M150</f>
        <v>0</v>
      </c>
      <c r="K132" s="34">
        <f>'LEMBAR PENILAIAN'!N150</f>
        <v>0</v>
      </c>
      <c r="L132" s="34">
        <f>'LEMBAR PENILAIAN'!O150</f>
        <v>0</v>
      </c>
      <c r="M132" s="34">
        <f>'LEMBAR PENILAIAN'!P150</f>
        <v>0</v>
      </c>
      <c r="N132" s="34">
        <f>'LEMBAR PENILAIAN'!Q150</f>
        <v>0</v>
      </c>
      <c r="O132" s="34">
        <f>'LEMBAR PENILAIAN'!R150</f>
        <v>0</v>
      </c>
      <c r="P132" s="34">
        <f>'LEMBAR PENILAIAN'!S150</f>
        <v>0</v>
      </c>
      <c r="Q132" s="34">
        <f>'LEMBAR PENILAIAN'!T150</f>
        <v>0</v>
      </c>
      <c r="R132" s="34">
        <f>'LEMBAR PENILAIAN'!U150</f>
        <v>0</v>
      </c>
      <c r="S132" s="34">
        <f>'LEMBAR PENILAIAN'!V150</f>
        <v>0</v>
      </c>
      <c r="T132" s="34">
        <f>'LEMBAR PENILAIAN'!W150</f>
        <v>0</v>
      </c>
      <c r="U132" s="34">
        <f>'LEMBAR PENILAIAN'!X150</f>
        <v>0</v>
      </c>
    </row>
    <row r="133" spans="1:21" x14ac:dyDescent="0.3">
      <c r="A133" s="61"/>
      <c r="B133" s="61"/>
      <c r="C133" s="33">
        <v>5</v>
      </c>
      <c r="D133" s="34">
        <f>'LEMBAR PENILAIAN'!G151</f>
        <v>8</v>
      </c>
      <c r="E133" s="34">
        <f>'LEMBAR PENILAIAN'!H151</f>
        <v>8</v>
      </c>
      <c r="F133" s="34">
        <f>'LEMBAR PENILAIAN'!I151</f>
        <v>8</v>
      </c>
      <c r="G133" s="34">
        <f>'LEMBAR PENILAIAN'!J151</f>
        <v>0</v>
      </c>
      <c r="H133" s="34">
        <f>'LEMBAR PENILAIAN'!K151</f>
        <v>0</v>
      </c>
      <c r="I133" s="34">
        <f>'LEMBAR PENILAIAN'!L151</f>
        <v>0</v>
      </c>
      <c r="J133" s="34">
        <f>'LEMBAR PENILAIAN'!M151</f>
        <v>0</v>
      </c>
      <c r="K133" s="34">
        <f>'LEMBAR PENILAIAN'!N151</f>
        <v>0</v>
      </c>
      <c r="L133" s="34">
        <f>'LEMBAR PENILAIAN'!O151</f>
        <v>0</v>
      </c>
      <c r="M133" s="34">
        <f>'LEMBAR PENILAIAN'!P151</f>
        <v>0</v>
      </c>
      <c r="N133" s="34">
        <f>'LEMBAR PENILAIAN'!Q151</f>
        <v>0</v>
      </c>
      <c r="O133" s="34">
        <f>'LEMBAR PENILAIAN'!R151</f>
        <v>0</v>
      </c>
      <c r="P133" s="34">
        <f>'LEMBAR PENILAIAN'!S151</f>
        <v>0</v>
      </c>
      <c r="Q133" s="34">
        <f>'LEMBAR PENILAIAN'!T151</f>
        <v>0</v>
      </c>
      <c r="R133" s="34">
        <f>'LEMBAR PENILAIAN'!U151</f>
        <v>0</v>
      </c>
      <c r="S133" s="34">
        <f>'LEMBAR PENILAIAN'!V151</f>
        <v>0</v>
      </c>
      <c r="T133" s="34">
        <f>'LEMBAR PENILAIAN'!W151</f>
        <v>0</v>
      </c>
      <c r="U133" s="34">
        <f>'LEMBAR PENILAIAN'!X151</f>
        <v>0</v>
      </c>
    </row>
    <row r="134" spans="1:21" x14ac:dyDescent="0.3">
      <c r="A134" s="61"/>
      <c r="B134" s="61"/>
      <c r="C134" s="33">
        <v>6</v>
      </c>
      <c r="D134" s="34">
        <f>'LEMBAR PENILAIAN'!G152</f>
        <v>8</v>
      </c>
      <c r="E134" s="34">
        <f>'LEMBAR PENILAIAN'!H152</f>
        <v>8</v>
      </c>
      <c r="F134" s="34">
        <f>'LEMBAR PENILAIAN'!I152</f>
        <v>8</v>
      </c>
      <c r="G134" s="34">
        <f>'LEMBAR PENILAIAN'!J152</f>
        <v>0</v>
      </c>
      <c r="H134" s="34">
        <f>'LEMBAR PENILAIAN'!K152</f>
        <v>0</v>
      </c>
      <c r="I134" s="34">
        <f>'LEMBAR PENILAIAN'!L152</f>
        <v>0</v>
      </c>
      <c r="J134" s="34">
        <f>'LEMBAR PENILAIAN'!M152</f>
        <v>0</v>
      </c>
      <c r="K134" s="34">
        <f>'LEMBAR PENILAIAN'!N152</f>
        <v>0</v>
      </c>
      <c r="L134" s="34">
        <f>'LEMBAR PENILAIAN'!O152</f>
        <v>0</v>
      </c>
      <c r="M134" s="34">
        <f>'LEMBAR PENILAIAN'!P152</f>
        <v>0</v>
      </c>
      <c r="N134" s="34">
        <f>'LEMBAR PENILAIAN'!Q152</f>
        <v>0</v>
      </c>
      <c r="O134" s="34">
        <f>'LEMBAR PENILAIAN'!R152</f>
        <v>0</v>
      </c>
      <c r="P134" s="34">
        <f>'LEMBAR PENILAIAN'!S152</f>
        <v>0</v>
      </c>
      <c r="Q134" s="34">
        <f>'LEMBAR PENILAIAN'!T152</f>
        <v>0</v>
      </c>
      <c r="R134" s="34">
        <f>'LEMBAR PENILAIAN'!U152</f>
        <v>0</v>
      </c>
      <c r="S134" s="34">
        <f>'LEMBAR PENILAIAN'!V152</f>
        <v>0</v>
      </c>
      <c r="T134" s="34">
        <f>'LEMBAR PENILAIAN'!W152</f>
        <v>0</v>
      </c>
      <c r="U134" s="34">
        <f>'LEMBAR PENILAIAN'!X152</f>
        <v>0</v>
      </c>
    </row>
    <row r="135" spans="1:21" x14ac:dyDescent="0.3">
      <c r="A135" s="61"/>
      <c r="B135" s="61"/>
      <c r="C135" s="33">
        <v>7</v>
      </c>
      <c r="D135" s="34">
        <f>'LEMBAR PENILAIAN'!G153</f>
        <v>8</v>
      </c>
      <c r="E135" s="34">
        <f>'LEMBAR PENILAIAN'!H153</f>
        <v>8</v>
      </c>
      <c r="F135" s="34">
        <f>'LEMBAR PENILAIAN'!I153</f>
        <v>8</v>
      </c>
      <c r="G135" s="34">
        <f>'LEMBAR PENILAIAN'!J153</f>
        <v>0</v>
      </c>
      <c r="H135" s="34">
        <f>'LEMBAR PENILAIAN'!K153</f>
        <v>0</v>
      </c>
      <c r="I135" s="34">
        <f>'LEMBAR PENILAIAN'!L153</f>
        <v>0</v>
      </c>
      <c r="J135" s="34">
        <f>'LEMBAR PENILAIAN'!M153</f>
        <v>0</v>
      </c>
      <c r="K135" s="34">
        <f>'LEMBAR PENILAIAN'!N153</f>
        <v>0</v>
      </c>
      <c r="L135" s="34">
        <f>'LEMBAR PENILAIAN'!O153</f>
        <v>0</v>
      </c>
      <c r="M135" s="34">
        <f>'LEMBAR PENILAIAN'!P153</f>
        <v>0</v>
      </c>
      <c r="N135" s="34">
        <f>'LEMBAR PENILAIAN'!Q153</f>
        <v>0</v>
      </c>
      <c r="O135" s="34">
        <f>'LEMBAR PENILAIAN'!R153</f>
        <v>0</v>
      </c>
      <c r="P135" s="34">
        <f>'LEMBAR PENILAIAN'!S153</f>
        <v>0</v>
      </c>
      <c r="Q135" s="34">
        <f>'LEMBAR PENILAIAN'!T153</f>
        <v>0</v>
      </c>
      <c r="R135" s="34">
        <f>'LEMBAR PENILAIAN'!U153</f>
        <v>0</v>
      </c>
      <c r="S135" s="34">
        <f>'LEMBAR PENILAIAN'!V153</f>
        <v>0</v>
      </c>
      <c r="T135" s="34">
        <f>'LEMBAR PENILAIAN'!W153</f>
        <v>0</v>
      </c>
      <c r="U135" s="34">
        <f>'LEMBAR PENILAIAN'!X153</f>
        <v>0</v>
      </c>
    </row>
    <row r="136" spans="1:21" x14ac:dyDescent="0.3">
      <c r="A136" s="61"/>
      <c r="B136" s="61"/>
      <c r="C136" s="33">
        <v>8</v>
      </c>
      <c r="D136" s="34">
        <f>'LEMBAR PENILAIAN'!G154</f>
        <v>8</v>
      </c>
      <c r="E136" s="34">
        <f>'LEMBAR PENILAIAN'!H154</f>
        <v>8</v>
      </c>
      <c r="F136" s="34">
        <f>'LEMBAR PENILAIAN'!I154</f>
        <v>8</v>
      </c>
      <c r="G136" s="34">
        <f>'LEMBAR PENILAIAN'!J154</f>
        <v>0</v>
      </c>
      <c r="H136" s="34">
        <f>'LEMBAR PENILAIAN'!K154</f>
        <v>0</v>
      </c>
      <c r="I136" s="34">
        <f>'LEMBAR PENILAIAN'!L154</f>
        <v>0</v>
      </c>
      <c r="J136" s="34">
        <f>'LEMBAR PENILAIAN'!M154</f>
        <v>0</v>
      </c>
      <c r="K136" s="34">
        <f>'LEMBAR PENILAIAN'!N154</f>
        <v>0</v>
      </c>
      <c r="L136" s="34">
        <f>'LEMBAR PENILAIAN'!O154</f>
        <v>0</v>
      </c>
      <c r="M136" s="34">
        <f>'LEMBAR PENILAIAN'!P154</f>
        <v>0</v>
      </c>
      <c r="N136" s="34">
        <f>'LEMBAR PENILAIAN'!Q154</f>
        <v>0</v>
      </c>
      <c r="O136" s="34">
        <f>'LEMBAR PENILAIAN'!R154</f>
        <v>0</v>
      </c>
      <c r="P136" s="34">
        <f>'LEMBAR PENILAIAN'!S154</f>
        <v>0</v>
      </c>
      <c r="Q136" s="34">
        <f>'LEMBAR PENILAIAN'!T154</f>
        <v>0</v>
      </c>
      <c r="R136" s="34">
        <f>'LEMBAR PENILAIAN'!U154</f>
        <v>0</v>
      </c>
      <c r="S136" s="34">
        <f>'LEMBAR PENILAIAN'!V154</f>
        <v>0</v>
      </c>
      <c r="T136" s="34">
        <f>'LEMBAR PENILAIAN'!W154</f>
        <v>0</v>
      </c>
      <c r="U136" s="34">
        <f>'LEMBAR PENILAIAN'!X154</f>
        <v>0</v>
      </c>
    </row>
    <row r="137" spans="1:21" x14ac:dyDescent="0.3">
      <c r="A137" s="60">
        <v>3</v>
      </c>
      <c r="B137" s="60">
        <v>15</v>
      </c>
      <c r="C137" s="33">
        <v>1</v>
      </c>
      <c r="D137" s="34">
        <f>'LEMBAR PENILAIAN'!G155</f>
        <v>9</v>
      </c>
      <c r="E137" s="34">
        <f>'LEMBAR PENILAIAN'!H155</f>
        <v>7</v>
      </c>
      <c r="F137" s="34">
        <f>'LEMBAR PENILAIAN'!I155</f>
        <v>9</v>
      </c>
      <c r="G137" s="34">
        <f>'LEMBAR PENILAIAN'!J155</f>
        <v>0</v>
      </c>
      <c r="H137" s="34">
        <f>'LEMBAR PENILAIAN'!K155</f>
        <v>0</v>
      </c>
      <c r="I137" s="34">
        <f>'LEMBAR PENILAIAN'!L155</f>
        <v>0</v>
      </c>
      <c r="J137" s="34">
        <f>'LEMBAR PENILAIAN'!M155</f>
        <v>0</v>
      </c>
      <c r="K137" s="34">
        <f>'LEMBAR PENILAIAN'!N155</f>
        <v>0</v>
      </c>
      <c r="L137" s="34">
        <f>'LEMBAR PENILAIAN'!O155</f>
        <v>0</v>
      </c>
      <c r="M137" s="34">
        <f>'LEMBAR PENILAIAN'!P155</f>
        <v>0</v>
      </c>
      <c r="N137" s="34">
        <f>'LEMBAR PENILAIAN'!Q155</f>
        <v>0</v>
      </c>
      <c r="O137" s="34">
        <f>'LEMBAR PENILAIAN'!R155</f>
        <v>0</v>
      </c>
      <c r="P137" s="34">
        <f>'LEMBAR PENILAIAN'!S155</f>
        <v>0</v>
      </c>
      <c r="Q137" s="34">
        <f>'LEMBAR PENILAIAN'!T155</f>
        <v>0</v>
      </c>
      <c r="R137" s="34">
        <f>'LEMBAR PENILAIAN'!U155</f>
        <v>0</v>
      </c>
      <c r="S137" s="34">
        <f>'LEMBAR PENILAIAN'!V155</f>
        <v>0</v>
      </c>
      <c r="T137" s="34">
        <f>'LEMBAR PENILAIAN'!W155</f>
        <v>0</v>
      </c>
      <c r="U137" s="34">
        <f>'LEMBAR PENILAIAN'!X155</f>
        <v>0</v>
      </c>
    </row>
    <row r="138" spans="1:21" x14ac:dyDescent="0.3">
      <c r="A138" s="61"/>
      <c r="B138" s="61"/>
      <c r="C138" s="33">
        <v>2</v>
      </c>
      <c r="D138" s="34">
        <f>'LEMBAR PENILAIAN'!G156</f>
        <v>7</v>
      </c>
      <c r="E138" s="34">
        <f>'LEMBAR PENILAIAN'!H156</f>
        <v>7</v>
      </c>
      <c r="F138" s="34">
        <f>'LEMBAR PENILAIAN'!I156</f>
        <v>7</v>
      </c>
      <c r="G138" s="34">
        <f>'LEMBAR PENILAIAN'!J156</f>
        <v>0</v>
      </c>
      <c r="H138" s="34">
        <f>'LEMBAR PENILAIAN'!K156</f>
        <v>0</v>
      </c>
      <c r="I138" s="34">
        <f>'LEMBAR PENILAIAN'!L156</f>
        <v>0</v>
      </c>
      <c r="J138" s="34">
        <f>'LEMBAR PENILAIAN'!M156</f>
        <v>0</v>
      </c>
      <c r="K138" s="34">
        <f>'LEMBAR PENILAIAN'!N156</f>
        <v>0</v>
      </c>
      <c r="L138" s="34">
        <f>'LEMBAR PENILAIAN'!O156</f>
        <v>0</v>
      </c>
      <c r="M138" s="34">
        <f>'LEMBAR PENILAIAN'!P156</f>
        <v>0</v>
      </c>
      <c r="N138" s="34">
        <f>'LEMBAR PENILAIAN'!Q156</f>
        <v>0</v>
      </c>
      <c r="O138" s="34">
        <f>'LEMBAR PENILAIAN'!R156</f>
        <v>0</v>
      </c>
      <c r="P138" s="34">
        <f>'LEMBAR PENILAIAN'!S156</f>
        <v>0</v>
      </c>
      <c r="Q138" s="34">
        <f>'LEMBAR PENILAIAN'!T156</f>
        <v>0</v>
      </c>
      <c r="R138" s="34">
        <f>'LEMBAR PENILAIAN'!U156</f>
        <v>0</v>
      </c>
      <c r="S138" s="34">
        <f>'LEMBAR PENILAIAN'!V156</f>
        <v>0</v>
      </c>
      <c r="T138" s="34">
        <f>'LEMBAR PENILAIAN'!W156</f>
        <v>0</v>
      </c>
      <c r="U138" s="34">
        <f>'LEMBAR PENILAIAN'!X156</f>
        <v>0</v>
      </c>
    </row>
    <row r="139" spans="1:21" x14ac:dyDescent="0.3">
      <c r="A139" s="61"/>
      <c r="B139" s="61"/>
      <c r="C139" s="33">
        <v>3</v>
      </c>
      <c r="D139" s="34">
        <f>'LEMBAR PENILAIAN'!G157</f>
        <v>7</v>
      </c>
      <c r="E139" s="34">
        <f>'LEMBAR PENILAIAN'!H157</f>
        <v>7</v>
      </c>
      <c r="F139" s="34">
        <f>'LEMBAR PENILAIAN'!I157</f>
        <v>7</v>
      </c>
      <c r="G139" s="34">
        <f>'LEMBAR PENILAIAN'!J157</f>
        <v>0</v>
      </c>
      <c r="H139" s="34">
        <f>'LEMBAR PENILAIAN'!K157</f>
        <v>0</v>
      </c>
      <c r="I139" s="34">
        <f>'LEMBAR PENILAIAN'!L157</f>
        <v>0</v>
      </c>
      <c r="J139" s="34">
        <f>'LEMBAR PENILAIAN'!M157</f>
        <v>0</v>
      </c>
      <c r="K139" s="34">
        <f>'LEMBAR PENILAIAN'!N157</f>
        <v>0</v>
      </c>
      <c r="L139" s="34">
        <f>'LEMBAR PENILAIAN'!O157</f>
        <v>0</v>
      </c>
      <c r="M139" s="34">
        <f>'LEMBAR PENILAIAN'!P157</f>
        <v>0</v>
      </c>
      <c r="N139" s="34">
        <f>'LEMBAR PENILAIAN'!Q157</f>
        <v>0</v>
      </c>
      <c r="O139" s="34">
        <f>'LEMBAR PENILAIAN'!R157</f>
        <v>0</v>
      </c>
      <c r="P139" s="34">
        <f>'LEMBAR PENILAIAN'!S157</f>
        <v>0</v>
      </c>
      <c r="Q139" s="34">
        <f>'LEMBAR PENILAIAN'!T157</f>
        <v>0</v>
      </c>
      <c r="R139" s="34">
        <f>'LEMBAR PENILAIAN'!U157</f>
        <v>0</v>
      </c>
      <c r="S139" s="34">
        <f>'LEMBAR PENILAIAN'!V157</f>
        <v>0</v>
      </c>
      <c r="T139" s="34">
        <f>'LEMBAR PENILAIAN'!W157</f>
        <v>0</v>
      </c>
      <c r="U139" s="34">
        <f>'LEMBAR PENILAIAN'!X157</f>
        <v>0</v>
      </c>
    </row>
    <row r="140" spans="1:21" x14ac:dyDescent="0.3">
      <c r="A140" s="61"/>
      <c r="B140" s="61"/>
      <c r="C140" s="33">
        <v>4</v>
      </c>
      <c r="D140" s="34">
        <f>'LEMBAR PENILAIAN'!G158</f>
        <v>6</v>
      </c>
      <c r="E140" s="34">
        <f>'LEMBAR PENILAIAN'!H158</f>
        <v>6</v>
      </c>
      <c r="F140" s="34">
        <f>'LEMBAR PENILAIAN'!I158</f>
        <v>6</v>
      </c>
      <c r="G140" s="34">
        <f>'LEMBAR PENILAIAN'!J158</f>
        <v>0</v>
      </c>
      <c r="H140" s="34">
        <f>'LEMBAR PENILAIAN'!K158</f>
        <v>0</v>
      </c>
      <c r="I140" s="34">
        <f>'LEMBAR PENILAIAN'!L158</f>
        <v>0</v>
      </c>
      <c r="J140" s="34">
        <f>'LEMBAR PENILAIAN'!M158</f>
        <v>0</v>
      </c>
      <c r="K140" s="34">
        <f>'LEMBAR PENILAIAN'!N158</f>
        <v>0</v>
      </c>
      <c r="L140" s="34">
        <f>'LEMBAR PENILAIAN'!O158</f>
        <v>0</v>
      </c>
      <c r="M140" s="34">
        <f>'LEMBAR PENILAIAN'!P158</f>
        <v>0</v>
      </c>
      <c r="N140" s="34">
        <f>'LEMBAR PENILAIAN'!Q158</f>
        <v>0</v>
      </c>
      <c r="O140" s="34">
        <f>'LEMBAR PENILAIAN'!R158</f>
        <v>0</v>
      </c>
      <c r="P140" s="34">
        <f>'LEMBAR PENILAIAN'!S158</f>
        <v>0</v>
      </c>
      <c r="Q140" s="34">
        <f>'LEMBAR PENILAIAN'!T158</f>
        <v>0</v>
      </c>
      <c r="R140" s="34">
        <f>'LEMBAR PENILAIAN'!U158</f>
        <v>0</v>
      </c>
      <c r="S140" s="34">
        <f>'LEMBAR PENILAIAN'!V158</f>
        <v>0</v>
      </c>
      <c r="T140" s="34">
        <f>'LEMBAR PENILAIAN'!W158</f>
        <v>0</v>
      </c>
      <c r="U140" s="34">
        <f>'LEMBAR PENILAIAN'!X158</f>
        <v>0</v>
      </c>
    </row>
    <row r="141" spans="1:21" x14ac:dyDescent="0.3">
      <c r="A141" s="61"/>
      <c r="B141" s="61"/>
      <c r="C141" s="33">
        <v>5</v>
      </c>
      <c r="D141" s="34">
        <f>'LEMBAR PENILAIAN'!G159</f>
        <v>6</v>
      </c>
      <c r="E141" s="34">
        <f>'LEMBAR PENILAIAN'!H159</f>
        <v>6</v>
      </c>
      <c r="F141" s="34">
        <f>'LEMBAR PENILAIAN'!I159</f>
        <v>6</v>
      </c>
      <c r="G141" s="34">
        <f>'LEMBAR PENILAIAN'!J159</f>
        <v>0</v>
      </c>
      <c r="H141" s="34">
        <f>'LEMBAR PENILAIAN'!K159</f>
        <v>0</v>
      </c>
      <c r="I141" s="34">
        <f>'LEMBAR PENILAIAN'!L159</f>
        <v>0</v>
      </c>
      <c r="J141" s="34">
        <f>'LEMBAR PENILAIAN'!M159</f>
        <v>0</v>
      </c>
      <c r="K141" s="34">
        <f>'LEMBAR PENILAIAN'!N159</f>
        <v>0</v>
      </c>
      <c r="L141" s="34">
        <f>'LEMBAR PENILAIAN'!O159</f>
        <v>0</v>
      </c>
      <c r="M141" s="34">
        <f>'LEMBAR PENILAIAN'!P159</f>
        <v>0</v>
      </c>
      <c r="N141" s="34">
        <f>'LEMBAR PENILAIAN'!Q159</f>
        <v>0</v>
      </c>
      <c r="O141" s="34">
        <f>'LEMBAR PENILAIAN'!R159</f>
        <v>0</v>
      </c>
      <c r="P141" s="34">
        <f>'LEMBAR PENILAIAN'!S159</f>
        <v>0</v>
      </c>
      <c r="Q141" s="34">
        <f>'LEMBAR PENILAIAN'!T159</f>
        <v>0</v>
      </c>
      <c r="R141" s="34">
        <f>'LEMBAR PENILAIAN'!U159</f>
        <v>0</v>
      </c>
      <c r="S141" s="34">
        <f>'LEMBAR PENILAIAN'!V159</f>
        <v>0</v>
      </c>
      <c r="T141" s="34">
        <f>'LEMBAR PENILAIAN'!W159</f>
        <v>0</v>
      </c>
      <c r="U141" s="34">
        <f>'LEMBAR PENILAIAN'!X159</f>
        <v>0</v>
      </c>
    </row>
    <row r="142" spans="1:21" x14ac:dyDescent="0.3">
      <c r="A142" s="61"/>
      <c r="B142" s="61"/>
      <c r="C142" s="33">
        <v>6</v>
      </c>
      <c r="D142" s="34">
        <f>'LEMBAR PENILAIAN'!G160</f>
        <v>8</v>
      </c>
      <c r="E142" s="34">
        <f>'LEMBAR PENILAIAN'!H160</f>
        <v>7</v>
      </c>
      <c r="F142" s="34">
        <f>'LEMBAR PENILAIAN'!I160</f>
        <v>8</v>
      </c>
      <c r="G142" s="34">
        <f>'LEMBAR PENILAIAN'!J160</f>
        <v>0</v>
      </c>
      <c r="H142" s="34">
        <f>'LEMBAR PENILAIAN'!K160</f>
        <v>0</v>
      </c>
      <c r="I142" s="34">
        <f>'LEMBAR PENILAIAN'!L160</f>
        <v>0</v>
      </c>
      <c r="J142" s="34">
        <f>'LEMBAR PENILAIAN'!M160</f>
        <v>0</v>
      </c>
      <c r="K142" s="34">
        <f>'LEMBAR PENILAIAN'!N160</f>
        <v>0</v>
      </c>
      <c r="L142" s="34">
        <f>'LEMBAR PENILAIAN'!O160</f>
        <v>0</v>
      </c>
      <c r="M142" s="34">
        <f>'LEMBAR PENILAIAN'!P160</f>
        <v>0</v>
      </c>
      <c r="N142" s="34">
        <f>'LEMBAR PENILAIAN'!Q160</f>
        <v>0</v>
      </c>
      <c r="O142" s="34">
        <f>'LEMBAR PENILAIAN'!R160</f>
        <v>0</v>
      </c>
      <c r="P142" s="34">
        <f>'LEMBAR PENILAIAN'!S160</f>
        <v>0</v>
      </c>
      <c r="Q142" s="34">
        <f>'LEMBAR PENILAIAN'!T160</f>
        <v>0</v>
      </c>
      <c r="R142" s="34">
        <f>'LEMBAR PENILAIAN'!U160</f>
        <v>0</v>
      </c>
      <c r="S142" s="34">
        <f>'LEMBAR PENILAIAN'!V160</f>
        <v>0</v>
      </c>
      <c r="T142" s="34">
        <f>'LEMBAR PENILAIAN'!W160</f>
        <v>0</v>
      </c>
      <c r="U142" s="34">
        <f>'LEMBAR PENILAIAN'!X160</f>
        <v>0</v>
      </c>
    </row>
    <row r="143" spans="1:21" x14ac:dyDescent="0.3">
      <c r="A143" s="61"/>
      <c r="B143" s="61"/>
      <c r="C143" s="33">
        <v>7</v>
      </c>
      <c r="D143" s="34">
        <f>'LEMBAR PENILAIAN'!G161</f>
        <v>8</v>
      </c>
      <c r="E143" s="34">
        <f>'LEMBAR PENILAIAN'!H161</f>
        <v>7</v>
      </c>
      <c r="F143" s="34">
        <f>'LEMBAR PENILAIAN'!I161</f>
        <v>8</v>
      </c>
      <c r="G143" s="34">
        <f>'LEMBAR PENILAIAN'!J161</f>
        <v>0</v>
      </c>
      <c r="H143" s="34">
        <f>'LEMBAR PENILAIAN'!K161</f>
        <v>0</v>
      </c>
      <c r="I143" s="34">
        <f>'LEMBAR PENILAIAN'!L161</f>
        <v>0</v>
      </c>
      <c r="J143" s="34">
        <f>'LEMBAR PENILAIAN'!M161</f>
        <v>0</v>
      </c>
      <c r="K143" s="34">
        <f>'LEMBAR PENILAIAN'!N161</f>
        <v>0</v>
      </c>
      <c r="L143" s="34">
        <f>'LEMBAR PENILAIAN'!O161</f>
        <v>0</v>
      </c>
      <c r="M143" s="34">
        <f>'LEMBAR PENILAIAN'!P161</f>
        <v>0</v>
      </c>
      <c r="N143" s="34">
        <f>'LEMBAR PENILAIAN'!Q161</f>
        <v>0</v>
      </c>
      <c r="O143" s="34">
        <f>'LEMBAR PENILAIAN'!R161</f>
        <v>0</v>
      </c>
      <c r="P143" s="34">
        <f>'LEMBAR PENILAIAN'!S161</f>
        <v>0</v>
      </c>
      <c r="Q143" s="34">
        <f>'LEMBAR PENILAIAN'!T161</f>
        <v>0</v>
      </c>
      <c r="R143" s="34">
        <f>'LEMBAR PENILAIAN'!U161</f>
        <v>0</v>
      </c>
      <c r="S143" s="34">
        <f>'LEMBAR PENILAIAN'!V161</f>
        <v>0</v>
      </c>
      <c r="T143" s="34">
        <f>'LEMBAR PENILAIAN'!W161</f>
        <v>0</v>
      </c>
      <c r="U143" s="34">
        <f>'LEMBAR PENILAIAN'!X161</f>
        <v>0</v>
      </c>
    </row>
    <row r="144" spans="1:21" x14ac:dyDescent="0.3">
      <c r="A144" s="61"/>
      <c r="B144" s="61"/>
      <c r="C144" s="33">
        <v>8</v>
      </c>
      <c r="D144" s="34">
        <f>'LEMBAR PENILAIAN'!G162</f>
        <v>8</v>
      </c>
      <c r="E144" s="34">
        <f>'LEMBAR PENILAIAN'!H162</f>
        <v>7</v>
      </c>
      <c r="F144" s="34">
        <f>'LEMBAR PENILAIAN'!I162</f>
        <v>8</v>
      </c>
      <c r="G144" s="34">
        <f>'LEMBAR PENILAIAN'!J162</f>
        <v>0</v>
      </c>
      <c r="H144" s="34">
        <f>'LEMBAR PENILAIAN'!K162</f>
        <v>0</v>
      </c>
      <c r="I144" s="34">
        <f>'LEMBAR PENILAIAN'!L162</f>
        <v>0</v>
      </c>
      <c r="J144" s="34">
        <f>'LEMBAR PENILAIAN'!M162</f>
        <v>0</v>
      </c>
      <c r="K144" s="34">
        <f>'LEMBAR PENILAIAN'!N162</f>
        <v>0</v>
      </c>
      <c r="L144" s="34">
        <f>'LEMBAR PENILAIAN'!O162</f>
        <v>0</v>
      </c>
      <c r="M144" s="34">
        <f>'LEMBAR PENILAIAN'!P162</f>
        <v>0</v>
      </c>
      <c r="N144" s="34">
        <f>'LEMBAR PENILAIAN'!Q162</f>
        <v>0</v>
      </c>
      <c r="O144" s="34">
        <f>'LEMBAR PENILAIAN'!R162</f>
        <v>0</v>
      </c>
      <c r="P144" s="34">
        <f>'LEMBAR PENILAIAN'!S162</f>
        <v>0</v>
      </c>
      <c r="Q144" s="34">
        <f>'LEMBAR PENILAIAN'!T162</f>
        <v>0</v>
      </c>
      <c r="R144" s="34">
        <f>'LEMBAR PENILAIAN'!U162</f>
        <v>0</v>
      </c>
      <c r="S144" s="34">
        <f>'LEMBAR PENILAIAN'!V162</f>
        <v>0</v>
      </c>
      <c r="T144" s="34">
        <f>'LEMBAR PENILAIAN'!W162</f>
        <v>0</v>
      </c>
      <c r="U144" s="34">
        <f>'LEMBAR PENILAIAN'!X162</f>
        <v>0</v>
      </c>
    </row>
    <row r="145" spans="1:21" x14ac:dyDescent="0.3">
      <c r="A145" s="61"/>
      <c r="B145" s="61"/>
      <c r="C145" s="33">
        <v>9</v>
      </c>
      <c r="D145" s="34">
        <f>'LEMBAR PENILAIAN'!G163</f>
        <v>8</v>
      </c>
      <c r="E145" s="34">
        <f>'LEMBAR PENILAIAN'!H163</f>
        <v>7</v>
      </c>
      <c r="F145" s="34">
        <f>'LEMBAR PENILAIAN'!I163</f>
        <v>8</v>
      </c>
      <c r="G145" s="34">
        <f>'LEMBAR PENILAIAN'!J163</f>
        <v>0</v>
      </c>
      <c r="H145" s="34">
        <f>'LEMBAR PENILAIAN'!K163</f>
        <v>0</v>
      </c>
      <c r="I145" s="34">
        <f>'LEMBAR PENILAIAN'!L163</f>
        <v>0</v>
      </c>
      <c r="J145" s="34">
        <f>'LEMBAR PENILAIAN'!M163</f>
        <v>0</v>
      </c>
      <c r="K145" s="34">
        <f>'LEMBAR PENILAIAN'!N163</f>
        <v>0</v>
      </c>
      <c r="L145" s="34">
        <f>'LEMBAR PENILAIAN'!O163</f>
        <v>0</v>
      </c>
      <c r="M145" s="34">
        <f>'LEMBAR PENILAIAN'!P163</f>
        <v>0</v>
      </c>
      <c r="N145" s="34">
        <f>'LEMBAR PENILAIAN'!Q163</f>
        <v>0</v>
      </c>
      <c r="O145" s="34">
        <f>'LEMBAR PENILAIAN'!R163</f>
        <v>0</v>
      </c>
      <c r="P145" s="34">
        <f>'LEMBAR PENILAIAN'!S163</f>
        <v>0</v>
      </c>
      <c r="Q145" s="34">
        <f>'LEMBAR PENILAIAN'!T163</f>
        <v>0</v>
      </c>
      <c r="R145" s="34">
        <f>'LEMBAR PENILAIAN'!U163</f>
        <v>0</v>
      </c>
      <c r="S145" s="34">
        <f>'LEMBAR PENILAIAN'!V163</f>
        <v>0</v>
      </c>
      <c r="T145" s="34">
        <f>'LEMBAR PENILAIAN'!W163</f>
        <v>0</v>
      </c>
      <c r="U145" s="34">
        <f>'LEMBAR PENILAIAN'!X163</f>
        <v>0</v>
      </c>
    </row>
    <row r="146" spans="1:21" x14ac:dyDescent="0.3">
      <c r="A146" s="61"/>
      <c r="B146" s="60">
        <v>16</v>
      </c>
      <c r="C146" s="33">
        <v>1</v>
      </c>
      <c r="D146" s="34">
        <f>'LEMBAR PENILAIAN'!G164</f>
        <v>7</v>
      </c>
      <c r="E146" s="34">
        <f>'LEMBAR PENILAIAN'!H164</f>
        <v>7</v>
      </c>
      <c r="F146" s="34">
        <f>'LEMBAR PENILAIAN'!I164</f>
        <v>8</v>
      </c>
      <c r="G146" s="34">
        <f>'LEMBAR PENILAIAN'!J164</f>
        <v>0</v>
      </c>
      <c r="H146" s="34">
        <f>'LEMBAR PENILAIAN'!K164</f>
        <v>0</v>
      </c>
      <c r="I146" s="34">
        <f>'LEMBAR PENILAIAN'!L164</f>
        <v>0</v>
      </c>
      <c r="J146" s="34">
        <f>'LEMBAR PENILAIAN'!M164</f>
        <v>0</v>
      </c>
      <c r="K146" s="34">
        <f>'LEMBAR PENILAIAN'!N164</f>
        <v>0</v>
      </c>
      <c r="L146" s="34">
        <f>'LEMBAR PENILAIAN'!O164</f>
        <v>0</v>
      </c>
      <c r="M146" s="34">
        <f>'LEMBAR PENILAIAN'!P164</f>
        <v>0</v>
      </c>
      <c r="N146" s="34">
        <f>'LEMBAR PENILAIAN'!Q164</f>
        <v>0</v>
      </c>
      <c r="O146" s="34">
        <f>'LEMBAR PENILAIAN'!R164</f>
        <v>0</v>
      </c>
      <c r="P146" s="34">
        <f>'LEMBAR PENILAIAN'!S164</f>
        <v>0</v>
      </c>
      <c r="Q146" s="34">
        <f>'LEMBAR PENILAIAN'!T164</f>
        <v>0</v>
      </c>
      <c r="R146" s="34">
        <f>'LEMBAR PENILAIAN'!U164</f>
        <v>0</v>
      </c>
      <c r="S146" s="34">
        <f>'LEMBAR PENILAIAN'!V164</f>
        <v>0</v>
      </c>
      <c r="T146" s="34">
        <f>'LEMBAR PENILAIAN'!W164</f>
        <v>0</v>
      </c>
      <c r="U146" s="34">
        <f>'LEMBAR PENILAIAN'!X164</f>
        <v>0</v>
      </c>
    </row>
    <row r="147" spans="1:21" x14ac:dyDescent="0.3">
      <c r="A147" s="61"/>
      <c r="B147" s="61"/>
      <c r="C147" s="33">
        <v>2</v>
      </c>
      <c r="D147" s="34">
        <f>'LEMBAR PENILAIAN'!G165</f>
        <v>8</v>
      </c>
      <c r="E147" s="34">
        <f>'LEMBAR PENILAIAN'!H165</f>
        <v>7</v>
      </c>
      <c r="F147" s="34">
        <f>'LEMBAR PENILAIAN'!I165</f>
        <v>7</v>
      </c>
      <c r="G147" s="34">
        <f>'LEMBAR PENILAIAN'!J165</f>
        <v>0</v>
      </c>
      <c r="H147" s="34">
        <f>'LEMBAR PENILAIAN'!K165</f>
        <v>0</v>
      </c>
      <c r="I147" s="34">
        <f>'LEMBAR PENILAIAN'!L165</f>
        <v>0</v>
      </c>
      <c r="J147" s="34">
        <f>'LEMBAR PENILAIAN'!M165</f>
        <v>0</v>
      </c>
      <c r="K147" s="34">
        <f>'LEMBAR PENILAIAN'!N165</f>
        <v>0</v>
      </c>
      <c r="L147" s="34">
        <f>'LEMBAR PENILAIAN'!O165</f>
        <v>0</v>
      </c>
      <c r="M147" s="34">
        <f>'LEMBAR PENILAIAN'!P165</f>
        <v>0</v>
      </c>
      <c r="N147" s="34">
        <f>'LEMBAR PENILAIAN'!Q165</f>
        <v>0</v>
      </c>
      <c r="O147" s="34">
        <f>'LEMBAR PENILAIAN'!R165</f>
        <v>0</v>
      </c>
      <c r="P147" s="34">
        <f>'LEMBAR PENILAIAN'!S165</f>
        <v>0</v>
      </c>
      <c r="Q147" s="34">
        <f>'LEMBAR PENILAIAN'!T165</f>
        <v>0</v>
      </c>
      <c r="R147" s="34">
        <f>'LEMBAR PENILAIAN'!U165</f>
        <v>0</v>
      </c>
      <c r="S147" s="34">
        <f>'LEMBAR PENILAIAN'!V165</f>
        <v>0</v>
      </c>
      <c r="T147" s="34">
        <f>'LEMBAR PENILAIAN'!W165</f>
        <v>0</v>
      </c>
      <c r="U147" s="34">
        <f>'LEMBAR PENILAIAN'!X165</f>
        <v>0</v>
      </c>
    </row>
    <row r="148" spans="1:21" x14ac:dyDescent="0.3">
      <c r="A148" s="61"/>
      <c r="B148" s="61"/>
      <c r="C148" s="33">
        <v>3</v>
      </c>
      <c r="D148" s="34">
        <f>'LEMBAR PENILAIAN'!G166</f>
        <v>7</v>
      </c>
      <c r="E148" s="34">
        <f>'LEMBAR PENILAIAN'!H166</f>
        <v>7</v>
      </c>
      <c r="F148" s="34">
        <f>'LEMBAR PENILAIAN'!I166</f>
        <v>7</v>
      </c>
      <c r="G148" s="34">
        <f>'LEMBAR PENILAIAN'!J166</f>
        <v>0</v>
      </c>
      <c r="H148" s="34">
        <f>'LEMBAR PENILAIAN'!K166</f>
        <v>0</v>
      </c>
      <c r="I148" s="34">
        <f>'LEMBAR PENILAIAN'!L166</f>
        <v>0</v>
      </c>
      <c r="J148" s="34">
        <f>'LEMBAR PENILAIAN'!M166</f>
        <v>0</v>
      </c>
      <c r="K148" s="34">
        <f>'LEMBAR PENILAIAN'!N166</f>
        <v>0</v>
      </c>
      <c r="L148" s="34">
        <f>'LEMBAR PENILAIAN'!O166</f>
        <v>0</v>
      </c>
      <c r="M148" s="34">
        <f>'LEMBAR PENILAIAN'!P166</f>
        <v>0</v>
      </c>
      <c r="N148" s="34">
        <f>'LEMBAR PENILAIAN'!Q166</f>
        <v>0</v>
      </c>
      <c r="O148" s="34">
        <f>'LEMBAR PENILAIAN'!R166</f>
        <v>0</v>
      </c>
      <c r="P148" s="34">
        <f>'LEMBAR PENILAIAN'!S166</f>
        <v>0</v>
      </c>
      <c r="Q148" s="34">
        <f>'LEMBAR PENILAIAN'!T166</f>
        <v>0</v>
      </c>
      <c r="R148" s="34">
        <f>'LEMBAR PENILAIAN'!U166</f>
        <v>0</v>
      </c>
      <c r="S148" s="34">
        <f>'LEMBAR PENILAIAN'!V166</f>
        <v>0</v>
      </c>
      <c r="T148" s="34">
        <f>'LEMBAR PENILAIAN'!W166</f>
        <v>0</v>
      </c>
      <c r="U148" s="34">
        <f>'LEMBAR PENILAIAN'!X166</f>
        <v>0</v>
      </c>
    </row>
    <row r="149" spans="1:21" x14ac:dyDescent="0.3">
      <c r="A149" s="61"/>
      <c r="B149" s="61"/>
      <c r="C149" s="33">
        <v>4</v>
      </c>
      <c r="D149" s="34">
        <f>'LEMBAR PENILAIAN'!G167</f>
        <v>8</v>
      </c>
      <c r="E149" s="34">
        <f>'LEMBAR PENILAIAN'!H167</f>
        <v>8</v>
      </c>
      <c r="F149" s="34">
        <f>'LEMBAR PENILAIAN'!I167</f>
        <v>8</v>
      </c>
      <c r="G149" s="34">
        <f>'LEMBAR PENILAIAN'!J167</f>
        <v>0</v>
      </c>
      <c r="H149" s="34">
        <f>'LEMBAR PENILAIAN'!K167</f>
        <v>0</v>
      </c>
      <c r="I149" s="34">
        <f>'LEMBAR PENILAIAN'!L167</f>
        <v>0</v>
      </c>
      <c r="J149" s="34">
        <f>'LEMBAR PENILAIAN'!M167</f>
        <v>0</v>
      </c>
      <c r="K149" s="34">
        <f>'LEMBAR PENILAIAN'!N167</f>
        <v>0</v>
      </c>
      <c r="L149" s="34">
        <f>'LEMBAR PENILAIAN'!O167</f>
        <v>0</v>
      </c>
      <c r="M149" s="34">
        <f>'LEMBAR PENILAIAN'!P167</f>
        <v>0</v>
      </c>
      <c r="N149" s="34">
        <f>'LEMBAR PENILAIAN'!Q167</f>
        <v>0</v>
      </c>
      <c r="O149" s="34">
        <f>'LEMBAR PENILAIAN'!R167</f>
        <v>0</v>
      </c>
      <c r="P149" s="34">
        <f>'LEMBAR PENILAIAN'!S167</f>
        <v>0</v>
      </c>
      <c r="Q149" s="34">
        <f>'LEMBAR PENILAIAN'!T167</f>
        <v>0</v>
      </c>
      <c r="R149" s="34">
        <f>'LEMBAR PENILAIAN'!U167</f>
        <v>0</v>
      </c>
      <c r="S149" s="34">
        <f>'LEMBAR PENILAIAN'!V167</f>
        <v>0</v>
      </c>
      <c r="T149" s="34">
        <f>'LEMBAR PENILAIAN'!W167</f>
        <v>0</v>
      </c>
      <c r="U149" s="34">
        <f>'LEMBAR PENILAIAN'!X167</f>
        <v>0</v>
      </c>
    </row>
    <row r="150" spans="1:21" x14ac:dyDescent="0.3">
      <c r="A150" s="61"/>
      <c r="B150" s="61"/>
      <c r="C150" s="33">
        <v>5</v>
      </c>
      <c r="D150" s="34">
        <f>'LEMBAR PENILAIAN'!G168</f>
        <v>6</v>
      </c>
      <c r="E150" s="34">
        <f>'LEMBAR PENILAIAN'!H168</f>
        <v>6</v>
      </c>
      <c r="F150" s="34">
        <f>'LEMBAR PENILAIAN'!I168</f>
        <v>7</v>
      </c>
      <c r="G150" s="34">
        <f>'LEMBAR PENILAIAN'!J168</f>
        <v>0</v>
      </c>
      <c r="H150" s="34">
        <f>'LEMBAR PENILAIAN'!K168</f>
        <v>0</v>
      </c>
      <c r="I150" s="34">
        <f>'LEMBAR PENILAIAN'!L168</f>
        <v>0</v>
      </c>
      <c r="J150" s="34">
        <f>'LEMBAR PENILAIAN'!M168</f>
        <v>0</v>
      </c>
      <c r="K150" s="34">
        <f>'LEMBAR PENILAIAN'!N168</f>
        <v>0</v>
      </c>
      <c r="L150" s="34">
        <f>'LEMBAR PENILAIAN'!O168</f>
        <v>0</v>
      </c>
      <c r="M150" s="34">
        <f>'LEMBAR PENILAIAN'!P168</f>
        <v>0</v>
      </c>
      <c r="N150" s="34">
        <f>'LEMBAR PENILAIAN'!Q168</f>
        <v>0</v>
      </c>
      <c r="O150" s="34">
        <f>'LEMBAR PENILAIAN'!R168</f>
        <v>0</v>
      </c>
      <c r="P150" s="34">
        <f>'LEMBAR PENILAIAN'!S168</f>
        <v>0</v>
      </c>
      <c r="Q150" s="34">
        <f>'LEMBAR PENILAIAN'!T168</f>
        <v>0</v>
      </c>
      <c r="R150" s="34">
        <f>'LEMBAR PENILAIAN'!U168</f>
        <v>0</v>
      </c>
      <c r="S150" s="34">
        <f>'LEMBAR PENILAIAN'!V168</f>
        <v>0</v>
      </c>
      <c r="T150" s="34">
        <f>'LEMBAR PENILAIAN'!W168</f>
        <v>0</v>
      </c>
      <c r="U150" s="34">
        <f>'LEMBAR PENILAIAN'!X168</f>
        <v>0</v>
      </c>
    </row>
    <row r="151" spans="1:21" x14ac:dyDescent="0.3">
      <c r="A151" s="61"/>
      <c r="B151" s="61"/>
      <c r="C151" s="33">
        <v>6</v>
      </c>
      <c r="D151" s="34">
        <f>'LEMBAR PENILAIAN'!G169</f>
        <v>7</v>
      </c>
      <c r="E151" s="34">
        <f>'LEMBAR PENILAIAN'!H169</f>
        <v>7</v>
      </c>
      <c r="F151" s="34">
        <f>'LEMBAR PENILAIAN'!I169</f>
        <v>8</v>
      </c>
      <c r="G151" s="34">
        <f>'LEMBAR PENILAIAN'!J169</f>
        <v>0</v>
      </c>
      <c r="H151" s="34">
        <f>'LEMBAR PENILAIAN'!K169</f>
        <v>0</v>
      </c>
      <c r="I151" s="34">
        <f>'LEMBAR PENILAIAN'!L169</f>
        <v>0</v>
      </c>
      <c r="J151" s="34">
        <f>'LEMBAR PENILAIAN'!M169</f>
        <v>0</v>
      </c>
      <c r="K151" s="34">
        <f>'LEMBAR PENILAIAN'!N169</f>
        <v>0</v>
      </c>
      <c r="L151" s="34">
        <f>'LEMBAR PENILAIAN'!O169</f>
        <v>0</v>
      </c>
      <c r="M151" s="34">
        <f>'LEMBAR PENILAIAN'!P169</f>
        <v>0</v>
      </c>
      <c r="N151" s="34">
        <f>'LEMBAR PENILAIAN'!Q169</f>
        <v>0</v>
      </c>
      <c r="O151" s="34">
        <f>'LEMBAR PENILAIAN'!R169</f>
        <v>0</v>
      </c>
      <c r="P151" s="34">
        <f>'LEMBAR PENILAIAN'!S169</f>
        <v>0</v>
      </c>
      <c r="Q151" s="34">
        <f>'LEMBAR PENILAIAN'!T169</f>
        <v>0</v>
      </c>
      <c r="R151" s="34">
        <f>'LEMBAR PENILAIAN'!U169</f>
        <v>0</v>
      </c>
      <c r="S151" s="34">
        <f>'LEMBAR PENILAIAN'!V169</f>
        <v>0</v>
      </c>
      <c r="T151" s="34">
        <f>'LEMBAR PENILAIAN'!W169</f>
        <v>0</v>
      </c>
      <c r="U151" s="34">
        <f>'LEMBAR PENILAIAN'!X169</f>
        <v>0</v>
      </c>
    </row>
    <row r="152" spans="1:21" x14ac:dyDescent="0.3">
      <c r="A152" s="61"/>
      <c r="B152" s="61"/>
      <c r="C152" s="33">
        <v>7</v>
      </c>
      <c r="D152" s="34">
        <f>'LEMBAR PENILAIAN'!G170</f>
        <v>8</v>
      </c>
      <c r="E152" s="34">
        <f>'LEMBAR PENILAIAN'!H170</f>
        <v>6</v>
      </c>
      <c r="F152" s="34">
        <f>'LEMBAR PENILAIAN'!I170</f>
        <v>6</v>
      </c>
      <c r="G152" s="34">
        <f>'LEMBAR PENILAIAN'!J170</f>
        <v>0</v>
      </c>
      <c r="H152" s="34">
        <f>'LEMBAR PENILAIAN'!K170</f>
        <v>0</v>
      </c>
      <c r="I152" s="34">
        <f>'LEMBAR PENILAIAN'!L170</f>
        <v>0</v>
      </c>
      <c r="J152" s="34">
        <f>'LEMBAR PENILAIAN'!M170</f>
        <v>0</v>
      </c>
      <c r="K152" s="34">
        <f>'LEMBAR PENILAIAN'!N170</f>
        <v>0</v>
      </c>
      <c r="L152" s="34">
        <f>'LEMBAR PENILAIAN'!O170</f>
        <v>0</v>
      </c>
      <c r="M152" s="34">
        <f>'LEMBAR PENILAIAN'!P170</f>
        <v>0</v>
      </c>
      <c r="N152" s="34">
        <f>'LEMBAR PENILAIAN'!Q170</f>
        <v>0</v>
      </c>
      <c r="O152" s="34">
        <f>'LEMBAR PENILAIAN'!R170</f>
        <v>0</v>
      </c>
      <c r="P152" s="34">
        <f>'LEMBAR PENILAIAN'!S170</f>
        <v>0</v>
      </c>
      <c r="Q152" s="34">
        <f>'LEMBAR PENILAIAN'!T170</f>
        <v>0</v>
      </c>
      <c r="R152" s="34">
        <f>'LEMBAR PENILAIAN'!U170</f>
        <v>0</v>
      </c>
      <c r="S152" s="34">
        <f>'LEMBAR PENILAIAN'!V170</f>
        <v>0</v>
      </c>
      <c r="T152" s="34">
        <f>'LEMBAR PENILAIAN'!W170</f>
        <v>0</v>
      </c>
      <c r="U152" s="34">
        <f>'LEMBAR PENILAIAN'!X170</f>
        <v>0</v>
      </c>
    </row>
    <row r="153" spans="1:21" x14ac:dyDescent="0.3">
      <c r="A153" s="61"/>
      <c r="B153" s="61"/>
      <c r="C153" s="33">
        <v>8</v>
      </c>
      <c r="D153" s="34">
        <f>'LEMBAR PENILAIAN'!G171</f>
        <v>7</v>
      </c>
      <c r="E153" s="34">
        <f>'LEMBAR PENILAIAN'!H171</f>
        <v>7</v>
      </c>
      <c r="F153" s="34">
        <f>'LEMBAR PENILAIAN'!I171</f>
        <v>7</v>
      </c>
      <c r="G153" s="34">
        <f>'LEMBAR PENILAIAN'!J171</f>
        <v>0</v>
      </c>
      <c r="H153" s="34">
        <f>'LEMBAR PENILAIAN'!K171</f>
        <v>0</v>
      </c>
      <c r="I153" s="34">
        <f>'LEMBAR PENILAIAN'!L171</f>
        <v>0</v>
      </c>
      <c r="J153" s="34">
        <f>'LEMBAR PENILAIAN'!M171</f>
        <v>0</v>
      </c>
      <c r="K153" s="34">
        <f>'LEMBAR PENILAIAN'!N171</f>
        <v>0</v>
      </c>
      <c r="L153" s="34">
        <f>'LEMBAR PENILAIAN'!O171</f>
        <v>0</v>
      </c>
      <c r="M153" s="34">
        <f>'LEMBAR PENILAIAN'!P171</f>
        <v>0</v>
      </c>
      <c r="N153" s="34">
        <f>'LEMBAR PENILAIAN'!Q171</f>
        <v>0</v>
      </c>
      <c r="O153" s="34">
        <f>'LEMBAR PENILAIAN'!R171</f>
        <v>0</v>
      </c>
      <c r="P153" s="34">
        <f>'LEMBAR PENILAIAN'!S171</f>
        <v>0</v>
      </c>
      <c r="Q153" s="34">
        <f>'LEMBAR PENILAIAN'!T171</f>
        <v>0</v>
      </c>
      <c r="R153" s="34">
        <f>'LEMBAR PENILAIAN'!U171</f>
        <v>0</v>
      </c>
      <c r="S153" s="34">
        <f>'LEMBAR PENILAIAN'!V171</f>
        <v>0</v>
      </c>
      <c r="T153" s="34">
        <f>'LEMBAR PENILAIAN'!W171</f>
        <v>0</v>
      </c>
      <c r="U153" s="34">
        <f>'LEMBAR PENILAIAN'!X171</f>
        <v>0</v>
      </c>
    </row>
    <row r="154" spans="1:21" x14ac:dyDescent="0.3">
      <c r="A154" s="61"/>
      <c r="B154" s="61"/>
      <c r="C154" s="33">
        <v>9</v>
      </c>
      <c r="D154" s="34">
        <f>'LEMBAR PENILAIAN'!G172</f>
        <v>8</v>
      </c>
      <c r="E154" s="34">
        <f>'LEMBAR PENILAIAN'!H172</f>
        <v>7</v>
      </c>
      <c r="F154" s="34">
        <f>'LEMBAR PENILAIAN'!I172</f>
        <v>8</v>
      </c>
      <c r="G154" s="34">
        <f>'LEMBAR PENILAIAN'!J172</f>
        <v>0</v>
      </c>
      <c r="H154" s="34">
        <f>'LEMBAR PENILAIAN'!K172</f>
        <v>0</v>
      </c>
      <c r="I154" s="34">
        <f>'LEMBAR PENILAIAN'!L172</f>
        <v>0</v>
      </c>
      <c r="J154" s="34">
        <f>'LEMBAR PENILAIAN'!M172</f>
        <v>0</v>
      </c>
      <c r="K154" s="34">
        <f>'LEMBAR PENILAIAN'!N172</f>
        <v>0</v>
      </c>
      <c r="L154" s="34">
        <f>'LEMBAR PENILAIAN'!O172</f>
        <v>0</v>
      </c>
      <c r="M154" s="34">
        <f>'LEMBAR PENILAIAN'!P172</f>
        <v>0</v>
      </c>
      <c r="N154" s="34">
        <f>'LEMBAR PENILAIAN'!Q172</f>
        <v>0</v>
      </c>
      <c r="O154" s="34">
        <f>'LEMBAR PENILAIAN'!R172</f>
        <v>0</v>
      </c>
      <c r="P154" s="34">
        <f>'LEMBAR PENILAIAN'!S172</f>
        <v>0</v>
      </c>
      <c r="Q154" s="34">
        <f>'LEMBAR PENILAIAN'!T172</f>
        <v>0</v>
      </c>
      <c r="R154" s="34">
        <f>'LEMBAR PENILAIAN'!U172</f>
        <v>0</v>
      </c>
      <c r="S154" s="34">
        <f>'LEMBAR PENILAIAN'!V172</f>
        <v>0</v>
      </c>
      <c r="T154" s="34">
        <f>'LEMBAR PENILAIAN'!W172</f>
        <v>0</v>
      </c>
      <c r="U154" s="34">
        <f>'LEMBAR PENILAIAN'!X172</f>
        <v>0</v>
      </c>
    </row>
    <row r="155" spans="1:21" x14ac:dyDescent="0.3">
      <c r="A155" s="61"/>
      <c r="B155" s="60">
        <v>17</v>
      </c>
      <c r="C155" s="33">
        <v>1</v>
      </c>
      <c r="D155" s="34">
        <f>'LEMBAR PENILAIAN'!G173</f>
        <v>8</v>
      </c>
      <c r="E155" s="34">
        <f>'LEMBAR PENILAIAN'!H173</f>
        <v>7</v>
      </c>
      <c r="F155" s="34">
        <f>'LEMBAR PENILAIAN'!I173</f>
        <v>7</v>
      </c>
      <c r="G155" s="34">
        <f>'LEMBAR PENILAIAN'!J173</f>
        <v>0</v>
      </c>
      <c r="H155" s="34">
        <f>'LEMBAR PENILAIAN'!K173</f>
        <v>0</v>
      </c>
      <c r="I155" s="34">
        <f>'LEMBAR PENILAIAN'!L173</f>
        <v>0</v>
      </c>
      <c r="J155" s="34">
        <f>'LEMBAR PENILAIAN'!M173</f>
        <v>0</v>
      </c>
      <c r="K155" s="34">
        <f>'LEMBAR PENILAIAN'!N173</f>
        <v>0</v>
      </c>
      <c r="L155" s="34">
        <f>'LEMBAR PENILAIAN'!O173</f>
        <v>0</v>
      </c>
      <c r="M155" s="34">
        <f>'LEMBAR PENILAIAN'!P173</f>
        <v>0</v>
      </c>
      <c r="N155" s="34">
        <f>'LEMBAR PENILAIAN'!Q173</f>
        <v>0</v>
      </c>
      <c r="O155" s="34">
        <f>'LEMBAR PENILAIAN'!R173</f>
        <v>0</v>
      </c>
      <c r="P155" s="34">
        <f>'LEMBAR PENILAIAN'!S173</f>
        <v>0</v>
      </c>
      <c r="Q155" s="34">
        <f>'LEMBAR PENILAIAN'!T173</f>
        <v>0</v>
      </c>
      <c r="R155" s="34">
        <f>'LEMBAR PENILAIAN'!U173</f>
        <v>0</v>
      </c>
      <c r="S155" s="34">
        <f>'LEMBAR PENILAIAN'!V173</f>
        <v>0</v>
      </c>
      <c r="T155" s="34">
        <f>'LEMBAR PENILAIAN'!W173</f>
        <v>0</v>
      </c>
      <c r="U155" s="34">
        <f>'LEMBAR PENILAIAN'!X173</f>
        <v>0</v>
      </c>
    </row>
    <row r="156" spans="1:21" x14ac:dyDescent="0.3">
      <c r="A156" s="61"/>
      <c r="B156" s="61"/>
      <c r="C156" s="33">
        <v>2</v>
      </c>
      <c r="D156" s="34">
        <f>'LEMBAR PENILAIAN'!G174</f>
        <v>9</v>
      </c>
      <c r="E156" s="34">
        <f>'LEMBAR PENILAIAN'!H174</f>
        <v>7</v>
      </c>
      <c r="F156" s="34">
        <f>'LEMBAR PENILAIAN'!I174</f>
        <v>8</v>
      </c>
      <c r="G156" s="34">
        <f>'LEMBAR PENILAIAN'!J174</f>
        <v>0</v>
      </c>
      <c r="H156" s="34">
        <f>'LEMBAR PENILAIAN'!K174</f>
        <v>0</v>
      </c>
      <c r="I156" s="34">
        <f>'LEMBAR PENILAIAN'!L174</f>
        <v>0</v>
      </c>
      <c r="J156" s="34">
        <f>'LEMBAR PENILAIAN'!M174</f>
        <v>0</v>
      </c>
      <c r="K156" s="34">
        <f>'LEMBAR PENILAIAN'!N174</f>
        <v>0</v>
      </c>
      <c r="L156" s="34">
        <f>'LEMBAR PENILAIAN'!O174</f>
        <v>0</v>
      </c>
      <c r="M156" s="34">
        <f>'LEMBAR PENILAIAN'!P174</f>
        <v>0</v>
      </c>
      <c r="N156" s="34">
        <f>'LEMBAR PENILAIAN'!Q174</f>
        <v>0</v>
      </c>
      <c r="O156" s="34">
        <f>'LEMBAR PENILAIAN'!R174</f>
        <v>0</v>
      </c>
      <c r="P156" s="34">
        <f>'LEMBAR PENILAIAN'!S174</f>
        <v>0</v>
      </c>
      <c r="Q156" s="34">
        <f>'LEMBAR PENILAIAN'!T174</f>
        <v>0</v>
      </c>
      <c r="R156" s="34">
        <f>'LEMBAR PENILAIAN'!U174</f>
        <v>0</v>
      </c>
      <c r="S156" s="34">
        <f>'LEMBAR PENILAIAN'!V174</f>
        <v>0</v>
      </c>
      <c r="T156" s="34">
        <f>'LEMBAR PENILAIAN'!W174</f>
        <v>0</v>
      </c>
      <c r="U156" s="34">
        <f>'LEMBAR PENILAIAN'!X174</f>
        <v>0</v>
      </c>
    </row>
    <row r="157" spans="1:21" x14ac:dyDescent="0.3">
      <c r="A157" s="61"/>
      <c r="B157" s="61"/>
      <c r="C157" s="33">
        <v>3</v>
      </c>
      <c r="D157" s="34">
        <f>'LEMBAR PENILAIAN'!G175</f>
        <v>7</v>
      </c>
      <c r="E157" s="34">
        <f>'LEMBAR PENILAIAN'!H175</f>
        <v>6</v>
      </c>
      <c r="F157" s="34">
        <f>'LEMBAR PENILAIAN'!I175</f>
        <v>7</v>
      </c>
      <c r="G157" s="34">
        <f>'LEMBAR PENILAIAN'!J175</f>
        <v>0</v>
      </c>
      <c r="H157" s="34">
        <f>'LEMBAR PENILAIAN'!K175</f>
        <v>0</v>
      </c>
      <c r="I157" s="34">
        <f>'LEMBAR PENILAIAN'!L175</f>
        <v>0</v>
      </c>
      <c r="J157" s="34">
        <f>'LEMBAR PENILAIAN'!M175</f>
        <v>0</v>
      </c>
      <c r="K157" s="34">
        <f>'LEMBAR PENILAIAN'!N175</f>
        <v>0</v>
      </c>
      <c r="L157" s="34">
        <f>'LEMBAR PENILAIAN'!O175</f>
        <v>0</v>
      </c>
      <c r="M157" s="34">
        <f>'LEMBAR PENILAIAN'!P175</f>
        <v>0</v>
      </c>
      <c r="N157" s="34">
        <f>'LEMBAR PENILAIAN'!Q175</f>
        <v>0</v>
      </c>
      <c r="O157" s="34">
        <f>'LEMBAR PENILAIAN'!R175</f>
        <v>0</v>
      </c>
      <c r="P157" s="34">
        <f>'LEMBAR PENILAIAN'!S175</f>
        <v>0</v>
      </c>
      <c r="Q157" s="34">
        <f>'LEMBAR PENILAIAN'!T175</f>
        <v>0</v>
      </c>
      <c r="R157" s="34">
        <f>'LEMBAR PENILAIAN'!U175</f>
        <v>0</v>
      </c>
      <c r="S157" s="34">
        <f>'LEMBAR PENILAIAN'!V175</f>
        <v>0</v>
      </c>
      <c r="T157" s="34">
        <f>'LEMBAR PENILAIAN'!W175</f>
        <v>0</v>
      </c>
      <c r="U157" s="34">
        <f>'LEMBAR PENILAIAN'!X175</f>
        <v>0</v>
      </c>
    </row>
    <row r="158" spans="1:21" x14ac:dyDescent="0.3">
      <c r="A158" s="61"/>
      <c r="B158" s="61"/>
      <c r="C158" s="33">
        <v>4</v>
      </c>
      <c r="D158" s="34">
        <f>'LEMBAR PENILAIAN'!G176</f>
        <v>7</v>
      </c>
      <c r="E158" s="34">
        <f>'LEMBAR PENILAIAN'!H176</f>
        <v>6</v>
      </c>
      <c r="F158" s="34">
        <f>'LEMBAR PENILAIAN'!I176</f>
        <v>9</v>
      </c>
      <c r="G158" s="34">
        <f>'LEMBAR PENILAIAN'!J176</f>
        <v>0</v>
      </c>
      <c r="H158" s="34">
        <f>'LEMBAR PENILAIAN'!K176</f>
        <v>0</v>
      </c>
      <c r="I158" s="34">
        <f>'LEMBAR PENILAIAN'!L176</f>
        <v>0</v>
      </c>
      <c r="J158" s="34">
        <f>'LEMBAR PENILAIAN'!M176</f>
        <v>0</v>
      </c>
      <c r="K158" s="34">
        <f>'LEMBAR PENILAIAN'!N176</f>
        <v>0</v>
      </c>
      <c r="L158" s="34">
        <f>'LEMBAR PENILAIAN'!O176</f>
        <v>0</v>
      </c>
      <c r="M158" s="34">
        <f>'LEMBAR PENILAIAN'!P176</f>
        <v>0</v>
      </c>
      <c r="N158" s="34">
        <f>'LEMBAR PENILAIAN'!Q176</f>
        <v>0</v>
      </c>
      <c r="O158" s="34">
        <f>'LEMBAR PENILAIAN'!R176</f>
        <v>0</v>
      </c>
      <c r="P158" s="34">
        <f>'LEMBAR PENILAIAN'!S176</f>
        <v>0</v>
      </c>
      <c r="Q158" s="34">
        <f>'LEMBAR PENILAIAN'!T176</f>
        <v>0</v>
      </c>
      <c r="R158" s="34">
        <f>'LEMBAR PENILAIAN'!U176</f>
        <v>0</v>
      </c>
      <c r="S158" s="34">
        <f>'LEMBAR PENILAIAN'!V176</f>
        <v>0</v>
      </c>
      <c r="T158" s="34">
        <f>'LEMBAR PENILAIAN'!W176</f>
        <v>0</v>
      </c>
      <c r="U158" s="34">
        <f>'LEMBAR PENILAIAN'!X176</f>
        <v>0</v>
      </c>
    </row>
    <row r="159" spans="1:21" x14ac:dyDescent="0.3">
      <c r="A159" s="61"/>
      <c r="B159" s="61"/>
      <c r="C159" s="33">
        <v>5</v>
      </c>
      <c r="D159" s="34">
        <f>'LEMBAR PENILAIAN'!G177</f>
        <v>7</v>
      </c>
      <c r="E159" s="34">
        <f>'LEMBAR PENILAIAN'!H177</f>
        <v>7</v>
      </c>
      <c r="F159" s="34">
        <f>'LEMBAR PENILAIAN'!I177</f>
        <v>8</v>
      </c>
      <c r="G159" s="34">
        <f>'LEMBAR PENILAIAN'!J177</f>
        <v>0</v>
      </c>
      <c r="H159" s="34">
        <f>'LEMBAR PENILAIAN'!K177</f>
        <v>0</v>
      </c>
      <c r="I159" s="34">
        <f>'LEMBAR PENILAIAN'!L177</f>
        <v>0</v>
      </c>
      <c r="J159" s="34">
        <f>'LEMBAR PENILAIAN'!M177</f>
        <v>0</v>
      </c>
      <c r="K159" s="34">
        <f>'LEMBAR PENILAIAN'!N177</f>
        <v>0</v>
      </c>
      <c r="L159" s="34">
        <f>'LEMBAR PENILAIAN'!O177</f>
        <v>0</v>
      </c>
      <c r="M159" s="34">
        <f>'LEMBAR PENILAIAN'!P177</f>
        <v>0</v>
      </c>
      <c r="N159" s="34">
        <f>'LEMBAR PENILAIAN'!Q177</f>
        <v>0</v>
      </c>
      <c r="O159" s="34">
        <f>'LEMBAR PENILAIAN'!R177</f>
        <v>0</v>
      </c>
      <c r="P159" s="34">
        <f>'LEMBAR PENILAIAN'!S177</f>
        <v>0</v>
      </c>
      <c r="Q159" s="34">
        <f>'LEMBAR PENILAIAN'!T177</f>
        <v>0</v>
      </c>
      <c r="R159" s="34">
        <f>'LEMBAR PENILAIAN'!U177</f>
        <v>0</v>
      </c>
      <c r="S159" s="34">
        <f>'LEMBAR PENILAIAN'!V177</f>
        <v>0</v>
      </c>
      <c r="T159" s="34">
        <f>'LEMBAR PENILAIAN'!W177</f>
        <v>0</v>
      </c>
      <c r="U159" s="34">
        <f>'LEMBAR PENILAIAN'!X177</f>
        <v>0</v>
      </c>
    </row>
    <row r="160" spans="1:21" x14ac:dyDescent="0.3">
      <c r="A160" s="61"/>
      <c r="B160" s="61"/>
      <c r="C160" s="33">
        <v>6</v>
      </c>
      <c r="D160" s="34">
        <f>'LEMBAR PENILAIAN'!G178</f>
        <v>7</v>
      </c>
      <c r="E160" s="34">
        <f>'LEMBAR PENILAIAN'!H178</f>
        <v>7</v>
      </c>
      <c r="F160" s="34">
        <f>'LEMBAR PENILAIAN'!I178</f>
        <v>8</v>
      </c>
      <c r="G160" s="34">
        <f>'LEMBAR PENILAIAN'!J178</f>
        <v>0</v>
      </c>
      <c r="H160" s="34">
        <f>'LEMBAR PENILAIAN'!K178</f>
        <v>0</v>
      </c>
      <c r="I160" s="34">
        <f>'LEMBAR PENILAIAN'!L178</f>
        <v>0</v>
      </c>
      <c r="J160" s="34">
        <f>'LEMBAR PENILAIAN'!M178</f>
        <v>0</v>
      </c>
      <c r="K160" s="34">
        <f>'LEMBAR PENILAIAN'!N178</f>
        <v>0</v>
      </c>
      <c r="L160" s="34">
        <f>'LEMBAR PENILAIAN'!O178</f>
        <v>0</v>
      </c>
      <c r="M160" s="34">
        <f>'LEMBAR PENILAIAN'!P178</f>
        <v>0</v>
      </c>
      <c r="N160" s="34">
        <f>'LEMBAR PENILAIAN'!Q178</f>
        <v>0</v>
      </c>
      <c r="O160" s="34">
        <f>'LEMBAR PENILAIAN'!R178</f>
        <v>0</v>
      </c>
      <c r="P160" s="34">
        <f>'LEMBAR PENILAIAN'!S178</f>
        <v>0</v>
      </c>
      <c r="Q160" s="34">
        <f>'LEMBAR PENILAIAN'!T178</f>
        <v>0</v>
      </c>
      <c r="R160" s="34">
        <f>'LEMBAR PENILAIAN'!U178</f>
        <v>0</v>
      </c>
      <c r="S160" s="34">
        <f>'LEMBAR PENILAIAN'!V178</f>
        <v>0</v>
      </c>
      <c r="T160" s="34">
        <f>'LEMBAR PENILAIAN'!W178</f>
        <v>0</v>
      </c>
      <c r="U160" s="34">
        <f>'LEMBAR PENILAIAN'!X178</f>
        <v>0</v>
      </c>
    </row>
    <row r="161" spans="1:21" x14ac:dyDescent="0.3">
      <c r="A161" s="61"/>
      <c r="B161" s="61"/>
      <c r="C161" s="33">
        <v>7</v>
      </c>
      <c r="D161" s="34">
        <f>'LEMBAR PENILAIAN'!G179</f>
        <v>8</v>
      </c>
      <c r="E161" s="34">
        <f>'LEMBAR PENILAIAN'!H179</f>
        <v>6</v>
      </c>
      <c r="F161" s="34">
        <f>'LEMBAR PENILAIAN'!I179</f>
        <v>8</v>
      </c>
      <c r="G161" s="34">
        <f>'LEMBAR PENILAIAN'!J179</f>
        <v>0</v>
      </c>
      <c r="H161" s="34">
        <f>'LEMBAR PENILAIAN'!K179</f>
        <v>0</v>
      </c>
      <c r="I161" s="34">
        <f>'LEMBAR PENILAIAN'!L179</f>
        <v>0</v>
      </c>
      <c r="J161" s="34">
        <f>'LEMBAR PENILAIAN'!M179</f>
        <v>0</v>
      </c>
      <c r="K161" s="34">
        <f>'LEMBAR PENILAIAN'!N179</f>
        <v>0</v>
      </c>
      <c r="L161" s="34">
        <f>'LEMBAR PENILAIAN'!O179</f>
        <v>0</v>
      </c>
      <c r="M161" s="34">
        <f>'LEMBAR PENILAIAN'!P179</f>
        <v>0</v>
      </c>
      <c r="N161" s="34">
        <f>'LEMBAR PENILAIAN'!Q179</f>
        <v>0</v>
      </c>
      <c r="O161" s="34">
        <f>'LEMBAR PENILAIAN'!R179</f>
        <v>0</v>
      </c>
      <c r="P161" s="34">
        <f>'LEMBAR PENILAIAN'!S179</f>
        <v>0</v>
      </c>
      <c r="Q161" s="34">
        <f>'LEMBAR PENILAIAN'!T179</f>
        <v>0</v>
      </c>
      <c r="R161" s="34">
        <f>'LEMBAR PENILAIAN'!U179</f>
        <v>0</v>
      </c>
      <c r="S161" s="34">
        <f>'LEMBAR PENILAIAN'!V179</f>
        <v>0</v>
      </c>
      <c r="T161" s="34">
        <f>'LEMBAR PENILAIAN'!W179</f>
        <v>0</v>
      </c>
      <c r="U161" s="34">
        <f>'LEMBAR PENILAIAN'!X179</f>
        <v>0</v>
      </c>
    </row>
    <row r="162" spans="1:21" x14ac:dyDescent="0.3">
      <c r="A162" s="61"/>
      <c r="B162" s="61"/>
      <c r="C162" s="33">
        <v>8</v>
      </c>
      <c r="D162" s="34">
        <f>'LEMBAR PENILAIAN'!G180</f>
        <v>7</v>
      </c>
      <c r="E162" s="34">
        <f>'LEMBAR PENILAIAN'!H180</f>
        <v>7</v>
      </c>
      <c r="F162" s="34">
        <f>'LEMBAR PENILAIAN'!I180</f>
        <v>8</v>
      </c>
      <c r="G162" s="34">
        <f>'LEMBAR PENILAIAN'!J180</f>
        <v>0</v>
      </c>
      <c r="H162" s="34">
        <f>'LEMBAR PENILAIAN'!K180</f>
        <v>0</v>
      </c>
      <c r="I162" s="34">
        <f>'LEMBAR PENILAIAN'!L180</f>
        <v>0</v>
      </c>
      <c r="J162" s="34">
        <f>'LEMBAR PENILAIAN'!M180</f>
        <v>0</v>
      </c>
      <c r="K162" s="34">
        <f>'LEMBAR PENILAIAN'!N180</f>
        <v>0</v>
      </c>
      <c r="L162" s="34">
        <f>'LEMBAR PENILAIAN'!O180</f>
        <v>0</v>
      </c>
      <c r="M162" s="34">
        <f>'LEMBAR PENILAIAN'!P180</f>
        <v>0</v>
      </c>
      <c r="N162" s="34">
        <f>'LEMBAR PENILAIAN'!Q180</f>
        <v>0</v>
      </c>
      <c r="O162" s="34">
        <f>'LEMBAR PENILAIAN'!R180</f>
        <v>0</v>
      </c>
      <c r="P162" s="34">
        <f>'LEMBAR PENILAIAN'!S180</f>
        <v>0</v>
      </c>
      <c r="Q162" s="34">
        <f>'LEMBAR PENILAIAN'!T180</f>
        <v>0</v>
      </c>
      <c r="R162" s="34">
        <f>'LEMBAR PENILAIAN'!U180</f>
        <v>0</v>
      </c>
      <c r="S162" s="34">
        <f>'LEMBAR PENILAIAN'!V180</f>
        <v>0</v>
      </c>
      <c r="T162" s="34">
        <f>'LEMBAR PENILAIAN'!W180</f>
        <v>0</v>
      </c>
      <c r="U162" s="34">
        <f>'LEMBAR PENILAIAN'!X180</f>
        <v>0</v>
      </c>
    </row>
    <row r="163" spans="1:21" x14ac:dyDescent="0.3">
      <c r="A163" s="61"/>
      <c r="B163" s="61"/>
      <c r="C163" s="33">
        <v>9</v>
      </c>
      <c r="D163" s="34">
        <f>'LEMBAR PENILAIAN'!G181</f>
        <v>7</v>
      </c>
      <c r="E163" s="34">
        <f>'LEMBAR PENILAIAN'!H181</f>
        <v>7</v>
      </c>
      <c r="F163" s="34">
        <f>'LEMBAR PENILAIAN'!I181</f>
        <v>8</v>
      </c>
      <c r="G163" s="34">
        <f>'LEMBAR PENILAIAN'!J181</f>
        <v>0</v>
      </c>
      <c r="H163" s="34">
        <f>'LEMBAR PENILAIAN'!K181</f>
        <v>0</v>
      </c>
      <c r="I163" s="34">
        <f>'LEMBAR PENILAIAN'!L181</f>
        <v>0</v>
      </c>
      <c r="J163" s="34">
        <f>'LEMBAR PENILAIAN'!M181</f>
        <v>0</v>
      </c>
      <c r="K163" s="34">
        <f>'LEMBAR PENILAIAN'!N181</f>
        <v>0</v>
      </c>
      <c r="L163" s="34">
        <f>'LEMBAR PENILAIAN'!O181</f>
        <v>0</v>
      </c>
      <c r="M163" s="34">
        <f>'LEMBAR PENILAIAN'!P181</f>
        <v>0</v>
      </c>
      <c r="N163" s="34">
        <f>'LEMBAR PENILAIAN'!Q181</f>
        <v>0</v>
      </c>
      <c r="O163" s="34">
        <f>'LEMBAR PENILAIAN'!R181</f>
        <v>0</v>
      </c>
      <c r="P163" s="34">
        <f>'LEMBAR PENILAIAN'!S181</f>
        <v>0</v>
      </c>
      <c r="Q163" s="34">
        <f>'LEMBAR PENILAIAN'!T181</f>
        <v>0</v>
      </c>
      <c r="R163" s="34">
        <f>'LEMBAR PENILAIAN'!U181</f>
        <v>0</v>
      </c>
      <c r="S163" s="34">
        <f>'LEMBAR PENILAIAN'!V181</f>
        <v>0</v>
      </c>
      <c r="T163" s="34">
        <f>'LEMBAR PENILAIAN'!W181</f>
        <v>0</v>
      </c>
      <c r="U163" s="34">
        <f>'LEMBAR PENILAIAN'!X181</f>
        <v>0</v>
      </c>
    </row>
    <row r="164" spans="1:21" x14ac:dyDescent="0.3">
      <c r="A164" s="61"/>
      <c r="B164" s="60">
        <v>18</v>
      </c>
      <c r="C164" s="33">
        <v>1</v>
      </c>
      <c r="D164" s="34">
        <f>'LEMBAR PENILAIAN'!G182</f>
        <v>8</v>
      </c>
      <c r="E164" s="34">
        <f>'LEMBAR PENILAIAN'!H182</f>
        <v>7</v>
      </c>
      <c r="F164" s="34">
        <f>'LEMBAR PENILAIAN'!I182</f>
        <v>7</v>
      </c>
      <c r="G164" s="34">
        <f>'LEMBAR PENILAIAN'!J182</f>
        <v>0</v>
      </c>
      <c r="H164" s="34">
        <f>'LEMBAR PENILAIAN'!K182</f>
        <v>0</v>
      </c>
      <c r="I164" s="34">
        <f>'LEMBAR PENILAIAN'!L182</f>
        <v>0</v>
      </c>
      <c r="J164" s="34">
        <f>'LEMBAR PENILAIAN'!M182</f>
        <v>0</v>
      </c>
      <c r="K164" s="34">
        <f>'LEMBAR PENILAIAN'!N182</f>
        <v>0</v>
      </c>
      <c r="L164" s="34">
        <f>'LEMBAR PENILAIAN'!O182</f>
        <v>0</v>
      </c>
      <c r="M164" s="34">
        <f>'LEMBAR PENILAIAN'!P182</f>
        <v>0</v>
      </c>
      <c r="N164" s="34">
        <f>'LEMBAR PENILAIAN'!Q182</f>
        <v>0</v>
      </c>
      <c r="O164" s="34">
        <f>'LEMBAR PENILAIAN'!R182</f>
        <v>0</v>
      </c>
      <c r="P164" s="34">
        <f>'LEMBAR PENILAIAN'!S182</f>
        <v>0</v>
      </c>
      <c r="Q164" s="34">
        <f>'LEMBAR PENILAIAN'!T182</f>
        <v>0</v>
      </c>
      <c r="R164" s="34">
        <f>'LEMBAR PENILAIAN'!U182</f>
        <v>0</v>
      </c>
      <c r="S164" s="34">
        <f>'LEMBAR PENILAIAN'!V182</f>
        <v>0</v>
      </c>
      <c r="T164" s="34">
        <f>'LEMBAR PENILAIAN'!W182</f>
        <v>0</v>
      </c>
      <c r="U164" s="34">
        <f>'LEMBAR PENILAIAN'!X182</f>
        <v>0</v>
      </c>
    </row>
    <row r="165" spans="1:21" x14ac:dyDescent="0.3">
      <c r="A165" s="61"/>
      <c r="B165" s="61"/>
      <c r="C165" s="33">
        <v>2</v>
      </c>
      <c r="D165" s="34">
        <f>'LEMBAR PENILAIAN'!G183</f>
        <v>8</v>
      </c>
      <c r="E165" s="34">
        <f>'LEMBAR PENILAIAN'!H183</f>
        <v>7</v>
      </c>
      <c r="F165" s="34">
        <f>'LEMBAR PENILAIAN'!I183</f>
        <v>7</v>
      </c>
      <c r="G165" s="34">
        <f>'LEMBAR PENILAIAN'!J183</f>
        <v>0</v>
      </c>
      <c r="H165" s="34">
        <f>'LEMBAR PENILAIAN'!K183</f>
        <v>0</v>
      </c>
      <c r="I165" s="34">
        <f>'LEMBAR PENILAIAN'!L183</f>
        <v>0</v>
      </c>
      <c r="J165" s="34">
        <f>'LEMBAR PENILAIAN'!M183</f>
        <v>0</v>
      </c>
      <c r="K165" s="34">
        <f>'LEMBAR PENILAIAN'!N183</f>
        <v>0</v>
      </c>
      <c r="L165" s="34">
        <f>'LEMBAR PENILAIAN'!O183</f>
        <v>0</v>
      </c>
      <c r="M165" s="34">
        <f>'LEMBAR PENILAIAN'!P183</f>
        <v>0</v>
      </c>
      <c r="N165" s="34">
        <f>'LEMBAR PENILAIAN'!Q183</f>
        <v>0</v>
      </c>
      <c r="O165" s="34">
        <f>'LEMBAR PENILAIAN'!R183</f>
        <v>0</v>
      </c>
      <c r="P165" s="34">
        <f>'LEMBAR PENILAIAN'!S183</f>
        <v>0</v>
      </c>
      <c r="Q165" s="34">
        <f>'LEMBAR PENILAIAN'!T183</f>
        <v>0</v>
      </c>
      <c r="R165" s="34">
        <f>'LEMBAR PENILAIAN'!U183</f>
        <v>0</v>
      </c>
      <c r="S165" s="34">
        <f>'LEMBAR PENILAIAN'!V183</f>
        <v>0</v>
      </c>
      <c r="T165" s="34">
        <f>'LEMBAR PENILAIAN'!W183</f>
        <v>0</v>
      </c>
      <c r="U165" s="34">
        <f>'LEMBAR PENILAIAN'!X183</f>
        <v>0</v>
      </c>
    </row>
    <row r="166" spans="1:21" x14ac:dyDescent="0.3">
      <c r="A166" s="61"/>
      <c r="B166" s="61"/>
      <c r="C166" s="33">
        <v>3</v>
      </c>
      <c r="D166" s="34">
        <f>'LEMBAR PENILAIAN'!G184</f>
        <v>7</v>
      </c>
      <c r="E166" s="34">
        <f>'LEMBAR PENILAIAN'!H184</f>
        <v>7</v>
      </c>
      <c r="F166" s="34">
        <f>'LEMBAR PENILAIAN'!I184</f>
        <v>7</v>
      </c>
      <c r="G166" s="34">
        <f>'LEMBAR PENILAIAN'!J184</f>
        <v>0</v>
      </c>
      <c r="H166" s="34">
        <f>'LEMBAR PENILAIAN'!K184</f>
        <v>0</v>
      </c>
      <c r="I166" s="34">
        <f>'LEMBAR PENILAIAN'!L184</f>
        <v>0</v>
      </c>
      <c r="J166" s="34">
        <f>'LEMBAR PENILAIAN'!M184</f>
        <v>0</v>
      </c>
      <c r="K166" s="34">
        <f>'LEMBAR PENILAIAN'!N184</f>
        <v>0</v>
      </c>
      <c r="L166" s="34">
        <f>'LEMBAR PENILAIAN'!O184</f>
        <v>0</v>
      </c>
      <c r="M166" s="34">
        <f>'LEMBAR PENILAIAN'!P184</f>
        <v>0</v>
      </c>
      <c r="N166" s="34">
        <f>'LEMBAR PENILAIAN'!Q184</f>
        <v>0</v>
      </c>
      <c r="O166" s="34">
        <f>'LEMBAR PENILAIAN'!R184</f>
        <v>0</v>
      </c>
      <c r="P166" s="34">
        <f>'LEMBAR PENILAIAN'!S184</f>
        <v>0</v>
      </c>
      <c r="Q166" s="34">
        <f>'LEMBAR PENILAIAN'!T184</f>
        <v>0</v>
      </c>
      <c r="R166" s="34">
        <f>'LEMBAR PENILAIAN'!U184</f>
        <v>0</v>
      </c>
      <c r="S166" s="34">
        <f>'LEMBAR PENILAIAN'!V184</f>
        <v>0</v>
      </c>
      <c r="T166" s="34">
        <f>'LEMBAR PENILAIAN'!W184</f>
        <v>0</v>
      </c>
      <c r="U166" s="34">
        <f>'LEMBAR PENILAIAN'!X184</f>
        <v>0</v>
      </c>
    </row>
    <row r="167" spans="1:21" x14ac:dyDescent="0.3">
      <c r="A167" s="61"/>
      <c r="B167" s="61"/>
      <c r="C167" s="33">
        <v>4</v>
      </c>
      <c r="D167" s="34">
        <f>'LEMBAR PENILAIAN'!G185</f>
        <v>7</v>
      </c>
      <c r="E167" s="34">
        <f>'LEMBAR PENILAIAN'!H185</f>
        <v>6</v>
      </c>
      <c r="F167" s="34">
        <f>'LEMBAR PENILAIAN'!I185</f>
        <v>7</v>
      </c>
      <c r="G167" s="34">
        <f>'LEMBAR PENILAIAN'!J185</f>
        <v>0</v>
      </c>
      <c r="H167" s="34">
        <f>'LEMBAR PENILAIAN'!K185</f>
        <v>0</v>
      </c>
      <c r="I167" s="34">
        <f>'LEMBAR PENILAIAN'!L185</f>
        <v>0</v>
      </c>
      <c r="J167" s="34">
        <f>'LEMBAR PENILAIAN'!M185</f>
        <v>0</v>
      </c>
      <c r="K167" s="34">
        <f>'LEMBAR PENILAIAN'!N185</f>
        <v>0</v>
      </c>
      <c r="L167" s="34">
        <f>'LEMBAR PENILAIAN'!O185</f>
        <v>0</v>
      </c>
      <c r="M167" s="34">
        <f>'LEMBAR PENILAIAN'!P185</f>
        <v>0</v>
      </c>
      <c r="N167" s="34">
        <f>'LEMBAR PENILAIAN'!Q185</f>
        <v>0</v>
      </c>
      <c r="O167" s="34">
        <f>'LEMBAR PENILAIAN'!R185</f>
        <v>0</v>
      </c>
      <c r="P167" s="34">
        <f>'LEMBAR PENILAIAN'!S185</f>
        <v>0</v>
      </c>
      <c r="Q167" s="34">
        <f>'LEMBAR PENILAIAN'!T185</f>
        <v>0</v>
      </c>
      <c r="R167" s="34">
        <f>'LEMBAR PENILAIAN'!U185</f>
        <v>0</v>
      </c>
      <c r="S167" s="34">
        <f>'LEMBAR PENILAIAN'!V185</f>
        <v>0</v>
      </c>
      <c r="T167" s="34">
        <f>'LEMBAR PENILAIAN'!W185</f>
        <v>0</v>
      </c>
      <c r="U167" s="34">
        <f>'LEMBAR PENILAIAN'!X185</f>
        <v>0</v>
      </c>
    </row>
    <row r="168" spans="1:21" x14ac:dyDescent="0.3">
      <c r="A168" s="61"/>
      <c r="B168" s="61"/>
      <c r="C168" s="33">
        <v>5</v>
      </c>
      <c r="D168" s="34">
        <f>'LEMBAR PENILAIAN'!G186</f>
        <v>8</v>
      </c>
      <c r="E168" s="34">
        <f>'LEMBAR PENILAIAN'!H186</f>
        <v>7</v>
      </c>
      <c r="F168" s="34">
        <f>'LEMBAR PENILAIAN'!I186</f>
        <v>8</v>
      </c>
      <c r="G168" s="34">
        <f>'LEMBAR PENILAIAN'!J186</f>
        <v>0</v>
      </c>
      <c r="H168" s="34">
        <f>'LEMBAR PENILAIAN'!K186</f>
        <v>0</v>
      </c>
      <c r="I168" s="34">
        <f>'LEMBAR PENILAIAN'!L186</f>
        <v>0</v>
      </c>
      <c r="J168" s="34">
        <f>'LEMBAR PENILAIAN'!M186</f>
        <v>0</v>
      </c>
      <c r="K168" s="34">
        <f>'LEMBAR PENILAIAN'!N186</f>
        <v>0</v>
      </c>
      <c r="L168" s="34">
        <f>'LEMBAR PENILAIAN'!O186</f>
        <v>0</v>
      </c>
      <c r="M168" s="34">
        <f>'LEMBAR PENILAIAN'!P186</f>
        <v>0</v>
      </c>
      <c r="N168" s="34">
        <f>'LEMBAR PENILAIAN'!Q186</f>
        <v>0</v>
      </c>
      <c r="O168" s="34">
        <f>'LEMBAR PENILAIAN'!R186</f>
        <v>0</v>
      </c>
      <c r="P168" s="34">
        <f>'LEMBAR PENILAIAN'!S186</f>
        <v>0</v>
      </c>
      <c r="Q168" s="34">
        <f>'LEMBAR PENILAIAN'!T186</f>
        <v>0</v>
      </c>
      <c r="R168" s="34">
        <f>'LEMBAR PENILAIAN'!U186</f>
        <v>0</v>
      </c>
      <c r="S168" s="34">
        <f>'LEMBAR PENILAIAN'!V186</f>
        <v>0</v>
      </c>
      <c r="T168" s="34">
        <f>'LEMBAR PENILAIAN'!W186</f>
        <v>0</v>
      </c>
      <c r="U168" s="34">
        <f>'LEMBAR PENILAIAN'!X186</f>
        <v>0</v>
      </c>
    </row>
    <row r="169" spans="1:21" x14ac:dyDescent="0.3">
      <c r="A169" s="61"/>
      <c r="B169" s="61"/>
      <c r="C169" s="33">
        <v>6</v>
      </c>
      <c r="D169" s="34">
        <f>'LEMBAR PENILAIAN'!G187</f>
        <v>8</v>
      </c>
      <c r="E169" s="34">
        <f>'LEMBAR PENILAIAN'!H187</f>
        <v>7</v>
      </c>
      <c r="F169" s="34">
        <f>'LEMBAR PENILAIAN'!I187</f>
        <v>8</v>
      </c>
      <c r="G169" s="34">
        <f>'LEMBAR PENILAIAN'!J187</f>
        <v>0</v>
      </c>
      <c r="H169" s="34">
        <f>'LEMBAR PENILAIAN'!K187</f>
        <v>0</v>
      </c>
      <c r="I169" s="34">
        <f>'LEMBAR PENILAIAN'!L187</f>
        <v>0</v>
      </c>
      <c r="J169" s="34">
        <f>'LEMBAR PENILAIAN'!M187</f>
        <v>0</v>
      </c>
      <c r="K169" s="34">
        <f>'LEMBAR PENILAIAN'!N187</f>
        <v>0</v>
      </c>
      <c r="L169" s="34">
        <f>'LEMBAR PENILAIAN'!O187</f>
        <v>0</v>
      </c>
      <c r="M169" s="34">
        <f>'LEMBAR PENILAIAN'!P187</f>
        <v>0</v>
      </c>
      <c r="N169" s="34">
        <f>'LEMBAR PENILAIAN'!Q187</f>
        <v>0</v>
      </c>
      <c r="O169" s="34">
        <f>'LEMBAR PENILAIAN'!R187</f>
        <v>0</v>
      </c>
      <c r="P169" s="34">
        <f>'LEMBAR PENILAIAN'!S187</f>
        <v>0</v>
      </c>
      <c r="Q169" s="34">
        <f>'LEMBAR PENILAIAN'!T187</f>
        <v>0</v>
      </c>
      <c r="R169" s="34">
        <f>'LEMBAR PENILAIAN'!U187</f>
        <v>0</v>
      </c>
      <c r="S169" s="34">
        <f>'LEMBAR PENILAIAN'!V187</f>
        <v>0</v>
      </c>
      <c r="T169" s="34">
        <f>'LEMBAR PENILAIAN'!W187</f>
        <v>0</v>
      </c>
      <c r="U169" s="34">
        <f>'LEMBAR PENILAIAN'!X187</f>
        <v>0</v>
      </c>
    </row>
    <row r="170" spans="1:21" x14ac:dyDescent="0.3">
      <c r="A170" s="61"/>
      <c r="B170" s="61"/>
      <c r="C170" s="33">
        <v>7</v>
      </c>
      <c r="D170" s="34">
        <f>'LEMBAR PENILAIAN'!G188</f>
        <v>8</v>
      </c>
      <c r="E170" s="34">
        <f>'LEMBAR PENILAIAN'!H188</f>
        <v>7</v>
      </c>
      <c r="F170" s="34">
        <f>'LEMBAR PENILAIAN'!I188</f>
        <v>8</v>
      </c>
      <c r="G170" s="34">
        <f>'LEMBAR PENILAIAN'!J188</f>
        <v>0</v>
      </c>
      <c r="H170" s="34">
        <f>'LEMBAR PENILAIAN'!K188</f>
        <v>0</v>
      </c>
      <c r="I170" s="34">
        <f>'LEMBAR PENILAIAN'!L188</f>
        <v>0</v>
      </c>
      <c r="J170" s="34">
        <f>'LEMBAR PENILAIAN'!M188</f>
        <v>0</v>
      </c>
      <c r="K170" s="34">
        <f>'LEMBAR PENILAIAN'!N188</f>
        <v>0</v>
      </c>
      <c r="L170" s="34">
        <f>'LEMBAR PENILAIAN'!O188</f>
        <v>0</v>
      </c>
      <c r="M170" s="34">
        <f>'LEMBAR PENILAIAN'!P188</f>
        <v>0</v>
      </c>
      <c r="N170" s="34">
        <f>'LEMBAR PENILAIAN'!Q188</f>
        <v>0</v>
      </c>
      <c r="O170" s="34">
        <f>'LEMBAR PENILAIAN'!R188</f>
        <v>0</v>
      </c>
      <c r="P170" s="34">
        <f>'LEMBAR PENILAIAN'!S188</f>
        <v>0</v>
      </c>
      <c r="Q170" s="34">
        <f>'LEMBAR PENILAIAN'!T188</f>
        <v>0</v>
      </c>
      <c r="R170" s="34">
        <f>'LEMBAR PENILAIAN'!U188</f>
        <v>0</v>
      </c>
      <c r="S170" s="34">
        <f>'LEMBAR PENILAIAN'!V188</f>
        <v>0</v>
      </c>
      <c r="T170" s="34">
        <f>'LEMBAR PENILAIAN'!W188</f>
        <v>0</v>
      </c>
      <c r="U170" s="34">
        <f>'LEMBAR PENILAIAN'!X188</f>
        <v>0</v>
      </c>
    </row>
    <row r="171" spans="1:21" x14ac:dyDescent="0.3">
      <c r="A171" s="61"/>
      <c r="B171" s="61"/>
      <c r="C171" s="33">
        <v>8</v>
      </c>
      <c r="D171" s="34">
        <f>'LEMBAR PENILAIAN'!G189</f>
        <v>8</v>
      </c>
      <c r="E171" s="34">
        <f>'LEMBAR PENILAIAN'!H189</f>
        <v>7</v>
      </c>
      <c r="F171" s="34">
        <f>'LEMBAR PENILAIAN'!I189</f>
        <v>8</v>
      </c>
      <c r="G171" s="34">
        <f>'LEMBAR PENILAIAN'!J189</f>
        <v>0</v>
      </c>
      <c r="H171" s="34">
        <f>'LEMBAR PENILAIAN'!K189</f>
        <v>0</v>
      </c>
      <c r="I171" s="34">
        <f>'LEMBAR PENILAIAN'!L189</f>
        <v>0</v>
      </c>
      <c r="J171" s="34">
        <f>'LEMBAR PENILAIAN'!M189</f>
        <v>0</v>
      </c>
      <c r="K171" s="34">
        <f>'LEMBAR PENILAIAN'!N189</f>
        <v>0</v>
      </c>
      <c r="L171" s="34">
        <f>'LEMBAR PENILAIAN'!O189</f>
        <v>0</v>
      </c>
      <c r="M171" s="34">
        <f>'LEMBAR PENILAIAN'!P189</f>
        <v>0</v>
      </c>
      <c r="N171" s="34">
        <f>'LEMBAR PENILAIAN'!Q189</f>
        <v>0</v>
      </c>
      <c r="O171" s="34">
        <f>'LEMBAR PENILAIAN'!R189</f>
        <v>0</v>
      </c>
      <c r="P171" s="34">
        <f>'LEMBAR PENILAIAN'!S189</f>
        <v>0</v>
      </c>
      <c r="Q171" s="34">
        <f>'LEMBAR PENILAIAN'!T189</f>
        <v>0</v>
      </c>
      <c r="R171" s="34">
        <f>'LEMBAR PENILAIAN'!U189</f>
        <v>0</v>
      </c>
      <c r="S171" s="34">
        <f>'LEMBAR PENILAIAN'!V189</f>
        <v>0</v>
      </c>
      <c r="T171" s="34">
        <f>'LEMBAR PENILAIAN'!W189</f>
        <v>0</v>
      </c>
      <c r="U171" s="34">
        <f>'LEMBAR PENILAIAN'!X189</f>
        <v>0</v>
      </c>
    </row>
    <row r="172" spans="1:21" x14ac:dyDescent="0.3">
      <c r="A172" s="79">
        <v>4</v>
      </c>
      <c r="B172" s="80">
        <v>19</v>
      </c>
      <c r="C172" s="33">
        <v>1</v>
      </c>
      <c r="D172" s="34">
        <f>'LEMBAR PENILAIAN'!G190</f>
        <v>9</v>
      </c>
      <c r="E172" s="34">
        <f>'LEMBAR PENILAIAN'!H190</f>
        <v>8</v>
      </c>
      <c r="F172" s="34">
        <f>'LEMBAR PENILAIAN'!I190</f>
        <v>9</v>
      </c>
      <c r="G172" s="34">
        <f>'LEMBAR PENILAIAN'!J190</f>
        <v>0</v>
      </c>
      <c r="H172" s="34">
        <f>'LEMBAR PENILAIAN'!K190</f>
        <v>0</v>
      </c>
      <c r="I172" s="34">
        <f>'LEMBAR PENILAIAN'!L190</f>
        <v>0</v>
      </c>
      <c r="J172" s="34">
        <f>'LEMBAR PENILAIAN'!M190</f>
        <v>0</v>
      </c>
      <c r="K172" s="34">
        <f>'LEMBAR PENILAIAN'!N190</f>
        <v>0</v>
      </c>
      <c r="L172" s="34">
        <f>'LEMBAR PENILAIAN'!O190</f>
        <v>0</v>
      </c>
      <c r="M172" s="34">
        <f>'LEMBAR PENILAIAN'!P190</f>
        <v>0</v>
      </c>
      <c r="N172" s="34">
        <f>'LEMBAR PENILAIAN'!Q190</f>
        <v>0</v>
      </c>
      <c r="O172" s="34">
        <f>'LEMBAR PENILAIAN'!R190</f>
        <v>0</v>
      </c>
      <c r="P172" s="34">
        <f>'LEMBAR PENILAIAN'!S190</f>
        <v>0</v>
      </c>
      <c r="Q172" s="34">
        <f>'LEMBAR PENILAIAN'!T190</f>
        <v>0</v>
      </c>
      <c r="R172" s="34">
        <f>'LEMBAR PENILAIAN'!U190</f>
        <v>0</v>
      </c>
      <c r="S172" s="34">
        <f>'LEMBAR PENILAIAN'!V190</f>
        <v>0</v>
      </c>
      <c r="T172" s="34">
        <f>'LEMBAR PENILAIAN'!W190</f>
        <v>0</v>
      </c>
      <c r="U172" s="34">
        <f>'LEMBAR PENILAIAN'!X190</f>
        <v>0</v>
      </c>
    </row>
    <row r="173" spans="1:21" x14ac:dyDescent="0.3">
      <c r="A173" s="79"/>
      <c r="B173" s="80"/>
      <c r="C173" s="33">
        <v>2</v>
      </c>
      <c r="D173" s="34">
        <f>'LEMBAR PENILAIAN'!G191</f>
        <v>7</v>
      </c>
      <c r="E173" s="34">
        <f>'LEMBAR PENILAIAN'!H191</f>
        <v>8</v>
      </c>
      <c r="F173" s="34">
        <f>'LEMBAR PENILAIAN'!I191</f>
        <v>8</v>
      </c>
      <c r="G173" s="34">
        <f>'LEMBAR PENILAIAN'!J191</f>
        <v>0</v>
      </c>
      <c r="H173" s="34">
        <f>'LEMBAR PENILAIAN'!K191</f>
        <v>0</v>
      </c>
      <c r="I173" s="34">
        <f>'LEMBAR PENILAIAN'!L191</f>
        <v>0</v>
      </c>
      <c r="J173" s="34">
        <f>'LEMBAR PENILAIAN'!M191</f>
        <v>0</v>
      </c>
      <c r="K173" s="34">
        <f>'LEMBAR PENILAIAN'!N191</f>
        <v>0</v>
      </c>
      <c r="L173" s="34">
        <f>'LEMBAR PENILAIAN'!O191</f>
        <v>0</v>
      </c>
      <c r="M173" s="34">
        <f>'LEMBAR PENILAIAN'!P191</f>
        <v>0</v>
      </c>
      <c r="N173" s="34">
        <f>'LEMBAR PENILAIAN'!Q191</f>
        <v>0</v>
      </c>
      <c r="O173" s="34">
        <f>'LEMBAR PENILAIAN'!R191</f>
        <v>0</v>
      </c>
      <c r="P173" s="34">
        <f>'LEMBAR PENILAIAN'!S191</f>
        <v>0</v>
      </c>
      <c r="Q173" s="34">
        <f>'LEMBAR PENILAIAN'!T191</f>
        <v>0</v>
      </c>
      <c r="R173" s="34">
        <f>'LEMBAR PENILAIAN'!U191</f>
        <v>0</v>
      </c>
      <c r="S173" s="34">
        <f>'LEMBAR PENILAIAN'!V191</f>
        <v>0</v>
      </c>
      <c r="T173" s="34">
        <f>'LEMBAR PENILAIAN'!W191</f>
        <v>0</v>
      </c>
      <c r="U173" s="34">
        <f>'LEMBAR PENILAIAN'!X191</f>
        <v>0</v>
      </c>
    </row>
    <row r="174" spans="1:21" x14ac:dyDescent="0.3">
      <c r="A174" s="79"/>
      <c r="B174" s="80"/>
      <c r="C174" s="33">
        <v>3</v>
      </c>
      <c r="D174" s="34">
        <f>'LEMBAR PENILAIAN'!G192</f>
        <v>7</v>
      </c>
      <c r="E174" s="34">
        <f>'LEMBAR PENILAIAN'!H192</f>
        <v>8</v>
      </c>
      <c r="F174" s="34">
        <f>'LEMBAR PENILAIAN'!I192</f>
        <v>8</v>
      </c>
      <c r="G174" s="34">
        <f>'LEMBAR PENILAIAN'!J192</f>
        <v>0</v>
      </c>
      <c r="H174" s="34">
        <f>'LEMBAR PENILAIAN'!K192</f>
        <v>0</v>
      </c>
      <c r="I174" s="34">
        <f>'LEMBAR PENILAIAN'!L192</f>
        <v>0</v>
      </c>
      <c r="J174" s="34">
        <f>'LEMBAR PENILAIAN'!M192</f>
        <v>0</v>
      </c>
      <c r="K174" s="34">
        <f>'LEMBAR PENILAIAN'!N192</f>
        <v>0</v>
      </c>
      <c r="L174" s="34">
        <f>'LEMBAR PENILAIAN'!O192</f>
        <v>0</v>
      </c>
      <c r="M174" s="34">
        <f>'LEMBAR PENILAIAN'!P192</f>
        <v>0</v>
      </c>
      <c r="N174" s="34">
        <f>'LEMBAR PENILAIAN'!Q192</f>
        <v>0</v>
      </c>
      <c r="O174" s="34">
        <f>'LEMBAR PENILAIAN'!R192</f>
        <v>0</v>
      </c>
      <c r="P174" s="34">
        <f>'LEMBAR PENILAIAN'!S192</f>
        <v>0</v>
      </c>
      <c r="Q174" s="34">
        <f>'LEMBAR PENILAIAN'!T192</f>
        <v>0</v>
      </c>
      <c r="R174" s="34">
        <f>'LEMBAR PENILAIAN'!U192</f>
        <v>0</v>
      </c>
      <c r="S174" s="34">
        <f>'LEMBAR PENILAIAN'!V192</f>
        <v>0</v>
      </c>
      <c r="T174" s="34">
        <f>'LEMBAR PENILAIAN'!W192</f>
        <v>0</v>
      </c>
      <c r="U174" s="34">
        <f>'LEMBAR PENILAIAN'!X192</f>
        <v>0</v>
      </c>
    </row>
    <row r="175" spans="1:21" x14ac:dyDescent="0.3">
      <c r="A175" s="79"/>
      <c r="B175" s="80"/>
      <c r="C175" s="33">
        <v>4</v>
      </c>
      <c r="D175" s="34">
        <f>'LEMBAR PENILAIAN'!G193</f>
        <v>8</v>
      </c>
      <c r="E175" s="34">
        <f>'LEMBAR PENILAIAN'!H193</f>
        <v>8</v>
      </c>
      <c r="F175" s="34">
        <f>'LEMBAR PENILAIAN'!I193</f>
        <v>7</v>
      </c>
      <c r="G175" s="34">
        <f>'LEMBAR PENILAIAN'!J193</f>
        <v>0</v>
      </c>
      <c r="H175" s="34">
        <f>'LEMBAR PENILAIAN'!K193</f>
        <v>0</v>
      </c>
      <c r="I175" s="34">
        <f>'LEMBAR PENILAIAN'!L193</f>
        <v>0</v>
      </c>
      <c r="J175" s="34">
        <f>'LEMBAR PENILAIAN'!M193</f>
        <v>0</v>
      </c>
      <c r="K175" s="34">
        <f>'LEMBAR PENILAIAN'!N193</f>
        <v>0</v>
      </c>
      <c r="L175" s="34">
        <f>'LEMBAR PENILAIAN'!O193</f>
        <v>0</v>
      </c>
      <c r="M175" s="34">
        <f>'LEMBAR PENILAIAN'!P193</f>
        <v>0</v>
      </c>
      <c r="N175" s="34">
        <f>'LEMBAR PENILAIAN'!Q193</f>
        <v>0</v>
      </c>
      <c r="O175" s="34">
        <f>'LEMBAR PENILAIAN'!R193</f>
        <v>0</v>
      </c>
      <c r="P175" s="34">
        <f>'LEMBAR PENILAIAN'!S193</f>
        <v>0</v>
      </c>
      <c r="Q175" s="34">
        <f>'LEMBAR PENILAIAN'!T193</f>
        <v>0</v>
      </c>
      <c r="R175" s="34">
        <f>'LEMBAR PENILAIAN'!U193</f>
        <v>0</v>
      </c>
      <c r="S175" s="34">
        <f>'LEMBAR PENILAIAN'!V193</f>
        <v>0</v>
      </c>
      <c r="T175" s="34">
        <f>'LEMBAR PENILAIAN'!W193</f>
        <v>0</v>
      </c>
      <c r="U175" s="34">
        <f>'LEMBAR PENILAIAN'!X193</f>
        <v>0</v>
      </c>
    </row>
    <row r="176" spans="1:21" x14ac:dyDescent="0.3">
      <c r="A176" s="79"/>
      <c r="B176" s="80"/>
      <c r="C176" s="33">
        <v>5</v>
      </c>
      <c r="D176" s="34">
        <f>'LEMBAR PENILAIAN'!G194</f>
        <v>9</v>
      </c>
      <c r="E176" s="34">
        <f>'LEMBAR PENILAIAN'!H194</f>
        <v>9</v>
      </c>
      <c r="F176" s="34">
        <f>'LEMBAR PENILAIAN'!I194</f>
        <v>9</v>
      </c>
      <c r="G176" s="34">
        <f>'LEMBAR PENILAIAN'!J194</f>
        <v>0</v>
      </c>
      <c r="H176" s="34">
        <f>'LEMBAR PENILAIAN'!K194</f>
        <v>0</v>
      </c>
      <c r="I176" s="34">
        <f>'LEMBAR PENILAIAN'!L194</f>
        <v>0</v>
      </c>
      <c r="J176" s="34">
        <f>'LEMBAR PENILAIAN'!M194</f>
        <v>0</v>
      </c>
      <c r="K176" s="34">
        <f>'LEMBAR PENILAIAN'!N194</f>
        <v>0</v>
      </c>
      <c r="L176" s="34">
        <f>'LEMBAR PENILAIAN'!O194</f>
        <v>0</v>
      </c>
      <c r="M176" s="34">
        <f>'LEMBAR PENILAIAN'!P194</f>
        <v>0</v>
      </c>
      <c r="N176" s="34">
        <f>'LEMBAR PENILAIAN'!Q194</f>
        <v>0</v>
      </c>
      <c r="O176" s="34">
        <f>'LEMBAR PENILAIAN'!R194</f>
        <v>0</v>
      </c>
      <c r="P176" s="34">
        <f>'LEMBAR PENILAIAN'!S194</f>
        <v>0</v>
      </c>
      <c r="Q176" s="34">
        <f>'LEMBAR PENILAIAN'!T194</f>
        <v>0</v>
      </c>
      <c r="R176" s="34">
        <f>'LEMBAR PENILAIAN'!U194</f>
        <v>0</v>
      </c>
      <c r="S176" s="34">
        <f>'LEMBAR PENILAIAN'!V194</f>
        <v>0</v>
      </c>
      <c r="T176" s="34">
        <f>'LEMBAR PENILAIAN'!W194</f>
        <v>0</v>
      </c>
      <c r="U176" s="34">
        <f>'LEMBAR PENILAIAN'!X194</f>
        <v>0</v>
      </c>
    </row>
    <row r="177" spans="1:21" x14ac:dyDescent="0.3">
      <c r="A177" s="79"/>
      <c r="B177" s="80"/>
      <c r="C177" s="33">
        <v>6</v>
      </c>
      <c r="D177" s="34">
        <f>'LEMBAR PENILAIAN'!G195</f>
        <v>9</v>
      </c>
      <c r="E177" s="34">
        <f>'LEMBAR PENILAIAN'!H195</f>
        <v>9</v>
      </c>
      <c r="F177" s="34">
        <f>'LEMBAR PENILAIAN'!I195</f>
        <v>9</v>
      </c>
      <c r="G177" s="34">
        <f>'LEMBAR PENILAIAN'!J195</f>
        <v>0</v>
      </c>
      <c r="H177" s="34">
        <f>'LEMBAR PENILAIAN'!K195</f>
        <v>0</v>
      </c>
      <c r="I177" s="34">
        <f>'LEMBAR PENILAIAN'!L195</f>
        <v>0</v>
      </c>
      <c r="J177" s="34">
        <f>'LEMBAR PENILAIAN'!M195</f>
        <v>0</v>
      </c>
      <c r="K177" s="34">
        <f>'LEMBAR PENILAIAN'!N195</f>
        <v>0</v>
      </c>
      <c r="L177" s="34">
        <f>'LEMBAR PENILAIAN'!O195</f>
        <v>0</v>
      </c>
      <c r="M177" s="34">
        <f>'LEMBAR PENILAIAN'!P195</f>
        <v>0</v>
      </c>
      <c r="N177" s="34">
        <f>'LEMBAR PENILAIAN'!Q195</f>
        <v>0</v>
      </c>
      <c r="O177" s="34">
        <f>'LEMBAR PENILAIAN'!R195</f>
        <v>0</v>
      </c>
      <c r="P177" s="34">
        <f>'LEMBAR PENILAIAN'!S195</f>
        <v>0</v>
      </c>
      <c r="Q177" s="34">
        <f>'LEMBAR PENILAIAN'!T195</f>
        <v>0</v>
      </c>
      <c r="R177" s="34">
        <f>'LEMBAR PENILAIAN'!U195</f>
        <v>0</v>
      </c>
      <c r="S177" s="34">
        <f>'LEMBAR PENILAIAN'!V195</f>
        <v>0</v>
      </c>
      <c r="T177" s="34">
        <f>'LEMBAR PENILAIAN'!W195</f>
        <v>0</v>
      </c>
      <c r="U177" s="34">
        <f>'LEMBAR PENILAIAN'!X195</f>
        <v>0</v>
      </c>
    </row>
    <row r="178" spans="1:21" x14ac:dyDescent="0.3">
      <c r="A178" s="79"/>
      <c r="B178" s="80"/>
      <c r="C178" s="33">
        <v>7</v>
      </c>
      <c r="D178" s="34">
        <f>'LEMBAR PENILAIAN'!G196</f>
        <v>8</v>
      </c>
      <c r="E178" s="34">
        <f>'LEMBAR PENILAIAN'!H196</f>
        <v>8</v>
      </c>
      <c r="F178" s="34">
        <f>'LEMBAR PENILAIAN'!I196</f>
        <v>9</v>
      </c>
      <c r="G178" s="34">
        <f>'LEMBAR PENILAIAN'!J196</f>
        <v>0</v>
      </c>
      <c r="H178" s="34">
        <f>'LEMBAR PENILAIAN'!K196</f>
        <v>0</v>
      </c>
      <c r="I178" s="34">
        <f>'LEMBAR PENILAIAN'!L196</f>
        <v>0</v>
      </c>
      <c r="J178" s="34">
        <f>'LEMBAR PENILAIAN'!M196</f>
        <v>0</v>
      </c>
      <c r="K178" s="34">
        <f>'LEMBAR PENILAIAN'!N196</f>
        <v>0</v>
      </c>
      <c r="L178" s="34">
        <f>'LEMBAR PENILAIAN'!O196</f>
        <v>0</v>
      </c>
      <c r="M178" s="34">
        <f>'LEMBAR PENILAIAN'!P196</f>
        <v>0</v>
      </c>
      <c r="N178" s="34">
        <f>'LEMBAR PENILAIAN'!Q196</f>
        <v>0</v>
      </c>
      <c r="O178" s="34">
        <f>'LEMBAR PENILAIAN'!R196</f>
        <v>0</v>
      </c>
      <c r="P178" s="34">
        <f>'LEMBAR PENILAIAN'!S196</f>
        <v>0</v>
      </c>
      <c r="Q178" s="34">
        <f>'LEMBAR PENILAIAN'!T196</f>
        <v>0</v>
      </c>
      <c r="R178" s="34">
        <f>'LEMBAR PENILAIAN'!U196</f>
        <v>0</v>
      </c>
      <c r="S178" s="34">
        <f>'LEMBAR PENILAIAN'!V196</f>
        <v>0</v>
      </c>
      <c r="T178" s="34">
        <f>'LEMBAR PENILAIAN'!W196</f>
        <v>0</v>
      </c>
      <c r="U178" s="34">
        <f>'LEMBAR PENILAIAN'!X196</f>
        <v>0</v>
      </c>
    </row>
    <row r="179" spans="1:21" x14ac:dyDescent="0.3">
      <c r="A179" s="79"/>
      <c r="B179" s="80"/>
      <c r="C179" s="33">
        <v>8</v>
      </c>
      <c r="D179" s="34">
        <f>'LEMBAR PENILAIAN'!G197</f>
        <v>9</v>
      </c>
      <c r="E179" s="34">
        <f>'LEMBAR PENILAIAN'!H197</f>
        <v>8</v>
      </c>
      <c r="F179" s="34">
        <f>'LEMBAR PENILAIAN'!I197</f>
        <v>9</v>
      </c>
      <c r="G179" s="34">
        <f>'LEMBAR PENILAIAN'!J197</f>
        <v>0</v>
      </c>
      <c r="H179" s="34">
        <f>'LEMBAR PENILAIAN'!K197</f>
        <v>0</v>
      </c>
      <c r="I179" s="34">
        <f>'LEMBAR PENILAIAN'!L197</f>
        <v>0</v>
      </c>
      <c r="J179" s="34">
        <f>'LEMBAR PENILAIAN'!M197</f>
        <v>0</v>
      </c>
      <c r="K179" s="34">
        <f>'LEMBAR PENILAIAN'!N197</f>
        <v>0</v>
      </c>
      <c r="L179" s="34">
        <f>'LEMBAR PENILAIAN'!O197</f>
        <v>0</v>
      </c>
      <c r="M179" s="34">
        <f>'LEMBAR PENILAIAN'!P197</f>
        <v>0</v>
      </c>
      <c r="N179" s="34">
        <f>'LEMBAR PENILAIAN'!Q197</f>
        <v>0</v>
      </c>
      <c r="O179" s="34">
        <f>'LEMBAR PENILAIAN'!R197</f>
        <v>0</v>
      </c>
      <c r="P179" s="34">
        <f>'LEMBAR PENILAIAN'!S197</f>
        <v>0</v>
      </c>
      <c r="Q179" s="34">
        <f>'LEMBAR PENILAIAN'!T197</f>
        <v>0</v>
      </c>
      <c r="R179" s="34">
        <f>'LEMBAR PENILAIAN'!U197</f>
        <v>0</v>
      </c>
      <c r="S179" s="34">
        <f>'LEMBAR PENILAIAN'!V197</f>
        <v>0</v>
      </c>
      <c r="T179" s="34">
        <f>'LEMBAR PENILAIAN'!W197</f>
        <v>0</v>
      </c>
      <c r="U179" s="34">
        <f>'LEMBAR PENILAIAN'!X197</f>
        <v>0</v>
      </c>
    </row>
    <row r="180" spans="1:21" x14ac:dyDescent="0.3">
      <c r="A180" s="79"/>
      <c r="B180" s="80">
        <v>20</v>
      </c>
      <c r="C180" s="33">
        <v>1</v>
      </c>
      <c r="D180" s="34">
        <f>'LEMBAR PENILAIAN'!G198</f>
        <v>8</v>
      </c>
      <c r="E180" s="34">
        <f>'LEMBAR PENILAIAN'!H198</f>
        <v>7</v>
      </c>
      <c r="F180" s="34">
        <f>'LEMBAR PENILAIAN'!I198</f>
        <v>8</v>
      </c>
      <c r="G180" s="34">
        <f>'LEMBAR PENILAIAN'!J198</f>
        <v>0</v>
      </c>
      <c r="H180" s="34">
        <f>'LEMBAR PENILAIAN'!K198</f>
        <v>0</v>
      </c>
      <c r="I180" s="34">
        <f>'LEMBAR PENILAIAN'!L198</f>
        <v>0</v>
      </c>
      <c r="J180" s="34">
        <f>'LEMBAR PENILAIAN'!M198</f>
        <v>0</v>
      </c>
      <c r="K180" s="34">
        <f>'LEMBAR PENILAIAN'!N198</f>
        <v>0</v>
      </c>
      <c r="L180" s="34">
        <f>'LEMBAR PENILAIAN'!O198</f>
        <v>0</v>
      </c>
      <c r="M180" s="34">
        <f>'LEMBAR PENILAIAN'!P198</f>
        <v>0</v>
      </c>
      <c r="N180" s="34">
        <f>'LEMBAR PENILAIAN'!Q198</f>
        <v>0</v>
      </c>
      <c r="O180" s="34">
        <f>'LEMBAR PENILAIAN'!R198</f>
        <v>0</v>
      </c>
      <c r="P180" s="34">
        <f>'LEMBAR PENILAIAN'!S198</f>
        <v>0</v>
      </c>
      <c r="Q180" s="34">
        <f>'LEMBAR PENILAIAN'!T198</f>
        <v>0</v>
      </c>
      <c r="R180" s="34">
        <f>'LEMBAR PENILAIAN'!U198</f>
        <v>0</v>
      </c>
      <c r="S180" s="34">
        <f>'LEMBAR PENILAIAN'!V198</f>
        <v>0</v>
      </c>
      <c r="T180" s="34">
        <f>'LEMBAR PENILAIAN'!W198</f>
        <v>0</v>
      </c>
      <c r="U180" s="34">
        <f>'LEMBAR PENILAIAN'!X198</f>
        <v>0</v>
      </c>
    </row>
    <row r="181" spans="1:21" x14ac:dyDescent="0.3">
      <c r="A181" s="79"/>
      <c r="B181" s="80"/>
      <c r="C181" s="33">
        <v>2</v>
      </c>
      <c r="D181" s="34">
        <f>'LEMBAR PENILAIAN'!G199</f>
        <v>8</v>
      </c>
      <c r="E181" s="34">
        <f>'LEMBAR PENILAIAN'!H199</f>
        <v>7</v>
      </c>
      <c r="F181" s="34">
        <f>'LEMBAR PENILAIAN'!I199</f>
        <v>8</v>
      </c>
      <c r="G181" s="34">
        <f>'LEMBAR PENILAIAN'!J199</f>
        <v>0</v>
      </c>
      <c r="H181" s="34">
        <f>'LEMBAR PENILAIAN'!K199</f>
        <v>0</v>
      </c>
      <c r="I181" s="34">
        <f>'LEMBAR PENILAIAN'!L199</f>
        <v>0</v>
      </c>
      <c r="J181" s="34">
        <f>'LEMBAR PENILAIAN'!M199</f>
        <v>0</v>
      </c>
      <c r="K181" s="34">
        <f>'LEMBAR PENILAIAN'!N199</f>
        <v>0</v>
      </c>
      <c r="L181" s="34">
        <f>'LEMBAR PENILAIAN'!O199</f>
        <v>0</v>
      </c>
      <c r="M181" s="34">
        <f>'LEMBAR PENILAIAN'!P199</f>
        <v>0</v>
      </c>
      <c r="N181" s="34">
        <f>'LEMBAR PENILAIAN'!Q199</f>
        <v>0</v>
      </c>
      <c r="O181" s="34">
        <f>'LEMBAR PENILAIAN'!R199</f>
        <v>0</v>
      </c>
      <c r="P181" s="34">
        <f>'LEMBAR PENILAIAN'!S199</f>
        <v>0</v>
      </c>
      <c r="Q181" s="34">
        <f>'LEMBAR PENILAIAN'!T199</f>
        <v>0</v>
      </c>
      <c r="R181" s="34">
        <f>'LEMBAR PENILAIAN'!U199</f>
        <v>0</v>
      </c>
      <c r="S181" s="34">
        <f>'LEMBAR PENILAIAN'!V199</f>
        <v>0</v>
      </c>
      <c r="T181" s="34">
        <f>'LEMBAR PENILAIAN'!W199</f>
        <v>0</v>
      </c>
      <c r="U181" s="34">
        <f>'LEMBAR PENILAIAN'!X199</f>
        <v>0</v>
      </c>
    </row>
    <row r="182" spans="1:21" x14ac:dyDescent="0.3">
      <c r="A182" s="79"/>
      <c r="B182" s="80"/>
      <c r="C182" s="33">
        <v>3</v>
      </c>
      <c r="D182" s="34">
        <f>'LEMBAR PENILAIAN'!G200</f>
        <v>8</v>
      </c>
      <c r="E182" s="34">
        <f>'LEMBAR PENILAIAN'!H200</f>
        <v>8</v>
      </c>
      <c r="F182" s="34">
        <f>'LEMBAR PENILAIAN'!I200</f>
        <v>8</v>
      </c>
      <c r="G182" s="34">
        <f>'LEMBAR PENILAIAN'!J200</f>
        <v>0</v>
      </c>
      <c r="H182" s="34">
        <f>'LEMBAR PENILAIAN'!K200</f>
        <v>0</v>
      </c>
      <c r="I182" s="34">
        <f>'LEMBAR PENILAIAN'!L200</f>
        <v>0</v>
      </c>
      <c r="J182" s="34">
        <f>'LEMBAR PENILAIAN'!M200</f>
        <v>0</v>
      </c>
      <c r="K182" s="34">
        <f>'LEMBAR PENILAIAN'!N200</f>
        <v>0</v>
      </c>
      <c r="L182" s="34">
        <f>'LEMBAR PENILAIAN'!O200</f>
        <v>0</v>
      </c>
      <c r="M182" s="34">
        <f>'LEMBAR PENILAIAN'!P200</f>
        <v>0</v>
      </c>
      <c r="N182" s="34">
        <f>'LEMBAR PENILAIAN'!Q200</f>
        <v>0</v>
      </c>
      <c r="O182" s="34">
        <f>'LEMBAR PENILAIAN'!R200</f>
        <v>0</v>
      </c>
      <c r="P182" s="34">
        <f>'LEMBAR PENILAIAN'!S200</f>
        <v>0</v>
      </c>
      <c r="Q182" s="34">
        <f>'LEMBAR PENILAIAN'!T200</f>
        <v>0</v>
      </c>
      <c r="R182" s="34">
        <f>'LEMBAR PENILAIAN'!U200</f>
        <v>0</v>
      </c>
      <c r="S182" s="34">
        <f>'LEMBAR PENILAIAN'!V200</f>
        <v>0</v>
      </c>
      <c r="T182" s="34">
        <f>'LEMBAR PENILAIAN'!W200</f>
        <v>0</v>
      </c>
      <c r="U182" s="34">
        <f>'LEMBAR PENILAIAN'!X200</f>
        <v>0</v>
      </c>
    </row>
    <row r="183" spans="1:21" x14ac:dyDescent="0.3">
      <c r="A183" s="79"/>
      <c r="B183" s="80"/>
      <c r="C183" s="33">
        <v>4</v>
      </c>
      <c r="D183" s="34">
        <f>'LEMBAR PENILAIAN'!G201</f>
        <v>8</v>
      </c>
      <c r="E183" s="34">
        <f>'LEMBAR PENILAIAN'!H201</f>
        <v>8</v>
      </c>
      <c r="F183" s="34">
        <f>'LEMBAR PENILAIAN'!I201</f>
        <v>8</v>
      </c>
      <c r="G183" s="34">
        <f>'LEMBAR PENILAIAN'!J201</f>
        <v>0</v>
      </c>
      <c r="H183" s="34">
        <f>'LEMBAR PENILAIAN'!K201</f>
        <v>0</v>
      </c>
      <c r="I183" s="34">
        <f>'LEMBAR PENILAIAN'!L201</f>
        <v>0</v>
      </c>
      <c r="J183" s="34">
        <f>'LEMBAR PENILAIAN'!M201</f>
        <v>0</v>
      </c>
      <c r="K183" s="34">
        <f>'LEMBAR PENILAIAN'!N201</f>
        <v>0</v>
      </c>
      <c r="L183" s="34">
        <f>'LEMBAR PENILAIAN'!O201</f>
        <v>0</v>
      </c>
      <c r="M183" s="34">
        <f>'LEMBAR PENILAIAN'!P201</f>
        <v>0</v>
      </c>
      <c r="N183" s="34">
        <f>'LEMBAR PENILAIAN'!Q201</f>
        <v>0</v>
      </c>
      <c r="O183" s="34">
        <f>'LEMBAR PENILAIAN'!R201</f>
        <v>0</v>
      </c>
      <c r="P183" s="34">
        <f>'LEMBAR PENILAIAN'!S201</f>
        <v>0</v>
      </c>
      <c r="Q183" s="34">
        <f>'LEMBAR PENILAIAN'!T201</f>
        <v>0</v>
      </c>
      <c r="R183" s="34">
        <f>'LEMBAR PENILAIAN'!U201</f>
        <v>0</v>
      </c>
      <c r="S183" s="34">
        <f>'LEMBAR PENILAIAN'!V201</f>
        <v>0</v>
      </c>
      <c r="T183" s="34">
        <f>'LEMBAR PENILAIAN'!W201</f>
        <v>0</v>
      </c>
      <c r="U183" s="34">
        <f>'LEMBAR PENILAIAN'!X201</f>
        <v>0</v>
      </c>
    </row>
    <row r="184" spans="1:21" x14ac:dyDescent="0.3">
      <c r="A184" s="79"/>
      <c r="B184" s="80"/>
      <c r="C184" s="33">
        <v>5</v>
      </c>
      <c r="D184" s="34">
        <f>'LEMBAR PENILAIAN'!G202</f>
        <v>7</v>
      </c>
      <c r="E184" s="34">
        <f>'LEMBAR PENILAIAN'!H202</f>
        <v>7</v>
      </c>
      <c r="F184" s="34">
        <f>'LEMBAR PENILAIAN'!I202</f>
        <v>8</v>
      </c>
      <c r="G184" s="34">
        <f>'LEMBAR PENILAIAN'!J202</f>
        <v>0</v>
      </c>
      <c r="H184" s="34">
        <f>'LEMBAR PENILAIAN'!K202</f>
        <v>0</v>
      </c>
      <c r="I184" s="34">
        <f>'LEMBAR PENILAIAN'!L202</f>
        <v>0</v>
      </c>
      <c r="J184" s="34">
        <f>'LEMBAR PENILAIAN'!M202</f>
        <v>0</v>
      </c>
      <c r="K184" s="34">
        <f>'LEMBAR PENILAIAN'!N202</f>
        <v>0</v>
      </c>
      <c r="L184" s="34">
        <f>'LEMBAR PENILAIAN'!O202</f>
        <v>0</v>
      </c>
      <c r="M184" s="34">
        <f>'LEMBAR PENILAIAN'!P202</f>
        <v>0</v>
      </c>
      <c r="N184" s="34">
        <f>'LEMBAR PENILAIAN'!Q202</f>
        <v>0</v>
      </c>
      <c r="O184" s="34">
        <f>'LEMBAR PENILAIAN'!R202</f>
        <v>0</v>
      </c>
      <c r="P184" s="34">
        <f>'LEMBAR PENILAIAN'!S202</f>
        <v>0</v>
      </c>
      <c r="Q184" s="34">
        <f>'LEMBAR PENILAIAN'!T202</f>
        <v>0</v>
      </c>
      <c r="R184" s="34">
        <f>'LEMBAR PENILAIAN'!U202</f>
        <v>0</v>
      </c>
      <c r="S184" s="34">
        <f>'LEMBAR PENILAIAN'!V202</f>
        <v>0</v>
      </c>
      <c r="T184" s="34">
        <f>'LEMBAR PENILAIAN'!W202</f>
        <v>0</v>
      </c>
      <c r="U184" s="34">
        <f>'LEMBAR PENILAIAN'!X202</f>
        <v>0</v>
      </c>
    </row>
    <row r="185" spans="1:21" x14ac:dyDescent="0.3">
      <c r="A185" s="79"/>
      <c r="B185" s="80"/>
      <c r="C185" s="33">
        <v>6</v>
      </c>
      <c r="D185" s="34">
        <f>'LEMBAR PENILAIAN'!G203</f>
        <v>8</v>
      </c>
      <c r="E185" s="34">
        <f>'LEMBAR PENILAIAN'!H203</f>
        <v>8</v>
      </c>
      <c r="F185" s="34">
        <f>'LEMBAR PENILAIAN'!I203</f>
        <v>8</v>
      </c>
      <c r="G185" s="34">
        <f>'LEMBAR PENILAIAN'!J203</f>
        <v>0</v>
      </c>
      <c r="H185" s="34">
        <f>'LEMBAR PENILAIAN'!K203</f>
        <v>0</v>
      </c>
      <c r="I185" s="34">
        <f>'LEMBAR PENILAIAN'!L203</f>
        <v>0</v>
      </c>
      <c r="J185" s="34">
        <f>'LEMBAR PENILAIAN'!M203</f>
        <v>0</v>
      </c>
      <c r="K185" s="34">
        <f>'LEMBAR PENILAIAN'!N203</f>
        <v>0</v>
      </c>
      <c r="L185" s="34">
        <f>'LEMBAR PENILAIAN'!O203</f>
        <v>0</v>
      </c>
      <c r="M185" s="34">
        <f>'LEMBAR PENILAIAN'!P203</f>
        <v>0</v>
      </c>
      <c r="N185" s="34">
        <f>'LEMBAR PENILAIAN'!Q203</f>
        <v>0</v>
      </c>
      <c r="O185" s="34">
        <f>'LEMBAR PENILAIAN'!R203</f>
        <v>0</v>
      </c>
      <c r="P185" s="34">
        <f>'LEMBAR PENILAIAN'!S203</f>
        <v>0</v>
      </c>
      <c r="Q185" s="34">
        <f>'LEMBAR PENILAIAN'!T203</f>
        <v>0</v>
      </c>
      <c r="R185" s="34">
        <f>'LEMBAR PENILAIAN'!U203</f>
        <v>0</v>
      </c>
      <c r="S185" s="34">
        <f>'LEMBAR PENILAIAN'!V203</f>
        <v>0</v>
      </c>
      <c r="T185" s="34">
        <f>'LEMBAR PENILAIAN'!W203</f>
        <v>0</v>
      </c>
      <c r="U185" s="34">
        <f>'LEMBAR PENILAIAN'!X203</f>
        <v>0</v>
      </c>
    </row>
    <row r="186" spans="1:21" x14ac:dyDescent="0.3">
      <c r="A186" s="79"/>
      <c r="B186" s="80"/>
      <c r="C186" s="33">
        <v>7</v>
      </c>
      <c r="D186" s="34">
        <f>'LEMBAR PENILAIAN'!G204</f>
        <v>9</v>
      </c>
      <c r="E186" s="34">
        <f>'LEMBAR PENILAIAN'!H204</f>
        <v>9</v>
      </c>
      <c r="F186" s="34">
        <f>'LEMBAR PENILAIAN'!I204</f>
        <v>9</v>
      </c>
      <c r="G186" s="34">
        <f>'LEMBAR PENILAIAN'!J204</f>
        <v>0</v>
      </c>
      <c r="H186" s="34">
        <f>'LEMBAR PENILAIAN'!K204</f>
        <v>0</v>
      </c>
      <c r="I186" s="34">
        <f>'LEMBAR PENILAIAN'!L204</f>
        <v>0</v>
      </c>
      <c r="J186" s="34">
        <f>'LEMBAR PENILAIAN'!M204</f>
        <v>0</v>
      </c>
      <c r="K186" s="34">
        <f>'LEMBAR PENILAIAN'!N204</f>
        <v>0</v>
      </c>
      <c r="L186" s="34">
        <f>'LEMBAR PENILAIAN'!O204</f>
        <v>0</v>
      </c>
      <c r="M186" s="34">
        <f>'LEMBAR PENILAIAN'!P204</f>
        <v>0</v>
      </c>
      <c r="N186" s="34">
        <f>'LEMBAR PENILAIAN'!Q204</f>
        <v>0</v>
      </c>
      <c r="O186" s="34">
        <f>'LEMBAR PENILAIAN'!R204</f>
        <v>0</v>
      </c>
      <c r="P186" s="34">
        <f>'LEMBAR PENILAIAN'!S204</f>
        <v>0</v>
      </c>
      <c r="Q186" s="34">
        <f>'LEMBAR PENILAIAN'!T204</f>
        <v>0</v>
      </c>
      <c r="R186" s="34">
        <f>'LEMBAR PENILAIAN'!U204</f>
        <v>0</v>
      </c>
      <c r="S186" s="34">
        <f>'LEMBAR PENILAIAN'!V204</f>
        <v>0</v>
      </c>
      <c r="T186" s="34">
        <f>'LEMBAR PENILAIAN'!W204</f>
        <v>0</v>
      </c>
      <c r="U186" s="34">
        <f>'LEMBAR PENILAIAN'!X204</f>
        <v>0</v>
      </c>
    </row>
    <row r="187" spans="1:21" x14ac:dyDescent="0.3">
      <c r="A187" s="79"/>
      <c r="B187" s="80"/>
      <c r="C187" s="33">
        <v>8</v>
      </c>
      <c r="D187" s="34">
        <f>'LEMBAR PENILAIAN'!G205</f>
        <v>8</v>
      </c>
      <c r="E187" s="34">
        <f>'LEMBAR PENILAIAN'!H205</f>
        <v>7</v>
      </c>
      <c r="F187" s="34">
        <f>'LEMBAR PENILAIAN'!I205</f>
        <v>8</v>
      </c>
      <c r="G187" s="34">
        <f>'LEMBAR PENILAIAN'!J205</f>
        <v>0</v>
      </c>
      <c r="H187" s="34">
        <f>'LEMBAR PENILAIAN'!K205</f>
        <v>0</v>
      </c>
      <c r="I187" s="34">
        <f>'LEMBAR PENILAIAN'!L205</f>
        <v>0</v>
      </c>
      <c r="J187" s="34">
        <f>'LEMBAR PENILAIAN'!M205</f>
        <v>0</v>
      </c>
      <c r="K187" s="34">
        <f>'LEMBAR PENILAIAN'!N205</f>
        <v>0</v>
      </c>
      <c r="L187" s="34">
        <f>'LEMBAR PENILAIAN'!O205</f>
        <v>0</v>
      </c>
      <c r="M187" s="34">
        <f>'LEMBAR PENILAIAN'!P205</f>
        <v>0</v>
      </c>
      <c r="N187" s="34">
        <f>'LEMBAR PENILAIAN'!Q205</f>
        <v>0</v>
      </c>
      <c r="O187" s="34">
        <f>'LEMBAR PENILAIAN'!R205</f>
        <v>0</v>
      </c>
      <c r="P187" s="34">
        <f>'LEMBAR PENILAIAN'!S205</f>
        <v>0</v>
      </c>
      <c r="Q187" s="34">
        <f>'LEMBAR PENILAIAN'!T205</f>
        <v>0</v>
      </c>
      <c r="R187" s="34">
        <f>'LEMBAR PENILAIAN'!U205</f>
        <v>0</v>
      </c>
      <c r="S187" s="34">
        <f>'LEMBAR PENILAIAN'!V205</f>
        <v>0</v>
      </c>
      <c r="T187" s="34">
        <f>'LEMBAR PENILAIAN'!W205</f>
        <v>0</v>
      </c>
      <c r="U187" s="34">
        <f>'LEMBAR PENILAIAN'!X205</f>
        <v>0</v>
      </c>
    </row>
    <row r="188" spans="1:21" x14ac:dyDescent="0.3">
      <c r="A188" s="79"/>
      <c r="B188" s="80"/>
      <c r="C188" s="33">
        <v>9</v>
      </c>
      <c r="D188" s="34">
        <f>'LEMBAR PENILAIAN'!G206</f>
        <v>8</v>
      </c>
      <c r="E188" s="34">
        <f>'LEMBAR PENILAIAN'!H206</f>
        <v>8</v>
      </c>
      <c r="F188" s="34">
        <f>'LEMBAR PENILAIAN'!I206</f>
        <v>8</v>
      </c>
      <c r="G188" s="34">
        <f>'LEMBAR PENILAIAN'!J206</f>
        <v>0</v>
      </c>
      <c r="H188" s="34">
        <f>'LEMBAR PENILAIAN'!K206</f>
        <v>0</v>
      </c>
      <c r="I188" s="34">
        <f>'LEMBAR PENILAIAN'!L206</f>
        <v>0</v>
      </c>
      <c r="J188" s="34">
        <f>'LEMBAR PENILAIAN'!M206</f>
        <v>0</v>
      </c>
      <c r="K188" s="34">
        <f>'LEMBAR PENILAIAN'!N206</f>
        <v>0</v>
      </c>
      <c r="L188" s="34">
        <f>'LEMBAR PENILAIAN'!O206</f>
        <v>0</v>
      </c>
      <c r="M188" s="34">
        <f>'LEMBAR PENILAIAN'!P206</f>
        <v>0</v>
      </c>
      <c r="N188" s="34">
        <f>'LEMBAR PENILAIAN'!Q206</f>
        <v>0</v>
      </c>
      <c r="O188" s="34">
        <f>'LEMBAR PENILAIAN'!R206</f>
        <v>0</v>
      </c>
      <c r="P188" s="34">
        <f>'LEMBAR PENILAIAN'!S206</f>
        <v>0</v>
      </c>
      <c r="Q188" s="34">
        <f>'LEMBAR PENILAIAN'!T206</f>
        <v>0</v>
      </c>
      <c r="R188" s="34">
        <f>'LEMBAR PENILAIAN'!U206</f>
        <v>0</v>
      </c>
      <c r="S188" s="34">
        <f>'LEMBAR PENILAIAN'!V206</f>
        <v>0</v>
      </c>
      <c r="T188" s="34">
        <f>'LEMBAR PENILAIAN'!W206</f>
        <v>0</v>
      </c>
      <c r="U188" s="34">
        <f>'LEMBAR PENILAIAN'!X206</f>
        <v>0</v>
      </c>
    </row>
    <row r="189" spans="1:21" x14ac:dyDescent="0.3">
      <c r="A189" s="79"/>
      <c r="B189" s="80">
        <v>21</v>
      </c>
      <c r="C189" s="33">
        <v>1</v>
      </c>
      <c r="D189" s="34">
        <f>'LEMBAR PENILAIAN'!G207</f>
        <v>8</v>
      </c>
      <c r="E189" s="34">
        <f>'LEMBAR PENILAIAN'!H207</f>
        <v>7</v>
      </c>
      <c r="F189" s="34">
        <f>'LEMBAR PENILAIAN'!I207</f>
        <v>8</v>
      </c>
      <c r="G189" s="34">
        <f>'LEMBAR PENILAIAN'!J207</f>
        <v>0</v>
      </c>
      <c r="H189" s="34">
        <f>'LEMBAR PENILAIAN'!K207</f>
        <v>0</v>
      </c>
      <c r="I189" s="34">
        <f>'LEMBAR PENILAIAN'!L207</f>
        <v>0</v>
      </c>
      <c r="J189" s="34">
        <f>'LEMBAR PENILAIAN'!M207</f>
        <v>0</v>
      </c>
      <c r="K189" s="34">
        <f>'LEMBAR PENILAIAN'!N207</f>
        <v>0</v>
      </c>
      <c r="L189" s="34">
        <f>'LEMBAR PENILAIAN'!O207</f>
        <v>0</v>
      </c>
      <c r="M189" s="34">
        <f>'LEMBAR PENILAIAN'!P207</f>
        <v>0</v>
      </c>
      <c r="N189" s="34">
        <f>'LEMBAR PENILAIAN'!Q207</f>
        <v>0</v>
      </c>
      <c r="O189" s="34">
        <f>'LEMBAR PENILAIAN'!R207</f>
        <v>0</v>
      </c>
      <c r="P189" s="34">
        <f>'LEMBAR PENILAIAN'!S207</f>
        <v>0</v>
      </c>
      <c r="Q189" s="34">
        <f>'LEMBAR PENILAIAN'!T207</f>
        <v>0</v>
      </c>
      <c r="R189" s="34">
        <f>'LEMBAR PENILAIAN'!U207</f>
        <v>0</v>
      </c>
      <c r="S189" s="34">
        <f>'LEMBAR PENILAIAN'!V207</f>
        <v>0</v>
      </c>
      <c r="T189" s="34">
        <f>'LEMBAR PENILAIAN'!W207</f>
        <v>0</v>
      </c>
      <c r="U189" s="34">
        <f>'LEMBAR PENILAIAN'!X207</f>
        <v>0</v>
      </c>
    </row>
    <row r="190" spans="1:21" x14ac:dyDescent="0.3">
      <c r="A190" s="79"/>
      <c r="B190" s="80"/>
      <c r="C190" s="33">
        <v>2</v>
      </c>
      <c r="D190" s="34">
        <f>'LEMBAR PENILAIAN'!G208</f>
        <v>9</v>
      </c>
      <c r="E190" s="34">
        <f>'LEMBAR PENILAIAN'!H208</f>
        <v>7</v>
      </c>
      <c r="F190" s="34">
        <f>'LEMBAR PENILAIAN'!I208</f>
        <v>8</v>
      </c>
      <c r="G190" s="34">
        <f>'LEMBAR PENILAIAN'!J208</f>
        <v>0</v>
      </c>
      <c r="H190" s="34">
        <f>'LEMBAR PENILAIAN'!K208</f>
        <v>0</v>
      </c>
      <c r="I190" s="34">
        <f>'LEMBAR PENILAIAN'!L208</f>
        <v>0</v>
      </c>
      <c r="J190" s="34">
        <f>'LEMBAR PENILAIAN'!M208</f>
        <v>0</v>
      </c>
      <c r="K190" s="34">
        <f>'LEMBAR PENILAIAN'!N208</f>
        <v>0</v>
      </c>
      <c r="L190" s="34">
        <f>'LEMBAR PENILAIAN'!O208</f>
        <v>0</v>
      </c>
      <c r="M190" s="34">
        <f>'LEMBAR PENILAIAN'!P208</f>
        <v>0</v>
      </c>
      <c r="N190" s="34">
        <f>'LEMBAR PENILAIAN'!Q208</f>
        <v>0</v>
      </c>
      <c r="O190" s="34">
        <f>'LEMBAR PENILAIAN'!R208</f>
        <v>0</v>
      </c>
      <c r="P190" s="34">
        <f>'LEMBAR PENILAIAN'!S208</f>
        <v>0</v>
      </c>
      <c r="Q190" s="34">
        <f>'LEMBAR PENILAIAN'!T208</f>
        <v>0</v>
      </c>
      <c r="R190" s="34">
        <f>'LEMBAR PENILAIAN'!U208</f>
        <v>0</v>
      </c>
      <c r="S190" s="34">
        <f>'LEMBAR PENILAIAN'!V208</f>
        <v>0</v>
      </c>
      <c r="T190" s="34">
        <f>'LEMBAR PENILAIAN'!W208</f>
        <v>0</v>
      </c>
      <c r="U190" s="34">
        <f>'LEMBAR PENILAIAN'!X208</f>
        <v>0</v>
      </c>
    </row>
    <row r="191" spans="1:21" x14ac:dyDescent="0.3">
      <c r="A191" s="79"/>
      <c r="B191" s="80"/>
      <c r="C191" s="33">
        <v>3</v>
      </c>
      <c r="D191" s="34">
        <f>'LEMBAR PENILAIAN'!G209</f>
        <v>7</v>
      </c>
      <c r="E191" s="34">
        <f>'LEMBAR PENILAIAN'!H209</f>
        <v>7</v>
      </c>
      <c r="F191" s="34">
        <f>'LEMBAR PENILAIAN'!I209</f>
        <v>8</v>
      </c>
      <c r="G191" s="34">
        <f>'LEMBAR PENILAIAN'!J209</f>
        <v>0</v>
      </c>
      <c r="H191" s="34">
        <f>'LEMBAR PENILAIAN'!K209</f>
        <v>0</v>
      </c>
      <c r="I191" s="34">
        <f>'LEMBAR PENILAIAN'!L209</f>
        <v>0</v>
      </c>
      <c r="J191" s="34">
        <f>'LEMBAR PENILAIAN'!M209</f>
        <v>0</v>
      </c>
      <c r="K191" s="34">
        <f>'LEMBAR PENILAIAN'!N209</f>
        <v>0</v>
      </c>
      <c r="L191" s="34">
        <f>'LEMBAR PENILAIAN'!O209</f>
        <v>0</v>
      </c>
      <c r="M191" s="34">
        <f>'LEMBAR PENILAIAN'!P209</f>
        <v>0</v>
      </c>
      <c r="N191" s="34">
        <f>'LEMBAR PENILAIAN'!Q209</f>
        <v>0</v>
      </c>
      <c r="O191" s="34">
        <f>'LEMBAR PENILAIAN'!R209</f>
        <v>0</v>
      </c>
      <c r="P191" s="34">
        <f>'LEMBAR PENILAIAN'!S209</f>
        <v>0</v>
      </c>
      <c r="Q191" s="34">
        <f>'LEMBAR PENILAIAN'!T209</f>
        <v>0</v>
      </c>
      <c r="R191" s="34">
        <f>'LEMBAR PENILAIAN'!U209</f>
        <v>0</v>
      </c>
      <c r="S191" s="34">
        <f>'LEMBAR PENILAIAN'!V209</f>
        <v>0</v>
      </c>
      <c r="T191" s="34">
        <f>'LEMBAR PENILAIAN'!W209</f>
        <v>0</v>
      </c>
      <c r="U191" s="34">
        <f>'LEMBAR PENILAIAN'!X209</f>
        <v>0</v>
      </c>
    </row>
    <row r="192" spans="1:21" x14ac:dyDescent="0.3">
      <c r="A192" s="79"/>
      <c r="B192" s="80"/>
      <c r="C192" s="33">
        <v>4</v>
      </c>
      <c r="D192" s="34">
        <f>'LEMBAR PENILAIAN'!G210</f>
        <v>8</v>
      </c>
      <c r="E192" s="34">
        <f>'LEMBAR PENILAIAN'!H210</f>
        <v>8</v>
      </c>
      <c r="F192" s="34">
        <f>'LEMBAR PENILAIAN'!I210</f>
        <v>8</v>
      </c>
      <c r="G192" s="34">
        <f>'LEMBAR PENILAIAN'!J210</f>
        <v>0</v>
      </c>
      <c r="H192" s="34">
        <f>'LEMBAR PENILAIAN'!K210</f>
        <v>0</v>
      </c>
      <c r="I192" s="34">
        <f>'LEMBAR PENILAIAN'!L210</f>
        <v>0</v>
      </c>
      <c r="J192" s="34">
        <f>'LEMBAR PENILAIAN'!M210</f>
        <v>0</v>
      </c>
      <c r="K192" s="34">
        <f>'LEMBAR PENILAIAN'!N210</f>
        <v>0</v>
      </c>
      <c r="L192" s="34">
        <f>'LEMBAR PENILAIAN'!O210</f>
        <v>0</v>
      </c>
      <c r="M192" s="34">
        <f>'LEMBAR PENILAIAN'!P210</f>
        <v>0</v>
      </c>
      <c r="N192" s="34">
        <f>'LEMBAR PENILAIAN'!Q210</f>
        <v>0</v>
      </c>
      <c r="O192" s="34">
        <f>'LEMBAR PENILAIAN'!R210</f>
        <v>0</v>
      </c>
      <c r="P192" s="34">
        <f>'LEMBAR PENILAIAN'!S210</f>
        <v>0</v>
      </c>
      <c r="Q192" s="34">
        <f>'LEMBAR PENILAIAN'!T210</f>
        <v>0</v>
      </c>
      <c r="R192" s="34">
        <f>'LEMBAR PENILAIAN'!U210</f>
        <v>0</v>
      </c>
      <c r="S192" s="34">
        <f>'LEMBAR PENILAIAN'!V210</f>
        <v>0</v>
      </c>
      <c r="T192" s="34">
        <f>'LEMBAR PENILAIAN'!W210</f>
        <v>0</v>
      </c>
      <c r="U192" s="34">
        <f>'LEMBAR PENILAIAN'!X210</f>
        <v>0</v>
      </c>
    </row>
    <row r="193" spans="1:21" x14ac:dyDescent="0.3">
      <c r="A193" s="79"/>
      <c r="B193" s="80"/>
      <c r="C193" s="33">
        <v>5</v>
      </c>
      <c r="D193" s="34">
        <f>'LEMBAR PENILAIAN'!G211</f>
        <v>9</v>
      </c>
      <c r="E193" s="34">
        <f>'LEMBAR PENILAIAN'!H211</f>
        <v>9</v>
      </c>
      <c r="F193" s="34">
        <f>'LEMBAR PENILAIAN'!I211</f>
        <v>9</v>
      </c>
      <c r="G193" s="34">
        <f>'LEMBAR PENILAIAN'!J211</f>
        <v>0</v>
      </c>
      <c r="H193" s="34">
        <f>'LEMBAR PENILAIAN'!K211</f>
        <v>0</v>
      </c>
      <c r="I193" s="34">
        <f>'LEMBAR PENILAIAN'!L211</f>
        <v>0</v>
      </c>
      <c r="J193" s="34">
        <f>'LEMBAR PENILAIAN'!M211</f>
        <v>0</v>
      </c>
      <c r="K193" s="34">
        <f>'LEMBAR PENILAIAN'!N211</f>
        <v>0</v>
      </c>
      <c r="L193" s="34">
        <f>'LEMBAR PENILAIAN'!O211</f>
        <v>0</v>
      </c>
      <c r="M193" s="34">
        <f>'LEMBAR PENILAIAN'!P211</f>
        <v>0</v>
      </c>
      <c r="N193" s="34">
        <f>'LEMBAR PENILAIAN'!Q211</f>
        <v>0</v>
      </c>
      <c r="O193" s="34">
        <f>'LEMBAR PENILAIAN'!R211</f>
        <v>0</v>
      </c>
      <c r="P193" s="34">
        <f>'LEMBAR PENILAIAN'!S211</f>
        <v>0</v>
      </c>
      <c r="Q193" s="34">
        <f>'LEMBAR PENILAIAN'!T211</f>
        <v>0</v>
      </c>
      <c r="R193" s="34">
        <f>'LEMBAR PENILAIAN'!U211</f>
        <v>0</v>
      </c>
      <c r="S193" s="34">
        <f>'LEMBAR PENILAIAN'!V211</f>
        <v>0</v>
      </c>
      <c r="T193" s="34">
        <f>'LEMBAR PENILAIAN'!W211</f>
        <v>0</v>
      </c>
      <c r="U193" s="34">
        <f>'LEMBAR PENILAIAN'!X211</f>
        <v>0</v>
      </c>
    </row>
    <row r="194" spans="1:21" x14ac:dyDescent="0.3">
      <c r="A194" s="79"/>
      <c r="B194" s="80"/>
      <c r="C194" s="33">
        <v>6</v>
      </c>
      <c r="D194" s="34">
        <f>'LEMBAR PENILAIAN'!G212</f>
        <v>8</v>
      </c>
      <c r="E194" s="34">
        <f>'LEMBAR PENILAIAN'!H212</f>
        <v>7</v>
      </c>
      <c r="F194" s="34">
        <f>'LEMBAR PENILAIAN'!I212</f>
        <v>8</v>
      </c>
      <c r="G194" s="34">
        <f>'LEMBAR PENILAIAN'!J212</f>
        <v>0</v>
      </c>
      <c r="H194" s="34">
        <f>'LEMBAR PENILAIAN'!K212</f>
        <v>0</v>
      </c>
      <c r="I194" s="34">
        <f>'LEMBAR PENILAIAN'!L212</f>
        <v>0</v>
      </c>
      <c r="J194" s="34">
        <f>'LEMBAR PENILAIAN'!M212</f>
        <v>0</v>
      </c>
      <c r="K194" s="34">
        <f>'LEMBAR PENILAIAN'!N212</f>
        <v>0</v>
      </c>
      <c r="L194" s="34">
        <f>'LEMBAR PENILAIAN'!O212</f>
        <v>0</v>
      </c>
      <c r="M194" s="34">
        <f>'LEMBAR PENILAIAN'!P212</f>
        <v>0</v>
      </c>
      <c r="N194" s="34">
        <f>'LEMBAR PENILAIAN'!Q212</f>
        <v>0</v>
      </c>
      <c r="O194" s="34">
        <f>'LEMBAR PENILAIAN'!R212</f>
        <v>0</v>
      </c>
      <c r="P194" s="34">
        <f>'LEMBAR PENILAIAN'!S212</f>
        <v>0</v>
      </c>
      <c r="Q194" s="34">
        <f>'LEMBAR PENILAIAN'!T212</f>
        <v>0</v>
      </c>
      <c r="R194" s="34">
        <f>'LEMBAR PENILAIAN'!U212</f>
        <v>0</v>
      </c>
      <c r="S194" s="34">
        <f>'LEMBAR PENILAIAN'!V212</f>
        <v>0</v>
      </c>
      <c r="T194" s="34">
        <f>'LEMBAR PENILAIAN'!W212</f>
        <v>0</v>
      </c>
      <c r="U194" s="34">
        <f>'LEMBAR PENILAIAN'!X212</f>
        <v>0</v>
      </c>
    </row>
    <row r="195" spans="1:21" x14ac:dyDescent="0.3">
      <c r="A195" s="79"/>
      <c r="B195" s="80"/>
      <c r="C195" s="33">
        <v>7</v>
      </c>
      <c r="D195" s="34">
        <f>'LEMBAR PENILAIAN'!G213</f>
        <v>8</v>
      </c>
      <c r="E195" s="34">
        <f>'LEMBAR PENILAIAN'!H213</f>
        <v>8</v>
      </c>
      <c r="F195" s="34">
        <f>'LEMBAR PENILAIAN'!I213</f>
        <v>8</v>
      </c>
      <c r="G195" s="34">
        <f>'LEMBAR PENILAIAN'!J213</f>
        <v>0</v>
      </c>
      <c r="H195" s="34">
        <f>'LEMBAR PENILAIAN'!K213</f>
        <v>0</v>
      </c>
      <c r="I195" s="34">
        <f>'LEMBAR PENILAIAN'!L213</f>
        <v>0</v>
      </c>
      <c r="J195" s="34">
        <f>'LEMBAR PENILAIAN'!M213</f>
        <v>0</v>
      </c>
      <c r="K195" s="34">
        <f>'LEMBAR PENILAIAN'!N213</f>
        <v>0</v>
      </c>
      <c r="L195" s="34">
        <f>'LEMBAR PENILAIAN'!O213</f>
        <v>0</v>
      </c>
      <c r="M195" s="34">
        <f>'LEMBAR PENILAIAN'!P213</f>
        <v>0</v>
      </c>
      <c r="N195" s="34">
        <f>'LEMBAR PENILAIAN'!Q213</f>
        <v>0</v>
      </c>
      <c r="O195" s="34">
        <f>'LEMBAR PENILAIAN'!R213</f>
        <v>0</v>
      </c>
      <c r="P195" s="34">
        <f>'LEMBAR PENILAIAN'!S213</f>
        <v>0</v>
      </c>
      <c r="Q195" s="34">
        <f>'LEMBAR PENILAIAN'!T213</f>
        <v>0</v>
      </c>
      <c r="R195" s="34">
        <f>'LEMBAR PENILAIAN'!U213</f>
        <v>0</v>
      </c>
      <c r="S195" s="34">
        <f>'LEMBAR PENILAIAN'!V213</f>
        <v>0</v>
      </c>
      <c r="T195" s="34">
        <f>'LEMBAR PENILAIAN'!W213</f>
        <v>0</v>
      </c>
      <c r="U195" s="34">
        <f>'LEMBAR PENILAIAN'!X213</f>
        <v>0</v>
      </c>
    </row>
    <row r="196" spans="1:21" x14ac:dyDescent="0.3">
      <c r="A196" s="79"/>
      <c r="B196" s="80">
        <v>22</v>
      </c>
      <c r="C196" s="33">
        <v>1</v>
      </c>
      <c r="D196" s="34">
        <f>'LEMBAR PENILAIAN'!G214</f>
        <v>9</v>
      </c>
      <c r="E196" s="34">
        <f>'LEMBAR PENILAIAN'!H214</f>
        <v>7</v>
      </c>
      <c r="F196" s="34">
        <f>'LEMBAR PENILAIAN'!I214</f>
        <v>9</v>
      </c>
      <c r="G196" s="34">
        <f>'LEMBAR PENILAIAN'!J214</f>
        <v>0</v>
      </c>
      <c r="H196" s="34">
        <f>'LEMBAR PENILAIAN'!K214</f>
        <v>0</v>
      </c>
      <c r="I196" s="34">
        <f>'LEMBAR PENILAIAN'!L214</f>
        <v>0</v>
      </c>
      <c r="J196" s="34">
        <f>'LEMBAR PENILAIAN'!M214</f>
        <v>0</v>
      </c>
      <c r="K196" s="34">
        <f>'LEMBAR PENILAIAN'!N214</f>
        <v>0</v>
      </c>
      <c r="L196" s="34">
        <f>'LEMBAR PENILAIAN'!O214</f>
        <v>0</v>
      </c>
      <c r="M196" s="34">
        <f>'LEMBAR PENILAIAN'!P214</f>
        <v>0</v>
      </c>
      <c r="N196" s="34">
        <f>'LEMBAR PENILAIAN'!Q214</f>
        <v>0</v>
      </c>
      <c r="O196" s="34">
        <f>'LEMBAR PENILAIAN'!R214</f>
        <v>0</v>
      </c>
      <c r="P196" s="34">
        <f>'LEMBAR PENILAIAN'!S214</f>
        <v>0</v>
      </c>
      <c r="Q196" s="34">
        <f>'LEMBAR PENILAIAN'!T214</f>
        <v>0</v>
      </c>
      <c r="R196" s="34">
        <f>'LEMBAR PENILAIAN'!U214</f>
        <v>0</v>
      </c>
      <c r="S196" s="34">
        <f>'LEMBAR PENILAIAN'!V214</f>
        <v>0</v>
      </c>
      <c r="T196" s="34">
        <f>'LEMBAR PENILAIAN'!W214</f>
        <v>0</v>
      </c>
      <c r="U196" s="34">
        <f>'LEMBAR PENILAIAN'!X214</f>
        <v>0</v>
      </c>
    </row>
    <row r="197" spans="1:21" x14ac:dyDescent="0.3">
      <c r="A197" s="79"/>
      <c r="B197" s="80"/>
      <c r="C197" s="33">
        <v>2</v>
      </c>
      <c r="D197" s="34">
        <f>'LEMBAR PENILAIAN'!G215</f>
        <v>8</v>
      </c>
      <c r="E197" s="34">
        <f>'LEMBAR PENILAIAN'!H215</f>
        <v>7</v>
      </c>
      <c r="F197" s="34">
        <f>'LEMBAR PENILAIAN'!I215</f>
        <v>8</v>
      </c>
      <c r="G197" s="34">
        <f>'LEMBAR PENILAIAN'!J215</f>
        <v>0</v>
      </c>
      <c r="H197" s="34">
        <f>'LEMBAR PENILAIAN'!K215</f>
        <v>0</v>
      </c>
      <c r="I197" s="34">
        <f>'LEMBAR PENILAIAN'!L215</f>
        <v>0</v>
      </c>
      <c r="J197" s="34">
        <f>'LEMBAR PENILAIAN'!M215</f>
        <v>0</v>
      </c>
      <c r="K197" s="34">
        <f>'LEMBAR PENILAIAN'!N215</f>
        <v>0</v>
      </c>
      <c r="L197" s="34">
        <f>'LEMBAR PENILAIAN'!O215</f>
        <v>0</v>
      </c>
      <c r="M197" s="34">
        <f>'LEMBAR PENILAIAN'!P215</f>
        <v>0</v>
      </c>
      <c r="N197" s="34">
        <f>'LEMBAR PENILAIAN'!Q215</f>
        <v>0</v>
      </c>
      <c r="O197" s="34">
        <f>'LEMBAR PENILAIAN'!R215</f>
        <v>0</v>
      </c>
      <c r="P197" s="34">
        <f>'LEMBAR PENILAIAN'!S215</f>
        <v>0</v>
      </c>
      <c r="Q197" s="34">
        <f>'LEMBAR PENILAIAN'!T215</f>
        <v>0</v>
      </c>
      <c r="R197" s="34">
        <f>'LEMBAR PENILAIAN'!U215</f>
        <v>0</v>
      </c>
      <c r="S197" s="34">
        <f>'LEMBAR PENILAIAN'!V215</f>
        <v>0</v>
      </c>
      <c r="T197" s="34">
        <f>'LEMBAR PENILAIAN'!W215</f>
        <v>0</v>
      </c>
      <c r="U197" s="34">
        <f>'LEMBAR PENILAIAN'!X215</f>
        <v>0</v>
      </c>
    </row>
    <row r="198" spans="1:21" x14ac:dyDescent="0.3">
      <c r="A198" s="79"/>
      <c r="B198" s="80"/>
      <c r="C198" s="33">
        <v>3</v>
      </c>
      <c r="D198" s="34">
        <f>'LEMBAR PENILAIAN'!G216</f>
        <v>8</v>
      </c>
      <c r="E198" s="34">
        <f>'LEMBAR PENILAIAN'!H216</f>
        <v>8</v>
      </c>
      <c r="F198" s="34">
        <f>'LEMBAR PENILAIAN'!I216</f>
        <v>8</v>
      </c>
      <c r="G198" s="34">
        <f>'LEMBAR PENILAIAN'!J216</f>
        <v>0</v>
      </c>
      <c r="H198" s="34">
        <f>'LEMBAR PENILAIAN'!K216</f>
        <v>0</v>
      </c>
      <c r="I198" s="34">
        <f>'LEMBAR PENILAIAN'!L216</f>
        <v>0</v>
      </c>
      <c r="J198" s="34">
        <f>'LEMBAR PENILAIAN'!M216</f>
        <v>0</v>
      </c>
      <c r="K198" s="34">
        <f>'LEMBAR PENILAIAN'!N216</f>
        <v>0</v>
      </c>
      <c r="L198" s="34">
        <f>'LEMBAR PENILAIAN'!O216</f>
        <v>0</v>
      </c>
      <c r="M198" s="34">
        <f>'LEMBAR PENILAIAN'!P216</f>
        <v>0</v>
      </c>
      <c r="N198" s="34">
        <f>'LEMBAR PENILAIAN'!Q216</f>
        <v>0</v>
      </c>
      <c r="O198" s="34">
        <f>'LEMBAR PENILAIAN'!R216</f>
        <v>0</v>
      </c>
      <c r="P198" s="34">
        <f>'LEMBAR PENILAIAN'!S216</f>
        <v>0</v>
      </c>
      <c r="Q198" s="34">
        <f>'LEMBAR PENILAIAN'!T216</f>
        <v>0</v>
      </c>
      <c r="R198" s="34">
        <f>'LEMBAR PENILAIAN'!U216</f>
        <v>0</v>
      </c>
      <c r="S198" s="34">
        <f>'LEMBAR PENILAIAN'!V216</f>
        <v>0</v>
      </c>
      <c r="T198" s="34">
        <f>'LEMBAR PENILAIAN'!W216</f>
        <v>0</v>
      </c>
      <c r="U198" s="34">
        <f>'LEMBAR PENILAIAN'!X216</f>
        <v>0</v>
      </c>
    </row>
    <row r="199" spans="1:21" x14ac:dyDescent="0.3">
      <c r="A199" s="79"/>
      <c r="B199" s="80"/>
      <c r="C199" s="33">
        <v>4</v>
      </c>
      <c r="D199" s="34">
        <f>'LEMBAR PENILAIAN'!G217</f>
        <v>8</v>
      </c>
      <c r="E199" s="34">
        <f>'LEMBAR PENILAIAN'!H217</f>
        <v>8</v>
      </c>
      <c r="F199" s="34">
        <f>'LEMBAR PENILAIAN'!I217</f>
        <v>8</v>
      </c>
      <c r="G199" s="34">
        <f>'LEMBAR PENILAIAN'!J217</f>
        <v>0</v>
      </c>
      <c r="H199" s="34">
        <f>'LEMBAR PENILAIAN'!K217</f>
        <v>0</v>
      </c>
      <c r="I199" s="34">
        <f>'LEMBAR PENILAIAN'!L217</f>
        <v>0</v>
      </c>
      <c r="J199" s="34">
        <f>'LEMBAR PENILAIAN'!M217</f>
        <v>0</v>
      </c>
      <c r="K199" s="34">
        <f>'LEMBAR PENILAIAN'!N217</f>
        <v>0</v>
      </c>
      <c r="L199" s="34">
        <f>'LEMBAR PENILAIAN'!O217</f>
        <v>0</v>
      </c>
      <c r="M199" s="34">
        <f>'LEMBAR PENILAIAN'!P217</f>
        <v>0</v>
      </c>
      <c r="N199" s="34">
        <f>'LEMBAR PENILAIAN'!Q217</f>
        <v>0</v>
      </c>
      <c r="O199" s="34">
        <f>'LEMBAR PENILAIAN'!R217</f>
        <v>0</v>
      </c>
      <c r="P199" s="34">
        <f>'LEMBAR PENILAIAN'!S217</f>
        <v>0</v>
      </c>
      <c r="Q199" s="34">
        <f>'LEMBAR PENILAIAN'!T217</f>
        <v>0</v>
      </c>
      <c r="R199" s="34">
        <f>'LEMBAR PENILAIAN'!U217</f>
        <v>0</v>
      </c>
      <c r="S199" s="34">
        <f>'LEMBAR PENILAIAN'!V217</f>
        <v>0</v>
      </c>
      <c r="T199" s="34">
        <f>'LEMBAR PENILAIAN'!W217</f>
        <v>0</v>
      </c>
      <c r="U199" s="34">
        <f>'LEMBAR PENILAIAN'!X217</f>
        <v>0</v>
      </c>
    </row>
    <row r="200" spans="1:21" x14ac:dyDescent="0.3">
      <c r="A200" s="79"/>
      <c r="B200" s="80"/>
      <c r="C200" s="33">
        <v>5</v>
      </c>
      <c r="D200" s="34">
        <f>'LEMBAR PENILAIAN'!G218</f>
        <v>8</v>
      </c>
      <c r="E200" s="34">
        <f>'LEMBAR PENILAIAN'!H218</f>
        <v>9</v>
      </c>
      <c r="F200" s="34">
        <f>'LEMBAR PENILAIAN'!I218</f>
        <v>9</v>
      </c>
      <c r="G200" s="34">
        <f>'LEMBAR PENILAIAN'!J218</f>
        <v>0</v>
      </c>
      <c r="H200" s="34">
        <f>'LEMBAR PENILAIAN'!K218</f>
        <v>0</v>
      </c>
      <c r="I200" s="34">
        <f>'LEMBAR PENILAIAN'!L218</f>
        <v>0</v>
      </c>
      <c r="J200" s="34">
        <f>'LEMBAR PENILAIAN'!M218</f>
        <v>0</v>
      </c>
      <c r="K200" s="34">
        <f>'LEMBAR PENILAIAN'!N218</f>
        <v>0</v>
      </c>
      <c r="L200" s="34">
        <f>'LEMBAR PENILAIAN'!O218</f>
        <v>0</v>
      </c>
      <c r="M200" s="34">
        <f>'LEMBAR PENILAIAN'!P218</f>
        <v>0</v>
      </c>
      <c r="N200" s="34">
        <f>'LEMBAR PENILAIAN'!Q218</f>
        <v>0</v>
      </c>
      <c r="O200" s="34">
        <f>'LEMBAR PENILAIAN'!R218</f>
        <v>0</v>
      </c>
      <c r="P200" s="34">
        <f>'LEMBAR PENILAIAN'!S218</f>
        <v>0</v>
      </c>
      <c r="Q200" s="34">
        <f>'LEMBAR PENILAIAN'!T218</f>
        <v>0</v>
      </c>
      <c r="R200" s="34">
        <f>'LEMBAR PENILAIAN'!U218</f>
        <v>0</v>
      </c>
      <c r="S200" s="34">
        <f>'LEMBAR PENILAIAN'!V218</f>
        <v>0</v>
      </c>
      <c r="T200" s="34">
        <f>'LEMBAR PENILAIAN'!W218</f>
        <v>0</v>
      </c>
      <c r="U200" s="34">
        <f>'LEMBAR PENILAIAN'!X218</f>
        <v>0</v>
      </c>
    </row>
    <row r="201" spans="1:21" x14ac:dyDescent="0.3">
      <c r="A201" s="79"/>
      <c r="B201" s="80"/>
      <c r="C201" s="33">
        <v>6</v>
      </c>
      <c r="D201" s="34">
        <f>'LEMBAR PENILAIAN'!G219</f>
        <v>9</v>
      </c>
      <c r="E201" s="34">
        <f>'LEMBAR PENILAIAN'!H219</f>
        <v>7</v>
      </c>
      <c r="F201" s="34">
        <f>'LEMBAR PENILAIAN'!I219</f>
        <v>8</v>
      </c>
      <c r="G201" s="34">
        <f>'LEMBAR PENILAIAN'!J219</f>
        <v>0</v>
      </c>
      <c r="H201" s="34">
        <f>'LEMBAR PENILAIAN'!K219</f>
        <v>0</v>
      </c>
      <c r="I201" s="34">
        <f>'LEMBAR PENILAIAN'!L219</f>
        <v>0</v>
      </c>
      <c r="J201" s="34">
        <f>'LEMBAR PENILAIAN'!M219</f>
        <v>0</v>
      </c>
      <c r="K201" s="34">
        <f>'LEMBAR PENILAIAN'!N219</f>
        <v>0</v>
      </c>
      <c r="L201" s="34">
        <f>'LEMBAR PENILAIAN'!O219</f>
        <v>0</v>
      </c>
      <c r="M201" s="34">
        <f>'LEMBAR PENILAIAN'!P219</f>
        <v>0</v>
      </c>
      <c r="N201" s="34">
        <f>'LEMBAR PENILAIAN'!Q219</f>
        <v>0</v>
      </c>
      <c r="O201" s="34">
        <f>'LEMBAR PENILAIAN'!R219</f>
        <v>0</v>
      </c>
      <c r="P201" s="34">
        <f>'LEMBAR PENILAIAN'!S219</f>
        <v>0</v>
      </c>
      <c r="Q201" s="34">
        <f>'LEMBAR PENILAIAN'!T219</f>
        <v>0</v>
      </c>
      <c r="R201" s="34">
        <f>'LEMBAR PENILAIAN'!U219</f>
        <v>0</v>
      </c>
      <c r="S201" s="34">
        <f>'LEMBAR PENILAIAN'!V219</f>
        <v>0</v>
      </c>
      <c r="T201" s="34">
        <f>'LEMBAR PENILAIAN'!W219</f>
        <v>0</v>
      </c>
      <c r="U201" s="34">
        <f>'LEMBAR PENILAIAN'!X219</f>
        <v>0</v>
      </c>
    </row>
    <row r="202" spans="1:21" x14ac:dyDescent="0.3">
      <c r="A202" s="79"/>
      <c r="B202" s="80"/>
      <c r="C202" s="33">
        <v>7</v>
      </c>
      <c r="D202" s="34">
        <f>'LEMBAR PENILAIAN'!G220</f>
        <v>8</v>
      </c>
      <c r="E202" s="34">
        <f>'LEMBAR PENILAIAN'!H220</f>
        <v>8</v>
      </c>
      <c r="F202" s="34">
        <f>'LEMBAR PENILAIAN'!I220</f>
        <v>8</v>
      </c>
      <c r="G202" s="34">
        <f>'LEMBAR PENILAIAN'!J220</f>
        <v>0</v>
      </c>
      <c r="H202" s="34">
        <f>'LEMBAR PENILAIAN'!K220</f>
        <v>0</v>
      </c>
      <c r="I202" s="34">
        <f>'LEMBAR PENILAIAN'!L220</f>
        <v>0</v>
      </c>
      <c r="J202" s="34">
        <f>'LEMBAR PENILAIAN'!M220</f>
        <v>0</v>
      </c>
      <c r="K202" s="34">
        <f>'LEMBAR PENILAIAN'!N220</f>
        <v>0</v>
      </c>
      <c r="L202" s="34">
        <f>'LEMBAR PENILAIAN'!O220</f>
        <v>0</v>
      </c>
      <c r="M202" s="34">
        <f>'LEMBAR PENILAIAN'!P220</f>
        <v>0</v>
      </c>
      <c r="N202" s="34">
        <f>'LEMBAR PENILAIAN'!Q220</f>
        <v>0</v>
      </c>
      <c r="O202" s="34">
        <f>'LEMBAR PENILAIAN'!R220</f>
        <v>0</v>
      </c>
      <c r="P202" s="34">
        <f>'LEMBAR PENILAIAN'!S220</f>
        <v>0</v>
      </c>
      <c r="Q202" s="34">
        <f>'LEMBAR PENILAIAN'!T220</f>
        <v>0</v>
      </c>
      <c r="R202" s="34">
        <f>'LEMBAR PENILAIAN'!U220</f>
        <v>0</v>
      </c>
      <c r="S202" s="34">
        <f>'LEMBAR PENILAIAN'!V220</f>
        <v>0</v>
      </c>
      <c r="T202" s="34">
        <f>'LEMBAR PENILAIAN'!W220</f>
        <v>0</v>
      </c>
      <c r="U202" s="34">
        <f>'LEMBAR PENILAIAN'!X220</f>
        <v>0</v>
      </c>
    </row>
  </sheetData>
  <sheetProtection algorithmName="SHA-512" hashValue="seSvwHJVHVztwu1mgnXJjEC0esAsm4BEDPqH1hkZ6aYZknJeFr6scPcvKNl1etXtxPHQ3djvSguC/L0tEt/PSg==" saltValue="r5YBfOrdITO0iNbPbfD+yQ==" spinCount="100000" sheet="1" objects="1" scenarios="1"/>
  <mergeCells count="33">
    <mergeCell ref="B8:B17"/>
    <mergeCell ref="B18:B27"/>
    <mergeCell ref="B28:B37"/>
    <mergeCell ref="A1:P1"/>
    <mergeCell ref="A2:P2"/>
    <mergeCell ref="C5:P5"/>
    <mergeCell ref="A6:A7"/>
    <mergeCell ref="A8:A107"/>
    <mergeCell ref="B6:B7"/>
    <mergeCell ref="C6:C7"/>
    <mergeCell ref="D6:U6"/>
    <mergeCell ref="B68:B77"/>
    <mergeCell ref="B78:B87"/>
    <mergeCell ref="B88:B97"/>
    <mergeCell ref="B38:B47"/>
    <mergeCell ref="B48:B57"/>
    <mergeCell ref="B58:B67"/>
    <mergeCell ref="B98:B107"/>
    <mergeCell ref="A108:A136"/>
    <mergeCell ref="B108:B114"/>
    <mergeCell ref="B115:B120"/>
    <mergeCell ref="B121:B128"/>
    <mergeCell ref="B129:B136"/>
    <mergeCell ref="A137:A171"/>
    <mergeCell ref="B137:B145"/>
    <mergeCell ref="B146:B154"/>
    <mergeCell ref="B155:B163"/>
    <mergeCell ref="B164:B171"/>
    <mergeCell ref="A172:A202"/>
    <mergeCell ref="B172:B179"/>
    <mergeCell ref="B180:B188"/>
    <mergeCell ref="B189:B195"/>
    <mergeCell ref="B196:B202"/>
  </mergeCells>
  <dataValidations count="1">
    <dataValidation type="custom" allowBlank="1" showInputMessage="1" showErrorMessage="1" sqref="D8:U202" xr:uid="{3C82ED33-37F4-482A-9822-CB0149963F7A}">
      <formula1>5&gt;=D8&gt;=10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BE6E6-3AA3-4C41-8A5C-BDAB7AC2F2E2}">
  <dimension ref="B2:D36"/>
  <sheetViews>
    <sheetView workbookViewId="0">
      <selection activeCell="D6" sqref="D6"/>
    </sheetView>
  </sheetViews>
  <sheetFormatPr defaultRowHeight="14.4" x14ac:dyDescent="0.3"/>
  <cols>
    <col min="2" max="2" width="49.44140625" customWidth="1"/>
  </cols>
  <sheetData>
    <row r="2" spans="2:4" x14ac:dyDescent="0.3">
      <c r="B2" s="1" t="s">
        <v>4</v>
      </c>
      <c r="D2">
        <v>0</v>
      </c>
    </row>
    <row r="3" spans="2:4" x14ac:dyDescent="0.3">
      <c r="B3" t="s">
        <v>5</v>
      </c>
      <c r="D3">
        <v>1</v>
      </c>
    </row>
    <row r="4" spans="2:4" x14ac:dyDescent="0.3">
      <c r="B4" t="s">
        <v>6</v>
      </c>
    </row>
    <row r="5" spans="2:4" x14ac:dyDescent="0.3">
      <c r="B5" t="s">
        <v>7</v>
      </c>
    </row>
    <row r="6" spans="2:4" x14ac:dyDescent="0.3">
      <c r="B6" t="s">
        <v>8</v>
      </c>
    </row>
    <row r="7" spans="2:4" x14ac:dyDescent="0.3">
      <c r="B7" t="s">
        <v>9</v>
      </c>
    </row>
    <row r="8" spans="2:4" x14ac:dyDescent="0.3">
      <c r="B8" t="s">
        <v>10</v>
      </c>
    </row>
    <row r="9" spans="2:4" x14ac:dyDescent="0.3">
      <c r="B9" t="s">
        <v>11</v>
      </c>
    </row>
    <row r="10" spans="2:4" x14ac:dyDescent="0.3">
      <c r="B10" t="s">
        <v>12</v>
      </c>
    </row>
    <row r="11" spans="2:4" x14ac:dyDescent="0.3">
      <c r="B11" t="s">
        <v>13</v>
      </c>
    </row>
    <row r="12" spans="2:4" x14ac:dyDescent="0.3">
      <c r="B12" t="s">
        <v>14</v>
      </c>
    </row>
    <row r="13" spans="2:4" x14ac:dyDescent="0.3">
      <c r="B13" t="s">
        <v>15</v>
      </c>
    </row>
    <row r="14" spans="2:4" x14ac:dyDescent="0.3">
      <c r="B14" t="s">
        <v>16</v>
      </c>
    </row>
    <row r="15" spans="2:4" x14ac:dyDescent="0.3">
      <c r="B15" t="s">
        <v>17</v>
      </c>
    </row>
    <row r="16" spans="2:4" x14ac:dyDescent="0.3">
      <c r="B16" t="s">
        <v>18</v>
      </c>
    </row>
    <row r="17" spans="2:2" x14ac:dyDescent="0.3">
      <c r="B17" t="s">
        <v>19</v>
      </c>
    </row>
    <row r="18" spans="2:2" x14ac:dyDescent="0.3">
      <c r="B18" t="s">
        <v>20</v>
      </c>
    </row>
    <row r="19" spans="2:2" x14ac:dyDescent="0.3">
      <c r="B19" t="s">
        <v>21</v>
      </c>
    </row>
    <row r="20" spans="2:2" x14ac:dyDescent="0.3">
      <c r="B20" t="s">
        <v>22</v>
      </c>
    </row>
    <row r="21" spans="2:2" x14ac:dyDescent="0.3">
      <c r="B21" t="s">
        <v>23</v>
      </c>
    </row>
    <row r="22" spans="2:2" x14ac:dyDescent="0.3">
      <c r="B22" t="s">
        <v>24</v>
      </c>
    </row>
    <row r="23" spans="2:2" x14ac:dyDescent="0.3">
      <c r="B23" t="s">
        <v>25</v>
      </c>
    </row>
    <row r="24" spans="2:2" x14ac:dyDescent="0.3">
      <c r="B24" t="s">
        <v>26</v>
      </c>
    </row>
    <row r="25" spans="2:2" x14ac:dyDescent="0.3">
      <c r="B25" t="s">
        <v>27</v>
      </c>
    </row>
    <row r="26" spans="2:2" x14ac:dyDescent="0.3">
      <c r="B26" t="s">
        <v>28</v>
      </c>
    </row>
    <row r="27" spans="2:2" x14ac:dyDescent="0.3">
      <c r="B27" t="s">
        <v>29</v>
      </c>
    </row>
    <row r="28" spans="2:2" x14ac:dyDescent="0.3">
      <c r="B28" t="s">
        <v>30</v>
      </c>
    </row>
    <row r="29" spans="2:2" x14ac:dyDescent="0.3">
      <c r="B29" t="s">
        <v>31</v>
      </c>
    </row>
    <row r="30" spans="2:2" x14ac:dyDescent="0.3">
      <c r="B30" t="s">
        <v>32</v>
      </c>
    </row>
    <row r="31" spans="2:2" x14ac:dyDescent="0.3">
      <c r="B31" t="s">
        <v>33</v>
      </c>
    </row>
    <row r="32" spans="2:2" x14ac:dyDescent="0.3">
      <c r="B32" t="s">
        <v>34</v>
      </c>
    </row>
    <row r="33" spans="2:2" x14ac:dyDescent="0.3">
      <c r="B33" t="s">
        <v>35</v>
      </c>
    </row>
    <row r="34" spans="2:2" x14ac:dyDescent="0.3">
      <c r="B34" t="s">
        <v>36</v>
      </c>
    </row>
    <row r="35" spans="2:2" x14ac:dyDescent="0.3">
      <c r="B35" t="s">
        <v>37</v>
      </c>
    </row>
    <row r="36" spans="2:2" x14ac:dyDescent="0.3">
      <c r="B36" t="s">
        <v>38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LEMBAR PENILAIAN</vt:lpstr>
      <vt:lpstr>REKAPITULASI ITEM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Lailly Rahmatika</dc:creator>
  <cp:lastModifiedBy>Bappenas</cp:lastModifiedBy>
  <dcterms:created xsi:type="dcterms:W3CDTF">2020-01-16T12:50:46Z</dcterms:created>
  <dcterms:modified xsi:type="dcterms:W3CDTF">2023-03-15T03:58:08Z</dcterms:modified>
</cp:coreProperties>
</file>