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mptonbicycleuk-my.sharepoint.com/personal/joel_santos_brompton_co_uk/Documents/Desktop/Calavera/Support/"/>
    </mc:Choice>
  </mc:AlternateContent>
  <xr:revisionPtr revIDLastSave="57" documentId="13_ncr:1_{17172B75-C90D-493A-A0BE-3F9CEEBB8B7C}" xr6:coauthVersionLast="47" xr6:coauthVersionMax="47" xr10:uidLastSave="{A172951F-67B9-44D2-99E3-4DF84619EDDA}"/>
  <bookViews>
    <workbookView xWindow="-3765" yWindow="4260" windowWidth="21600" windowHeight="11835" xr2:uid="{EA40F893-9D77-4B88-B27A-E56D36ACA1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7" i="1"/>
  <c r="D8" i="1"/>
  <c r="D10" i="1"/>
  <c r="D12" i="1" s="1"/>
  <c r="D13" i="1"/>
  <c r="B10" i="1"/>
  <c r="C4" i="1"/>
  <c r="C10" i="1" s="1"/>
  <c r="D15" i="1"/>
  <c r="B6" i="1" s="1"/>
  <c r="C6" i="1" l="1"/>
  <c r="C13" i="1"/>
  <c r="C12" i="1"/>
  <c r="B7" i="1"/>
  <c r="B8" i="1"/>
  <c r="B13" i="1"/>
  <c r="G2" i="1"/>
  <c r="F2" i="1"/>
  <c r="C7" i="1" l="1"/>
  <c r="C8" i="1"/>
  <c r="B12" i="1"/>
  <c r="F3" i="1"/>
  <c r="G4" i="1"/>
  <c r="G3" i="1"/>
  <c r="F4" i="1"/>
</calcChain>
</file>

<file path=xl/sharedStrings.xml><?xml version="1.0" encoding="utf-8"?>
<sst xmlns="http://schemas.openxmlformats.org/spreadsheetml/2006/main" count="17" uniqueCount="17">
  <si>
    <t>R1</t>
  </si>
  <si>
    <t>R2</t>
  </si>
  <si>
    <t>R3</t>
  </si>
  <si>
    <t>C1</t>
  </si>
  <si>
    <t>Vtpp</t>
  </si>
  <si>
    <t>Vttmax</t>
  </si>
  <si>
    <t>Vtmin</t>
  </si>
  <si>
    <t>V</t>
  </si>
  <si>
    <t>V Bias ratio</t>
  </si>
  <si>
    <t>Vbias @3</t>
  </si>
  <si>
    <t>Vbias @2.5</t>
  </si>
  <si>
    <t>Freq</t>
  </si>
  <si>
    <t>Trise</t>
  </si>
  <si>
    <t>Tfall</t>
  </si>
  <si>
    <t>Rbias1</t>
  </si>
  <si>
    <t>RBias2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</si>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</sst>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AC13-22D1-4449-942E-97E36AFF64F5}">
  <dimension ref="A1:G16"/>
  <sheetViews>
    <sheetView tabSelected="1" workbookViewId="0">
      <selection activeCell="D4" sqref="D4"/>
    </sheetView>
  </sheetViews>
  <sheetFormatPr defaultRowHeight="15" x14ac:dyDescent="0.25"/>
  <cols>
    <col min="1" max="1" width="10.85546875" bestFit="1" customWidth="1"/>
    <col min="2" max="2" width="8.5703125" style="2" bestFit="1" customWidth="1"/>
  </cols>
  <sheetData>
    <row r="1" spans="1:7" x14ac:dyDescent="0.25">
      <c r="E1" t="s">
        <v>7</v>
      </c>
      <c r="F1">
        <v>3</v>
      </c>
      <c r="G1">
        <v>2.5</v>
      </c>
    </row>
    <row r="2" spans="1:7" x14ac:dyDescent="0.25">
      <c r="A2" t="s">
        <v>0</v>
      </c>
      <c r="B2" s="3">
        <v>180000</v>
      </c>
      <c r="C2" s="3">
        <v>180000</v>
      </c>
      <c r="D2" s="3">
        <v>200000</v>
      </c>
      <c r="E2" t="s">
        <v>4</v>
      </c>
      <c r="F2">
        <f>F1*($B$3/$B$4)</f>
        <v>0.43902439024390238</v>
      </c>
      <c r="G2">
        <f>G1*($B$3/$B$4)</f>
        <v>0.36585365853658536</v>
      </c>
    </row>
    <row r="3" spans="1:7" x14ac:dyDescent="0.25">
      <c r="A3" t="s">
        <v>1</v>
      </c>
      <c r="B3" s="3">
        <v>1200</v>
      </c>
      <c r="C3">
        <v>1470</v>
      </c>
      <c r="D3">
        <v>1470</v>
      </c>
      <c r="E3" t="s">
        <v>5</v>
      </c>
      <c r="F3" s="2">
        <f>$B7+($F$2/2)</f>
        <v>2.6214337323517354</v>
      </c>
      <c r="G3" s="2">
        <f>$B8+($F$2/2)</f>
        <v>2.2211134761467708</v>
      </c>
    </row>
    <row r="4" spans="1:7" x14ac:dyDescent="0.25">
      <c r="A4" t="s">
        <v>2</v>
      </c>
      <c r="B4" s="3">
        <v>8200</v>
      </c>
      <c r="C4">
        <f>10000</f>
        <v>10000</v>
      </c>
      <c r="D4">
        <f>10000</f>
        <v>10000</v>
      </c>
      <c r="E4" t="s">
        <v>6</v>
      </c>
      <c r="F4">
        <f>$B7-($F$2/2)</f>
        <v>2.1824093421078326</v>
      </c>
      <c r="G4">
        <f>$B8-($F$2/2)</f>
        <v>1.7820890859028686</v>
      </c>
    </row>
    <row r="5" spans="1:7" x14ac:dyDescent="0.25">
      <c r="A5" t="s">
        <v>3</v>
      </c>
      <c r="B5" s="5">
        <v>2.1999999999999999E-5</v>
      </c>
      <c r="C5" s="5">
        <v>2.1999999999999999E-5</v>
      </c>
      <c r="D5" s="5">
        <v>2.1999999999999999E-5</v>
      </c>
    </row>
    <row r="6" spans="1:7" x14ac:dyDescent="0.25">
      <c r="A6" t="s">
        <v>8</v>
      </c>
      <c r="B6" s="1">
        <f>$D$15</f>
        <v>0.80064051240992795</v>
      </c>
      <c r="C6" s="1">
        <f>$D$15</f>
        <v>0.80064051240992795</v>
      </c>
      <c r="D6" s="1">
        <f>$D$15</f>
        <v>0.80064051240992795</v>
      </c>
    </row>
    <row r="7" spans="1:7" x14ac:dyDescent="0.25">
      <c r="A7" t="s">
        <v>9</v>
      </c>
      <c r="B7" s="1">
        <f>B6*$F$1</f>
        <v>2.401921537229784</v>
      </c>
      <c r="C7" s="1">
        <f>C6*$F$1</f>
        <v>2.401921537229784</v>
      </c>
      <c r="D7" s="1">
        <f>D6*$F$1</f>
        <v>2.401921537229784</v>
      </c>
    </row>
    <row r="8" spans="1:7" x14ac:dyDescent="0.25">
      <c r="A8" t="s">
        <v>10</v>
      </c>
      <c r="B8" s="1">
        <f>B6*$G$1</f>
        <v>2.0016012810248198</v>
      </c>
      <c r="C8" s="1">
        <f>C6*$G$1</f>
        <v>2.0016012810248198</v>
      </c>
      <c r="D8" s="1">
        <f>D6*$G$1</f>
        <v>2.0016012810248198</v>
      </c>
    </row>
    <row r="10" spans="1:7" x14ac:dyDescent="0.25">
      <c r="A10" t="s">
        <v>11</v>
      </c>
      <c r="B10" s="4">
        <f>1/(4*B$2*B$5)*(B$4/B$3)</f>
        <v>0.43139730639730639</v>
      </c>
      <c r="C10" s="4">
        <f>1/(4*C$2*C$5)*(C$4/C$3)</f>
        <v>0.42946471517900087</v>
      </c>
      <c r="D10" s="4">
        <f>1/(4*D$2*D$5)*(D$4/D$3)</f>
        <v>0.38651824366110082</v>
      </c>
    </row>
    <row r="12" spans="1:7" x14ac:dyDescent="0.25">
      <c r="A12" t="s">
        <v>12</v>
      </c>
      <c r="B12" s="1">
        <f>(1/B10)*(1-B6)</f>
        <v>0.46212501708684017</v>
      </c>
      <c r="C12" s="1">
        <f>(1/C10)*(1-C6)</f>
        <v>0.46420457966373102</v>
      </c>
      <c r="D12" s="1">
        <f>(1/D10)*(1-D6)</f>
        <v>0.51578286629303438</v>
      </c>
      <c r="E12" s="1"/>
    </row>
    <row r="13" spans="1:7" x14ac:dyDescent="0.25">
      <c r="A13" t="s">
        <v>13</v>
      </c>
      <c r="B13" s="1">
        <f>(1/B10)*B6</f>
        <v>1.8559237634009647</v>
      </c>
      <c r="C13" s="1">
        <f>(1/C10)*C6</f>
        <v>1.8642754203362693</v>
      </c>
      <c r="D13" s="1">
        <f>(1/D10)*D6</f>
        <v>2.0714171337069653</v>
      </c>
    </row>
    <row r="15" spans="1:7" x14ac:dyDescent="0.25">
      <c r="A15" t="s">
        <v>14</v>
      </c>
      <c r="B15" s="3">
        <v>2490</v>
      </c>
      <c r="C15" t="s">
        <v>16</v>
      </c>
      <c r="D15" s="1">
        <f>(B16/(B15+B16))</f>
        <v>0.80064051240992795</v>
      </c>
    </row>
    <row r="16" spans="1:7" x14ac:dyDescent="0.25">
      <c r="A16" t="s">
        <v>15</v>
      </c>
      <c r="B16" s="3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 Santos Rico</cp:lastModifiedBy>
  <dcterms:created xsi:type="dcterms:W3CDTF">2019-08-02T07:57:43Z</dcterms:created>
  <dcterms:modified xsi:type="dcterms:W3CDTF">2023-10-31T11:52:33Z</dcterms:modified>
</cp:coreProperties>
</file>