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2" xr2:uid="{00000000-000D-0000-FFFF-FFFF00000000}"/>
  </bookViews>
  <sheets>
    <sheet name="1-D" sheetId="2" r:id="rId1"/>
    <sheet name="1d-normalized" sheetId="3" r:id="rId2"/>
    <sheet name="1d normazlied with zero exc med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7" l="1"/>
  <c r="C116" i="7"/>
  <c r="B117" i="7"/>
  <c r="C117" i="7"/>
  <c r="B118" i="7"/>
  <c r="C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D118" i="7"/>
  <c r="Q117" i="7"/>
  <c r="E116" i="7"/>
  <c r="H116" i="7"/>
  <c r="K116" i="7"/>
  <c r="Q116" i="7"/>
  <c r="T116" i="7"/>
  <c r="Q115" i="7"/>
  <c r="H113" i="7"/>
  <c r="H117" i="7" s="1"/>
  <c r="H114" i="7"/>
  <c r="H115" i="7" s="1"/>
  <c r="I115" i="3" l="1"/>
  <c r="I114" i="3"/>
  <c r="I113" i="3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2" i="7"/>
  <c r="I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2" i="7"/>
  <c r="G5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2" i="7"/>
  <c r="T114" i="7"/>
  <c r="T115" i="7" s="1"/>
  <c r="N114" i="7"/>
  <c r="N115" i="7" s="1"/>
  <c r="K114" i="7"/>
  <c r="K115" i="7" s="1"/>
  <c r="E114" i="7"/>
  <c r="E115" i="7" s="1"/>
  <c r="B114" i="7"/>
  <c r="B115" i="7" s="1"/>
  <c r="T113" i="7"/>
  <c r="T117" i="7" s="1"/>
  <c r="N113" i="7"/>
  <c r="K113" i="7"/>
  <c r="K117" i="7" s="1"/>
  <c r="E113" i="7"/>
  <c r="E117" i="7" s="1"/>
  <c r="B113" i="7"/>
  <c r="N112" i="7"/>
  <c r="U111" i="7"/>
  <c r="R111" i="7"/>
  <c r="O111" i="7"/>
  <c r="I111" i="7"/>
  <c r="U110" i="7"/>
  <c r="R110" i="7"/>
  <c r="O110" i="7"/>
  <c r="I110" i="7"/>
  <c r="U109" i="7"/>
  <c r="R109" i="7"/>
  <c r="O109" i="7"/>
  <c r="I109" i="7"/>
  <c r="U108" i="7"/>
  <c r="R108" i="7"/>
  <c r="O108" i="7"/>
  <c r="I108" i="7"/>
  <c r="U107" i="7"/>
  <c r="R107" i="7"/>
  <c r="O107" i="7"/>
  <c r="I107" i="7"/>
  <c r="U106" i="7"/>
  <c r="R106" i="7"/>
  <c r="O106" i="7"/>
  <c r="I106" i="7"/>
  <c r="U105" i="7"/>
  <c r="R105" i="7"/>
  <c r="O105" i="7"/>
  <c r="I105" i="7"/>
  <c r="U104" i="7"/>
  <c r="R104" i="7"/>
  <c r="O104" i="7"/>
  <c r="I104" i="7"/>
  <c r="U103" i="7"/>
  <c r="R103" i="7"/>
  <c r="O103" i="7"/>
  <c r="I103" i="7"/>
  <c r="U102" i="7"/>
  <c r="R102" i="7"/>
  <c r="O102" i="7"/>
  <c r="I102" i="7"/>
  <c r="U101" i="7"/>
  <c r="R101" i="7"/>
  <c r="O101" i="7"/>
  <c r="I101" i="7"/>
  <c r="U100" i="7"/>
  <c r="R100" i="7"/>
  <c r="O100" i="7"/>
  <c r="I100" i="7"/>
  <c r="U99" i="7"/>
  <c r="R99" i="7"/>
  <c r="O99" i="7"/>
  <c r="I99" i="7"/>
  <c r="U98" i="7"/>
  <c r="R98" i="7"/>
  <c r="O98" i="7"/>
  <c r="I98" i="7"/>
  <c r="U97" i="7"/>
  <c r="R97" i="7"/>
  <c r="O97" i="7"/>
  <c r="I97" i="7"/>
  <c r="U96" i="7"/>
  <c r="R96" i="7"/>
  <c r="O96" i="7"/>
  <c r="I96" i="7"/>
  <c r="U95" i="7"/>
  <c r="R95" i="7"/>
  <c r="O95" i="7"/>
  <c r="I95" i="7"/>
  <c r="U94" i="7"/>
  <c r="R94" i="7"/>
  <c r="O94" i="7"/>
  <c r="I94" i="7"/>
  <c r="U93" i="7"/>
  <c r="R93" i="7"/>
  <c r="O93" i="7"/>
  <c r="I93" i="7"/>
  <c r="U92" i="7"/>
  <c r="R92" i="7"/>
  <c r="O92" i="7"/>
  <c r="I92" i="7"/>
  <c r="U91" i="7"/>
  <c r="R91" i="7"/>
  <c r="O91" i="7"/>
  <c r="I91" i="7"/>
  <c r="U90" i="7"/>
  <c r="R90" i="7"/>
  <c r="O90" i="7"/>
  <c r="I90" i="7"/>
  <c r="U89" i="7"/>
  <c r="R89" i="7"/>
  <c r="O89" i="7"/>
  <c r="I89" i="7"/>
  <c r="U88" i="7"/>
  <c r="R88" i="7"/>
  <c r="O88" i="7"/>
  <c r="I88" i="7"/>
  <c r="U87" i="7"/>
  <c r="R87" i="7"/>
  <c r="O87" i="7"/>
  <c r="I87" i="7"/>
  <c r="U86" i="7"/>
  <c r="R86" i="7"/>
  <c r="O86" i="7"/>
  <c r="I86" i="7"/>
  <c r="U85" i="7"/>
  <c r="R85" i="7"/>
  <c r="O85" i="7"/>
  <c r="I85" i="7"/>
  <c r="U84" i="7"/>
  <c r="R84" i="7"/>
  <c r="O84" i="7"/>
  <c r="I84" i="7"/>
  <c r="U83" i="7"/>
  <c r="R83" i="7"/>
  <c r="O83" i="7"/>
  <c r="I83" i="7"/>
  <c r="U82" i="7"/>
  <c r="R82" i="7"/>
  <c r="O82" i="7"/>
  <c r="I82" i="7"/>
  <c r="U81" i="7"/>
  <c r="R81" i="7"/>
  <c r="O81" i="7"/>
  <c r="I81" i="7"/>
  <c r="U80" i="7"/>
  <c r="R80" i="7"/>
  <c r="O80" i="7"/>
  <c r="I80" i="7"/>
  <c r="U79" i="7"/>
  <c r="R79" i="7"/>
  <c r="O79" i="7"/>
  <c r="I79" i="7"/>
  <c r="U78" i="7"/>
  <c r="R78" i="7"/>
  <c r="O78" i="7"/>
  <c r="I78" i="7"/>
  <c r="U77" i="7"/>
  <c r="R77" i="7"/>
  <c r="O77" i="7"/>
  <c r="I77" i="7"/>
  <c r="U76" i="7"/>
  <c r="R76" i="7"/>
  <c r="O76" i="7"/>
  <c r="I76" i="7"/>
  <c r="U75" i="7"/>
  <c r="R75" i="7"/>
  <c r="O75" i="7"/>
  <c r="I75" i="7"/>
  <c r="U74" i="7"/>
  <c r="R74" i="7"/>
  <c r="O74" i="7"/>
  <c r="I74" i="7"/>
  <c r="U73" i="7"/>
  <c r="R73" i="7"/>
  <c r="O73" i="7"/>
  <c r="I73" i="7"/>
  <c r="U72" i="7"/>
  <c r="R72" i="7"/>
  <c r="O72" i="7"/>
  <c r="I72" i="7"/>
  <c r="U71" i="7"/>
  <c r="R71" i="7"/>
  <c r="O71" i="7"/>
  <c r="I71" i="7"/>
  <c r="U70" i="7"/>
  <c r="R70" i="7"/>
  <c r="O70" i="7"/>
  <c r="I70" i="7"/>
  <c r="U69" i="7"/>
  <c r="R69" i="7"/>
  <c r="O69" i="7"/>
  <c r="I69" i="7"/>
  <c r="U68" i="7"/>
  <c r="R68" i="7"/>
  <c r="O68" i="7"/>
  <c r="I68" i="7"/>
  <c r="U67" i="7"/>
  <c r="R67" i="7"/>
  <c r="O67" i="7"/>
  <c r="I67" i="7"/>
  <c r="U66" i="7"/>
  <c r="R66" i="7"/>
  <c r="O66" i="7"/>
  <c r="I66" i="7"/>
  <c r="U65" i="7"/>
  <c r="R65" i="7"/>
  <c r="O65" i="7"/>
  <c r="I65" i="7"/>
  <c r="U64" i="7"/>
  <c r="R64" i="7"/>
  <c r="O64" i="7"/>
  <c r="I64" i="7"/>
  <c r="U63" i="7"/>
  <c r="R63" i="7"/>
  <c r="O63" i="7"/>
  <c r="I63" i="7"/>
  <c r="U62" i="7"/>
  <c r="R62" i="7"/>
  <c r="O62" i="7"/>
  <c r="I62" i="7"/>
  <c r="U61" i="7"/>
  <c r="R61" i="7"/>
  <c r="O61" i="7"/>
  <c r="I61" i="7"/>
  <c r="U60" i="7"/>
  <c r="R60" i="7"/>
  <c r="O60" i="7"/>
  <c r="I60" i="7"/>
  <c r="U59" i="7"/>
  <c r="R59" i="7"/>
  <c r="O59" i="7"/>
  <c r="I59" i="7"/>
  <c r="U58" i="7"/>
  <c r="R58" i="7"/>
  <c r="O58" i="7"/>
  <c r="I58" i="7"/>
  <c r="U57" i="7"/>
  <c r="R57" i="7"/>
  <c r="O57" i="7"/>
  <c r="I57" i="7"/>
  <c r="U56" i="7"/>
  <c r="R56" i="7"/>
  <c r="O56" i="7"/>
  <c r="I56" i="7"/>
  <c r="U55" i="7"/>
  <c r="R55" i="7"/>
  <c r="O55" i="7"/>
  <c r="I55" i="7"/>
  <c r="U54" i="7"/>
  <c r="R54" i="7"/>
  <c r="O54" i="7"/>
  <c r="I54" i="7"/>
  <c r="U53" i="7"/>
  <c r="R53" i="7"/>
  <c r="O53" i="7"/>
  <c r="I53" i="7"/>
  <c r="U52" i="7"/>
  <c r="R52" i="7"/>
  <c r="O52" i="7"/>
  <c r="I52" i="7"/>
  <c r="U51" i="7"/>
  <c r="R51" i="7"/>
  <c r="O51" i="7"/>
  <c r="I51" i="7"/>
  <c r="U50" i="7"/>
  <c r="R50" i="7"/>
  <c r="O50" i="7"/>
  <c r="I50" i="7"/>
  <c r="U49" i="7"/>
  <c r="R49" i="7"/>
  <c r="O49" i="7"/>
  <c r="I49" i="7"/>
  <c r="U48" i="7"/>
  <c r="R48" i="7"/>
  <c r="O48" i="7"/>
  <c r="I48" i="7"/>
  <c r="U47" i="7"/>
  <c r="R47" i="7"/>
  <c r="O47" i="7"/>
  <c r="I47" i="7"/>
  <c r="U46" i="7"/>
  <c r="R46" i="7"/>
  <c r="O46" i="7"/>
  <c r="I46" i="7"/>
  <c r="U45" i="7"/>
  <c r="R45" i="7"/>
  <c r="O45" i="7"/>
  <c r="I45" i="7"/>
  <c r="U44" i="7"/>
  <c r="R44" i="7"/>
  <c r="O44" i="7"/>
  <c r="I44" i="7"/>
  <c r="U43" i="7"/>
  <c r="R43" i="7"/>
  <c r="O43" i="7"/>
  <c r="I43" i="7"/>
  <c r="U42" i="7"/>
  <c r="R42" i="7"/>
  <c r="O42" i="7"/>
  <c r="I42" i="7"/>
  <c r="U41" i="7"/>
  <c r="R41" i="7"/>
  <c r="O41" i="7"/>
  <c r="I41" i="7"/>
  <c r="U40" i="7"/>
  <c r="R40" i="7"/>
  <c r="O40" i="7"/>
  <c r="I40" i="7"/>
  <c r="U39" i="7"/>
  <c r="R39" i="7"/>
  <c r="O39" i="7"/>
  <c r="I39" i="7"/>
  <c r="U38" i="7"/>
  <c r="R38" i="7"/>
  <c r="O38" i="7"/>
  <c r="I38" i="7"/>
  <c r="U37" i="7"/>
  <c r="R37" i="7"/>
  <c r="O37" i="7"/>
  <c r="I37" i="7"/>
  <c r="U36" i="7"/>
  <c r="R36" i="7"/>
  <c r="O36" i="7"/>
  <c r="I36" i="7"/>
  <c r="U35" i="7"/>
  <c r="R35" i="7"/>
  <c r="O35" i="7"/>
  <c r="I35" i="7"/>
  <c r="U34" i="7"/>
  <c r="R34" i="7"/>
  <c r="O34" i="7"/>
  <c r="I34" i="7"/>
  <c r="U33" i="7"/>
  <c r="R33" i="7"/>
  <c r="O33" i="7"/>
  <c r="I33" i="7"/>
  <c r="U32" i="7"/>
  <c r="R32" i="7"/>
  <c r="O32" i="7"/>
  <c r="I32" i="7"/>
  <c r="U31" i="7"/>
  <c r="R31" i="7"/>
  <c r="O31" i="7"/>
  <c r="I31" i="7"/>
  <c r="U30" i="7"/>
  <c r="R30" i="7"/>
  <c r="O30" i="7"/>
  <c r="I30" i="7"/>
  <c r="U29" i="7"/>
  <c r="R29" i="7"/>
  <c r="O29" i="7"/>
  <c r="I29" i="7"/>
  <c r="U28" i="7"/>
  <c r="R28" i="7"/>
  <c r="O28" i="7"/>
  <c r="I28" i="7"/>
  <c r="U27" i="7"/>
  <c r="R27" i="7"/>
  <c r="O27" i="7"/>
  <c r="I27" i="7"/>
  <c r="U26" i="7"/>
  <c r="R26" i="7"/>
  <c r="O26" i="7"/>
  <c r="I26" i="7"/>
  <c r="U25" i="7"/>
  <c r="R25" i="7"/>
  <c r="O25" i="7"/>
  <c r="I25" i="7"/>
  <c r="U24" i="7"/>
  <c r="R24" i="7"/>
  <c r="O24" i="7"/>
  <c r="I24" i="7"/>
  <c r="U23" i="7"/>
  <c r="R23" i="7"/>
  <c r="O23" i="7"/>
  <c r="I23" i="7"/>
  <c r="U22" i="7"/>
  <c r="R22" i="7"/>
  <c r="O22" i="7"/>
  <c r="I22" i="7"/>
  <c r="U21" i="7"/>
  <c r="R21" i="7"/>
  <c r="O21" i="7"/>
  <c r="I21" i="7"/>
  <c r="U20" i="7"/>
  <c r="R20" i="7"/>
  <c r="O20" i="7"/>
  <c r="I20" i="7"/>
  <c r="U19" i="7"/>
  <c r="R19" i="7"/>
  <c r="O19" i="7"/>
  <c r="I19" i="7"/>
  <c r="U18" i="7"/>
  <c r="R18" i="7"/>
  <c r="O18" i="7"/>
  <c r="I18" i="7"/>
  <c r="U17" i="7"/>
  <c r="R17" i="7"/>
  <c r="O17" i="7"/>
  <c r="I17" i="7"/>
  <c r="U16" i="7"/>
  <c r="R16" i="7"/>
  <c r="O16" i="7"/>
  <c r="I16" i="7"/>
  <c r="U15" i="7"/>
  <c r="R15" i="7"/>
  <c r="O15" i="7"/>
  <c r="I15" i="7"/>
  <c r="U14" i="7"/>
  <c r="R14" i="7"/>
  <c r="O14" i="7"/>
  <c r="I14" i="7"/>
  <c r="U13" i="7"/>
  <c r="R13" i="7"/>
  <c r="O13" i="7"/>
  <c r="I13" i="7"/>
  <c r="U12" i="7"/>
  <c r="R12" i="7"/>
  <c r="O12" i="7"/>
  <c r="I12" i="7"/>
  <c r="U11" i="7"/>
  <c r="R11" i="7"/>
  <c r="O11" i="7"/>
  <c r="I11" i="7"/>
  <c r="U10" i="7"/>
  <c r="R10" i="7"/>
  <c r="O10" i="7"/>
  <c r="I10" i="7"/>
  <c r="U9" i="7"/>
  <c r="R9" i="7"/>
  <c r="O9" i="7"/>
  <c r="I9" i="7"/>
  <c r="U8" i="7"/>
  <c r="R8" i="7"/>
  <c r="O8" i="7"/>
  <c r="I8" i="7"/>
  <c r="U7" i="7"/>
  <c r="R7" i="7"/>
  <c r="O7" i="7"/>
  <c r="I7" i="7"/>
  <c r="U6" i="7"/>
  <c r="R6" i="7"/>
  <c r="O6" i="7"/>
  <c r="I6" i="7"/>
  <c r="U5" i="7"/>
  <c r="R5" i="7"/>
  <c r="O5" i="7"/>
  <c r="I5" i="7"/>
  <c r="U4" i="7"/>
  <c r="R4" i="7"/>
  <c r="O4" i="7"/>
  <c r="I4" i="7"/>
  <c r="U3" i="7"/>
  <c r="R3" i="7"/>
  <c r="O3" i="7"/>
  <c r="I3" i="7"/>
  <c r="U2" i="7"/>
  <c r="V5" i="7" s="1"/>
  <c r="R2" i="7"/>
  <c r="S7" i="7" s="1"/>
  <c r="O2" i="7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B115" i="3"/>
  <c r="J113" i="3"/>
  <c r="K113" i="3"/>
  <c r="L113" i="3"/>
  <c r="M113" i="3"/>
  <c r="N113" i="3"/>
  <c r="O113" i="3"/>
  <c r="P113" i="3"/>
  <c r="R113" i="3"/>
  <c r="S113" i="3"/>
  <c r="T113" i="3"/>
  <c r="U113" i="3"/>
  <c r="V113" i="3"/>
  <c r="J114" i="3"/>
  <c r="K114" i="3"/>
  <c r="L114" i="3"/>
  <c r="M114" i="3"/>
  <c r="N114" i="3"/>
  <c r="O114" i="3"/>
  <c r="P114" i="3"/>
  <c r="R114" i="3"/>
  <c r="S114" i="3"/>
  <c r="T114" i="3"/>
  <c r="U114" i="3"/>
  <c r="V114" i="3"/>
  <c r="H114" i="3"/>
  <c r="G114" i="3"/>
  <c r="F114" i="3"/>
  <c r="E114" i="3"/>
  <c r="D114" i="3"/>
  <c r="C114" i="3"/>
  <c r="B114" i="3"/>
  <c r="H113" i="3"/>
  <c r="G113" i="3"/>
  <c r="F113" i="3"/>
  <c r="E113" i="3"/>
  <c r="D113" i="3"/>
  <c r="C113" i="3"/>
  <c r="B11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2" i="3"/>
  <c r="P4" i="3" s="1"/>
  <c r="D118" i="2"/>
  <c r="E113" i="2"/>
  <c r="N112" i="3"/>
  <c r="V18" i="3"/>
  <c r="V2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2" i="3"/>
  <c r="H114" i="2"/>
  <c r="H113" i="2"/>
  <c r="G114" i="2"/>
  <c r="G113" i="2"/>
  <c r="F114" i="2"/>
  <c r="F113" i="2"/>
  <c r="E114" i="2"/>
  <c r="C114" i="2"/>
  <c r="D114" i="2"/>
  <c r="B114" i="2"/>
  <c r="C113" i="2"/>
  <c r="D113" i="2"/>
  <c r="B113" i="2"/>
  <c r="F113" i="7" l="1"/>
  <c r="F117" i="7" s="1"/>
  <c r="M9" i="7"/>
  <c r="P111" i="7"/>
  <c r="O117" i="7"/>
  <c r="D30" i="7"/>
  <c r="N116" i="7"/>
  <c r="N117" i="7"/>
  <c r="L117" i="7"/>
  <c r="R113" i="7"/>
  <c r="R117" i="7" s="1"/>
  <c r="S110" i="7"/>
  <c r="S106" i="7"/>
  <c r="S102" i="7"/>
  <c r="S98" i="7"/>
  <c r="S94" i="7"/>
  <c r="S90" i="7"/>
  <c r="S86" i="7"/>
  <c r="S82" i="7"/>
  <c r="S78" i="7"/>
  <c r="S74" i="7"/>
  <c r="S70" i="7"/>
  <c r="S66" i="7"/>
  <c r="S62" i="7"/>
  <c r="S58" i="7"/>
  <c r="S54" i="7"/>
  <c r="S50" i="7"/>
  <c r="S46" i="7"/>
  <c r="S42" i="7"/>
  <c r="S38" i="7"/>
  <c r="S34" i="7"/>
  <c r="S30" i="7"/>
  <c r="S26" i="7"/>
  <c r="S22" i="7"/>
  <c r="S18" i="7"/>
  <c r="S14" i="7"/>
  <c r="S10" i="7"/>
  <c r="S107" i="7"/>
  <c r="S103" i="7"/>
  <c r="S99" i="7"/>
  <c r="S95" i="7"/>
  <c r="S91" i="7"/>
  <c r="S87" i="7"/>
  <c r="S83" i="7"/>
  <c r="S79" i="7"/>
  <c r="S75" i="7"/>
  <c r="S71" i="7"/>
  <c r="S67" i="7"/>
  <c r="S63" i="7"/>
  <c r="S59" i="7"/>
  <c r="S55" i="7"/>
  <c r="S51" i="7"/>
  <c r="S47" i="7"/>
  <c r="S43" i="7"/>
  <c r="S39" i="7"/>
  <c r="S35" i="7"/>
  <c r="S31" i="7"/>
  <c r="S27" i="7"/>
  <c r="S23" i="7"/>
  <c r="S19" i="7"/>
  <c r="S15" i="7"/>
  <c r="S11" i="7"/>
  <c r="S108" i="7"/>
  <c r="S104" i="7"/>
  <c r="S100" i="7"/>
  <c r="S96" i="7"/>
  <c r="S92" i="7"/>
  <c r="S88" i="7"/>
  <c r="S84" i="7"/>
  <c r="S80" i="7"/>
  <c r="S76" i="7"/>
  <c r="S72" i="7"/>
  <c r="S68" i="7"/>
  <c r="S64" i="7"/>
  <c r="S60" i="7"/>
  <c r="S56" i="7"/>
  <c r="S52" i="7"/>
  <c r="S48" i="7"/>
  <c r="S44" i="7"/>
  <c r="S40" i="7"/>
  <c r="S36" i="7"/>
  <c r="S32" i="7"/>
  <c r="S28" i="7"/>
  <c r="S24" i="7"/>
  <c r="S20" i="7"/>
  <c r="S16" i="7"/>
  <c r="S12" i="7"/>
  <c r="S8" i="7"/>
  <c r="S4" i="7"/>
  <c r="S13" i="7"/>
  <c r="S9" i="7"/>
  <c r="S6" i="7"/>
  <c r="S109" i="7"/>
  <c r="S105" i="7"/>
  <c r="S101" i="7"/>
  <c r="S97" i="7"/>
  <c r="S93" i="7"/>
  <c r="S89" i="7"/>
  <c r="S85" i="7"/>
  <c r="S81" i="7"/>
  <c r="S77" i="7"/>
  <c r="S73" i="7"/>
  <c r="S69" i="7"/>
  <c r="S65" i="7"/>
  <c r="S61" i="7"/>
  <c r="S57" i="7"/>
  <c r="S53" i="7"/>
  <c r="S49" i="7"/>
  <c r="S45" i="7"/>
  <c r="S41" i="7"/>
  <c r="S37" i="7"/>
  <c r="S33" i="7"/>
  <c r="S29" i="7"/>
  <c r="S25" i="7"/>
  <c r="S21" i="7"/>
  <c r="S17" i="7"/>
  <c r="S5" i="7"/>
  <c r="O116" i="7"/>
  <c r="P9" i="7"/>
  <c r="P8" i="7"/>
  <c r="P5" i="7"/>
  <c r="S2" i="7"/>
  <c r="S3" i="7"/>
  <c r="P4" i="7"/>
  <c r="I116" i="7"/>
  <c r="I114" i="7"/>
  <c r="I115" i="7" s="1"/>
  <c r="J3" i="7"/>
  <c r="J7" i="7"/>
  <c r="J11" i="7"/>
  <c r="J15" i="7"/>
  <c r="J19" i="7"/>
  <c r="J23" i="7"/>
  <c r="J27" i="7"/>
  <c r="J31" i="7"/>
  <c r="J35" i="7"/>
  <c r="J39" i="7"/>
  <c r="J43" i="7"/>
  <c r="J47" i="7"/>
  <c r="J51" i="7"/>
  <c r="J55" i="7"/>
  <c r="J59" i="7"/>
  <c r="J63" i="7"/>
  <c r="J67" i="7"/>
  <c r="J71" i="7"/>
  <c r="J75" i="7"/>
  <c r="J79" i="7"/>
  <c r="J83" i="7"/>
  <c r="J87" i="7"/>
  <c r="J91" i="7"/>
  <c r="J95" i="7"/>
  <c r="J99" i="7"/>
  <c r="J103" i="7"/>
  <c r="J107" i="7"/>
  <c r="J111" i="7"/>
  <c r="J82" i="7"/>
  <c r="J86" i="7"/>
  <c r="J90" i="7"/>
  <c r="J94" i="7"/>
  <c r="J98" i="7"/>
  <c r="J102" i="7"/>
  <c r="J106" i="7"/>
  <c r="J110" i="7"/>
  <c r="U116" i="7"/>
  <c r="V12" i="7"/>
  <c r="V8" i="7"/>
  <c r="V13" i="7"/>
  <c r="V9" i="7"/>
  <c r="V4" i="7"/>
  <c r="V111" i="7"/>
  <c r="P3" i="7"/>
  <c r="P114" i="7" s="1"/>
  <c r="P115" i="7" s="1"/>
  <c r="V3" i="7"/>
  <c r="P7" i="7"/>
  <c r="V7" i="7"/>
  <c r="P19" i="7"/>
  <c r="V19" i="7"/>
  <c r="P23" i="7"/>
  <c r="V23" i="7"/>
  <c r="P27" i="7"/>
  <c r="V27" i="7"/>
  <c r="P31" i="7"/>
  <c r="V31" i="7"/>
  <c r="P35" i="7"/>
  <c r="V35" i="7"/>
  <c r="P39" i="7"/>
  <c r="V39" i="7"/>
  <c r="P43" i="7"/>
  <c r="V43" i="7"/>
  <c r="P47" i="7"/>
  <c r="V47" i="7"/>
  <c r="P51" i="7"/>
  <c r="V51" i="7"/>
  <c r="P55" i="7"/>
  <c r="V55" i="7"/>
  <c r="P59" i="7"/>
  <c r="V59" i="7"/>
  <c r="P63" i="7"/>
  <c r="V63" i="7"/>
  <c r="P67" i="7"/>
  <c r="V67" i="7"/>
  <c r="P71" i="7"/>
  <c r="V71" i="7"/>
  <c r="P75" i="7"/>
  <c r="V75" i="7"/>
  <c r="P79" i="7"/>
  <c r="V79" i="7"/>
  <c r="P83" i="7"/>
  <c r="V83" i="7"/>
  <c r="P87" i="7"/>
  <c r="V87" i="7"/>
  <c r="P91" i="7"/>
  <c r="V91" i="7"/>
  <c r="P95" i="7"/>
  <c r="V95" i="7"/>
  <c r="P99" i="7"/>
  <c r="V99" i="7"/>
  <c r="P103" i="7"/>
  <c r="V103" i="7"/>
  <c r="P107" i="7"/>
  <c r="V107" i="7"/>
  <c r="D110" i="7"/>
  <c r="D102" i="7"/>
  <c r="D94" i="7"/>
  <c r="D82" i="7"/>
  <c r="D66" i="7"/>
  <c r="D50" i="7"/>
  <c r="D34" i="7"/>
  <c r="O113" i="7"/>
  <c r="P11" i="7"/>
  <c r="V11" i="7"/>
  <c r="P15" i="7"/>
  <c r="V15" i="7"/>
  <c r="P2" i="7"/>
  <c r="V2" i="7"/>
  <c r="R116" i="7"/>
  <c r="P6" i="7"/>
  <c r="V6" i="7"/>
  <c r="P10" i="7"/>
  <c r="V10" i="7"/>
  <c r="V113" i="7" s="1"/>
  <c r="P14" i="7"/>
  <c r="V14" i="7"/>
  <c r="P18" i="7"/>
  <c r="V18" i="7"/>
  <c r="P22" i="7"/>
  <c r="V22" i="7"/>
  <c r="P26" i="7"/>
  <c r="V26" i="7"/>
  <c r="P30" i="7"/>
  <c r="V30" i="7"/>
  <c r="P34" i="7"/>
  <c r="V34" i="7"/>
  <c r="P38" i="7"/>
  <c r="V38" i="7"/>
  <c r="P42" i="7"/>
  <c r="V42" i="7"/>
  <c r="P46" i="7"/>
  <c r="V46" i="7"/>
  <c r="P50" i="7"/>
  <c r="V50" i="7"/>
  <c r="P54" i="7"/>
  <c r="V54" i="7"/>
  <c r="P58" i="7"/>
  <c r="V58" i="7"/>
  <c r="P62" i="7"/>
  <c r="V62" i="7"/>
  <c r="P66" i="7"/>
  <c r="V66" i="7"/>
  <c r="P70" i="7"/>
  <c r="V70" i="7"/>
  <c r="P74" i="7"/>
  <c r="V74" i="7"/>
  <c r="P78" i="7"/>
  <c r="V78" i="7"/>
  <c r="P82" i="7"/>
  <c r="V82" i="7"/>
  <c r="P86" i="7"/>
  <c r="V86" i="7"/>
  <c r="P90" i="7"/>
  <c r="V90" i="7"/>
  <c r="P94" i="7"/>
  <c r="V94" i="7"/>
  <c r="P98" i="7"/>
  <c r="V98" i="7"/>
  <c r="P102" i="7"/>
  <c r="V102" i="7"/>
  <c r="P106" i="7"/>
  <c r="V106" i="7"/>
  <c r="P110" i="7"/>
  <c r="V110" i="7"/>
  <c r="D109" i="7"/>
  <c r="D101" i="7"/>
  <c r="D93" i="7"/>
  <c r="D78" i="7"/>
  <c r="D62" i="7"/>
  <c r="D46" i="7"/>
  <c r="P13" i="7"/>
  <c r="P17" i="7"/>
  <c r="V17" i="7"/>
  <c r="P21" i="7"/>
  <c r="V21" i="7"/>
  <c r="P25" i="7"/>
  <c r="V25" i="7"/>
  <c r="P29" i="7"/>
  <c r="V29" i="7"/>
  <c r="P33" i="7"/>
  <c r="V33" i="7"/>
  <c r="P37" i="7"/>
  <c r="V37" i="7"/>
  <c r="P41" i="7"/>
  <c r="V41" i="7"/>
  <c r="P45" i="7"/>
  <c r="V45" i="7"/>
  <c r="P49" i="7"/>
  <c r="V49" i="7"/>
  <c r="P53" i="7"/>
  <c r="V53" i="7"/>
  <c r="P57" i="7"/>
  <c r="V57" i="7"/>
  <c r="P61" i="7"/>
  <c r="V61" i="7"/>
  <c r="P65" i="7"/>
  <c r="V65" i="7"/>
  <c r="P69" i="7"/>
  <c r="V69" i="7"/>
  <c r="P73" i="7"/>
  <c r="V73" i="7"/>
  <c r="P77" i="7"/>
  <c r="V77" i="7"/>
  <c r="P81" i="7"/>
  <c r="V81" i="7"/>
  <c r="P85" i="7"/>
  <c r="V85" i="7"/>
  <c r="P89" i="7"/>
  <c r="V89" i="7"/>
  <c r="P93" i="7"/>
  <c r="V93" i="7"/>
  <c r="P97" i="7"/>
  <c r="V97" i="7"/>
  <c r="P101" i="7"/>
  <c r="V101" i="7"/>
  <c r="P105" i="7"/>
  <c r="V105" i="7"/>
  <c r="P109" i="7"/>
  <c r="V109" i="7"/>
  <c r="D6" i="7"/>
  <c r="D10" i="7"/>
  <c r="D14" i="7"/>
  <c r="D18" i="7"/>
  <c r="D3" i="7"/>
  <c r="D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4" i="7"/>
  <c r="D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2" i="7"/>
  <c r="D5" i="7"/>
  <c r="D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106" i="7"/>
  <c r="D98" i="7"/>
  <c r="D90" i="7"/>
  <c r="D74" i="7"/>
  <c r="D58" i="7"/>
  <c r="D42" i="7"/>
  <c r="D26" i="7"/>
  <c r="J6" i="7"/>
  <c r="P12" i="7"/>
  <c r="P16" i="7"/>
  <c r="V16" i="7"/>
  <c r="P20" i="7"/>
  <c r="V20" i="7"/>
  <c r="P24" i="7"/>
  <c r="V24" i="7"/>
  <c r="P28" i="7"/>
  <c r="V28" i="7"/>
  <c r="P32" i="7"/>
  <c r="V32" i="7"/>
  <c r="P36" i="7"/>
  <c r="V36" i="7"/>
  <c r="P40" i="7"/>
  <c r="V40" i="7"/>
  <c r="P44" i="7"/>
  <c r="V44" i="7"/>
  <c r="P48" i="7"/>
  <c r="V48" i="7"/>
  <c r="P52" i="7"/>
  <c r="V52" i="7"/>
  <c r="P56" i="7"/>
  <c r="V56" i="7"/>
  <c r="P60" i="7"/>
  <c r="V60" i="7"/>
  <c r="P64" i="7"/>
  <c r="V64" i="7"/>
  <c r="P68" i="7"/>
  <c r="V68" i="7"/>
  <c r="P72" i="7"/>
  <c r="V72" i="7"/>
  <c r="P76" i="7"/>
  <c r="V76" i="7"/>
  <c r="P80" i="7"/>
  <c r="V80" i="7"/>
  <c r="P84" i="7"/>
  <c r="V84" i="7"/>
  <c r="P88" i="7"/>
  <c r="V88" i="7"/>
  <c r="P92" i="7"/>
  <c r="V92" i="7"/>
  <c r="P96" i="7"/>
  <c r="V96" i="7"/>
  <c r="P100" i="7"/>
  <c r="V100" i="7"/>
  <c r="P104" i="7"/>
  <c r="V104" i="7"/>
  <c r="P108" i="7"/>
  <c r="V108" i="7"/>
  <c r="D105" i="7"/>
  <c r="D97" i="7"/>
  <c r="D86" i="7"/>
  <c r="D70" i="7"/>
  <c r="D54" i="7"/>
  <c r="D38" i="7"/>
  <c r="D22" i="7"/>
  <c r="F116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G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113" i="7" s="1"/>
  <c r="G8" i="7"/>
  <c r="G4" i="7"/>
  <c r="L116" i="7"/>
  <c r="I113" i="7"/>
  <c r="I117" i="7" s="1"/>
  <c r="J109" i="7"/>
  <c r="J105" i="7"/>
  <c r="J101" i="7"/>
  <c r="J97" i="7"/>
  <c r="J93" i="7"/>
  <c r="J89" i="7"/>
  <c r="J85" i="7"/>
  <c r="J81" i="7"/>
  <c r="J77" i="7"/>
  <c r="J73" i="7"/>
  <c r="J69" i="7"/>
  <c r="J65" i="7"/>
  <c r="J61" i="7"/>
  <c r="J57" i="7"/>
  <c r="J53" i="7"/>
  <c r="J49" i="7"/>
  <c r="J45" i="7"/>
  <c r="J41" i="7"/>
  <c r="J37" i="7"/>
  <c r="J33" i="7"/>
  <c r="J29" i="7"/>
  <c r="J25" i="7"/>
  <c r="J21" i="7"/>
  <c r="J17" i="7"/>
  <c r="J13" i="7"/>
  <c r="J9" i="7"/>
  <c r="J5" i="7"/>
  <c r="G111" i="7"/>
  <c r="G107" i="7"/>
  <c r="G103" i="7"/>
  <c r="G99" i="7"/>
  <c r="G95" i="7"/>
  <c r="G91" i="7"/>
  <c r="G87" i="7"/>
  <c r="G83" i="7"/>
  <c r="G79" i="7"/>
  <c r="G75" i="7"/>
  <c r="G71" i="7"/>
  <c r="G67" i="7"/>
  <c r="G63" i="7"/>
  <c r="G59" i="7"/>
  <c r="G55" i="7"/>
  <c r="G51" i="7"/>
  <c r="G47" i="7"/>
  <c r="G43" i="7"/>
  <c r="G39" i="7"/>
  <c r="G35" i="7"/>
  <c r="G31" i="7"/>
  <c r="G27" i="7"/>
  <c r="G23" i="7"/>
  <c r="G19" i="7"/>
  <c r="G15" i="7"/>
  <c r="G11" i="7"/>
  <c r="G7" i="7"/>
  <c r="G3" i="7"/>
  <c r="M2" i="7"/>
  <c r="J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G110" i="7"/>
  <c r="G106" i="7"/>
  <c r="G102" i="7"/>
  <c r="G98" i="7"/>
  <c r="G94" i="7"/>
  <c r="G90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G14" i="7"/>
  <c r="G10" i="7"/>
  <c r="G6" i="7"/>
  <c r="G109" i="7"/>
  <c r="G105" i="7"/>
  <c r="G101" i="7"/>
  <c r="G97" i="7"/>
  <c r="G93" i="7"/>
  <c r="G89" i="7"/>
  <c r="G85" i="7"/>
  <c r="G81" i="7"/>
  <c r="G77" i="7"/>
  <c r="G73" i="7"/>
  <c r="G69" i="7"/>
  <c r="G65" i="7"/>
  <c r="G61" i="7"/>
  <c r="G57" i="7"/>
  <c r="G53" i="7"/>
  <c r="G49" i="7"/>
  <c r="G45" i="7"/>
  <c r="G41" i="7"/>
  <c r="G37" i="7"/>
  <c r="G33" i="7"/>
  <c r="G29" i="7"/>
  <c r="G25" i="7"/>
  <c r="G21" i="7"/>
  <c r="G17" i="7"/>
  <c r="G13" i="7"/>
  <c r="G9" i="7"/>
  <c r="L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5" i="7"/>
  <c r="M6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4" i="7"/>
  <c r="M40" i="7"/>
  <c r="M36" i="7"/>
  <c r="M32" i="7"/>
  <c r="M28" i="7"/>
  <c r="M24" i="7"/>
  <c r="M19" i="7"/>
  <c r="M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46" i="7"/>
  <c r="M42" i="7"/>
  <c r="M38" i="7"/>
  <c r="M34" i="7"/>
  <c r="M30" i="7"/>
  <c r="M26" i="7"/>
  <c r="M22" i="7"/>
  <c r="M17" i="7"/>
  <c r="M10" i="7"/>
  <c r="M111" i="7"/>
  <c r="M107" i="7"/>
  <c r="M103" i="7"/>
  <c r="M99" i="7"/>
  <c r="M95" i="7"/>
  <c r="M91" i="7"/>
  <c r="M87" i="7"/>
  <c r="M83" i="7"/>
  <c r="M79" i="7"/>
  <c r="M75" i="7"/>
  <c r="M71" i="7"/>
  <c r="M67" i="7"/>
  <c r="M63" i="7"/>
  <c r="M59" i="7"/>
  <c r="M55" i="7"/>
  <c r="M51" i="7"/>
  <c r="M47" i="7"/>
  <c r="M43" i="7"/>
  <c r="M39" i="7"/>
  <c r="M35" i="7"/>
  <c r="M31" i="7"/>
  <c r="M27" i="7"/>
  <c r="M23" i="7"/>
  <c r="M18" i="7"/>
  <c r="M13" i="7"/>
  <c r="M3" i="7"/>
  <c r="M11" i="7"/>
  <c r="M5" i="7"/>
  <c r="M20" i="7"/>
  <c r="M16" i="7"/>
  <c r="M12" i="7"/>
  <c r="M8" i="7"/>
  <c r="M4" i="7"/>
  <c r="M7" i="7"/>
  <c r="C113" i="7"/>
  <c r="F114" i="7"/>
  <c r="F115" i="7" s="1"/>
  <c r="O114" i="7"/>
  <c r="O115" i="7" s="1"/>
  <c r="S111" i="7"/>
  <c r="S114" i="7" s="1"/>
  <c r="S115" i="7" s="1"/>
  <c r="C114" i="7"/>
  <c r="C115" i="7" s="1"/>
  <c r="L114" i="7"/>
  <c r="L115" i="7" s="1"/>
  <c r="U114" i="7"/>
  <c r="U115" i="7" s="1"/>
  <c r="U113" i="7"/>
  <c r="U117" i="7" s="1"/>
  <c r="R114" i="7"/>
  <c r="R115" i="7" s="1"/>
  <c r="V106" i="3"/>
  <c r="V82" i="3"/>
  <c r="V62" i="3"/>
  <c r="V42" i="3"/>
  <c r="P67" i="3"/>
  <c r="P3" i="3"/>
  <c r="G5" i="3"/>
  <c r="J5" i="3"/>
  <c r="M11" i="3"/>
  <c r="V98" i="3"/>
  <c r="V78" i="3"/>
  <c r="V58" i="3"/>
  <c r="V34" i="3"/>
  <c r="V14" i="3"/>
  <c r="P51" i="3"/>
  <c r="V94" i="3"/>
  <c r="V74" i="3"/>
  <c r="V50" i="3"/>
  <c r="V30" i="3"/>
  <c r="V10" i="3"/>
  <c r="P99" i="3"/>
  <c r="P35" i="3"/>
  <c r="D3" i="3"/>
  <c r="G80" i="3"/>
  <c r="J6" i="3"/>
  <c r="V110" i="3"/>
  <c r="V90" i="3"/>
  <c r="V66" i="3"/>
  <c r="V46" i="3"/>
  <c r="P7" i="3"/>
  <c r="P83" i="3"/>
  <c r="P19" i="3"/>
  <c r="G2" i="3"/>
  <c r="G108" i="3"/>
  <c r="G104" i="3"/>
  <c r="G100" i="3"/>
  <c r="G96" i="3"/>
  <c r="G92" i="3"/>
  <c r="G88" i="3"/>
  <c r="G84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M2" i="3"/>
  <c r="M111" i="3"/>
  <c r="M107" i="3"/>
  <c r="M103" i="3"/>
  <c r="M99" i="3"/>
  <c r="M95" i="3"/>
  <c r="M91" i="3"/>
  <c r="M75" i="3"/>
  <c r="M59" i="3"/>
  <c r="M43" i="3"/>
  <c r="M27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3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J4" i="3"/>
  <c r="M110" i="3"/>
  <c r="M106" i="3"/>
  <c r="M102" i="3"/>
  <c r="M98" i="3"/>
  <c r="M94" i="3"/>
  <c r="M87" i="3"/>
  <c r="M71" i="3"/>
  <c r="M55" i="3"/>
  <c r="M39" i="3"/>
  <c r="M23" i="3"/>
  <c r="M7" i="3"/>
  <c r="V3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V87" i="3"/>
  <c r="V91" i="3"/>
  <c r="V95" i="3"/>
  <c r="V99" i="3"/>
  <c r="V103" i="3"/>
  <c r="V107" i="3"/>
  <c r="V111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V60" i="3"/>
  <c r="V64" i="3"/>
  <c r="V68" i="3"/>
  <c r="V72" i="3"/>
  <c r="V76" i="3"/>
  <c r="V80" i="3"/>
  <c r="V84" i="3"/>
  <c r="V88" i="3"/>
  <c r="V92" i="3"/>
  <c r="V96" i="3"/>
  <c r="V100" i="3"/>
  <c r="V104" i="3"/>
  <c r="V108" i="3"/>
  <c r="V2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  <c r="V93" i="3"/>
  <c r="V97" i="3"/>
  <c r="V101" i="3"/>
  <c r="V105" i="3"/>
  <c r="V109" i="3"/>
  <c r="V102" i="3"/>
  <c r="V86" i="3"/>
  <c r="V70" i="3"/>
  <c r="V54" i="3"/>
  <c r="V38" i="3"/>
  <c r="V22" i="3"/>
  <c r="V6" i="3"/>
  <c r="P111" i="3"/>
  <c r="P95" i="3"/>
  <c r="P79" i="3"/>
  <c r="P63" i="3"/>
  <c r="P47" i="3"/>
  <c r="P31" i="3"/>
  <c r="P15" i="3"/>
  <c r="G110" i="3"/>
  <c r="G106" i="3"/>
  <c r="G102" i="3"/>
  <c r="G98" i="3"/>
  <c r="G94" i="3"/>
  <c r="G90" i="3"/>
  <c r="G8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6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2" i="3"/>
  <c r="J3" i="3"/>
  <c r="M109" i="3"/>
  <c r="M105" i="3"/>
  <c r="M101" i="3"/>
  <c r="M97" i="3"/>
  <c r="M93" i="3"/>
  <c r="M83" i="3"/>
  <c r="M67" i="3"/>
  <c r="M51" i="3"/>
  <c r="M35" i="3"/>
  <c r="M19" i="3"/>
  <c r="M3" i="3"/>
  <c r="P107" i="3"/>
  <c r="P91" i="3"/>
  <c r="P75" i="3"/>
  <c r="P59" i="3"/>
  <c r="P43" i="3"/>
  <c r="P27" i="3"/>
  <c r="P11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M108" i="3"/>
  <c r="M104" i="3"/>
  <c r="M100" i="3"/>
  <c r="M96" i="3"/>
  <c r="M92" i="3"/>
  <c r="M79" i="3"/>
  <c r="M63" i="3"/>
  <c r="M47" i="3"/>
  <c r="M31" i="3"/>
  <c r="M15" i="3"/>
  <c r="P103" i="3"/>
  <c r="P87" i="3"/>
  <c r="P71" i="3"/>
  <c r="P55" i="3"/>
  <c r="P39" i="3"/>
  <c r="P23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42" i="3"/>
  <c r="P38" i="3"/>
  <c r="P34" i="3"/>
  <c r="P30" i="3"/>
  <c r="P26" i="3"/>
  <c r="P22" i="3"/>
  <c r="P18" i="3"/>
  <c r="P14" i="3"/>
  <c r="P10" i="3"/>
  <c r="P6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P17" i="3"/>
  <c r="P13" i="3"/>
  <c r="P9" i="3"/>
  <c r="P5" i="3"/>
  <c r="P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D98" i="3"/>
  <c r="D82" i="3"/>
  <c r="D74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110" i="3"/>
  <c r="D94" i="3"/>
  <c r="D86" i="3"/>
  <c r="D70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D102" i="3"/>
  <c r="D90" i="3"/>
  <c r="D78" i="3"/>
  <c r="D66" i="3"/>
  <c r="D2" i="3"/>
  <c r="D108" i="3"/>
  <c r="D104" i="3"/>
  <c r="D100" i="3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D106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V114" i="7" l="1"/>
  <c r="V115" i="7" s="1"/>
  <c r="G117" i="7"/>
  <c r="V117" i="7"/>
  <c r="P116" i="7"/>
  <c r="G114" i="7"/>
  <c r="G115" i="7" s="1"/>
  <c r="G116" i="7"/>
  <c r="M114" i="7"/>
  <c r="M115" i="7" s="1"/>
  <c r="M116" i="7"/>
  <c r="D116" i="7"/>
  <c r="P113" i="7"/>
  <c r="P117" i="7" s="1"/>
  <c r="J113" i="7"/>
  <c r="J117" i="7" s="1"/>
  <c r="V116" i="7"/>
  <c r="J114" i="7"/>
  <c r="J115" i="7" s="1"/>
  <c r="J116" i="7"/>
  <c r="S116" i="7"/>
  <c r="M113" i="7"/>
  <c r="M117" i="7" s="1"/>
  <c r="D114" i="7"/>
  <c r="D115" i="7" s="1"/>
  <c r="D113" i="7"/>
  <c r="D117" i="7" s="1"/>
  <c r="S113" i="7"/>
  <c r="S117" i="7" s="1"/>
</calcChain>
</file>

<file path=xl/sharedStrings.xml><?xml version="1.0" encoding="utf-8"?>
<sst xmlns="http://schemas.openxmlformats.org/spreadsheetml/2006/main" count="383" uniqueCount="129">
  <si>
    <t>PI1_01</t>
  </si>
  <si>
    <t>PI1_02</t>
  </si>
  <si>
    <t>PI1_03</t>
  </si>
  <si>
    <t>PI1_04</t>
  </si>
  <si>
    <t>PI1_05</t>
  </si>
  <si>
    <t>PI1_06</t>
  </si>
  <si>
    <t>PI1_07</t>
  </si>
  <si>
    <t>PI1_08</t>
  </si>
  <si>
    <t>PI1_09</t>
  </si>
  <si>
    <t>PI1_10</t>
  </si>
  <si>
    <t>PI1_11</t>
  </si>
  <si>
    <t>PI1_12</t>
  </si>
  <si>
    <t>PI1_13</t>
  </si>
  <si>
    <t>PI1_14</t>
  </si>
  <si>
    <t>PI1_15</t>
  </si>
  <si>
    <t>PI1_16</t>
  </si>
  <si>
    <t>PI1_17</t>
  </si>
  <si>
    <t>PI1_18</t>
  </si>
  <si>
    <t>PI1_19</t>
  </si>
  <si>
    <t>PI1_20</t>
  </si>
  <si>
    <t>PI1_21</t>
  </si>
  <si>
    <t>PI1_22</t>
  </si>
  <si>
    <t>PI1_23</t>
  </si>
  <si>
    <t>PI2_01</t>
  </si>
  <si>
    <t>PI2_02</t>
  </si>
  <si>
    <t>PI2_03</t>
  </si>
  <si>
    <t>PI2_04</t>
  </si>
  <si>
    <t>PI2_05</t>
  </si>
  <si>
    <t>PI2_06</t>
  </si>
  <si>
    <t>PI2_07</t>
  </si>
  <si>
    <t>PI2_08</t>
  </si>
  <si>
    <t>PI2_09</t>
  </si>
  <si>
    <t>PI2_10</t>
  </si>
  <si>
    <t>PI3_01</t>
  </si>
  <si>
    <t>PI3_03</t>
  </si>
  <si>
    <t>PI3_04</t>
  </si>
  <si>
    <t>PI3_05</t>
  </si>
  <si>
    <t>PI3_06</t>
  </si>
  <si>
    <t>PI3_07</t>
  </si>
  <si>
    <t>PI3_08</t>
  </si>
  <si>
    <t>PI3_09</t>
  </si>
  <si>
    <t>PI3_10</t>
  </si>
  <si>
    <t>PI3_11</t>
  </si>
  <si>
    <t>PI3_x</t>
  </si>
  <si>
    <t>PI4_01</t>
  </si>
  <si>
    <t>PI4_02</t>
  </si>
  <si>
    <t>PI4_03</t>
  </si>
  <si>
    <t>PI4_04</t>
  </si>
  <si>
    <t>PI4_05</t>
  </si>
  <si>
    <t>PI4_06</t>
  </si>
  <si>
    <t>PI4_07</t>
  </si>
  <si>
    <t>PI4_08</t>
  </si>
  <si>
    <t>PI4_09</t>
  </si>
  <si>
    <t>PI4_10</t>
  </si>
  <si>
    <t>PI4_11</t>
  </si>
  <si>
    <t>PI4_12</t>
  </si>
  <si>
    <t>PI4_13</t>
  </si>
  <si>
    <t>PI4_14</t>
  </si>
  <si>
    <t>PI5_01</t>
  </si>
  <si>
    <t>PI5_02</t>
  </si>
  <si>
    <t>PI5_03</t>
  </si>
  <si>
    <t>PI5_04</t>
  </si>
  <si>
    <t>PI5_05</t>
  </si>
  <si>
    <t>PI5_06</t>
  </si>
  <si>
    <t>PI5_07</t>
  </si>
  <si>
    <t>PI6_01</t>
  </si>
  <si>
    <t>PI6_02</t>
  </si>
  <si>
    <t>PI6_03</t>
  </si>
  <si>
    <t>PI6_04</t>
  </si>
  <si>
    <t>PI6_05</t>
  </si>
  <si>
    <t>PI6_06</t>
  </si>
  <si>
    <t>PI6_07</t>
  </si>
  <si>
    <t>PI6_08</t>
  </si>
  <si>
    <t>PI6_09</t>
  </si>
  <si>
    <t>PI6_10</t>
  </si>
  <si>
    <t>PI6_11</t>
  </si>
  <si>
    <t>PI6_12</t>
  </si>
  <si>
    <t>PI6_13</t>
  </si>
  <si>
    <t>PI6_14</t>
  </si>
  <si>
    <t>PI6_15</t>
  </si>
  <si>
    <t>PI6_16</t>
  </si>
  <si>
    <t>PI6_17</t>
  </si>
  <si>
    <t>PI6_18</t>
  </si>
  <si>
    <t>PI6_19</t>
  </si>
  <si>
    <t>PR1_01</t>
  </si>
  <si>
    <t>PR1_02</t>
  </si>
  <si>
    <t>PR1_w</t>
  </si>
  <si>
    <t>PR1_x</t>
  </si>
  <si>
    <t>PR2_01</t>
  </si>
  <si>
    <t>PR2_02</t>
  </si>
  <si>
    <t>PR2_03</t>
  </si>
  <si>
    <t>PR2_w</t>
  </si>
  <si>
    <t>PR2_x</t>
  </si>
  <si>
    <t>PR3_01</t>
  </si>
  <si>
    <t>PR3_02</t>
  </si>
  <si>
    <t>PR3_03</t>
  </si>
  <si>
    <t>PR3_w</t>
  </si>
  <si>
    <t>PR3_x</t>
  </si>
  <si>
    <t>PR4_01</t>
  </si>
  <si>
    <t>PR4_02</t>
  </si>
  <si>
    <t>PR4_w</t>
  </si>
  <si>
    <t>PR4_x</t>
  </si>
  <si>
    <t>PR5_01</t>
  </si>
  <si>
    <t>PR5_02</t>
  </si>
  <si>
    <t>PR5_w</t>
  </si>
  <si>
    <t>PR5_x</t>
  </si>
  <si>
    <t>PR6_01</t>
  </si>
  <si>
    <t>PR6_02</t>
  </si>
  <si>
    <t>PR6_w</t>
  </si>
  <si>
    <t>PR6_x</t>
  </si>
  <si>
    <t>Ideatrace</t>
  </si>
  <si>
    <t>Volume of Reference Topic -VRT</t>
  </si>
  <si>
    <t>User Volumen of Reference Topics (VU)</t>
  </si>
  <si>
    <t>Varriance</t>
  </si>
  <si>
    <t>St. Deviation</t>
  </si>
  <si>
    <t>Persistance of Reference Topic (PRT) in minutes</t>
  </si>
  <si>
    <t>VRT</t>
  </si>
  <si>
    <t>VRT(agreement)</t>
  </si>
  <si>
    <t>VRT(disagreement)</t>
  </si>
  <si>
    <t>VRT(Knolwedge Provision)</t>
  </si>
  <si>
    <t>VRT(Knolwedge Request)</t>
  </si>
  <si>
    <t>User Volume of Reference Topics</t>
  </si>
  <si>
    <t>VRT (disagreement)</t>
  </si>
  <si>
    <t>VRT(Knowledge Provision)</t>
  </si>
  <si>
    <t>VRT(Knolwedg Request</t>
  </si>
  <si>
    <t>Coefficient of Varriance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</si>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</sst>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0" xfId="0" applyFill="1"/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0" fillId="4" borderId="2" xfId="0" applyFill="1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1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ator4136.hostgator.com:2083/cpsess9026663294/3rdparty/phpMyAdmin/sql.php?db=muneebk_otm&amp;table=quotations&amp;sql_query=SELECT+ideatrace,+sum(timestamp)/600+FROM+%60quotations%60+group+by+ideatrace%0aORDER+BY+%60quotations%60.%60ideatrace%60++DESC&amp;session_max_rows=all&amp;token=2e0711a808051f80f20ed3785cefa6e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101</xdr:row>
      <xdr:rowOff>0</xdr:rowOff>
    </xdr:from>
    <xdr:to>
      <xdr:col>8</xdr:col>
      <xdr:colOff>304800</xdr:colOff>
      <xdr:row>102</xdr:row>
      <xdr:rowOff>57150</xdr:rowOff>
    </xdr:to>
    <xdr:sp macro="" textlink="">
      <xdr:nvSpPr>
        <xdr:cNvPr id="2049" name="AutoShape 1" descr="A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C45D1-05B3-4915-806A-0462ED6EEA01}"/>
            </a:ext>
          </a:extLst>
        </xdr:cNvPr>
        <xdr:cNvSpPr>
          <a:spLocks noChangeAspect="1" noChangeArrowheads="1"/>
        </xdr:cNvSpPr>
      </xdr:nvSpPr>
      <xdr:spPr bwMode="auto">
        <a:xfrm>
          <a:off x="12201525" y="2496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B8A4-A04E-490E-99A5-EF32DD0974DB}">
  <dimension ref="A1:I118"/>
  <sheetViews>
    <sheetView topLeftCell="B1" workbookViewId="0">
      <selection activeCell="D2" sqref="D2"/>
    </sheetView>
  </sheetViews>
  <sheetFormatPr defaultRowHeight="15" x14ac:dyDescent="0.25"/>
  <cols>
    <col min="1" max="1" width="24.7109375" style="1" customWidth="1"/>
    <col min="2" max="2" width="28.7109375" style="1" customWidth="1"/>
    <col min="3" max="3" width="26.7109375" style="1" customWidth="1"/>
    <col min="4" max="4" width="12.5703125" style="1" customWidth="1"/>
    <col min="5" max="5" width="19.7109375" style="1" customWidth="1"/>
    <col min="6" max="6" width="32.140625" style="1" customWidth="1"/>
    <col min="7" max="7" width="9.140625" style="1"/>
    <col min="8" max="8" width="29.28515625" style="1" customWidth="1"/>
    <col min="9" max="9" width="9.140625" style="1" customWidth="1"/>
    <col min="10" max="16384" width="9.140625" style="1"/>
  </cols>
  <sheetData>
    <row r="1" spans="1:9" s="4" customFormat="1" ht="15.75" thickBot="1" x14ac:dyDescent="0.3">
      <c r="A1" s="4" t="s">
        <v>110</v>
      </c>
      <c r="B1" s="4" t="s">
        <v>111</v>
      </c>
      <c r="C1" s="4" t="s">
        <v>115</v>
      </c>
      <c r="D1" s="4" t="s">
        <v>121</v>
      </c>
      <c r="E1" s="4" t="s">
        <v>117</v>
      </c>
      <c r="F1" s="4" t="s">
        <v>118</v>
      </c>
      <c r="G1" s="4" t="s">
        <v>119</v>
      </c>
      <c r="H1" s="4" t="s">
        <v>120</v>
      </c>
    </row>
    <row r="2" spans="1:9" ht="19.5" thickBot="1" x14ac:dyDescent="0.3">
      <c r="A2" s="6" t="s">
        <v>0</v>
      </c>
      <c r="B2" s="6">
        <v>80</v>
      </c>
      <c r="C2" s="6">
        <v>59151</v>
      </c>
      <c r="D2" s="6">
        <v>4</v>
      </c>
      <c r="E2" s="6">
        <v>80</v>
      </c>
      <c r="F2" s="6">
        <v>2</v>
      </c>
      <c r="G2" s="6">
        <v>28</v>
      </c>
      <c r="H2" s="6">
        <v>4</v>
      </c>
      <c r="I2" s="7">
        <v>44.733333333333299</v>
      </c>
    </row>
    <row r="3" spans="1:9" ht="19.5" thickBot="1" x14ac:dyDescent="0.3">
      <c r="A3" s="6" t="s">
        <v>1</v>
      </c>
      <c r="B3" s="6">
        <v>14</v>
      </c>
      <c r="C3" s="6">
        <v>55120</v>
      </c>
      <c r="D3" s="6">
        <v>3</v>
      </c>
      <c r="E3" s="6">
        <v>14</v>
      </c>
      <c r="F3" s="6">
        <v>0</v>
      </c>
      <c r="G3" s="6">
        <v>0</v>
      </c>
      <c r="H3" s="6">
        <v>0</v>
      </c>
      <c r="I3" s="7">
        <v>7.8283333333333296</v>
      </c>
    </row>
    <row r="4" spans="1:9" ht="19.5" thickBot="1" x14ac:dyDescent="0.3">
      <c r="A4" s="6" t="s">
        <v>2</v>
      </c>
      <c r="B4" s="6">
        <v>18</v>
      </c>
      <c r="C4" s="6">
        <v>55296</v>
      </c>
      <c r="D4" s="6">
        <v>3</v>
      </c>
      <c r="E4" s="6">
        <v>18</v>
      </c>
      <c r="F4" s="6">
        <v>0</v>
      </c>
      <c r="G4" s="6">
        <v>4</v>
      </c>
      <c r="H4" s="6">
        <v>0</v>
      </c>
      <c r="I4" s="7">
        <v>10.065</v>
      </c>
    </row>
    <row r="5" spans="1:9" ht="19.5" thickBot="1" x14ac:dyDescent="0.3">
      <c r="A5" s="6" t="s">
        <v>3</v>
      </c>
      <c r="B5" s="6">
        <v>28</v>
      </c>
      <c r="C5" s="6">
        <v>55106</v>
      </c>
      <c r="D5" s="6">
        <v>4</v>
      </c>
      <c r="E5" s="6">
        <v>28</v>
      </c>
      <c r="F5" s="6">
        <v>4</v>
      </c>
      <c r="G5" s="6">
        <v>6</v>
      </c>
      <c r="H5" s="6">
        <v>2</v>
      </c>
      <c r="I5" s="7">
        <v>15.656666666666601</v>
      </c>
    </row>
    <row r="6" spans="1:9" ht="19.5" thickBot="1" x14ac:dyDescent="0.3">
      <c r="A6" s="6" t="s">
        <v>4</v>
      </c>
      <c r="B6" s="6">
        <v>2</v>
      </c>
      <c r="C6" s="6">
        <v>54880</v>
      </c>
      <c r="D6" s="6">
        <v>1</v>
      </c>
      <c r="E6" s="6">
        <v>2</v>
      </c>
      <c r="F6" s="6">
        <v>0</v>
      </c>
      <c r="G6" s="6">
        <v>0</v>
      </c>
      <c r="H6" s="6">
        <v>0</v>
      </c>
      <c r="I6" s="7">
        <v>1.1183333333333301</v>
      </c>
    </row>
    <row r="7" spans="1:9" ht="19.5" thickBot="1" x14ac:dyDescent="0.3">
      <c r="A7" s="6" t="s">
        <v>5</v>
      </c>
      <c r="B7" s="6">
        <v>2</v>
      </c>
      <c r="C7" s="6">
        <v>54880</v>
      </c>
      <c r="D7" s="6">
        <v>1</v>
      </c>
      <c r="E7" s="6">
        <v>2</v>
      </c>
      <c r="F7" s="6">
        <v>0</v>
      </c>
      <c r="G7" s="6">
        <v>0</v>
      </c>
      <c r="H7" s="6">
        <v>0</v>
      </c>
      <c r="I7" s="7">
        <v>1.1183333333333301</v>
      </c>
    </row>
    <row r="8" spans="1:9" ht="19.5" thickBot="1" x14ac:dyDescent="0.3">
      <c r="A8" s="6" t="s">
        <v>6</v>
      </c>
      <c r="B8" s="6">
        <v>44</v>
      </c>
      <c r="C8" s="6">
        <v>56891</v>
      </c>
      <c r="D8" s="6">
        <v>4</v>
      </c>
      <c r="E8" s="6">
        <v>44</v>
      </c>
      <c r="F8" s="6">
        <v>0</v>
      </c>
      <c r="G8" s="6">
        <v>10</v>
      </c>
      <c r="H8" s="6">
        <v>6</v>
      </c>
      <c r="I8" s="7">
        <v>24.6033333333333</v>
      </c>
    </row>
    <row r="9" spans="1:9" ht="19.5" thickBot="1" x14ac:dyDescent="0.3">
      <c r="A9" s="6" t="s">
        <v>7</v>
      </c>
      <c r="B9" s="6">
        <v>2</v>
      </c>
      <c r="C9" s="6">
        <v>54880</v>
      </c>
      <c r="D9" s="6">
        <v>1</v>
      </c>
      <c r="E9" s="6">
        <v>2</v>
      </c>
      <c r="F9" s="6">
        <v>0</v>
      </c>
      <c r="G9" s="6">
        <v>0</v>
      </c>
      <c r="H9" s="6">
        <v>0</v>
      </c>
      <c r="I9" s="7">
        <v>1.1183333333333301</v>
      </c>
    </row>
    <row r="10" spans="1:9" ht="19.5" thickBot="1" x14ac:dyDescent="0.3">
      <c r="A10" s="6" t="s">
        <v>8</v>
      </c>
      <c r="B10" s="6">
        <v>6</v>
      </c>
      <c r="C10" s="6">
        <v>54928</v>
      </c>
      <c r="D10" s="6">
        <v>1</v>
      </c>
      <c r="E10" s="6">
        <v>6</v>
      </c>
      <c r="F10" s="6">
        <v>0</v>
      </c>
      <c r="G10" s="6">
        <v>0</v>
      </c>
      <c r="H10" s="6">
        <v>0</v>
      </c>
      <c r="I10" s="7">
        <v>3.355</v>
      </c>
    </row>
    <row r="11" spans="1:9" ht="19.5" thickBot="1" x14ac:dyDescent="0.3">
      <c r="A11" s="6" t="s">
        <v>9</v>
      </c>
      <c r="B11" s="6">
        <v>6</v>
      </c>
      <c r="C11" s="6">
        <v>55088</v>
      </c>
      <c r="D11" s="6">
        <v>3</v>
      </c>
      <c r="E11" s="6">
        <v>6</v>
      </c>
      <c r="F11" s="6">
        <v>0</v>
      </c>
      <c r="G11" s="6">
        <v>0</v>
      </c>
      <c r="H11" s="6">
        <v>0</v>
      </c>
      <c r="I11" s="7">
        <v>3.355</v>
      </c>
    </row>
    <row r="12" spans="1:9" ht="19.5" thickBot="1" x14ac:dyDescent="0.3">
      <c r="A12" s="6" t="s">
        <v>10</v>
      </c>
      <c r="B12" s="6">
        <v>4</v>
      </c>
      <c r="C12" s="6">
        <v>54917</v>
      </c>
      <c r="D12" s="6">
        <v>1</v>
      </c>
      <c r="E12" s="6">
        <v>4</v>
      </c>
      <c r="F12" s="6">
        <v>0</v>
      </c>
      <c r="G12" s="6">
        <v>0</v>
      </c>
      <c r="H12" s="6">
        <v>0</v>
      </c>
      <c r="I12" s="7">
        <v>2.2366666666666601</v>
      </c>
    </row>
    <row r="13" spans="1:9" ht="19.5" thickBot="1" x14ac:dyDescent="0.3">
      <c r="A13" s="6" t="s">
        <v>11</v>
      </c>
      <c r="B13" s="6">
        <v>6</v>
      </c>
      <c r="C13" s="6">
        <v>55063</v>
      </c>
      <c r="D13" s="6">
        <v>2</v>
      </c>
      <c r="E13" s="6">
        <v>6</v>
      </c>
      <c r="F13" s="6">
        <v>0</v>
      </c>
      <c r="G13" s="6">
        <v>2</v>
      </c>
      <c r="H13" s="6">
        <v>0</v>
      </c>
      <c r="I13" s="7">
        <v>3.355</v>
      </c>
    </row>
    <row r="14" spans="1:9" ht="19.5" thickBot="1" x14ac:dyDescent="0.3">
      <c r="A14" s="6" t="s">
        <v>12</v>
      </c>
      <c r="B14" s="6">
        <v>20</v>
      </c>
      <c r="C14" s="6">
        <v>55156</v>
      </c>
      <c r="D14" s="6">
        <v>3</v>
      </c>
      <c r="E14" s="6">
        <v>20</v>
      </c>
      <c r="F14" s="6">
        <v>2</v>
      </c>
      <c r="G14" s="6">
        <v>2</v>
      </c>
      <c r="H14" s="6">
        <v>2</v>
      </c>
      <c r="I14" s="7">
        <v>11.1833333333333</v>
      </c>
    </row>
    <row r="15" spans="1:9" ht="19.5" thickBot="1" x14ac:dyDescent="0.3">
      <c r="A15" s="6" t="s">
        <v>13</v>
      </c>
      <c r="B15" s="6">
        <v>4</v>
      </c>
      <c r="C15" s="6">
        <v>54881</v>
      </c>
      <c r="D15" s="6">
        <v>2</v>
      </c>
      <c r="E15" s="6">
        <v>4</v>
      </c>
      <c r="F15" s="6">
        <v>0</v>
      </c>
      <c r="G15" s="6">
        <v>0</v>
      </c>
      <c r="H15" s="6">
        <v>0</v>
      </c>
      <c r="I15" s="7">
        <v>2.2366666666666601</v>
      </c>
    </row>
    <row r="16" spans="1:9" ht="19.5" thickBot="1" x14ac:dyDescent="0.3">
      <c r="A16" s="6" t="s">
        <v>14</v>
      </c>
      <c r="B16" s="6">
        <v>10</v>
      </c>
      <c r="C16" s="6">
        <v>54977</v>
      </c>
      <c r="D16" s="6">
        <v>3</v>
      </c>
      <c r="E16" s="6">
        <v>10</v>
      </c>
      <c r="F16" s="6">
        <v>0</v>
      </c>
      <c r="G16" s="6">
        <v>0</v>
      </c>
      <c r="H16" s="6">
        <v>0</v>
      </c>
      <c r="I16" s="7">
        <v>5.5916666666666597</v>
      </c>
    </row>
    <row r="17" spans="1:9" ht="19.5" thickBot="1" x14ac:dyDescent="0.3">
      <c r="A17" s="6" t="s">
        <v>15</v>
      </c>
      <c r="B17" s="6">
        <v>10</v>
      </c>
      <c r="C17" s="6">
        <v>54990</v>
      </c>
      <c r="D17" s="6">
        <v>2</v>
      </c>
      <c r="E17" s="6">
        <v>10</v>
      </c>
      <c r="F17" s="6">
        <v>2</v>
      </c>
      <c r="G17" s="6">
        <v>0</v>
      </c>
      <c r="H17" s="6">
        <v>0</v>
      </c>
      <c r="I17" s="7">
        <v>5.5916666666666597</v>
      </c>
    </row>
    <row r="18" spans="1:9" ht="19.5" thickBot="1" x14ac:dyDescent="0.3">
      <c r="A18" s="6" t="s">
        <v>16</v>
      </c>
      <c r="B18" s="6">
        <v>2</v>
      </c>
      <c r="C18" s="6">
        <v>54880</v>
      </c>
      <c r="D18" s="6">
        <v>1</v>
      </c>
      <c r="E18" s="6">
        <v>2</v>
      </c>
      <c r="F18" s="6">
        <v>0</v>
      </c>
      <c r="G18" s="6">
        <v>0</v>
      </c>
      <c r="H18" s="6">
        <v>0</v>
      </c>
      <c r="I18" s="7">
        <v>1.1183333333333301</v>
      </c>
    </row>
    <row r="19" spans="1:9" ht="19.5" thickBot="1" x14ac:dyDescent="0.3">
      <c r="A19" s="6" t="s">
        <v>17</v>
      </c>
      <c r="B19" s="6">
        <v>24</v>
      </c>
      <c r="C19" s="6">
        <v>55297</v>
      </c>
      <c r="D19" s="6">
        <v>3</v>
      </c>
      <c r="E19" s="6">
        <v>24</v>
      </c>
      <c r="F19" s="6">
        <v>0</v>
      </c>
      <c r="G19" s="6">
        <v>0</v>
      </c>
      <c r="H19" s="6">
        <v>0</v>
      </c>
      <c r="I19" s="7">
        <v>13.42</v>
      </c>
    </row>
    <row r="20" spans="1:9" ht="19.5" thickBot="1" x14ac:dyDescent="0.3">
      <c r="A20" s="6" t="s">
        <v>18</v>
      </c>
      <c r="B20" s="6">
        <v>4</v>
      </c>
      <c r="C20" s="6">
        <v>54881</v>
      </c>
      <c r="D20" s="6">
        <v>1</v>
      </c>
      <c r="E20" s="6">
        <v>4</v>
      </c>
      <c r="F20" s="6">
        <v>0</v>
      </c>
      <c r="G20" s="6">
        <v>0</v>
      </c>
      <c r="H20" s="6">
        <v>0</v>
      </c>
      <c r="I20" s="7">
        <v>2.2366666666666601</v>
      </c>
    </row>
    <row r="21" spans="1:9" ht="19.5" thickBot="1" x14ac:dyDescent="0.3">
      <c r="A21" s="6" t="s">
        <v>19</v>
      </c>
      <c r="B21" s="6">
        <v>4</v>
      </c>
      <c r="C21" s="6">
        <v>54886</v>
      </c>
      <c r="D21" s="6">
        <v>1</v>
      </c>
      <c r="E21" s="6">
        <v>4</v>
      </c>
      <c r="F21" s="6">
        <v>0</v>
      </c>
      <c r="G21" s="6">
        <v>0</v>
      </c>
      <c r="H21" s="6">
        <v>0</v>
      </c>
      <c r="I21" s="7">
        <v>2.2366666666666601</v>
      </c>
    </row>
    <row r="22" spans="1:9" ht="19.5" thickBot="1" x14ac:dyDescent="0.3">
      <c r="A22" s="6" t="s">
        <v>20</v>
      </c>
      <c r="B22" s="6">
        <v>6</v>
      </c>
      <c r="C22" s="6">
        <v>54910</v>
      </c>
      <c r="D22" s="6">
        <v>1</v>
      </c>
      <c r="E22" s="6">
        <v>6</v>
      </c>
      <c r="F22" s="6">
        <v>0</v>
      </c>
      <c r="G22" s="6">
        <v>0</v>
      </c>
      <c r="H22" s="6">
        <v>0</v>
      </c>
      <c r="I22" s="7">
        <v>3.355</v>
      </c>
    </row>
    <row r="23" spans="1:9" ht="19.5" thickBot="1" x14ac:dyDescent="0.3">
      <c r="A23" s="6" t="s">
        <v>21</v>
      </c>
      <c r="B23" s="6">
        <v>12</v>
      </c>
      <c r="C23" s="6">
        <v>54929</v>
      </c>
      <c r="D23" s="6">
        <v>2</v>
      </c>
      <c r="E23" s="6">
        <v>12</v>
      </c>
      <c r="F23" s="6">
        <v>0</v>
      </c>
      <c r="G23" s="6">
        <v>0</v>
      </c>
      <c r="H23" s="6">
        <v>0</v>
      </c>
      <c r="I23" s="7">
        <v>6.71</v>
      </c>
    </row>
    <row r="24" spans="1:9" ht="19.5" thickBot="1" x14ac:dyDescent="0.3">
      <c r="A24" s="6" t="s">
        <v>22</v>
      </c>
      <c r="B24" s="6">
        <v>2</v>
      </c>
      <c r="C24" s="6">
        <v>54880</v>
      </c>
      <c r="D24" s="6">
        <v>1</v>
      </c>
      <c r="E24" s="6">
        <v>2</v>
      </c>
      <c r="F24" s="6">
        <v>0</v>
      </c>
      <c r="G24" s="6">
        <v>0</v>
      </c>
      <c r="H24" s="6">
        <v>0</v>
      </c>
      <c r="I24" s="7">
        <v>1.1183333333333301</v>
      </c>
    </row>
    <row r="25" spans="1:9" ht="19.5" thickBot="1" x14ac:dyDescent="0.3">
      <c r="A25" s="6" t="s">
        <v>23</v>
      </c>
      <c r="B25" s="6">
        <v>142</v>
      </c>
      <c r="C25" s="6">
        <v>48058</v>
      </c>
      <c r="D25" s="6">
        <v>6</v>
      </c>
      <c r="E25" s="6">
        <v>142</v>
      </c>
      <c r="F25" s="6">
        <v>2</v>
      </c>
      <c r="G25" s="6">
        <v>28</v>
      </c>
      <c r="H25" s="6">
        <v>16</v>
      </c>
      <c r="I25" s="7">
        <v>79.4016666666666</v>
      </c>
    </row>
    <row r="26" spans="1:9" ht="19.5" thickBot="1" x14ac:dyDescent="0.3">
      <c r="A26" s="6" t="s">
        <v>24</v>
      </c>
      <c r="B26" s="6">
        <v>18</v>
      </c>
      <c r="C26" s="6">
        <v>47309</v>
      </c>
      <c r="D26" s="6">
        <v>4</v>
      </c>
      <c r="E26" s="6">
        <v>18</v>
      </c>
      <c r="F26" s="6">
        <v>0</v>
      </c>
      <c r="G26" s="6">
        <v>0</v>
      </c>
      <c r="H26" s="6">
        <v>0</v>
      </c>
      <c r="I26" s="7">
        <v>10.065</v>
      </c>
    </row>
    <row r="27" spans="1:9" ht="19.5" thickBot="1" x14ac:dyDescent="0.3">
      <c r="A27" s="6" t="s">
        <v>25</v>
      </c>
      <c r="B27" s="6">
        <v>36</v>
      </c>
      <c r="C27" s="6">
        <v>47499</v>
      </c>
      <c r="D27" s="6">
        <v>6</v>
      </c>
      <c r="E27" s="6">
        <v>0</v>
      </c>
      <c r="F27" s="6">
        <v>0</v>
      </c>
      <c r="G27" s="6">
        <v>4</v>
      </c>
      <c r="H27" s="6">
        <v>4</v>
      </c>
      <c r="I27" s="7">
        <v>20.13</v>
      </c>
    </row>
    <row r="28" spans="1:9" ht="19.5" thickBot="1" x14ac:dyDescent="0.3">
      <c r="A28" s="6" t="s">
        <v>26</v>
      </c>
      <c r="B28" s="6">
        <v>6</v>
      </c>
      <c r="C28" s="6">
        <v>42708</v>
      </c>
      <c r="D28" s="6">
        <v>2</v>
      </c>
      <c r="E28" s="6">
        <v>0</v>
      </c>
      <c r="F28" s="6">
        <v>0</v>
      </c>
      <c r="G28" s="6">
        <v>0</v>
      </c>
      <c r="H28" s="6">
        <v>0</v>
      </c>
      <c r="I28" s="7">
        <v>3.355</v>
      </c>
    </row>
    <row r="29" spans="1:9" ht="19.5" thickBot="1" x14ac:dyDescent="0.3">
      <c r="A29" s="6" t="s">
        <v>27</v>
      </c>
      <c r="B29" s="6">
        <v>32</v>
      </c>
      <c r="C29" s="6">
        <v>43234</v>
      </c>
      <c r="D29" s="6">
        <v>4</v>
      </c>
      <c r="E29" s="6">
        <v>0</v>
      </c>
      <c r="F29" s="6">
        <v>0</v>
      </c>
      <c r="G29" s="6">
        <v>0</v>
      </c>
      <c r="H29" s="6">
        <v>0</v>
      </c>
      <c r="I29" s="7">
        <v>17.893333333333299</v>
      </c>
    </row>
    <row r="30" spans="1:9" ht="19.5" thickBot="1" x14ac:dyDescent="0.3">
      <c r="A30" s="6" t="s">
        <v>28</v>
      </c>
      <c r="B30" s="6">
        <v>8</v>
      </c>
      <c r="C30" s="6">
        <v>47011</v>
      </c>
      <c r="D30" s="6">
        <v>2</v>
      </c>
      <c r="E30" s="6">
        <v>0</v>
      </c>
      <c r="F30" s="6">
        <v>0</v>
      </c>
      <c r="G30" s="6">
        <v>0</v>
      </c>
      <c r="H30" s="6">
        <v>0</v>
      </c>
      <c r="I30" s="7">
        <v>4.4733333333333301</v>
      </c>
    </row>
    <row r="31" spans="1:9" ht="19.5" thickBot="1" x14ac:dyDescent="0.3">
      <c r="A31" s="6" t="s">
        <v>29</v>
      </c>
      <c r="B31" s="6">
        <v>2</v>
      </c>
      <c r="C31" s="6">
        <v>42566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7">
        <v>1.1183333333333301</v>
      </c>
    </row>
    <row r="32" spans="1:9" ht="19.5" thickBot="1" x14ac:dyDescent="0.3">
      <c r="A32" s="6" t="s">
        <v>30</v>
      </c>
      <c r="B32" s="6">
        <v>8</v>
      </c>
      <c r="C32" s="6">
        <v>42791</v>
      </c>
      <c r="D32" s="6">
        <v>1</v>
      </c>
      <c r="E32" s="6">
        <v>0</v>
      </c>
      <c r="F32" s="6">
        <v>0</v>
      </c>
      <c r="G32" s="6">
        <v>0</v>
      </c>
      <c r="H32" s="6">
        <v>0</v>
      </c>
      <c r="I32" s="7">
        <v>4.4733333333333301</v>
      </c>
    </row>
    <row r="33" spans="1:9" ht="19.5" thickBot="1" x14ac:dyDescent="0.3">
      <c r="A33" s="6" t="s">
        <v>31</v>
      </c>
      <c r="B33" s="6">
        <v>10</v>
      </c>
      <c r="C33" s="6">
        <v>42683</v>
      </c>
      <c r="D33" s="6">
        <v>2</v>
      </c>
      <c r="E33" s="6">
        <v>0</v>
      </c>
      <c r="F33" s="6">
        <v>0</v>
      </c>
      <c r="G33" s="6">
        <v>0</v>
      </c>
      <c r="H33" s="6">
        <v>0</v>
      </c>
      <c r="I33" s="7">
        <v>5.5916666666666597</v>
      </c>
    </row>
    <row r="34" spans="1:9" ht="19.5" thickBot="1" x14ac:dyDescent="0.3">
      <c r="A34" s="6" t="s">
        <v>32</v>
      </c>
      <c r="B34" s="6">
        <v>14</v>
      </c>
      <c r="C34" s="6">
        <v>42663</v>
      </c>
      <c r="D34" s="6">
        <v>1</v>
      </c>
      <c r="E34" s="6">
        <v>0</v>
      </c>
      <c r="F34" s="6">
        <v>0</v>
      </c>
      <c r="G34" s="6">
        <v>0</v>
      </c>
      <c r="H34" s="6">
        <v>0</v>
      </c>
      <c r="I34" s="7">
        <v>7.8283333333333296</v>
      </c>
    </row>
    <row r="35" spans="1:9" ht="19.5" thickBot="1" x14ac:dyDescent="0.3">
      <c r="A35" s="6" t="s">
        <v>33</v>
      </c>
      <c r="B35" s="6">
        <v>80</v>
      </c>
      <c r="C35" s="6">
        <v>35400</v>
      </c>
      <c r="D35" s="6">
        <v>4</v>
      </c>
      <c r="E35" s="6">
        <v>0</v>
      </c>
      <c r="F35" s="6">
        <v>0</v>
      </c>
      <c r="G35" s="6">
        <v>12</v>
      </c>
      <c r="H35" s="6">
        <v>0</v>
      </c>
      <c r="I35" s="7">
        <v>44.733333333333299</v>
      </c>
    </row>
    <row r="36" spans="1:9" ht="19.5" thickBot="1" x14ac:dyDescent="0.3">
      <c r="A36" s="6" t="s">
        <v>34</v>
      </c>
      <c r="B36" s="6">
        <v>12</v>
      </c>
      <c r="C36" s="6">
        <v>35184</v>
      </c>
      <c r="D36" s="6">
        <v>3</v>
      </c>
      <c r="E36" s="6">
        <v>0</v>
      </c>
      <c r="F36" s="6">
        <v>2</v>
      </c>
      <c r="G36" s="6">
        <v>0</v>
      </c>
      <c r="H36" s="6">
        <v>0</v>
      </c>
      <c r="I36" s="7">
        <v>6.71</v>
      </c>
    </row>
    <row r="37" spans="1:9" ht="19.5" thickBot="1" x14ac:dyDescent="0.3">
      <c r="A37" s="6" t="s">
        <v>35</v>
      </c>
      <c r="B37" s="6">
        <v>14</v>
      </c>
      <c r="C37" s="6">
        <v>35018</v>
      </c>
      <c r="D37" s="6">
        <v>3</v>
      </c>
      <c r="E37" s="6">
        <v>0</v>
      </c>
      <c r="F37" s="6">
        <v>2</v>
      </c>
      <c r="G37" s="6">
        <v>0</v>
      </c>
      <c r="H37" s="6">
        <v>0</v>
      </c>
      <c r="I37" s="7">
        <v>7.8283333333333296</v>
      </c>
    </row>
    <row r="38" spans="1:9" ht="19.5" thickBot="1" x14ac:dyDescent="0.3">
      <c r="A38" s="6" t="s">
        <v>36</v>
      </c>
      <c r="B38" s="6">
        <v>10</v>
      </c>
      <c r="C38" s="6">
        <v>34976</v>
      </c>
      <c r="D38" s="6">
        <v>3</v>
      </c>
      <c r="E38" s="6">
        <v>0</v>
      </c>
      <c r="F38" s="6">
        <v>2</v>
      </c>
      <c r="G38" s="6">
        <v>2</v>
      </c>
      <c r="H38" s="6">
        <v>0</v>
      </c>
      <c r="I38" s="7">
        <v>5.5916666666666597</v>
      </c>
    </row>
    <row r="39" spans="1:9" ht="19.5" thickBot="1" x14ac:dyDescent="0.3">
      <c r="A39" s="6" t="s">
        <v>37</v>
      </c>
      <c r="B39" s="6">
        <v>10</v>
      </c>
      <c r="C39" s="6">
        <v>34820</v>
      </c>
      <c r="D39" s="6">
        <v>3</v>
      </c>
      <c r="E39" s="6">
        <v>0</v>
      </c>
      <c r="F39" s="6">
        <v>0</v>
      </c>
      <c r="G39" s="6">
        <v>2</v>
      </c>
      <c r="H39" s="6">
        <v>0</v>
      </c>
      <c r="I39" s="7">
        <v>5.5916666666666597</v>
      </c>
    </row>
    <row r="40" spans="1:9" ht="19.5" thickBot="1" x14ac:dyDescent="0.3">
      <c r="A40" s="6" t="s">
        <v>38</v>
      </c>
      <c r="B40" s="6">
        <v>24</v>
      </c>
      <c r="C40" s="6">
        <v>34880</v>
      </c>
      <c r="D40" s="6">
        <v>4</v>
      </c>
      <c r="E40" s="6">
        <v>0</v>
      </c>
      <c r="F40" s="6">
        <v>0</v>
      </c>
      <c r="G40" s="6">
        <v>2</v>
      </c>
      <c r="H40" s="6">
        <v>0</v>
      </c>
      <c r="I40" s="7">
        <v>13.42</v>
      </c>
    </row>
    <row r="41" spans="1:9" ht="19.5" thickBot="1" x14ac:dyDescent="0.3">
      <c r="A41" s="6" t="s">
        <v>39</v>
      </c>
      <c r="B41" s="6">
        <v>18</v>
      </c>
      <c r="C41" s="6">
        <v>34411</v>
      </c>
      <c r="D41" s="6">
        <v>4</v>
      </c>
      <c r="E41" s="6">
        <v>0</v>
      </c>
      <c r="F41" s="6">
        <v>0</v>
      </c>
      <c r="G41" s="6">
        <v>0</v>
      </c>
      <c r="H41" s="6">
        <v>4</v>
      </c>
      <c r="I41" s="7">
        <v>10.065</v>
      </c>
    </row>
    <row r="42" spans="1:9" ht="19.5" thickBot="1" x14ac:dyDescent="0.3">
      <c r="A42" s="6" t="s">
        <v>40</v>
      </c>
      <c r="B42" s="6">
        <v>4</v>
      </c>
      <c r="C42" s="6">
        <v>33206</v>
      </c>
      <c r="D42" s="6">
        <v>2</v>
      </c>
      <c r="E42" s="6">
        <v>0</v>
      </c>
      <c r="F42" s="6">
        <v>0</v>
      </c>
      <c r="G42" s="6">
        <v>0</v>
      </c>
      <c r="H42" s="6">
        <v>0</v>
      </c>
      <c r="I42" s="7">
        <v>2.2366666666666601</v>
      </c>
    </row>
    <row r="43" spans="1:9" ht="19.5" thickBot="1" x14ac:dyDescent="0.3">
      <c r="A43" s="6" t="s">
        <v>41</v>
      </c>
      <c r="B43" s="6">
        <v>12</v>
      </c>
      <c r="C43" s="6">
        <v>31377</v>
      </c>
      <c r="D43" s="6">
        <v>2</v>
      </c>
      <c r="E43" s="6">
        <v>0</v>
      </c>
      <c r="F43" s="6">
        <v>0</v>
      </c>
      <c r="G43" s="6">
        <v>0</v>
      </c>
      <c r="H43" s="6">
        <v>0</v>
      </c>
      <c r="I43" s="7">
        <v>6.71</v>
      </c>
    </row>
    <row r="44" spans="1:9" ht="19.5" thickBot="1" x14ac:dyDescent="0.3">
      <c r="A44" s="6" t="s">
        <v>42</v>
      </c>
      <c r="B44" s="6">
        <v>6</v>
      </c>
      <c r="C44" s="6">
        <v>30663</v>
      </c>
      <c r="D44" s="6">
        <v>1</v>
      </c>
      <c r="E44" s="6">
        <v>0</v>
      </c>
      <c r="F44" s="6">
        <v>0</v>
      </c>
      <c r="G44" s="6">
        <v>0</v>
      </c>
      <c r="H44" s="6">
        <v>0</v>
      </c>
      <c r="I44" s="7">
        <v>3.355</v>
      </c>
    </row>
    <row r="45" spans="1:9" ht="19.5" thickBot="1" x14ac:dyDescent="0.3">
      <c r="A45" s="6" t="s">
        <v>43</v>
      </c>
      <c r="B45" s="6">
        <v>2</v>
      </c>
      <c r="C45" s="6">
        <v>30605</v>
      </c>
      <c r="D45" s="6">
        <v>1</v>
      </c>
      <c r="E45" s="6">
        <v>0</v>
      </c>
      <c r="F45" s="6">
        <v>0</v>
      </c>
      <c r="G45" s="6">
        <v>0</v>
      </c>
      <c r="H45" s="6">
        <v>0</v>
      </c>
      <c r="I45" s="7">
        <v>1.1183333333333301</v>
      </c>
    </row>
    <row r="46" spans="1:9" ht="19.5" thickBot="1" x14ac:dyDescent="0.3">
      <c r="A46" s="6" t="s">
        <v>44</v>
      </c>
      <c r="B46" s="6">
        <v>124</v>
      </c>
      <c r="C46" s="6">
        <v>40485</v>
      </c>
      <c r="D46" s="6">
        <v>4</v>
      </c>
      <c r="E46" s="6">
        <v>0</v>
      </c>
      <c r="F46" s="6">
        <v>0</v>
      </c>
      <c r="G46" s="6">
        <v>26</v>
      </c>
      <c r="H46" s="6">
        <v>4</v>
      </c>
      <c r="I46" s="7">
        <v>69.336666666666602</v>
      </c>
    </row>
    <row r="47" spans="1:9" ht="19.5" thickBot="1" x14ac:dyDescent="0.3">
      <c r="A47" s="6" t="s">
        <v>45</v>
      </c>
      <c r="B47" s="6">
        <v>20</v>
      </c>
      <c r="C47" s="6">
        <v>37305</v>
      </c>
      <c r="D47" s="6">
        <v>3</v>
      </c>
      <c r="E47" s="6">
        <v>0</v>
      </c>
      <c r="F47" s="6">
        <v>0</v>
      </c>
      <c r="G47" s="6">
        <v>0</v>
      </c>
      <c r="H47" s="6">
        <v>0</v>
      </c>
      <c r="I47" s="7">
        <v>11.1833333333333</v>
      </c>
    </row>
    <row r="48" spans="1:9" ht="19.5" thickBot="1" x14ac:dyDescent="0.3">
      <c r="A48" s="6" t="s">
        <v>46</v>
      </c>
      <c r="B48" s="6">
        <v>22</v>
      </c>
      <c r="C48" s="6">
        <v>36751</v>
      </c>
      <c r="D48" s="6">
        <v>4</v>
      </c>
      <c r="E48" s="6">
        <v>0</v>
      </c>
      <c r="F48" s="6">
        <v>0</v>
      </c>
      <c r="G48" s="6">
        <v>2</v>
      </c>
      <c r="H48" s="6">
        <v>0</v>
      </c>
      <c r="I48" s="7">
        <v>12.3016666666666</v>
      </c>
    </row>
    <row r="49" spans="1:9" ht="19.5" thickBot="1" x14ac:dyDescent="0.3">
      <c r="A49" s="6" t="s">
        <v>47</v>
      </c>
      <c r="B49" s="6">
        <v>2</v>
      </c>
      <c r="C49" s="6">
        <v>35092</v>
      </c>
      <c r="D49" s="6">
        <v>1</v>
      </c>
      <c r="E49" s="6">
        <v>0</v>
      </c>
      <c r="F49" s="6">
        <v>0</v>
      </c>
      <c r="G49" s="6">
        <v>0</v>
      </c>
      <c r="H49" s="6">
        <v>0</v>
      </c>
      <c r="I49" s="7">
        <v>1.1183333333333301</v>
      </c>
    </row>
    <row r="50" spans="1:9" ht="19.5" thickBot="1" x14ac:dyDescent="0.3">
      <c r="A50" s="6" t="s">
        <v>48</v>
      </c>
      <c r="B50" s="6">
        <v>20</v>
      </c>
      <c r="C50" s="6">
        <v>35354</v>
      </c>
      <c r="D50" s="6">
        <v>4</v>
      </c>
      <c r="E50" s="6">
        <v>0</v>
      </c>
      <c r="F50" s="6">
        <v>2</v>
      </c>
      <c r="G50" s="6">
        <v>2</v>
      </c>
      <c r="H50" s="6">
        <v>0</v>
      </c>
      <c r="I50" s="7">
        <v>11.1833333333333</v>
      </c>
    </row>
    <row r="51" spans="1:9" ht="19.5" thickBot="1" x14ac:dyDescent="0.3">
      <c r="A51" s="6" t="s">
        <v>49</v>
      </c>
      <c r="B51" s="6">
        <v>106</v>
      </c>
      <c r="C51" s="6">
        <v>37502</v>
      </c>
      <c r="D51" s="6">
        <v>4</v>
      </c>
      <c r="E51" s="6">
        <v>0</v>
      </c>
      <c r="F51" s="6">
        <v>0</v>
      </c>
      <c r="G51" s="6">
        <v>4</v>
      </c>
      <c r="H51" s="6">
        <v>0</v>
      </c>
      <c r="I51" s="7">
        <v>59.271666666666597</v>
      </c>
    </row>
    <row r="52" spans="1:9" ht="19.5" thickBot="1" x14ac:dyDescent="0.3">
      <c r="A52" s="6" t="s">
        <v>50</v>
      </c>
      <c r="B52" s="6">
        <v>68</v>
      </c>
      <c r="C52" s="6">
        <v>36123</v>
      </c>
      <c r="D52" s="6">
        <v>4</v>
      </c>
      <c r="E52" s="6">
        <v>0</v>
      </c>
      <c r="F52" s="6">
        <v>0</v>
      </c>
      <c r="G52" s="6">
        <v>6</v>
      </c>
      <c r="H52" s="6">
        <v>6</v>
      </c>
      <c r="I52" s="7">
        <v>38.023333333333298</v>
      </c>
    </row>
    <row r="53" spans="1:9" ht="19.5" thickBot="1" x14ac:dyDescent="0.3">
      <c r="A53" s="6" t="s">
        <v>51</v>
      </c>
      <c r="B53" s="6">
        <v>8</v>
      </c>
      <c r="C53" s="6">
        <v>35200</v>
      </c>
      <c r="D53" s="6">
        <v>2</v>
      </c>
      <c r="E53" s="6">
        <v>0</v>
      </c>
      <c r="F53" s="6">
        <v>2</v>
      </c>
      <c r="G53" s="6">
        <v>0</v>
      </c>
      <c r="H53" s="6">
        <v>0</v>
      </c>
      <c r="I53" s="7">
        <v>4.4733333333333301</v>
      </c>
    </row>
    <row r="54" spans="1:9" ht="19.5" thickBot="1" x14ac:dyDescent="0.3">
      <c r="A54" s="6" t="s">
        <v>52</v>
      </c>
      <c r="B54" s="6">
        <v>20</v>
      </c>
      <c r="C54" s="6">
        <v>35222</v>
      </c>
      <c r="D54" s="6">
        <v>4</v>
      </c>
      <c r="E54" s="6">
        <v>0</v>
      </c>
      <c r="F54" s="6">
        <v>0</v>
      </c>
      <c r="G54" s="6">
        <v>2</v>
      </c>
      <c r="H54" s="6">
        <v>0</v>
      </c>
      <c r="I54" s="7">
        <v>11.1833333333333</v>
      </c>
    </row>
    <row r="55" spans="1:9" ht="19.5" thickBot="1" x14ac:dyDescent="0.3">
      <c r="A55" s="6" t="s">
        <v>53</v>
      </c>
      <c r="B55" s="6">
        <v>14</v>
      </c>
      <c r="C55" s="6">
        <v>35322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7">
        <v>7.8283333333333296</v>
      </c>
    </row>
    <row r="56" spans="1:9" ht="19.5" thickBot="1" x14ac:dyDescent="0.3">
      <c r="A56" s="6" t="s">
        <v>54</v>
      </c>
      <c r="B56" s="6">
        <v>10</v>
      </c>
      <c r="C56" s="6">
        <v>35589</v>
      </c>
      <c r="D56" s="6">
        <v>3</v>
      </c>
      <c r="E56" s="6">
        <v>0</v>
      </c>
      <c r="F56" s="6">
        <v>0</v>
      </c>
      <c r="G56" s="6">
        <v>0</v>
      </c>
      <c r="H56" s="6">
        <v>0</v>
      </c>
      <c r="I56" s="7">
        <v>5.5916666666666597</v>
      </c>
    </row>
    <row r="57" spans="1:9" ht="19.5" thickBot="1" x14ac:dyDescent="0.3">
      <c r="A57" s="6" t="s">
        <v>55</v>
      </c>
      <c r="B57" s="6">
        <v>14</v>
      </c>
      <c r="C57" s="6">
        <v>36242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7">
        <v>7.8283333333333296</v>
      </c>
    </row>
    <row r="58" spans="1:9" ht="19.5" thickBot="1" x14ac:dyDescent="0.3">
      <c r="A58" s="6" t="s">
        <v>56</v>
      </c>
      <c r="B58" s="6">
        <v>4</v>
      </c>
      <c r="C58" s="6">
        <v>35162</v>
      </c>
      <c r="D58" s="6">
        <v>1</v>
      </c>
      <c r="E58" s="6">
        <v>0</v>
      </c>
      <c r="F58" s="6">
        <v>0</v>
      </c>
      <c r="G58" s="6">
        <v>0</v>
      </c>
      <c r="H58" s="6">
        <v>0</v>
      </c>
      <c r="I58" s="7">
        <v>2.2366666666666601</v>
      </c>
    </row>
    <row r="59" spans="1:9" ht="19.5" thickBot="1" x14ac:dyDescent="0.3">
      <c r="A59" s="6" t="s">
        <v>57</v>
      </c>
      <c r="B59" s="6">
        <v>4</v>
      </c>
      <c r="C59" s="6">
        <v>35143</v>
      </c>
      <c r="D59" s="6">
        <v>1</v>
      </c>
      <c r="E59" s="6">
        <v>0</v>
      </c>
      <c r="F59" s="6">
        <v>0</v>
      </c>
      <c r="G59" s="6">
        <v>0</v>
      </c>
      <c r="H59" s="6">
        <v>0</v>
      </c>
      <c r="I59" s="7">
        <v>2.2366666666666601</v>
      </c>
    </row>
    <row r="60" spans="1:9" ht="19.5" thickBot="1" x14ac:dyDescent="0.3">
      <c r="A60" s="6" t="s">
        <v>58</v>
      </c>
      <c r="B60" s="6">
        <v>140</v>
      </c>
      <c r="C60" s="6">
        <v>48366</v>
      </c>
      <c r="D60" s="6">
        <v>5</v>
      </c>
      <c r="E60" s="6">
        <v>0</v>
      </c>
      <c r="F60" s="6">
        <v>4</v>
      </c>
      <c r="G60" s="6">
        <v>24</v>
      </c>
      <c r="H60" s="6">
        <v>16</v>
      </c>
      <c r="I60" s="7">
        <v>78.283333333333303</v>
      </c>
    </row>
    <row r="61" spans="1:9" ht="19.5" thickBot="1" x14ac:dyDescent="0.3">
      <c r="A61" s="6" t="s">
        <v>59</v>
      </c>
      <c r="B61" s="6">
        <v>14</v>
      </c>
      <c r="C61" s="6">
        <v>47474</v>
      </c>
      <c r="D61" s="6">
        <v>4</v>
      </c>
      <c r="E61" s="6">
        <v>0</v>
      </c>
      <c r="F61" s="6">
        <v>0</v>
      </c>
      <c r="G61" s="6">
        <v>0</v>
      </c>
      <c r="H61" s="6">
        <v>0</v>
      </c>
      <c r="I61" s="7">
        <v>7.8283333333333296</v>
      </c>
    </row>
    <row r="62" spans="1:9" ht="19.5" thickBot="1" x14ac:dyDescent="0.3">
      <c r="A62" s="6" t="s">
        <v>60</v>
      </c>
      <c r="B62" s="6">
        <v>38</v>
      </c>
      <c r="C62" s="6">
        <v>48823</v>
      </c>
      <c r="D62" s="6">
        <v>5</v>
      </c>
      <c r="E62" s="6">
        <v>0</v>
      </c>
      <c r="F62" s="6">
        <v>0</v>
      </c>
      <c r="G62" s="6">
        <v>0</v>
      </c>
      <c r="H62" s="6">
        <v>0</v>
      </c>
      <c r="I62" s="7">
        <v>21.248333333333299</v>
      </c>
    </row>
    <row r="63" spans="1:9" ht="19.5" thickBot="1" x14ac:dyDescent="0.3">
      <c r="A63" s="6" t="s">
        <v>61</v>
      </c>
      <c r="B63" s="6">
        <v>18</v>
      </c>
      <c r="C63" s="6">
        <v>45005</v>
      </c>
      <c r="D63" s="6">
        <v>3</v>
      </c>
      <c r="E63" s="6">
        <v>0</v>
      </c>
      <c r="F63" s="6">
        <v>0</v>
      </c>
      <c r="G63" s="6">
        <v>6</v>
      </c>
      <c r="H63" s="6">
        <v>0</v>
      </c>
      <c r="I63" s="7">
        <v>10.065</v>
      </c>
    </row>
    <row r="64" spans="1:9" ht="19.5" thickBot="1" x14ac:dyDescent="0.3">
      <c r="A64" s="6" t="s">
        <v>62</v>
      </c>
      <c r="B64" s="6">
        <v>22</v>
      </c>
      <c r="C64" s="6">
        <v>45663</v>
      </c>
      <c r="D64" s="6">
        <v>4</v>
      </c>
      <c r="E64" s="6">
        <v>0</v>
      </c>
      <c r="F64" s="6">
        <v>4</v>
      </c>
      <c r="G64" s="6">
        <v>0</v>
      </c>
      <c r="H64" s="6">
        <v>0</v>
      </c>
      <c r="I64" s="7">
        <v>12.3016666666666</v>
      </c>
    </row>
    <row r="65" spans="1:9" ht="19.5" thickBot="1" x14ac:dyDescent="0.3">
      <c r="A65" s="6" t="s">
        <v>63</v>
      </c>
      <c r="B65" s="6">
        <v>10</v>
      </c>
      <c r="C65" s="6">
        <v>45474</v>
      </c>
      <c r="D65" s="6">
        <v>3</v>
      </c>
      <c r="E65" s="6">
        <v>0</v>
      </c>
      <c r="F65" s="6">
        <v>0</v>
      </c>
      <c r="G65" s="6">
        <v>0</v>
      </c>
      <c r="H65" s="6">
        <v>2</v>
      </c>
      <c r="I65" s="7">
        <v>5.5916666666666597</v>
      </c>
    </row>
    <row r="66" spans="1:9" ht="19.5" thickBot="1" x14ac:dyDescent="0.3">
      <c r="A66" s="6" t="s">
        <v>64</v>
      </c>
      <c r="B66" s="6">
        <v>6</v>
      </c>
      <c r="C66" s="6">
        <v>44695</v>
      </c>
      <c r="D66" s="6">
        <v>2</v>
      </c>
      <c r="E66" s="6">
        <v>0</v>
      </c>
      <c r="F66" s="6">
        <v>0</v>
      </c>
      <c r="G66" s="6">
        <v>0</v>
      </c>
      <c r="H66" s="6">
        <v>0</v>
      </c>
      <c r="I66" s="7">
        <v>3.355</v>
      </c>
    </row>
    <row r="67" spans="1:9" ht="19.5" thickBot="1" x14ac:dyDescent="0.3">
      <c r="A67" s="6" t="s">
        <v>65</v>
      </c>
      <c r="B67" s="6">
        <v>24</v>
      </c>
      <c r="C67" s="6">
        <v>31518</v>
      </c>
      <c r="D67" s="6">
        <v>4</v>
      </c>
      <c r="E67" s="6">
        <v>0</v>
      </c>
      <c r="F67" s="6">
        <v>0</v>
      </c>
      <c r="G67" s="6">
        <v>8</v>
      </c>
      <c r="H67" s="6">
        <v>2</v>
      </c>
      <c r="I67" s="7">
        <v>13.42</v>
      </c>
    </row>
    <row r="68" spans="1:9" ht="19.5" thickBot="1" x14ac:dyDescent="0.3">
      <c r="A68" s="6" t="s">
        <v>66</v>
      </c>
      <c r="B68" s="6">
        <v>136</v>
      </c>
      <c r="C68" s="6">
        <v>32246</v>
      </c>
      <c r="D68" s="6">
        <v>5</v>
      </c>
      <c r="E68" s="6">
        <v>0</v>
      </c>
      <c r="F68" s="6">
        <v>2</v>
      </c>
      <c r="G68" s="6">
        <v>14</v>
      </c>
      <c r="H68" s="6">
        <v>6</v>
      </c>
      <c r="I68" s="7">
        <v>76.046666666666596</v>
      </c>
    </row>
    <row r="69" spans="1:9" ht="19.5" thickBot="1" x14ac:dyDescent="0.3">
      <c r="A69" s="6" t="s">
        <v>67</v>
      </c>
      <c r="B69" s="6">
        <v>8</v>
      </c>
      <c r="C69" s="6">
        <v>28661</v>
      </c>
      <c r="D69" s="6">
        <v>2</v>
      </c>
      <c r="E69" s="6">
        <v>0</v>
      </c>
      <c r="F69" s="6">
        <v>0</v>
      </c>
      <c r="G69" s="6">
        <v>0</v>
      </c>
      <c r="H69" s="6">
        <v>0</v>
      </c>
      <c r="I69" s="7">
        <v>4.4733333333333301</v>
      </c>
    </row>
    <row r="70" spans="1:9" ht="19.5" thickBot="1" x14ac:dyDescent="0.3">
      <c r="A70" s="6" t="s">
        <v>68</v>
      </c>
      <c r="B70" s="6">
        <v>2</v>
      </c>
      <c r="C70" s="6">
        <v>28597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7">
        <v>1.1183333333333301</v>
      </c>
    </row>
    <row r="71" spans="1:9" ht="19.5" thickBot="1" x14ac:dyDescent="0.3">
      <c r="A71" s="6" t="s">
        <v>69</v>
      </c>
      <c r="B71" s="6">
        <v>2</v>
      </c>
      <c r="C71" s="6">
        <v>28597</v>
      </c>
      <c r="D71" s="6">
        <v>1</v>
      </c>
      <c r="E71" s="6">
        <v>0</v>
      </c>
      <c r="F71" s="6">
        <v>0</v>
      </c>
      <c r="G71" s="6">
        <v>0</v>
      </c>
      <c r="H71" s="6">
        <v>0</v>
      </c>
      <c r="I71" s="7">
        <v>1.1183333333333301</v>
      </c>
    </row>
    <row r="72" spans="1:9" ht="19.5" thickBot="1" x14ac:dyDescent="0.3">
      <c r="A72" s="6" t="s">
        <v>70</v>
      </c>
      <c r="B72" s="6">
        <v>4</v>
      </c>
      <c r="C72" s="6">
        <v>28646</v>
      </c>
      <c r="D72" s="6">
        <v>1</v>
      </c>
      <c r="E72" s="6">
        <v>0</v>
      </c>
      <c r="F72" s="6">
        <v>0</v>
      </c>
      <c r="G72" s="6">
        <v>0</v>
      </c>
      <c r="H72" s="6">
        <v>0</v>
      </c>
      <c r="I72" s="7">
        <v>2.2366666666666601</v>
      </c>
    </row>
    <row r="73" spans="1:9" ht="19.5" thickBot="1" x14ac:dyDescent="0.3">
      <c r="A73" s="6" t="s">
        <v>71</v>
      </c>
      <c r="B73" s="6">
        <v>8</v>
      </c>
      <c r="C73" s="6">
        <v>28618</v>
      </c>
      <c r="D73" s="6">
        <v>2</v>
      </c>
      <c r="E73" s="6">
        <v>0</v>
      </c>
      <c r="F73" s="6">
        <v>2</v>
      </c>
      <c r="G73" s="6">
        <v>0</v>
      </c>
      <c r="H73" s="6">
        <v>0</v>
      </c>
      <c r="I73" s="7">
        <v>4.4733333333333301</v>
      </c>
    </row>
    <row r="74" spans="1:9" ht="19.5" thickBot="1" x14ac:dyDescent="0.3">
      <c r="A74" s="6" t="s">
        <v>72</v>
      </c>
      <c r="B74" s="6">
        <v>6</v>
      </c>
      <c r="C74" s="6">
        <v>28721</v>
      </c>
      <c r="D74" s="6">
        <v>3</v>
      </c>
      <c r="E74" s="6">
        <v>0</v>
      </c>
      <c r="F74" s="6">
        <v>0</v>
      </c>
      <c r="G74" s="6">
        <v>0</v>
      </c>
      <c r="H74" s="6">
        <v>0</v>
      </c>
      <c r="I74" s="7">
        <v>3.355</v>
      </c>
    </row>
    <row r="75" spans="1:9" ht="19.5" thickBot="1" x14ac:dyDescent="0.3">
      <c r="A75" s="6" t="s">
        <v>73</v>
      </c>
      <c r="B75" s="6">
        <v>2</v>
      </c>
      <c r="C75" s="6">
        <v>28597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7">
        <v>1.1183333333333301</v>
      </c>
    </row>
    <row r="76" spans="1:9" ht="19.5" thickBot="1" x14ac:dyDescent="0.3">
      <c r="A76" s="6" t="s">
        <v>74</v>
      </c>
      <c r="B76" s="6">
        <v>12</v>
      </c>
      <c r="C76" s="6">
        <v>28662</v>
      </c>
      <c r="D76" s="6">
        <v>3</v>
      </c>
      <c r="E76" s="6">
        <v>0</v>
      </c>
      <c r="F76" s="6">
        <v>0</v>
      </c>
      <c r="G76" s="6">
        <v>0</v>
      </c>
      <c r="H76" s="6">
        <v>0</v>
      </c>
      <c r="I76" s="7">
        <v>6.71</v>
      </c>
    </row>
    <row r="77" spans="1:9" ht="19.5" thickBot="1" x14ac:dyDescent="0.3">
      <c r="A77" s="6" t="s">
        <v>75</v>
      </c>
      <c r="B77" s="6">
        <v>2</v>
      </c>
      <c r="C77" s="6">
        <v>28597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7">
        <v>1.1183333333333301</v>
      </c>
    </row>
    <row r="78" spans="1:9" ht="19.5" thickBot="1" x14ac:dyDescent="0.3">
      <c r="A78" s="6" t="s">
        <v>76</v>
      </c>
      <c r="B78" s="6">
        <v>12</v>
      </c>
      <c r="C78" s="6">
        <v>28656</v>
      </c>
      <c r="D78" s="6">
        <v>3</v>
      </c>
      <c r="E78" s="6">
        <v>0</v>
      </c>
      <c r="F78" s="6">
        <v>2</v>
      </c>
      <c r="G78" s="6">
        <v>0</v>
      </c>
      <c r="H78" s="6">
        <v>0</v>
      </c>
      <c r="I78" s="7">
        <v>6.71</v>
      </c>
    </row>
    <row r="79" spans="1:9" ht="19.5" thickBot="1" x14ac:dyDescent="0.3">
      <c r="A79" s="6" t="s">
        <v>77</v>
      </c>
      <c r="B79" s="6">
        <v>14</v>
      </c>
      <c r="C79" s="6">
        <v>28666</v>
      </c>
      <c r="D79" s="6">
        <v>4</v>
      </c>
      <c r="E79" s="6">
        <v>0</v>
      </c>
      <c r="F79" s="6">
        <v>0</v>
      </c>
      <c r="G79" s="6">
        <v>0</v>
      </c>
      <c r="H79" s="6">
        <v>0</v>
      </c>
      <c r="I79" s="7">
        <v>7.8283333333333296</v>
      </c>
    </row>
    <row r="80" spans="1:9" ht="19.5" thickBot="1" x14ac:dyDescent="0.3">
      <c r="A80" s="6" t="s">
        <v>78</v>
      </c>
      <c r="B80" s="6">
        <v>6</v>
      </c>
      <c r="C80" s="6">
        <v>28669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7">
        <v>3.355</v>
      </c>
    </row>
    <row r="81" spans="1:9" ht="19.5" thickBot="1" x14ac:dyDescent="0.3">
      <c r="A81" s="6" t="s">
        <v>79</v>
      </c>
      <c r="B81" s="6">
        <v>2</v>
      </c>
      <c r="C81" s="6">
        <v>28597</v>
      </c>
      <c r="D81" s="6">
        <v>1</v>
      </c>
      <c r="E81" s="6">
        <v>0</v>
      </c>
      <c r="F81" s="6">
        <v>0</v>
      </c>
      <c r="G81" s="6">
        <v>0</v>
      </c>
      <c r="H81" s="6">
        <v>0</v>
      </c>
      <c r="I81" s="7">
        <v>1.1183333333333301</v>
      </c>
    </row>
    <row r="82" spans="1:9" ht="19.5" thickBot="1" x14ac:dyDescent="0.3">
      <c r="A82" s="6" t="s">
        <v>80</v>
      </c>
      <c r="B82" s="6">
        <v>12</v>
      </c>
      <c r="C82" s="6">
        <v>29158</v>
      </c>
      <c r="D82" s="6">
        <v>4</v>
      </c>
      <c r="E82" s="6">
        <v>0</v>
      </c>
      <c r="F82" s="6">
        <v>0</v>
      </c>
      <c r="G82" s="6">
        <v>0</v>
      </c>
      <c r="H82" s="6">
        <v>0</v>
      </c>
      <c r="I82" s="7">
        <v>6.71</v>
      </c>
    </row>
    <row r="83" spans="1:9" ht="19.5" thickBot="1" x14ac:dyDescent="0.3">
      <c r="A83" s="6" t="s">
        <v>81</v>
      </c>
      <c r="B83" s="6">
        <v>10</v>
      </c>
      <c r="C83" s="6">
        <v>28708</v>
      </c>
      <c r="D83" s="6">
        <v>2</v>
      </c>
      <c r="E83" s="6">
        <v>0</v>
      </c>
      <c r="F83" s="6">
        <v>0</v>
      </c>
      <c r="G83" s="6">
        <v>0</v>
      </c>
      <c r="H83" s="6">
        <v>0</v>
      </c>
      <c r="I83" s="7">
        <v>5.5916666666666597</v>
      </c>
    </row>
    <row r="84" spans="1:9" ht="19.5" thickBot="1" x14ac:dyDescent="0.3">
      <c r="A84" s="6" t="s">
        <v>82</v>
      </c>
      <c r="B84" s="6">
        <v>12</v>
      </c>
      <c r="C84" s="6">
        <v>28692</v>
      </c>
      <c r="D84" s="6">
        <v>1</v>
      </c>
      <c r="E84" s="6">
        <v>0</v>
      </c>
      <c r="F84" s="6">
        <v>0</v>
      </c>
      <c r="G84" s="6">
        <v>0</v>
      </c>
      <c r="H84" s="6">
        <v>0</v>
      </c>
      <c r="I84" s="7">
        <v>6.71</v>
      </c>
    </row>
    <row r="85" spans="1:9" ht="19.5" thickBot="1" x14ac:dyDescent="0.3">
      <c r="A85" s="6" t="s">
        <v>83</v>
      </c>
      <c r="B85" s="6">
        <v>18</v>
      </c>
      <c r="C85" s="6">
        <v>29561</v>
      </c>
      <c r="D85" s="6">
        <v>2</v>
      </c>
      <c r="E85" s="6">
        <v>0</v>
      </c>
      <c r="F85" s="6">
        <v>0</v>
      </c>
      <c r="G85" s="6">
        <v>0</v>
      </c>
      <c r="H85" s="6">
        <v>0</v>
      </c>
      <c r="I85" s="7">
        <v>10.065</v>
      </c>
    </row>
    <row r="86" spans="1:9" ht="19.5" thickBot="1" x14ac:dyDescent="0.3">
      <c r="A86" s="6" t="s">
        <v>84</v>
      </c>
      <c r="B86" s="6">
        <v>50</v>
      </c>
      <c r="C86" s="6">
        <v>59919</v>
      </c>
      <c r="D86" s="6">
        <v>3</v>
      </c>
      <c r="E86" s="6">
        <v>0</v>
      </c>
      <c r="F86" s="6">
        <v>0</v>
      </c>
      <c r="G86" s="6">
        <v>8</v>
      </c>
      <c r="H86" s="6">
        <v>4</v>
      </c>
      <c r="I86" s="7">
        <v>27.9583333333333</v>
      </c>
    </row>
    <row r="87" spans="1:9" ht="19.5" thickBot="1" x14ac:dyDescent="0.3">
      <c r="A87" s="6" t="s">
        <v>85</v>
      </c>
      <c r="B87" s="6">
        <v>38</v>
      </c>
      <c r="C87" s="6">
        <v>55342</v>
      </c>
      <c r="D87" s="6">
        <v>6</v>
      </c>
      <c r="E87" s="6">
        <v>0</v>
      </c>
      <c r="F87" s="6">
        <v>4</v>
      </c>
      <c r="G87" s="6">
        <v>16</v>
      </c>
      <c r="H87" s="6">
        <v>2</v>
      </c>
      <c r="I87" s="7">
        <v>21.248333333333299</v>
      </c>
    </row>
    <row r="88" spans="1:9" ht="19.5" thickBot="1" x14ac:dyDescent="0.3">
      <c r="A88" s="6" t="s">
        <v>86</v>
      </c>
      <c r="B88" s="6">
        <v>64</v>
      </c>
      <c r="C88" s="6">
        <v>59668</v>
      </c>
      <c r="D88" s="6">
        <v>4</v>
      </c>
      <c r="E88" s="6">
        <v>0</v>
      </c>
      <c r="F88" s="6">
        <v>0</v>
      </c>
      <c r="G88" s="6">
        <v>0</v>
      </c>
      <c r="H88" s="6">
        <v>0</v>
      </c>
      <c r="I88" s="7">
        <v>35.786666666666598</v>
      </c>
    </row>
    <row r="89" spans="1:9" ht="19.5" thickBot="1" x14ac:dyDescent="0.3">
      <c r="A89" s="6" t="s">
        <v>87</v>
      </c>
      <c r="B89" s="6">
        <v>88</v>
      </c>
      <c r="C89" s="6">
        <v>59868</v>
      </c>
      <c r="D89" s="6">
        <v>4</v>
      </c>
      <c r="E89" s="6">
        <v>0</v>
      </c>
      <c r="F89" s="6">
        <v>0</v>
      </c>
      <c r="G89" s="6">
        <v>0</v>
      </c>
      <c r="H89" s="6">
        <v>0</v>
      </c>
      <c r="I89" s="7">
        <v>49.206666666666599</v>
      </c>
    </row>
    <row r="90" spans="1:9" ht="19.5" thickBot="1" x14ac:dyDescent="0.3">
      <c r="A90" s="6" t="s">
        <v>88</v>
      </c>
      <c r="B90" s="6">
        <v>252</v>
      </c>
      <c r="C90" s="6">
        <v>47865</v>
      </c>
      <c r="D90" s="6">
        <v>5</v>
      </c>
      <c r="E90" s="6">
        <v>0</v>
      </c>
      <c r="F90" s="6">
        <v>0</v>
      </c>
      <c r="G90" s="6">
        <v>20</v>
      </c>
      <c r="H90" s="6">
        <v>2</v>
      </c>
      <c r="I90" s="7">
        <v>140.91</v>
      </c>
    </row>
    <row r="91" spans="1:9" ht="19.5" thickBot="1" x14ac:dyDescent="0.3">
      <c r="A91" s="6" t="s">
        <v>89</v>
      </c>
      <c r="B91" s="6">
        <v>34</v>
      </c>
      <c r="C91" s="6">
        <v>43313</v>
      </c>
      <c r="D91" s="6">
        <v>9</v>
      </c>
      <c r="E91" s="6">
        <v>0</v>
      </c>
      <c r="F91" s="6">
        <v>0</v>
      </c>
      <c r="G91" s="6">
        <v>10</v>
      </c>
      <c r="H91" s="6">
        <v>4</v>
      </c>
      <c r="I91" s="7">
        <v>19.011666666666599</v>
      </c>
    </row>
    <row r="92" spans="1:9" ht="19.5" thickBot="1" x14ac:dyDescent="0.3">
      <c r="A92" s="6" t="s">
        <v>90</v>
      </c>
      <c r="B92" s="6">
        <v>2</v>
      </c>
      <c r="C92" s="6">
        <v>42566</v>
      </c>
      <c r="D92" s="6">
        <v>1</v>
      </c>
      <c r="E92" s="6">
        <v>0</v>
      </c>
      <c r="F92" s="6">
        <v>0</v>
      </c>
      <c r="G92" s="6">
        <v>0</v>
      </c>
      <c r="H92" s="6">
        <v>0</v>
      </c>
      <c r="I92" s="7">
        <v>1.1183333333333301</v>
      </c>
    </row>
    <row r="93" spans="1:9" ht="19.5" thickBot="1" x14ac:dyDescent="0.3">
      <c r="A93" s="6" t="s">
        <v>91</v>
      </c>
      <c r="B93" s="6">
        <v>156</v>
      </c>
      <c r="C93" s="6">
        <v>47848</v>
      </c>
      <c r="D93" s="6">
        <v>5</v>
      </c>
      <c r="E93" s="6">
        <v>0</v>
      </c>
      <c r="F93" s="6">
        <v>0</v>
      </c>
      <c r="G93" s="6">
        <v>10</v>
      </c>
      <c r="H93" s="6">
        <v>0</v>
      </c>
      <c r="I93" s="7">
        <v>87.23</v>
      </c>
    </row>
    <row r="94" spans="1:9" ht="19.5" thickBot="1" x14ac:dyDescent="0.3">
      <c r="A94" s="6" t="s">
        <v>92</v>
      </c>
      <c r="B94" s="6">
        <v>18</v>
      </c>
      <c r="C94" s="6">
        <v>46642</v>
      </c>
      <c r="D94" s="6">
        <v>4</v>
      </c>
      <c r="E94" s="6">
        <v>0</v>
      </c>
      <c r="F94" s="6">
        <v>0</v>
      </c>
      <c r="G94" s="6">
        <v>2</v>
      </c>
      <c r="H94" s="6">
        <v>0</v>
      </c>
      <c r="I94" s="7">
        <v>10.065</v>
      </c>
    </row>
    <row r="95" spans="1:9" ht="19.5" thickBot="1" x14ac:dyDescent="0.3">
      <c r="A95" s="6" t="s">
        <v>93</v>
      </c>
      <c r="B95" s="6">
        <v>52</v>
      </c>
      <c r="C95" s="6">
        <v>35949</v>
      </c>
      <c r="D95" s="6">
        <v>3</v>
      </c>
      <c r="E95" s="6">
        <v>0</v>
      </c>
      <c r="F95" s="6">
        <v>0</v>
      </c>
      <c r="G95" s="6">
        <v>6</v>
      </c>
      <c r="H95" s="6">
        <v>0</v>
      </c>
      <c r="I95" s="7">
        <v>29.0766666666666</v>
      </c>
    </row>
    <row r="96" spans="1:9" ht="19.5" thickBot="1" x14ac:dyDescent="0.3">
      <c r="A96" s="6" t="s">
        <v>94</v>
      </c>
      <c r="B96" s="6">
        <v>82</v>
      </c>
      <c r="C96" s="6">
        <v>35317</v>
      </c>
      <c r="D96" s="6">
        <v>6</v>
      </c>
      <c r="E96" s="6">
        <v>0</v>
      </c>
      <c r="F96" s="6">
        <v>0</v>
      </c>
      <c r="G96" s="6">
        <v>42</v>
      </c>
      <c r="H96" s="6">
        <v>2</v>
      </c>
      <c r="I96" s="7">
        <v>45.851666666666603</v>
      </c>
    </row>
    <row r="97" spans="1:9" ht="19.5" thickBot="1" x14ac:dyDescent="0.3">
      <c r="A97" s="6" t="s">
        <v>95</v>
      </c>
      <c r="B97" s="6">
        <v>2</v>
      </c>
      <c r="C97" s="6">
        <v>30602</v>
      </c>
      <c r="D97" s="6">
        <v>1</v>
      </c>
      <c r="E97" s="6">
        <v>0</v>
      </c>
      <c r="F97" s="6">
        <v>0</v>
      </c>
      <c r="G97" s="6">
        <v>0</v>
      </c>
      <c r="H97" s="6">
        <v>0</v>
      </c>
      <c r="I97" s="7">
        <v>1.1183333333333301</v>
      </c>
    </row>
    <row r="98" spans="1:9" ht="19.5" thickBot="1" x14ac:dyDescent="0.3">
      <c r="A98" s="6" t="s">
        <v>96</v>
      </c>
      <c r="B98" s="6">
        <v>118</v>
      </c>
      <c r="C98" s="6">
        <v>35120</v>
      </c>
      <c r="D98" s="6">
        <v>4</v>
      </c>
      <c r="E98" s="6">
        <v>0</v>
      </c>
      <c r="F98" s="6">
        <v>0</v>
      </c>
      <c r="G98" s="6">
        <v>8</v>
      </c>
      <c r="H98" s="6">
        <v>0</v>
      </c>
      <c r="I98" s="7">
        <v>65.981666666666598</v>
      </c>
    </row>
    <row r="99" spans="1:9" ht="19.5" thickBot="1" x14ac:dyDescent="0.3">
      <c r="A99" s="6" t="s">
        <v>97</v>
      </c>
      <c r="B99" s="6">
        <v>16</v>
      </c>
      <c r="C99" s="6">
        <v>35044</v>
      </c>
      <c r="D99" s="6">
        <v>3</v>
      </c>
      <c r="E99" s="6">
        <v>0</v>
      </c>
      <c r="F99" s="6">
        <v>0</v>
      </c>
      <c r="G99" s="6">
        <v>0</v>
      </c>
      <c r="H99" s="6">
        <v>0</v>
      </c>
      <c r="I99" s="7">
        <v>8.9466666666666601</v>
      </c>
    </row>
    <row r="100" spans="1:9" ht="19.5" thickBot="1" x14ac:dyDescent="0.3">
      <c r="A100" s="6" t="s">
        <v>98</v>
      </c>
      <c r="B100" s="6">
        <v>59</v>
      </c>
      <c r="C100" s="6">
        <v>0</v>
      </c>
      <c r="D100" s="6">
        <v>5</v>
      </c>
      <c r="E100" s="6">
        <v>0</v>
      </c>
      <c r="F100" s="6">
        <v>0</v>
      </c>
      <c r="G100" s="6">
        <v>2</v>
      </c>
      <c r="H100" s="6">
        <v>4</v>
      </c>
      <c r="I100" s="7">
        <v>32.431666666666601</v>
      </c>
    </row>
    <row r="101" spans="1:9" ht="19.5" thickBot="1" x14ac:dyDescent="0.3">
      <c r="A101" s="6" t="s">
        <v>99</v>
      </c>
      <c r="B101" s="6">
        <v>52</v>
      </c>
      <c r="C101" s="6">
        <v>36595</v>
      </c>
      <c r="D101" s="6">
        <v>7</v>
      </c>
      <c r="E101" s="6">
        <v>0</v>
      </c>
      <c r="F101" s="6">
        <v>0</v>
      </c>
      <c r="G101" s="6">
        <v>20</v>
      </c>
      <c r="H101" s="6">
        <v>4</v>
      </c>
      <c r="I101" s="7">
        <v>29.0766666666666</v>
      </c>
    </row>
    <row r="102" spans="1:9" ht="19.5" thickBot="1" x14ac:dyDescent="0.3">
      <c r="A102" s="6" t="s">
        <v>100</v>
      </c>
      <c r="B102" s="6">
        <v>88</v>
      </c>
      <c r="C102" s="6">
        <v>39143</v>
      </c>
      <c r="D102" s="6">
        <v>4</v>
      </c>
      <c r="E102" s="6">
        <v>0</v>
      </c>
      <c r="F102" s="6">
        <v>0</v>
      </c>
      <c r="G102" s="6">
        <v>0</v>
      </c>
      <c r="H102" s="6">
        <v>0</v>
      </c>
      <c r="I102" s="7">
        <v>49.206666666666599</v>
      </c>
    </row>
    <row r="103" spans="1:9" ht="19.5" thickBot="1" x14ac:dyDescent="0.3">
      <c r="A103" s="6" t="s">
        <v>101</v>
      </c>
      <c r="B103" s="6">
        <v>125</v>
      </c>
      <c r="C103" s="6">
        <v>0</v>
      </c>
      <c r="D103" s="6">
        <v>6</v>
      </c>
      <c r="E103" s="6">
        <v>0</v>
      </c>
      <c r="F103" s="6">
        <v>0</v>
      </c>
      <c r="G103" s="6">
        <v>0</v>
      </c>
      <c r="H103" s="6">
        <v>0</v>
      </c>
      <c r="I103" s="7">
        <v>69.336666666666602</v>
      </c>
    </row>
    <row r="104" spans="1:9" ht="19.5" thickBot="1" x14ac:dyDescent="0.3">
      <c r="A104" s="6" t="s">
        <v>102</v>
      </c>
      <c r="B104" s="6">
        <v>220</v>
      </c>
      <c r="C104" s="6">
        <v>49208</v>
      </c>
      <c r="D104" s="6">
        <v>5</v>
      </c>
      <c r="E104" s="6">
        <v>0</v>
      </c>
      <c r="F104" s="6">
        <v>4</v>
      </c>
      <c r="G104" s="6">
        <v>16</v>
      </c>
      <c r="H104" s="6">
        <v>2</v>
      </c>
      <c r="I104" s="7">
        <v>123.016666666666</v>
      </c>
    </row>
    <row r="105" spans="1:9" ht="19.5" thickBot="1" x14ac:dyDescent="0.3">
      <c r="A105" s="6" t="s">
        <v>103</v>
      </c>
      <c r="B105" s="6">
        <v>78</v>
      </c>
      <c r="C105" s="6">
        <v>47938</v>
      </c>
      <c r="D105" s="6">
        <v>7</v>
      </c>
      <c r="E105" s="6">
        <v>0</v>
      </c>
      <c r="F105" s="6">
        <v>0</v>
      </c>
      <c r="G105" s="6">
        <v>20</v>
      </c>
      <c r="H105" s="6">
        <v>8</v>
      </c>
      <c r="I105" s="7">
        <v>43.615000000000002</v>
      </c>
    </row>
    <row r="106" spans="1:9" ht="19.5" thickBot="1" x14ac:dyDescent="0.3">
      <c r="A106" s="6" t="s">
        <v>104</v>
      </c>
      <c r="B106" s="6">
        <v>160</v>
      </c>
      <c r="C106" s="6">
        <v>49168</v>
      </c>
      <c r="D106" s="6">
        <v>5</v>
      </c>
      <c r="E106" s="6">
        <v>0</v>
      </c>
      <c r="F106" s="6">
        <v>0</v>
      </c>
      <c r="G106" s="6">
        <v>0</v>
      </c>
      <c r="H106" s="6">
        <v>2</v>
      </c>
      <c r="I106" s="7">
        <v>89.466666666666598</v>
      </c>
    </row>
    <row r="107" spans="1:9" ht="19.5" thickBot="1" x14ac:dyDescent="0.3">
      <c r="A107" s="6" t="s">
        <v>105</v>
      </c>
      <c r="B107" s="6">
        <v>104</v>
      </c>
      <c r="C107" s="6">
        <v>49304</v>
      </c>
      <c r="D107" s="6">
        <v>5</v>
      </c>
      <c r="E107" s="6">
        <v>0</v>
      </c>
      <c r="F107" s="6">
        <v>0</v>
      </c>
      <c r="G107" s="6">
        <v>2</v>
      </c>
      <c r="H107" s="6">
        <v>2</v>
      </c>
      <c r="I107" s="7">
        <v>58.1533333333333</v>
      </c>
    </row>
    <row r="108" spans="1:9" ht="19.5" thickBot="1" x14ac:dyDescent="0.3">
      <c r="A108" s="6" t="s">
        <v>106</v>
      </c>
      <c r="B108" s="6">
        <v>130</v>
      </c>
      <c r="C108" s="6">
        <v>32610</v>
      </c>
      <c r="D108" s="6">
        <v>5</v>
      </c>
      <c r="E108" s="6">
        <v>0</v>
      </c>
      <c r="F108" s="6">
        <v>0</v>
      </c>
      <c r="G108" s="6">
        <v>8</v>
      </c>
      <c r="H108" s="6">
        <v>2</v>
      </c>
      <c r="I108" s="7">
        <v>72.691666666666606</v>
      </c>
    </row>
    <row r="109" spans="1:9" ht="19.5" thickBot="1" x14ac:dyDescent="0.3">
      <c r="A109" s="6" t="s">
        <v>107</v>
      </c>
      <c r="B109" s="6">
        <v>64</v>
      </c>
      <c r="C109" s="6">
        <v>30486</v>
      </c>
      <c r="D109" s="6">
        <v>7</v>
      </c>
      <c r="E109" s="6">
        <v>0</v>
      </c>
      <c r="F109" s="6">
        <v>2</v>
      </c>
      <c r="G109" s="6">
        <v>16</v>
      </c>
      <c r="H109" s="6">
        <v>6</v>
      </c>
      <c r="I109" s="7">
        <v>35.786666666666598</v>
      </c>
    </row>
    <row r="110" spans="1:9" ht="19.5" thickBot="1" x14ac:dyDescent="0.3">
      <c r="A110" s="6" t="s">
        <v>108</v>
      </c>
      <c r="B110" s="6">
        <v>186</v>
      </c>
      <c r="C110" s="2">
        <v>32912</v>
      </c>
      <c r="D110" s="6">
        <v>5</v>
      </c>
      <c r="E110" s="6">
        <v>0</v>
      </c>
      <c r="F110" s="6">
        <v>0</v>
      </c>
      <c r="G110" s="6">
        <v>12</v>
      </c>
      <c r="H110" s="6">
        <v>2</v>
      </c>
      <c r="I110" s="7">
        <v>104.005</v>
      </c>
    </row>
    <row r="111" spans="1:9" ht="19.5" thickBot="1" x14ac:dyDescent="0.3">
      <c r="A111" s="6" t="s">
        <v>109</v>
      </c>
      <c r="B111" s="6">
        <v>74</v>
      </c>
      <c r="C111" s="6">
        <v>32606</v>
      </c>
      <c r="D111" s="6">
        <v>5</v>
      </c>
      <c r="E111" s="6">
        <v>0</v>
      </c>
      <c r="F111" s="6">
        <v>0</v>
      </c>
      <c r="G111" s="6">
        <v>4</v>
      </c>
      <c r="H111" s="6">
        <v>0</v>
      </c>
      <c r="I111" s="7">
        <v>41.378333333333302</v>
      </c>
    </row>
    <row r="112" spans="1:9" ht="19.5" thickBot="1" x14ac:dyDescent="0.3">
      <c r="A112" s="6"/>
      <c r="B112" s="6"/>
      <c r="C112" s="6"/>
      <c r="D112" s="6"/>
      <c r="E112" s="6"/>
      <c r="F112" s="6"/>
      <c r="G112" s="6"/>
      <c r="H112" s="6"/>
    </row>
    <row r="113" spans="1:8" ht="19.5" thickBot="1" x14ac:dyDescent="0.3">
      <c r="A113" s="3" t="s">
        <v>113</v>
      </c>
      <c r="B113" s="3">
        <f>_xlfn.VAR.P(B2:B111)</f>
        <v>2533.1623140495867</v>
      </c>
      <c r="C113" s="3">
        <f t="shared" ref="C113:H113" si="0">_xlfn.VAR.P(C2:C111)</f>
        <v>130963609.10652892</v>
      </c>
      <c r="D113" s="3">
        <f t="shared" si="0"/>
        <v>2.9735537190082644</v>
      </c>
      <c r="E113" s="3">
        <f>_xlfn.VAR.P(E2:E111)</f>
        <v>269.70743801652895</v>
      </c>
      <c r="F113" s="3">
        <f t="shared" si="0"/>
        <v>1.0251239669421488</v>
      </c>
      <c r="G113" s="3">
        <f t="shared" si="0"/>
        <v>56.869090909090907</v>
      </c>
      <c r="H113" s="3">
        <f t="shared" si="0"/>
        <v>6.9553719008264459</v>
      </c>
    </row>
    <row r="114" spans="1:8" ht="19.5" thickBot="1" x14ac:dyDescent="0.3">
      <c r="A114" s="3" t="s">
        <v>114</v>
      </c>
      <c r="B114" s="3">
        <f>_xlfn.STDEV.P(B2:B111)</f>
        <v>50.330530635485921</v>
      </c>
      <c r="C114" s="3">
        <f t="shared" ref="C114:H114" si="1">_xlfn.STDEV.P(C2:C111)</f>
        <v>11443.933288276759</v>
      </c>
      <c r="D114" s="3">
        <f t="shared" si="1"/>
        <v>1.724399524184655</v>
      </c>
      <c r="E114" s="3">
        <f t="shared" si="1"/>
        <v>16.422771934619593</v>
      </c>
      <c r="F114" s="3">
        <f t="shared" si="1"/>
        <v>1.0124840576236984</v>
      </c>
      <c r="G114" s="3">
        <f t="shared" si="1"/>
        <v>7.5411597854103922</v>
      </c>
      <c r="H114" s="3">
        <f t="shared" si="1"/>
        <v>2.6373039075590903</v>
      </c>
    </row>
    <row r="118" spans="1:8" x14ac:dyDescent="0.25">
      <c r="D118" s="1" t="e">
        <f>va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ED7-5AB4-4194-BBB2-F0C42BA8B99D}">
  <dimension ref="A1:V117"/>
  <sheetViews>
    <sheetView topLeftCell="A102" workbookViewId="0">
      <selection activeCell="H115" sqref="H115:I115"/>
    </sheetView>
  </sheetViews>
  <sheetFormatPr defaultRowHeight="15" x14ac:dyDescent="0.25"/>
  <cols>
    <col min="1" max="1" width="20.85546875" customWidth="1"/>
    <col min="2" max="2" width="17.42578125" customWidth="1"/>
    <col min="3" max="4" width="17.42578125" style="5" customWidth="1"/>
    <col min="5" max="5" width="32.85546875" customWidth="1"/>
    <col min="6" max="7" width="32.85546875" style="5" customWidth="1"/>
    <col min="8" max="8" width="14.85546875" customWidth="1"/>
    <col min="9" max="10" width="14.85546875" style="5" customWidth="1"/>
    <col min="11" max="11" width="15.42578125" customWidth="1"/>
    <col min="12" max="13" width="15.42578125" style="5" customWidth="1"/>
    <col min="14" max="14" width="18.140625" customWidth="1"/>
    <col min="15" max="16" width="18.140625" style="5" customWidth="1"/>
    <col min="17" max="17" width="16.5703125" customWidth="1"/>
    <col min="18" max="19" width="16.5703125" style="5" customWidth="1"/>
    <col min="20" max="20" width="16.5703125" customWidth="1"/>
    <col min="22" max="22" width="16" customWidth="1"/>
  </cols>
  <sheetData>
    <row r="1" spans="1:22" s="10" customFormat="1" x14ac:dyDescent="0.25">
      <c r="A1" s="9" t="s">
        <v>110</v>
      </c>
      <c r="B1" s="9" t="s">
        <v>111</v>
      </c>
      <c r="C1" s="12"/>
      <c r="D1" s="11" t="s">
        <v>116</v>
      </c>
      <c r="E1" s="9" t="s">
        <v>115</v>
      </c>
      <c r="F1" s="12"/>
      <c r="G1" s="11" t="s">
        <v>115</v>
      </c>
      <c r="H1" s="9" t="s">
        <v>112</v>
      </c>
      <c r="I1" s="12"/>
      <c r="J1" s="11" t="s">
        <v>112</v>
      </c>
      <c r="K1" s="9" t="s">
        <v>117</v>
      </c>
      <c r="L1" s="12"/>
      <c r="M1" s="11" t="s">
        <v>117</v>
      </c>
      <c r="N1" s="9" t="s">
        <v>118</v>
      </c>
      <c r="O1" s="12"/>
      <c r="P1" s="11" t="s">
        <v>122</v>
      </c>
      <c r="Q1" s="9" t="s">
        <v>119</v>
      </c>
      <c r="R1" s="13"/>
      <c r="S1" s="14" t="s">
        <v>123</v>
      </c>
      <c r="T1" s="9" t="s">
        <v>120</v>
      </c>
      <c r="U1" s="12"/>
      <c r="V1" s="14" t="s">
        <v>124</v>
      </c>
    </row>
    <row r="2" spans="1:22" ht="19.5" thickBot="1" x14ac:dyDescent="0.3">
      <c r="A2" s="8" t="s">
        <v>0</v>
      </c>
      <c r="B2" s="8">
        <v>80</v>
      </c>
      <c r="C2" s="8">
        <f>ABS(B2-MEDIAN($B$2:$B$111))</f>
        <v>66</v>
      </c>
      <c r="D2" s="8">
        <f>(B2-MEDIAN($B$2:$B$111))/MEDIAN($C$2:$C$111)</f>
        <v>6.6</v>
      </c>
      <c r="E2" s="8">
        <v>59151</v>
      </c>
      <c r="F2" s="8">
        <f>ABS(E2-MEDIAN($E$2:$E$111))</f>
        <v>20828.5</v>
      </c>
      <c r="G2" s="8">
        <f>(E2-MEDIAN($E$2:$E$111))/MEDIAN($F$2:$F$111)</f>
        <v>2.2743502948241976</v>
      </c>
      <c r="H2" s="8">
        <v>4</v>
      </c>
      <c r="I2" s="8">
        <f>ABS(H2-MEDIAN($H$2:$H$111))</f>
        <v>1</v>
      </c>
      <c r="J2" s="8">
        <f>(H2-MEDIAN($H$2:$H$111))/MEDIAN($I$2:$I$111)</f>
        <v>1</v>
      </c>
      <c r="K2" s="8">
        <v>80</v>
      </c>
      <c r="L2" s="8">
        <f>ABS(K2-MEDIAN($B$2:$B$111))</f>
        <v>66</v>
      </c>
      <c r="M2" s="8">
        <f>(K2-MEDIAN($B$2:$B$111))/MEDIAN($L$2:$L$111)</f>
        <v>4.7142857142857144</v>
      </c>
      <c r="N2" s="8">
        <v>2</v>
      </c>
      <c r="O2" s="8">
        <f>N2-2</f>
        <v>0</v>
      </c>
      <c r="P2" s="8">
        <f>(N2-2)/MEDIAN($O$2:$O$111)</f>
        <v>0</v>
      </c>
      <c r="Q2" s="8">
        <v>28</v>
      </c>
      <c r="R2" s="8">
        <f>ABS(Q2-8)</f>
        <v>20</v>
      </c>
      <c r="S2" s="8">
        <f>(Q2-8)/MEDIAN($R$2:$R$111)</f>
        <v>2.5</v>
      </c>
      <c r="T2" s="8">
        <v>4</v>
      </c>
      <c r="U2" s="8">
        <f>ABS(T2-4)</f>
        <v>0</v>
      </c>
      <c r="V2" s="8">
        <f t="shared" ref="V2:V33" si="0">(T2-MEDIAN($T$2:$T$111))/MEDIAN($U$2:$U$111)</f>
        <v>1</v>
      </c>
    </row>
    <row r="3" spans="1:22" ht="19.5" thickBot="1" x14ac:dyDescent="0.3">
      <c r="A3" s="6" t="s">
        <v>1</v>
      </c>
      <c r="B3" s="6">
        <v>14</v>
      </c>
      <c r="C3" s="8">
        <f t="shared" ref="C3:C66" si="1">ABS(B3-MEDIAN($B$2:$B$111))</f>
        <v>0</v>
      </c>
      <c r="D3" s="8">
        <f t="shared" ref="D3:D66" si="2">(B3-MEDIAN($B$2:$B$111))/MEDIAN($C$2:$C$111)</f>
        <v>0</v>
      </c>
      <c r="E3" s="6">
        <v>55120</v>
      </c>
      <c r="F3" s="8">
        <f t="shared" ref="F3:F66" si="3">ABS(E3-MEDIAN($E$2:$E$111))</f>
        <v>16797.5</v>
      </c>
      <c r="G3" s="8">
        <f t="shared" ref="G3:G66" si="4">(E3-MEDIAN($E$2:$E$111))/MEDIAN($F$2:$F$111)</f>
        <v>1.8341886874863507</v>
      </c>
      <c r="H3" s="6">
        <v>3</v>
      </c>
      <c r="I3" s="8">
        <f t="shared" ref="I3:I66" si="5">ABS(H3-MEDIAN($H$2:$H$111))</f>
        <v>0</v>
      </c>
      <c r="J3" s="8">
        <f t="shared" ref="J3:J6" si="6">(H3-MEDIAN($H$2:$H$111))/MEDIAN($I$2:$I$111)</f>
        <v>0</v>
      </c>
      <c r="K3" s="6">
        <v>14</v>
      </c>
      <c r="L3" s="8">
        <f t="shared" ref="L3:L66" si="7">ABS(K3-MEDIAN($B$2:$B$111))</f>
        <v>0</v>
      </c>
      <c r="M3" s="8">
        <f t="shared" ref="M3:M66" si="8">(K3-MEDIAN($B$2:$B$111))/MEDIAN($L$2:$L$111)</f>
        <v>0</v>
      </c>
      <c r="N3" s="6">
        <v>0</v>
      </c>
      <c r="O3" s="8">
        <f t="shared" ref="O3:O66" si="9">N3-2</f>
        <v>-2</v>
      </c>
      <c r="P3" s="8">
        <f t="shared" ref="P3:P66" si="10">(N3-2)/MEDIAN($O$2:$O$111)</f>
        <v>1</v>
      </c>
      <c r="Q3" s="6">
        <v>0</v>
      </c>
      <c r="R3" s="8">
        <f t="shared" ref="R3:R66" si="11">ABS(Q3-8)</f>
        <v>8</v>
      </c>
      <c r="S3" s="8">
        <f t="shared" ref="S3:S66" si="12">(Q3-8)/MEDIAN($R$2:$R$111)</f>
        <v>-1</v>
      </c>
      <c r="T3" s="6">
        <v>0</v>
      </c>
      <c r="U3" s="8">
        <f t="shared" ref="U3:U66" si="13">ABS(T3-4)</f>
        <v>4</v>
      </c>
      <c r="V3" s="8">
        <f t="shared" si="0"/>
        <v>0</v>
      </c>
    </row>
    <row r="4" spans="1:22" ht="19.5" thickBot="1" x14ac:dyDescent="0.3">
      <c r="A4" s="6" t="s">
        <v>2</v>
      </c>
      <c r="B4" s="6">
        <v>18</v>
      </c>
      <c r="C4" s="8">
        <f t="shared" si="1"/>
        <v>4</v>
      </c>
      <c r="D4" s="8">
        <f t="shared" si="2"/>
        <v>0.4</v>
      </c>
      <c r="E4" s="6">
        <v>55296</v>
      </c>
      <c r="F4" s="8">
        <f t="shared" si="3"/>
        <v>16973.5</v>
      </c>
      <c r="G4" s="8">
        <f t="shared" si="4"/>
        <v>1.8534068573924438</v>
      </c>
      <c r="H4" s="6">
        <v>3</v>
      </c>
      <c r="I4" s="8">
        <f t="shared" si="5"/>
        <v>0</v>
      </c>
      <c r="J4" s="8">
        <f t="shared" si="6"/>
        <v>0</v>
      </c>
      <c r="K4" s="6">
        <v>18</v>
      </c>
      <c r="L4" s="8">
        <f t="shared" si="7"/>
        <v>4</v>
      </c>
      <c r="M4" s="8">
        <f t="shared" si="8"/>
        <v>0.2857142857142857</v>
      </c>
      <c r="N4" s="6">
        <v>0</v>
      </c>
      <c r="O4" s="8">
        <f t="shared" si="9"/>
        <v>-2</v>
      </c>
      <c r="P4" s="8">
        <f t="shared" si="10"/>
        <v>1</v>
      </c>
      <c r="Q4" s="6">
        <v>4</v>
      </c>
      <c r="R4" s="8">
        <f t="shared" si="11"/>
        <v>4</v>
      </c>
      <c r="S4" s="8">
        <f t="shared" si="12"/>
        <v>-0.5</v>
      </c>
      <c r="T4" s="6">
        <v>0</v>
      </c>
      <c r="U4" s="8">
        <f t="shared" si="13"/>
        <v>4</v>
      </c>
      <c r="V4" s="8">
        <f t="shared" si="0"/>
        <v>0</v>
      </c>
    </row>
    <row r="5" spans="1:22" ht="19.5" thickBot="1" x14ac:dyDescent="0.3">
      <c r="A5" s="6" t="s">
        <v>3</v>
      </c>
      <c r="B5" s="6">
        <v>28</v>
      </c>
      <c r="C5" s="8">
        <f t="shared" si="1"/>
        <v>14</v>
      </c>
      <c r="D5" s="8">
        <f t="shared" si="2"/>
        <v>1.4</v>
      </c>
      <c r="E5" s="6">
        <v>55106</v>
      </c>
      <c r="F5" s="8">
        <f t="shared" si="3"/>
        <v>16783.5</v>
      </c>
      <c r="G5" s="8">
        <f t="shared" si="4"/>
        <v>1.8326599694256387</v>
      </c>
      <c r="H5" s="6">
        <v>4</v>
      </c>
      <c r="I5" s="8">
        <f t="shared" si="5"/>
        <v>1</v>
      </c>
      <c r="J5" s="8">
        <f t="shared" si="6"/>
        <v>1</v>
      </c>
      <c r="K5" s="6">
        <v>28</v>
      </c>
      <c r="L5" s="8">
        <f t="shared" si="7"/>
        <v>14</v>
      </c>
      <c r="M5" s="8">
        <f t="shared" si="8"/>
        <v>1</v>
      </c>
      <c r="N5" s="6">
        <v>4</v>
      </c>
      <c r="O5" s="8">
        <f t="shared" si="9"/>
        <v>2</v>
      </c>
      <c r="P5" s="8">
        <f t="shared" si="10"/>
        <v>-1</v>
      </c>
      <c r="Q5" s="6">
        <v>6</v>
      </c>
      <c r="R5" s="8">
        <f t="shared" si="11"/>
        <v>2</v>
      </c>
      <c r="S5" s="8">
        <f t="shared" si="12"/>
        <v>-0.25</v>
      </c>
      <c r="T5" s="6">
        <v>2</v>
      </c>
      <c r="U5" s="8">
        <f t="shared" si="13"/>
        <v>2</v>
      </c>
      <c r="V5" s="8">
        <f t="shared" si="0"/>
        <v>0.5</v>
      </c>
    </row>
    <row r="6" spans="1:22" ht="19.5" thickBot="1" x14ac:dyDescent="0.3">
      <c r="A6" s="6" t="s">
        <v>4</v>
      </c>
      <c r="B6" s="6">
        <v>2</v>
      </c>
      <c r="C6" s="8">
        <f t="shared" si="1"/>
        <v>12</v>
      </c>
      <c r="D6" s="8">
        <f t="shared" si="2"/>
        <v>-1.2</v>
      </c>
      <c r="E6" s="6">
        <v>54880</v>
      </c>
      <c r="F6" s="8">
        <f t="shared" si="3"/>
        <v>16557.5</v>
      </c>
      <c r="G6" s="8">
        <f t="shared" si="4"/>
        <v>1.8079820921598602</v>
      </c>
      <c r="H6" s="6">
        <v>1</v>
      </c>
      <c r="I6" s="8">
        <f t="shared" si="5"/>
        <v>2</v>
      </c>
      <c r="J6" s="8">
        <f t="shared" si="6"/>
        <v>-2</v>
      </c>
      <c r="K6" s="6">
        <v>2</v>
      </c>
      <c r="L6" s="8">
        <f t="shared" si="7"/>
        <v>12</v>
      </c>
      <c r="M6" s="8">
        <f t="shared" si="8"/>
        <v>-0.8571428571428571</v>
      </c>
      <c r="N6" s="6">
        <v>0</v>
      </c>
      <c r="O6" s="8">
        <f t="shared" si="9"/>
        <v>-2</v>
      </c>
      <c r="P6" s="8">
        <f t="shared" si="10"/>
        <v>1</v>
      </c>
      <c r="Q6" s="6">
        <v>0</v>
      </c>
      <c r="R6" s="8">
        <f t="shared" si="11"/>
        <v>8</v>
      </c>
      <c r="S6" s="8">
        <f t="shared" si="12"/>
        <v>-1</v>
      </c>
      <c r="T6" s="6">
        <v>0</v>
      </c>
      <c r="U6" s="8">
        <f t="shared" si="13"/>
        <v>4</v>
      </c>
      <c r="V6" s="8">
        <f t="shared" si="0"/>
        <v>0</v>
      </c>
    </row>
    <row r="7" spans="1:22" ht="19.5" thickBot="1" x14ac:dyDescent="0.3">
      <c r="A7" s="6" t="s">
        <v>5</v>
      </c>
      <c r="B7" s="6">
        <v>2</v>
      </c>
      <c r="C7" s="8">
        <f t="shared" si="1"/>
        <v>12</v>
      </c>
      <c r="D7" s="8">
        <f t="shared" si="2"/>
        <v>-1.2</v>
      </c>
      <c r="E7" s="6">
        <v>54880</v>
      </c>
      <c r="F7" s="8">
        <f t="shared" si="3"/>
        <v>16557.5</v>
      </c>
      <c r="G7" s="8">
        <f t="shared" si="4"/>
        <v>1.8079820921598602</v>
      </c>
      <c r="H7" s="6">
        <v>1</v>
      </c>
      <c r="I7" s="8">
        <f t="shared" si="5"/>
        <v>2</v>
      </c>
      <c r="J7" s="8">
        <f t="shared" ref="J7:J66" si="14">(H7-MEDIAN($H$2:$H$111))/MEDIAN($I$2:$I$111)</f>
        <v>-2</v>
      </c>
      <c r="K7" s="6">
        <v>2</v>
      </c>
      <c r="L7" s="8">
        <f t="shared" si="7"/>
        <v>12</v>
      </c>
      <c r="M7" s="8">
        <f t="shared" si="8"/>
        <v>-0.8571428571428571</v>
      </c>
      <c r="N7" s="6">
        <v>0</v>
      </c>
      <c r="O7" s="8">
        <f t="shared" si="9"/>
        <v>-2</v>
      </c>
      <c r="P7" s="8">
        <f t="shared" si="10"/>
        <v>1</v>
      </c>
      <c r="Q7" s="6">
        <v>0</v>
      </c>
      <c r="R7" s="8">
        <f t="shared" si="11"/>
        <v>8</v>
      </c>
      <c r="S7" s="8">
        <f t="shared" si="12"/>
        <v>-1</v>
      </c>
      <c r="T7" s="6">
        <v>0</v>
      </c>
      <c r="U7" s="8">
        <f t="shared" si="13"/>
        <v>4</v>
      </c>
      <c r="V7" s="8">
        <f t="shared" si="0"/>
        <v>0</v>
      </c>
    </row>
    <row r="8" spans="1:22" ht="19.5" thickBot="1" x14ac:dyDescent="0.3">
      <c r="A8" s="6" t="s">
        <v>6</v>
      </c>
      <c r="B8" s="6">
        <v>44</v>
      </c>
      <c r="C8" s="8">
        <f t="shared" si="1"/>
        <v>30</v>
      </c>
      <c r="D8" s="8">
        <f t="shared" si="2"/>
        <v>3</v>
      </c>
      <c r="E8" s="6">
        <v>56891</v>
      </c>
      <c r="F8" s="8">
        <f t="shared" si="3"/>
        <v>18568.5</v>
      </c>
      <c r="G8" s="8">
        <f t="shared" si="4"/>
        <v>2.0275715221664119</v>
      </c>
      <c r="H8" s="6">
        <v>4</v>
      </c>
      <c r="I8" s="8">
        <f t="shared" si="5"/>
        <v>1</v>
      </c>
      <c r="J8" s="8">
        <f t="shared" si="14"/>
        <v>1</v>
      </c>
      <c r="K8" s="6">
        <v>44</v>
      </c>
      <c r="L8" s="8">
        <f t="shared" si="7"/>
        <v>30</v>
      </c>
      <c r="M8" s="8">
        <f t="shared" si="8"/>
        <v>2.1428571428571428</v>
      </c>
      <c r="N8" s="6">
        <v>0</v>
      </c>
      <c r="O8" s="8">
        <f t="shared" si="9"/>
        <v>-2</v>
      </c>
      <c r="P8" s="8">
        <f t="shared" si="10"/>
        <v>1</v>
      </c>
      <c r="Q8" s="6">
        <v>10</v>
      </c>
      <c r="R8" s="8">
        <f t="shared" si="11"/>
        <v>2</v>
      </c>
      <c r="S8" s="8">
        <f t="shared" si="12"/>
        <v>0.25</v>
      </c>
      <c r="T8" s="6">
        <v>6</v>
      </c>
      <c r="U8" s="8">
        <f t="shared" si="13"/>
        <v>2</v>
      </c>
      <c r="V8" s="8">
        <f t="shared" si="0"/>
        <v>1.5</v>
      </c>
    </row>
    <row r="9" spans="1:22" ht="19.5" thickBot="1" x14ac:dyDescent="0.3">
      <c r="A9" s="6" t="s">
        <v>7</v>
      </c>
      <c r="B9" s="6">
        <v>2</v>
      </c>
      <c r="C9" s="8">
        <f t="shared" si="1"/>
        <v>12</v>
      </c>
      <c r="D9" s="8">
        <f t="shared" si="2"/>
        <v>-1.2</v>
      </c>
      <c r="E9" s="6">
        <v>54880</v>
      </c>
      <c r="F9" s="8">
        <f t="shared" si="3"/>
        <v>16557.5</v>
      </c>
      <c r="G9" s="8">
        <f t="shared" si="4"/>
        <v>1.8079820921598602</v>
      </c>
      <c r="H9" s="6">
        <v>1</v>
      </c>
      <c r="I9" s="8">
        <f t="shared" si="5"/>
        <v>2</v>
      </c>
      <c r="J9" s="8">
        <f t="shared" si="14"/>
        <v>-2</v>
      </c>
      <c r="K9" s="6">
        <v>2</v>
      </c>
      <c r="L9" s="8">
        <f t="shared" si="7"/>
        <v>12</v>
      </c>
      <c r="M9" s="8">
        <f t="shared" si="8"/>
        <v>-0.8571428571428571</v>
      </c>
      <c r="N9" s="6">
        <v>0</v>
      </c>
      <c r="O9" s="8">
        <f t="shared" si="9"/>
        <v>-2</v>
      </c>
      <c r="P9" s="8">
        <f t="shared" si="10"/>
        <v>1</v>
      </c>
      <c r="Q9" s="6">
        <v>0</v>
      </c>
      <c r="R9" s="8">
        <f t="shared" si="11"/>
        <v>8</v>
      </c>
      <c r="S9" s="8">
        <f t="shared" si="12"/>
        <v>-1</v>
      </c>
      <c r="T9" s="6">
        <v>0</v>
      </c>
      <c r="U9" s="8">
        <f t="shared" si="13"/>
        <v>4</v>
      </c>
      <c r="V9" s="8">
        <f t="shared" si="0"/>
        <v>0</v>
      </c>
    </row>
    <row r="10" spans="1:22" ht="19.5" thickBot="1" x14ac:dyDescent="0.3">
      <c r="A10" s="6" t="s">
        <v>8</v>
      </c>
      <c r="B10" s="6">
        <v>6</v>
      </c>
      <c r="C10" s="8">
        <f t="shared" si="1"/>
        <v>8</v>
      </c>
      <c r="D10" s="8">
        <f t="shared" si="2"/>
        <v>-0.8</v>
      </c>
      <c r="E10" s="6">
        <v>54928</v>
      </c>
      <c r="F10" s="8">
        <f t="shared" si="3"/>
        <v>16605.5</v>
      </c>
      <c r="G10" s="8">
        <f t="shared" si="4"/>
        <v>1.8132234112251584</v>
      </c>
      <c r="H10" s="6">
        <v>1</v>
      </c>
      <c r="I10" s="8">
        <f t="shared" si="5"/>
        <v>2</v>
      </c>
      <c r="J10" s="8">
        <f t="shared" si="14"/>
        <v>-2</v>
      </c>
      <c r="K10" s="6">
        <v>6</v>
      </c>
      <c r="L10" s="8">
        <f t="shared" si="7"/>
        <v>8</v>
      </c>
      <c r="M10" s="8">
        <f t="shared" si="8"/>
        <v>-0.5714285714285714</v>
      </c>
      <c r="N10" s="6">
        <v>0</v>
      </c>
      <c r="O10" s="8">
        <f t="shared" si="9"/>
        <v>-2</v>
      </c>
      <c r="P10" s="8">
        <f t="shared" si="10"/>
        <v>1</v>
      </c>
      <c r="Q10" s="6">
        <v>0</v>
      </c>
      <c r="R10" s="8">
        <f t="shared" si="11"/>
        <v>8</v>
      </c>
      <c r="S10" s="8">
        <f t="shared" si="12"/>
        <v>-1</v>
      </c>
      <c r="T10" s="6">
        <v>0</v>
      </c>
      <c r="U10" s="8">
        <f t="shared" si="13"/>
        <v>4</v>
      </c>
      <c r="V10" s="8">
        <f t="shared" si="0"/>
        <v>0</v>
      </c>
    </row>
    <row r="11" spans="1:22" ht="19.5" thickBot="1" x14ac:dyDescent="0.3">
      <c r="A11" s="6" t="s">
        <v>9</v>
      </c>
      <c r="B11" s="6">
        <v>6</v>
      </c>
      <c r="C11" s="8">
        <f t="shared" si="1"/>
        <v>8</v>
      </c>
      <c r="D11" s="8">
        <f t="shared" si="2"/>
        <v>-0.8</v>
      </c>
      <c r="E11" s="6">
        <v>55088</v>
      </c>
      <c r="F11" s="8">
        <f t="shared" si="3"/>
        <v>16765.5</v>
      </c>
      <c r="G11" s="8">
        <f t="shared" si="4"/>
        <v>1.830694474776152</v>
      </c>
      <c r="H11" s="6">
        <v>3</v>
      </c>
      <c r="I11" s="8">
        <f t="shared" si="5"/>
        <v>0</v>
      </c>
      <c r="J11" s="8">
        <f t="shared" si="14"/>
        <v>0</v>
      </c>
      <c r="K11" s="6">
        <v>6</v>
      </c>
      <c r="L11" s="8">
        <f t="shared" si="7"/>
        <v>8</v>
      </c>
      <c r="M11" s="8">
        <f t="shared" si="8"/>
        <v>-0.5714285714285714</v>
      </c>
      <c r="N11" s="6">
        <v>0</v>
      </c>
      <c r="O11" s="8">
        <f t="shared" si="9"/>
        <v>-2</v>
      </c>
      <c r="P11" s="8">
        <f t="shared" si="10"/>
        <v>1</v>
      </c>
      <c r="Q11" s="6">
        <v>0</v>
      </c>
      <c r="R11" s="8">
        <f t="shared" si="11"/>
        <v>8</v>
      </c>
      <c r="S11" s="8">
        <f t="shared" si="12"/>
        <v>-1</v>
      </c>
      <c r="T11" s="6">
        <v>0</v>
      </c>
      <c r="U11" s="8">
        <f t="shared" si="13"/>
        <v>4</v>
      </c>
      <c r="V11" s="8">
        <f t="shared" si="0"/>
        <v>0</v>
      </c>
    </row>
    <row r="12" spans="1:22" ht="19.5" thickBot="1" x14ac:dyDescent="0.3">
      <c r="A12" s="6" t="s">
        <v>10</v>
      </c>
      <c r="B12" s="6">
        <v>4</v>
      </c>
      <c r="C12" s="8">
        <f t="shared" si="1"/>
        <v>10</v>
      </c>
      <c r="D12" s="8">
        <f t="shared" si="2"/>
        <v>-1</v>
      </c>
      <c r="E12" s="6">
        <v>54917</v>
      </c>
      <c r="F12" s="8">
        <f t="shared" si="3"/>
        <v>16594.5</v>
      </c>
      <c r="G12" s="8">
        <f t="shared" si="4"/>
        <v>1.8120222756060276</v>
      </c>
      <c r="H12" s="6">
        <v>1</v>
      </c>
      <c r="I12" s="8">
        <f t="shared" si="5"/>
        <v>2</v>
      </c>
      <c r="J12" s="8">
        <f t="shared" si="14"/>
        <v>-2</v>
      </c>
      <c r="K12" s="6">
        <v>4</v>
      </c>
      <c r="L12" s="8">
        <f t="shared" si="7"/>
        <v>10</v>
      </c>
      <c r="M12" s="8">
        <f t="shared" si="8"/>
        <v>-0.7142857142857143</v>
      </c>
      <c r="N12" s="6">
        <v>0</v>
      </c>
      <c r="O12" s="8">
        <f t="shared" si="9"/>
        <v>-2</v>
      </c>
      <c r="P12" s="8">
        <f t="shared" si="10"/>
        <v>1</v>
      </c>
      <c r="Q12" s="6">
        <v>0</v>
      </c>
      <c r="R12" s="8">
        <f t="shared" si="11"/>
        <v>8</v>
      </c>
      <c r="S12" s="8">
        <f t="shared" si="12"/>
        <v>-1</v>
      </c>
      <c r="T12" s="6">
        <v>0</v>
      </c>
      <c r="U12" s="8">
        <f t="shared" si="13"/>
        <v>4</v>
      </c>
      <c r="V12" s="8">
        <f t="shared" si="0"/>
        <v>0</v>
      </c>
    </row>
    <row r="13" spans="1:22" ht="19.5" thickBot="1" x14ac:dyDescent="0.3">
      <c r="A13" s="6" t="s">
        <v>11</v>
      </c>
      <c r="B13" s="6">
        <v>6</v>
      </c>
      <c r="C13" s="8">
        <f t="shared" si="1"/>
        <v>8</v>
      </c>
      <c r="D13" s="8">
        <f t="shared" si="2"/>
        <v>-0.8</v>
      </c>
      <c r="E13" s="6">
        <v>55063</v>
      </c>
      <c r="F13" s="8">
        <f t="shared" si="3"/>
        <v>16740.5</v>
      </c>
      <c r="G13" s="8">
        <f t="shared" si="4"/>
        <v>1.8279646210963092</v>
      </c>
      <c r="H13" s="6">
        <v>2</v>
      </c>
      <c r="I13" s="8">
        <f t="shared" si="5"/>
        <v>1</v>
      </c>
      <c r="J13" s="8">
        <f t="shared" si="14"/>
        <v>-1</v>
      </c>
      <c r="K13" s="6">
        <v>6</v>
      </c>
      <c r="L13" s="8">
        <f t="shared" si="7"/>
        <v>8</v>
      </c>
      <c r="M13" s="8">
        <f t="shared" si="8"/>
        <v>-0.5714285714285714</v>
      </c>
      <c r="N13" s="6">
        <v>0</v>
      </c>
      <c r="O13" s="8">
        <f t="shared" si="9"/>
        <v>-2</v>
      </c>
      <c r="P13" s="8">
        <f t="shared" si="10"/>
        <v>1</v>
      </c>
      <c r="Q13" s="6">
        <v>2</v>
      </c>
      <c r="R13" s="8">
        <f t="shared" si="11"/>
        <v>6</v>
      </c>
      <c r="S13" s="8">
        <f t="shared" si="12"/>
        <v>-0.75</v>
      </c>
      <c r="T13" s="6">
        <v>0</v>
      </c>
      <c r="U13" s="8">
        <f t="shared" si="13"/>
        <v>4</v>
      </c>
      <c r="V13" s="8">
        <f t="shared" si="0"/>
        <v>0</v>
      </c>
    </row>
    <row r="14" spans="1:22" ht="19.5" thickBot="1" x14ac:dyDescent="0.3">
      <c r="A14" s="6" t="s">
        <v>12</v>
      </c>
      <c r="B14" s="6">
        <v>20</v>
      </c>
      <c r="C14" s="8">
        <f t="shared" si="1"/>
        <v>6</v>
      </c>
      <c r="D14" s="8">
        <f t="shared" si="2"/>
        <v>0.6</v>
      </c>
      <c r="E14" s="6">
        <v>55156</v>
      </c>
      <c r="F14" s="8">
        <f t="shared" si="3"/>
        <v>16833.5</v>
      </c>
      <c r="G14" s="8">
        <f t="shared" si="4"/>
        <v>1.8381196767853243</v>
      </c>
      <c r="H14" s="6">
        <v>3</v>
      </c>
      <c r="I14" s="8">
        <f t="shared" si="5"/>
        <v>0</v>
      </c>
      <c r="J14" s="8">
        <f t="shared" si="14"/>
        <v>0</v>
      </c>
      <c r="K14" s="6">
        <v>20</v>
      </c>
      <c r="L14" s="8">
        <f t="shared" si="7"/>
        <v>6</v>
      </c>
      <c r="M14" s="8">
        <f t="shared" si="8"/>
        <v>0.42857142857142855</v>
      </c>
      <c r="N14" s="6">
        <v>2</v>
      </c>
      <c r="O14" s="8">
        <f t="shared" si="9"/>
        <v>0</v>
      </c>
      <c r="P14" s="8">
        <f t="shared" si="10"/>
        <v>0</v>
      </c>
      <c r="Q14" s="6">
        <v>2</v>
      </c>
      <c r="R14" s="8">
        <f t="shared" si="11"/>
        <v>6</v>
      </c>
      <c r="S14" s="8">
        <f t="shared" si="12"/>
        <v>-0.75</v>
      </c>
      <c r="T14" s="6">
        <v>2</v>
      </c>
      <c r="U14" s="8">
        <f t="shared" si="13"/>
        <v>2</v>
      </c>
      <c r="V14" s="8">
        <f t="shared" si="0"/>
        <v>0.5</v>
      </c>
    </row>
    <row r="15" spans="1:22" ht="19.5" thickBot="1" x14ac:dyDescent="0.3">
      <c r="A15" s="6" t="s">
        <v>13</v>
      </c>
      <c r="B15" s="6">
        <v>4</v>
      </c>
      <c r="C15" s="8">
        <f t="shared" si="1"/>
        <v>10</v>
      </c>
      <c r="D15" s="8">
        <f t="shared" si="2"/>
        <v>-1</v>
      </c>
      <c r="E15" s="6">
        <v>54881</v>
      </c>
      <c r="F15" s="8">
        <f t="shared" si="3"/>
        <v>16558.5</v>
      </c>
      <c r="G15" s="8">
        <f t="shared" si="4"/>
        <v>1.808091286307054</v>
      </c>
      <c r="H15" s="6">
        <v>2</v>
      </c>
      <c r="I15" s="8">
        <f t="shared" si="5"/>
        <v>1</v>
      </c>
      <c r="J15" s="8">
        <f t="shared" si="14"/>
        <v>-1</v>
      </c>
      <c r="K15" s="6">
        <v>4</v>
      </c>
      <c r="L15" s="8">
        <f t="shared" si="7"/>
        <v>10</v>
      </c>
      <c r="M15" s="8">
        <f t="shared" si="8"/>
        <v>-0.7142857142857143</v>
      </c>
      <c r="N15" s="6">
        <v>0</v>
      </c>
      <c r="O15" s="8">
        <f t="shared" si="9"/>
        <v>-2</v>
      </c>
      <c r="P15" s="8">
        <f t="shared" si="10"/>
        <v>1</v>
      </c>
      <c r="Q15" s="6">
        <v>0</v>
      </c>
      <c r="R15" s="8">
        <f t="shared" si="11"/>
        <v>8</v>
      </c>
      <c r="S15" s="8">
        <f t="shared" si="12"/>
        <v>-1</v>
      </c>
      <c r="T15" s="6">
        <v>0</v>
      </c>
      <c r="U15" s="8">
        <f t="shared" si="13"/>
        <v>4</v>
      </c>
      <c r="V15" s="8">
        <f t="shared" si="0"/>
        <v>0</v>
      </c>
    </row>
    <row r="16" spans="1:22" ht="19.5" thickBot="1" x14ac:dyDescent="0.3">
      <c r="A16" s="6" t="s">
        <v>14</v>
      </c>
      <c r="B16" s="6">
        <v>10</v>
      </c>
      <c r="C16" s="8">
        <f t="shared" si="1"/>
        <v>4</v>
      </c>
      <c r="D16" s="8">
        <f t="shared" si="2"/>
        <v>-0.4</v>
      </c>
      <c r="E16" s="6">
        <v>54977</v>
      </c>
      <c r="F16" s="8">
        <f t="shared" si="3"/>
        <v>16654.5</v>
      </c>
      <c r="G16" s="8">
        <f t="shared" si="4"/>
        <v>1.8185739244376502</v>
      </c>
      <c r="H16" s="6">
        <v>3</v>
      </c>
      <c r="I16" s="8">
        <f t="shared" si="5"/>
        <v>0</v>
      </c>
      <c r="J16" s="8">
        <f t="shared" si="14"/>
        <v>0</v>
      </c>
      <c r="K16" s="6">
        <v>10</v>
      </c>
      <c r="L16" s="8">
        <f t="shared" si="7"/>
        <v>4</v>
      </c>
      <c r="M16" s="8">
        <f t="shared" si="8"/>
        <v>-0.2857142857142857</v>
      </c>
      <c r="N16" s="6">
        <v>0</v>
      </c>
      <c r="O16" s="8">
        <f t="shared" si="9"/>
        <v>-2</v>
      </c>
      <c r="P16" s="8">
        <f t="shared" si="10"/>
        <v>1</v>
      </c>
      <c r="Q16" s="6">
        <v>0</v>
      </c>
      <c r="R16" s="8">
        <f t="shared" si="11"/>
        <v>8</v>
      </c>
      <c r="S16" s="8">
        <f t="shared" si="12"/>
        <v>-1</v>
      </c>
      <c r="T16" s="6">
        <v>0</v>
      </c>
      <c r="U16" s="8">
        <f t="shared" si="13"/>
        <v>4</v>
      </c>
      <c r="V16" s="8">
        <f t="shared" si="0"/>
        <v>0</v>
      </c>
    </row>
    <row r="17" spans="1:22" ht="19.5" thickBot="1" x14ac:dyDescent="0.3">
      <c r="A17" s="6" t="s">
        <v>15</v>
      </c>
      <c r="B17" s="6">
        <v>10</v>
      </c>
      <c r="C17" s="8">
        <f t="shared" si="1"/>
        <v>4</v>
      </c>
      <c r="D17" s="8">
        <f t="shared" si="2"/>
        <v>-0.4</v>
      </c>
      <c r="E17" s="6">
        <v>54990</v>
      </c>
      <c r="F17" s="8">
        <f t="shared" si="3"/>
        <v>16667.5</v>
      </c>
      <c r="G17" s="8">
        <f t="shared" si="4"/>
        <v>1.8199934483511684</v>
      </c>
      <c r="H17" s="6">
        <v>2</v>
      </c>
      <c r="I17" s="8">
        <f t="shared" si="5"/>
        <v>1</v>
      </c>
      <c r="J17" s="8">
        <f t="shared" si="14"/>
        <v>-1</v>
      </c>
      <c r="K17" s="6">
        <v>10</v>
      </c>
      <c r="L17" s="8">
        <f t="shared" si="7"/>
        <v>4</v>
      </c>
      <c r="M17" s="8">
        <f t="shared" si="8"/>
        <v>-0.2857142857142857</v>
      </c>
      <c r="N17" s="6">
        <v>2</v>
      </c>
      <c r="O17" s="8">
        <f t="shared" si="9"/>
        <v>0</v>
      </c>
      <c r="P17" s="8">
        <f t="shared" si="10"/>
        <v>0</v>
      </c>
      <c r="Q17" s="6">
        <v>0</v>
      </c>
      <c r="R17" s="8">
        <f t="shared" si="11"/>
        <v>8</v>
      </c>
      <c r="S17" s="8">
        <f t="shared" si="12"/>
        <v>-1</v>
      </c>
      <c r="T17" s="6">
        <v>0</v>
      </c>
      <c r="U17" s="8">
        <f t="shared" si="13"/>
        <v>4</v>
      </c>
      <c r="V17" s="8">
        <f t="shared" si="0"/>
        <v>0</v>
      </c>
    </row>
    <row r="18" spans="1:22" ht="19.5" thickBot="1" x14ac:dyDescent="0.3">
      <c r="A18" s="6" t="s">
        <v>16</v>
      </c>
      <c r="B18" s="6">
        <v>2</v>
      </c>
      <c r="C18" s="8">
        <f t="shared" si="1"/>
        <v>12</v>
      </c>
      <c r="D18" s="8">
        <f t="shared" si="2"/>
        <v>-1.2</v>
      </c>
      <c r="E18" s="6">
        <v>54880</v>
      </c>
      <c r="F18" s="8">
        <f t="shared" si="3"/>
        <v>16557.5</v>
      </c>
      <c r="G18" s="8">
        <f t="shared" si="4"/>
        <v>1.8079820921598602</v>
      </c>
      <c r="H18" s="6">
        <v>1</v>
      </c>
      <c r="I18" s="8">
        <f t="shared" si="5"/>
        <v>2</v>
      </c>
      <c r="J18" s="8">
        <f t="shared" si="14"/>
        <v>-2</v>
      </c>
      <c r="K18" s="6">
        <v>2</v>
      </c>
      <c r="L18" s="8">
        <f t="shared" si="7"/>
        <v>12</v>
      </c>
      <c r="M18" s="8">
        <f t="shared" si="8"/>
        <v>-0.8571428571428571</v>
      </c>
      <c r="N18" s="6">
        <v>0</v>
      </c>
      <c r="O18" s="8">
        <f t="shared" si="9"/>
        <v>-2</v>
      </c>
      <c r="P18" s="8">
        <f t="shared" si="10"/>
        <v>1</v>
      </c>
      <c r="Q18" s="6">
        <v>0</v>
      </c>
      <c r="R18" s="8">
        <f t="shared" si="11"/>
        <v>8</v>
      </c>
      <c r="S18" s="8">
        <f t="shared" si="12"/>
        <v>-1</v>
      </c>
      <c r="T18" s="6">
        <v>0</v>
      </c>
      <c r="U18" s="8">
        <f t="shared" si="13"/>
        <v>4</v>
      </c>
      <c r="V18" s="8">
        <f t="shared" si="0"/>
        <v>0</v>
      </c>
    </row>
    <row r="19" spans="1:22" ht="19.5" thickBot="1" x14ac:dyDescent="0.3">
      <c r="A19" s="6" t="s">
        <v>17</v>
      </c>
      <c r="B19" s="6">
        <v>24</v>
      </c>
      <c r="C19" s="8">
        <f t="shared" si="1"/>
        <v>10</v>
      </c>
      <c r="D19" s="8">
        <f t="shared" si="2"/>
        <v>1</v>
      </c>
      <c r="E19" s="6">
        <v>55297</v>
      </c>
      <c r="F19" s="8">
        <f t="shared" si="3"/>
        <v>16974.5</v>
      </c>
      <c r="G19" s="8">
        <f t="shared" si="4"/>
        <v>1.8535160515396374</v>
      </c>
      <c r="H19" s="6">
        <v>3</v>
      </c>
      <c r="I19" s="8">
        <f t="shared" si="5"/>
        <v>0</v>
      </c>
      <c r="J19" s="8">
        <f t="shared" si="14"/>
        <v>0</v>
      </c>
      <c r="K19" s="6">
        <v>24</v>
      </c>
      <c r="L19" s="8">
        <f t="shared" si="7"/>
        <v>10</v>
      </c>
      <c r="M19" s="8">
        <f t="shared" si="8"/>
        <v>0.7142857142857143</v>
      </c>
      <c r="N19" s="6">
        <v>0</v>
      </c>
      <c r="O19" s="8">
        <f t="shared" si="9"/>
        <v>-2</v>
      </c>
      <c r="P19" s="8">
        <f t="shared" si="10"/>
        <v>1</v>
      </c>
      <c r="Q19" s="6">
        <v>0</v>
      </c>
      <c r="R19" s="8">
        <f t="shared" si="11"/>
        <v>8</v>
      </c>
      <c r="S19" s="8">
        <f t="shared" si="12"/>
        <v>-1</v>
      </c>
      <c r="T19" s="6">
        <v>0</v>
      </c>
      <c r="U19" s="8">
        <f t="shared" si="13"/>
        <v>4</v>
      </c>
      <c r="V19" s="8">
        <f t="shared" si="0"/>
        <v>0</v>
      </c>
    </row>
    <row r="20" spans="1:22" ht="19.5" thickBot="1" x14ac:dyDescent="0.3">
      <c r="A20" s="6" t="s">
        <v>18</v>
      </c>
      <c r="B20" s="6">
        <v>4</v>
      </c>
      <c r="C20" s="8">
        <f t="shared" si="1"/>
        <v>10</v>
      </c>
      <c r="D20" s="8">
        <f t="shared" si="2"/>
        <v>-1</v>
      </c>
      <c r="E20" s="6">
        <v>54881</v>
      </c>
      <c r="F20" s="8">
        <f t="shared" si="3"/>
        <v>16558.5</v>
      </c>
      <c r="G20" s="8">
        <f t="shared" si="4"/>
        <v>1.808091286307054</v>
      </c>
      <c r="H20" s="6">
        <v>1</v>
      </c>
      <c r="I20" s="8">
        <f t="shared" si="5"/>
        <v>2</v>
      </c>
      <c r="J20" s="8">
        <f t="shared" si="14"/>
        <v>-2</v>
      </c>
      <c r="K20" s="6">
        <v>4</v>
      </c>
      <c r="L20" s="8">
        <f t="shared" si="7"/>
        <v>10</v>
      </c>
      <c r="M20" s="8">
        <f t="shared" si="8"/>
        <v>-0.7142857142857143</v>
      </c>
      <c r="N20" s="6">
        <v>0</v>
      </c>
      <c r="O20" s="8">
        <f t="shared" si="9"/>
        <v>-2</v>
      </c>
      <c r="P20" s="8">
        <f t="shared" si="10"/>
        <v>1</v>
      </c>
      <c r="Q20" s="6">
        <v>0</v>
      </c>
      <c r="R20" s="8">
        <f t="shared" si="11"/>
        <v>8</v>
      </c>
      <c r="S20" s="8">
        <f t="shared" si="12"/>
        <v>-1</v>
      </c>
      <c r="T20" s="6">
        <v>0</v>
      </c>
      <c r="U20" s="8">
        <f t="shared" si="13"/>
        <v>4</v>
      </c>
      <c r="V20" s="8">
        <f t="shared" si="0"/>
        <v>0</v>
      </c>
    </row>
    <row r="21" spans="1:22" ht="19.5" thickBot="1" x14ac:dyDescent="0.3">
      <c r="A21" s="6" t="s">
        <v>19</v>
      </c>
      <c r="B21" s="6">
        <v>4</v>
      </c>
      <c r="C21" s="8">
        <f t="shared" si="1"/>
        <v>10</v>
      </c>
      <c r="D21" s="8">
        <f t="shared" si="2"/>
        <v>-1</v>
      </c>
      <c r="E21" s="6">
        <v>54886</v>
      </c>
      <c r="F21" s="8">
        <f t="shared" si="3"/>
        <v>16563.5</v>
      </c>
      <c r="G21" s="8">
        <f t="shared" si="4"/>
        <v>1.8086372570430225</v>
      </c>
      <c r="H21" s="6">
        <v>1</v>
      </c>
      <c r="I21" s="8">
        <f t="shared" si="5"/>
        <v>2</v>
      </c>
      <c r="J21" s="8">
        <f t="shared" si="14"/>
        <v>-2</v>
      </c>
      <c r="K21" s="6">
        <v>4</v>
      </c>
      <c r="L21" s="8">
        <f t="shared" si="7"/>
        <v>10</v>
      </c>
      <c r="M21" s="8">
        <f t="shared" si="8"/>
        <v>-0.7142857142857143</v>
      </c>
      <c r="N21" s="6">
        <v>0</v>
      </c>
      <c r="O21" s="8">
        <f t="shared" si="9"/>
        <v>-2</v>
      </c>
      <c r="P21" s="8">
        <f t="shared" si="10"/>
        <v>1</v>
      </c>
      <c r="Q21" s="6">
        <v>0</v>
      </c>
      <c r="R21" s="8">
        <f t="shared" si="11"/>
        <v>8</v>
      </c>
      <c r="S21" s="8">
        <f t="shared" si="12"/>
        <v>-1</v>
      </c>
      <c r="T21" s="6">
        <v>0</v>
      </c>
      <c r="U21" s="8">
        <f t="shared" si="13"/>
        <v>4</v>
      </c>
      <c r="V21" s="8">
        <f t="shared" si="0"/>
        <v>0</v>
      </c>
    </row>
    <row r="22" spans="1:22" ht="19.5" thickBot="1" x14ac:dyDescent="0.3">
      <c r="A22" s="6" t="s">
        <v>20</v>
      </c>
      <c r="B22" s="6">
        <v>6</v>
      </c>
      <c r="C22" s="8">
        <f t="shared" si="1"/>
        <v>8</v>
      </c>
      <c r="D22" s="8">
        <f t="shared" si="2"/>
        <v>-0.8</v>
      </c>
      <c r="E22" s="6">
        <v>54910</v>
      </c>
      <c r="F22" s="8">
        <f t="shared" si="3"/>
        <v>16587.5</v>
      </c>
      <c r="G22" s="8">
        <f t="shared" si="4"/>
        <v>1.8112579165756715</v>
      </c>
      <c r="H22" s="6">
        <v>1</v>
      </c>
      <c r="I22" s="8">
        <f t="shared" si="5"/>
        <v>2</v>
      </c>
      <c r="J22" s="8">
        <f t="shared" si="14"/>
        <v>-2</v>
      </c>
      <c r="K22" s="6">
        <v>6</v>
      </c>
      <c r="L22" s="8">
        <f t="shared" si="7"/>
        <v>8</v>
      </c>
      <c r="M22" s="8">
        <f t="shared" si="8"/>
        <v>-0.5714285714285714</v>
      </c>
      <c r="N22" s="6">
        <v>0</v>
      </c>
      <c r="O22" s="8">
        <f t="shared" si="9"/>
        <v>-2</v>
      </c>
      <c r="P22" s="8">
        <f t="shared" si="10"/>
        <v>1</v>
      </c>
      <c r="Q22" s="6">
        <v>0</v>
      </c>
      <c r="R22" s="8">
        <f t="shared" si="11"/>
        <v>8</v>
      </c>
      <c r="S22" s="8">
        <f t="shared" si="12"/>
        <v>-1</v>
      </c>
      <c r="T22" s="6">
        <v>0</v>
      </c>
      <c r="U22" s="8">
        <f t="shared" si="13"/>
        <v>4</v>
      </c>
      <c r="V22" s="8">
        <f t="shared" si="0"/>
        <v>0</v>
      </c>
    </row>
    <row r="23" spans="1:22" ht="19.5" thickBot="1" x14ac:dyDescent="0.3">
      <c r="A23" s="6" t="s">
        <v>21</v>
      </c>
      <c r="B23" s="6">
        <v>12</v>
      </c>
      <c r="C23" s="8">
        <f t="shared" si="1"/>
        <v>2</v>
      </c>
      <c r="D23" s="8">
        <f t="shared" si="2"/>
        <v>-0.2</v>
      </c>
      <c r="E23" s="6">
        <v>54929</v>
      </c>
      <c r="F23" s="8">
        <f t="shared" si="3"/>
        <v>16606.5</v>
      </c>
      <c r="G23" s="8">
        <f t="shared" si="4"/>
        <v>1.813332605372352</v>
      </c>
      <c r="H23" s="6">
        <v>2</v>
      </c>
      <c r="I23" s="8">
        <f t="shared" si="5"/>
        <v>1</v>
      </c>
      <c r="J23" s="8">
        <f t="shared" si="14"/>
        <v>-1</v>
      </c>
      <c r="K23" s="6">
        <v>12</v>
      </c>
      <c r="L23" s="8">
        <f t="shared" si="7"/>
        <v>2</v>
      </c>
      <c r="M23" s="8">
        <f t="shared" si="8"/>
        <v>-0.14285714285714285</v>
      </c>
      <c r="N23" s="6">
        <v>0</v>
      </c>
      <c r="O23" s="8">
        <f t="shared" si="9"/>
        <v>-2</v>
      </c>
      <c r="P23" s="8">
        <f t="shared" si="10"/>
        <v>1</v>
      </c>
      <c r="Q23" s="6">
        <v>0</v>
      </c>
      <c r="R23" s="8">
        <f t="shared" si="11"/>
        <v>8</v>
      </c>
      <c r="S23" s="8">
        <f t="shared" si="12"/>
        <v>-1</v>
      </c>
      <c r="T23" s="6">
        <v>0</v>
      </c>
      <c r="U23" s="8">
        <f t="shared" si="13"/>
        <v>4</v>
      </c>
      <c r="V23" s="8">
        <f t="shared" si="0"/>
        <v>0</v>
      </c>
    </row>
    <row r="24" spans="1:22" ht="19.5" thickBot="1" x14ac:dyDescent="0.3">
      <c r="A24" s="6" t="s">
        <v>22</v>
      </c>
      <c r="B24" s="6">
        <v>2</v>
      </c>
      <c r="C24" s="8">
        <f t="shared" si="1"/>
        <v>12</v>
      </c>
      <c r="D24" s="8">
        <f t="shared" si="2"/>
        <v>-1.2</v>
      </c>
      <c r="E24" s="6">
        <v>54880</v>
      </c>
      <c r="F24" s="8">
        <f t="shared" si="3"/>
        <v>16557.5</v>
      </c>
      <c r="G24" s="8">
        <f t="shared" si="4"/>
        <v>1.8079820921598602</v>
      </c>
      <c r="H24" s="6">
        <v>1</v>
      </c>
      <c r="I24" s="8">
        <f t="shared" si="5"/>
        <v>2</v>
      </c>
      <c r="J24" s="8">
        <f t="shared" si="14"/>
        <v>-2</v>
      </c>
      <c r="K24" s="6">
        <v>2</v>
      </c>
      <c r="L24" s="8">
        <f t="shared" si="7"/>
        <v>12</v>
      </c>
      <c r="M24" s="8">
        <f t="shared" si="8"/>
        <v>-0.8571428571428571</v>
      </c>
      <c r="N24" s="6">
        <v>0</v>
      </c>
      <c r="O24" s="8">
        <f t="shared" si="9"/>
        <v>-2</v>
      </c>
      <c r="P24" s="8">
        <f t="shared" si="10"/>
        <v>1</v>
      </c>
      <c r="Q24" s="6">
        <v>0</v>
      </c>
      <c r="R24" s="8">
        <f t="shared" si="11"/>
        <v>8</v>
      </c>
      <c r="S24" s="8">
        <f t="shared" si="12"/>
        <v>-1</v>
      </c>
      <c r="T24" s="6">
        <v>0</v>
      </c>
      <c r="U24" s="8">
        <f t="shared" si="13"/>
        <v>4</v>
      </c>
      <c r="V24" s="8">
        <f t="shared" si="0"/>
        <v>0</v>
      </c>
    </row>
    <row r="25" spans="1:22" ht="19.5" thickBot="1" x14ac:dyDescent="0.3">
      <c r="A25" s="6" t="s">
        <v>23</v>
      </c>
      <c r="B25" s="6">
        <v>142</v>
      </c>
      <c r="C25" s="8">
        <f t="shared" si="1"/>
        <v>128</v>
      </c>
      <c r="D25" s="8">
        <f t="shared" si="2"/>
        <v>12.8</v>
      </c>
      <c r="E25" s="6">
        <v>48058</v>
      </c>
      <c r="F25" s="8">
        <f t="shared" si="3"/>
        <v>9735.5</v>
      </c>
      <c r="G25" s="8">
        <f t="shared" si="4"/>
        <v>1.0630596200043678</v>
      </c>
      <c r="H25" s="6">
        <v>6</v>
      </c>
      <c r="I25" s="8">
        <f t="shared" si="5"/>
        <v>3</v>
      </c>
      <c r="J25" s="8">
        <f t="shared" si="14"/>
        <v>3</v>
      </c>
      <c r="K25" s="6">
        <v>142</v>
      </c>
      <c r="L25" s="8">
        <f t="shared" si="7"/>
        <v>128</v>
      </c>
      <c r="M25" s="8">
        <f t="shared" si="8"/>
        <v>9.1428571428571423</v>
      </c>
      <c r="N25" s="6">
        <v>2</v>
      </c>
      <c r="O25" s="8">
        <f t="shared" si="9"/>
        <v>0</v>
      </c>
      <c r="P25" s="8">
        <f t="shared" si="10"/>
        <v>0</v>
      </c>
      <c r="Q25" s="6">
        <v>28</v>
      </c>
      <c r="R25" s="8">
        <f t="shared" si="11"/>
        <v>20</v>
      </c>
      <c r="S25" s="8">
        <f t="shared" si="12"/>
        <v>2.5</v>
      </c>
      <c r="T25" s="6">
        <v>16</v>
      </c>
      <c r="U25" s="8">
        <f t="shared" si="13"/>
        <v>12</v>
      </c>
      <c r="V25" s="8">
        <f t="shared" si="0"/>
        <v>4</v>
      </c>
    </row>
    <row r="26" spans="1:22" ht="19.5" thickBot="1" x14ac:dyDescent="0.3">
      <c r="A26" s="6" t="s">
        <v>24</v>
      </c>
      <c r="B26" s="6">
        <v>18</v>
      </c>
      <c r="C26" s="8">
        <f t="shared" si="1"/>
        <v>4</v>
      </c>
      <c r="D26" s="8">
        <f t="shared" si="2"/>
        <v>0.4</v>
      </c>
      <c r="E26" s="6">
        <v>47309</v>
      </c>
      <c r="F26" s="8">
        <f t="shared" si="3"/>
        <v>8986.5</v>
      </c>
      <c r="G26" s="8">
        <f t="shared" si="4"/>
        <v>0.98127320375627869</v>
      </c>
      <c r="H26" s="6">
        <v>4</v>
      </c>
      <c r="I26" s="8">
        <f t="shared" si="5"/>
        <v>1</v>
      </c>
      <c r="J26" s="8">
        <f t="shared" si="14"/>
        <v>1</v>
      </c>
      <c r="K26" s="6">
        <v>18</v>
      </c>
      <c r="L26" s="8">
        <f t="shared" si="7"/>
        <v>4</v>
      </c>
      <c r="M26" s="8">
        <f t="shared" si="8"/>
        <v>0.2857142857142857</v>
      </c>
      <c r="N26" s="6">
        <v>0</v>
      </c>
      <c r="O26" s="8">
        <f t="shared" si="9"/>
        <v>-2</v>
      </c>
      <c r="P26" s="8">
        <f t="shared" si="10"/>
        <v>1</v>
      </c>
      <c r="Q26" s="6">
        <v>0</v>
      </c>
      <c r="R26" s="8">
        <f t="shared" si="11"/>
        <v>8</v>
      </c>
      <c r="S26" s="8">
        <f t="shared" si="12"/>
        <v>-1</v>
      </c>
      <c r="T26" s="6">
        <v>0</v>
      </c>
      <c r="U26" s="8">
        <f t="shared" si="13"/>
        <v>4</v>
      </c>
      <c r="V26" s="8">
        <f t="shared" si="0"/>
        <v>0</v>
      </c>
    </row>
    <row r="27" spans="1:22" ht="19.5" thickBot="1" x14ac:dyDescent="0.3">
      <c r="A27" s="6" t="s">
        <v>25</v>
      </c>
      <c r="B27" s="6">
        <v>36</v>
      </c>
      <c r="C27" s="8">
        <f t="shared" si="1"/>
        <v>22</v>
      </c>
      <c r="D27" s="8">
        <f t="shared" si="2"/>
        <v>2.2000000000000002</v>
      </c>
      <c r="E27" s="6">
        <v>47499</v>
      </c>
      <c r="F27" s="8">
        <f t="shared" si="3"/>
        <v>9176.5</v>
      </c>
      <c r="G27" s="8">
        <f t="shared" si="4"/>
        <v>1.0020200917230837</v>
      </c>
      <c r="H27" s="6">
        <v>6</v>
      </c>
      <c r="I27" s="8">
        <f t="shared" si="5"/>
        <v>3</v>
      </c>
      <c r="J27" s="8">
        <f t="shared" si="14"/>
        <v>3</v>
      </c>
      <c r="K27" s="6">
        <v>0</v>
      </c>
      <c r="L27" s="8">
        <f t="shared" si="7"/>
        <v>14</v>
      </c>
      <c r="M27" s="8">
        <f t="shared" si="8"/>
        <v>-1</v>
      </c>
      <c r="N27" s="6">
        <v>0</v>
      </c>
      <c r="O27" s="8">
        <f t="shared" si="9"/>
        <v>-2</v>
      </c>
      <c r="P27" s="8">
        <f t="shared" si="10"/>
        <v>1</v>
      </c>
      <c r="Q27" s="6">
        <v>4</v>
      </c>
      <c r="R27" s="8">
        <f t="shared" si="11"/>
        <v>4</v>
      </c>
      <c r="S27" s="8">
        <f t="shared" si="12"/>
        <v>-0.5</v>
      </c>
      <c r="T27" s="6">
        <v>4</v>
      </c>
      <c r="U27" s="8">
        <f t="shared" si="13"/>
        <v>0</v>
      </c>
      <c r="V27" s="8">
        <f t="shared" si="0"/>
        <v>1</v>
      </c>
    </row>
    <row r="28" spans="1:22" ht="19.5" thickBot="1" x14ac:dyDescent="0.3">
      <c r="A28" s="6" t="s">
        <v>26</v>
      </c>
      <c r="B28" s="6">
        <v>6</v>
      </c>
      <c r="C28" s="8">
        <f t="shared" si="1"/>
        <v>8</v>
      </c>
      <c r="D28" s="8">
        <f t="shared" si="2"/>
        <v>-0.8</v>
      </c>
      <c r="E28" s="6">
        <v>42708</v>
      </c>
      <c r="F28" s="8">
        <f t="shared" si="3"/>
        <v>4385.5</v>
      </c>
      <c r="G28" s="8">
        <f t="shared" si="4"/>
        <v>0.47887093251801705</v>
      </c>
      <c r="H28" s="6">
        <v>2</v>
      </c>
      <c r="I28" s="8">
        <f t="shared" si="5"/>
        <v>1</v>
      </c>
      <c r="J28" s="8">
        <f t="shared" si="14"/>
        <v>-1</v>
      </c>
      <c r="K28" s="6">
        <v>0</v>
      </c>
      <c r="L28" s="8">
        <f t="shared" si="7"/>
        <v>14</v>
      </c>
      <c r="M28" s="8">
        <f t="shared" si="8"/>
        <v>-1</v>
      </c>
      <c r="N28" s="6">
        <v>0</v>
      </c>
      <c r="O28" s="8">
        <f t="shared" si="9"/>
        <v>-2</v>
      </c>
      <c r="P28" s="8">
        <f t="shared" si="10"/>
        <v>1</v>
      </c>
      <c r="Q28" s="6">
        <v>0</v>
      </c>
      <c r="R28" s="8">
        <f t="shared" si="11"/>
        <v>8</v>
      </c>
      <c r="S28" s="8">
        <f t="shared" si="12"/>
        <v>-1</v>
      </c>
      <c r="T28" s="6">
        <v>0</v>
      </c>
      <c r="U28" s="8">
        <f t="shared" si="13"/>
        <v>4</v>
      </c>
      <c r="V28" s="8">
        <f t="shared" si="0"/>
        <v>0</v>
      </c>
    </row>
    <row r="29" spans="1:22" ht="19.5" thickBot="1" x14ac:dyDescent="0.3">
      <c r="A29" s="6" t="s">
        <v>27</v>
      </c>
      <c r="B29" s="6">
        <v>32</v>
      </c>
      <c r="C29" s="8">
        <f t="shared" si="1"/>
        <v>18</v>
      </c>
      <c r="D29" s="8">
        <f t="shared" si="2"/>
        <v>1.8</v>
      </c>
      <c r="E29" s="6">
        <v>43234</v>
      </c>
      <c r="F29" s="8">
        <f t="shared" si="3"/>
        <v>4911.5</v>
      </c>
      <c r="G29" s="8">
        <f t="shared" si="4"/>
        <v>0.5363070539419087</v>
      </c>
      <c r="H29" s="6">
        <v>4</v>
      </c>
      <c r="I29" s="8">
        <f t="shared" si="5"/>
        <v>1</v>
      </c>
      <c r="J29" s="8">
        <f t="shared" si="14"/>
        <v>1</v>
      </c>
      <c r="K29" s="6">
        <v>0</v>
      </c>
      <c r="L29" s="8">
        <f t="shared" si="7"/>
        <v>14</v>
      </c>
      <c r="M29" s="8">
        <f t="shared" si="8"/>
        <v>-1</v>
      </c>
      <c r="N29" s="6">
        <v>0</v>
      </c>
      <c r="O29" s="8">
        <f t="shared" si="9"/>
        <v>-2</v>
      </c>
      <c r="P29" s="8">
        <f t="shared" si="10"/>
        <v>1</v>
      </c>
      <c r="Q29" s="6">
        <v>0</v>
      </c>
      <c r="R29" s="8">
        <f t="shared" si="11"/>
        <v>8</v>
      </c>
      <c r="S29" s="8">
        <f t="shared" si="12"/>
        <v>-1</v>
      </c>
      <c r="T29" s="6">
        <v>0</v>
      </c>
      <c r="U29" s="8">
        <f t="shared" si="13"/>
        <v>4</v>
      </c>
      <c r="V29" s="8">
        <f t="shared" si="0"/>
        <v>0</v>
      </c>
    </row>
    <row r="30" spans="1:22" ht="19.5" thickBot="1" x14ac:dyDescent="0.3">
      <c r="A30" s="6" t="s">
        <v>28</v>
      </c>
      <c r="B30" s="6">
        <v>8</v>
      </c>
      <c r="C30" s="8">
        <f t="shared" si="1"/>
        <v>6</v>
      </c>
      <c r="D30" s="8">
        <f t="shared" si="2"/>
        <v>-0.6</v>
      </c>
      <c r="E30" s="6">
        <v>47011</v>
      </c>
      <c r="F30" s="8">
        <f t="shared" si="3"/>
        <v>8688.5</v>
      </c>
      <c r="G30" s="8">
        <f t="shared" si="4"/>
        <v>0.94873334789255293</v>
      </c>
      <c r="H30" s="6">
        <v>2</v>
      </c>
      <c r="I30" s="8">
        <f t="shared" si="5"/>
        <v>1</v>
      </c>
      <c r="J30" s="8">
        <f t="shared" si="14"/>
        <v>-1</v>
      </c>
      <c r="K30" s="6">
        <v>0</v>
      </c>
      <c r="L30" s="8">
        <f t="shared" si="7"/>
        <v>14</v>
      </c>
      <c r="M30" s="8">
        <f t="shared" si="8"/>
        <v>-1</v>
      </c>
      <c r="N30" s="6">
        <v>0</v>
      </c>
      <c r="O30" s="8">
        <f t="shared" si="9"/>
        <v>-2</v>
      </c>
      <c r="P30" s="8">
        <f t="shared" si="10"/>
        <v>1</v>
      </c>
      <c r="Q30" s="6">
        <v>0</v>
      </c>
      <c r="R30" s="8">
        <f t="shared" si="11"/>
        <v>8</v>
      </c>
      <c r="S30" s="8">
        <f t="shared" si="12"/>
        <v>-1</v>
      </c>
      <c r="T30" s="6">
        <v>0</v>
      </c>
      <c r="U30" s="8">
        <f t="shared" si="13"/>
        <v>4</v>
      </c>
      <c r="V30" s="8">
        <f t="shared" si="0"/>
        <v>0</v>
      </c>
    </row>
    <row r="31" spans="1:22" ht="19.5" thickBot="1" x14ac:dyDescent="0.3">
      <c r="A31" s="6" t="s">
        <v>29</v>
      </c>
      <c r="B31" s="6">
        <v>2</v>
      </c>
      <c r="C31" s="8">
        <f t="shared" si="1"/>
        <v>12</v>
      </c>
      <c r="D31" s="8">
        <f t="shared" si="2"/>
        <v>-1.2</v>
      </c>
      <c r="E31" s="6">
        <v>42566</v>
      </c>
      <c r="F31" s="8">
        <f t="shared" si="3"/>
        <v>4243.5</v>
      </c>
      <c r="G31" s="8">
        <f t="shared" si="4"/>
        <v>0.46336536361651015</v>
      </c>
      <c r="H31" s="6">
        <v>1</v>
      </c>
      <c r="I31" s="8">
        <f t="shared" si="5"/>
        <v>2</v>
      </c>
      <c r="J31" s="8">
        <f t="shared" si="14"/>
        <v>-2</v>
      </c>
      <c r="K31" s="6">
        <v>0</v>
      </c>
      <c r="L31" s="8">
        <f t="shared" si="7"/>
        <v>14</v>
      </c>
      <c r="M31" s="8">
        <f t="shared" si="8"/>
        <v>-1</v>
      </c>
      <c r="N31" s="6">
        <v>0</v>
      </c>
      <c r="O31" s="8">
        <f t="shared" si="9"/>
        <v>-2</v>
      </c>
      <c r="P31" s="8">
        <f t="shared" si="10"/>
        <v>1</v>
      </c>
      <c r="Q31" s="6">
        <v>0</v>
      </c>
      <c r="R31" s="8">
        <f t="shared" si="11"/>
        <v>8</v>
      </c>
      <c r="S31" s="8">
        <f t="shared" si="12"/>
        <v>-1</v>
      </c>
      <c r="T31" s="6">
        <v>0</v>
      </c>
      <c r="U31" s="8">
        <f t="shared" si="13"/>
        <v>4</v>
      </c>
      <c r="V31" s="8">
        <f t="shared" si="0"/>
        <v>0</v>
      </c>
    </row>
    <row r="32" spans="1:22" ht="19.5" thickBot="1" x14ac:dyDescent="0.3">
      <c r="A32" s="6" t="s">
        <v>30</v>
      </c>
      <c r="B32" s="6">
        <v>8</v>
      </c>
      <c r="C32" s="8">
        <f t="shared" si="1"/>
        <v>6</v>
      </c>
      <c r="D32" s="8">
        <f t="shared" si="2"/>
        <v>-0.6</v>
      </c>
      <c r="E32" s="6">
        <v>42791</v>
      </c>
      <c r="F32" s="8">
        <f t="shared" si="3"/>
        <v>4468.5</v>
      </c>
      <c r="G32" s="8">
        <f t="shared" si="4"/>
        <v>0.487934046735095</v>
      </c>
      <c r="H32" s="6">
        <v>1</v>
      </c>
      <c r="I32" s="8">
        <f t="shared" si="5"/>
        <v>2</v>
      </c>
      <c r="J32" s="8">
        <f t="shared" si="14"/>
        <v>-2</v>
      </c>
      <c r="K32" s="6">
        <v>0</v>
      </c>
      <c r="L32" s="8">
        <f t="shared" si="7"/>
        <v>14</v>
      </c>
      <c r="M32" s="8">
        <f t="shared" si="8"/>
        <v>-1</v>
      </c>
      <c r="N32" s="6">
        <v>0</v>
      </c>
      <c r="O32" s="8">
        <f t="shared" si="9"/>
        <v>-2</v>
      </c>
      <c r="P32" s="8">
        <f t="shared" si="10"/>
        <v>1</v>
      </c>
      <c r="Q32" s="6">
        <v>0</v>
      </c>
      <c r="R32" s="8">
        <f t="shared" si="11"/>
        <v>8</v>
      </c>
      <c r="S32" s="8">
        <f t="shared" si="12"/>
        <v>-1</v>
      </c>
      <c r="T32" s="6">
        <v>0</v>
      </c>
      <c r="U32" s="8">
        <f t="shared" si="13"/>
        <v>4</v>
      </c>
      <c r="V32" s="8">
        <f t="shared" si="0"/>
        <v>0</v>
      </c>
    </row>
    <row r="33" spans="1:22" ht="19.5" thickBot="1" x14ac:dyDescent="0.3">
      <c r="A33" s="6" t="s">
        <v>31</v>
      </c>
      <c r="B33" s="6">
        <v>10</v>
      </c>
      <c r="C33" s="8">
        <f t="shared" si="1"/>
        <v>4</v>
      </c>
      <c r="D33" s="8">
        <f t="shared" si="2"/>
        <v>-0.4</v>
      </c>
      <c r="E33" s="6">
        <v>42683</v>
      </c>
      <c r="F33" s="8">
        <f t="shared" si="3"/>
        <v>4360.5</v>
      </c>
      <c r="G33" s="8">
        <f t="shared" si="4"/>
        <v>0.47614107883817425</v>
      </c>
      <c r="H33" s="6">
        <v>2</v>
      </c>
      <c r="I33" s="8">
        <f t="shared" si="5"/>
        <v>1</v>
      </c>
      <c r="J33" s="8">
        <f t="shared" si="14"/>
        <v>-1</v>
      </c>
      <c r="K33" s="6">
        <v>0</v>
      </c>
      <c r="L33" s="8">
        <f t="shared" si="7"/>
        <v>14</v>
      </c>
      <c r="M33" s="8">
        <f t="shared" si="8"/>
        <v>-1</v>
      </c>
      <c r="N33" s="6">
        <v>0</v>
      </c>
      <c r="O33" s="8">
        <f t="shared" si="9"/>
        <v>-2</v>
      </c>
      <c r="P33" s="8">
        <f t="shared" si="10"/>
        <v>1</v>
      </c>
      <c r="Q33" s="6">
        <v>0</v>
      </c>
      <c r="R33" s="8">
        <f t="shared" si="11"/>
        <v>8</v>
      </c>
      <c r="S33" s="8">
        <f t="shared" si="12"/>
        <v>-1</v>
      </c>
      <c r="T33" s="6">
        <v>0</v>
      </c>
      <c r="U33" s="8">
        <f t="shared" si="13"/>
        <v>4</v>
      </c>
      <c r="V33" s="8">
        <f t="shared" si="0"/>
        <v>0</v>
      </c>
    </row>
    <row r="34" spans="1:22" ht="19.5" thickBot="1" x14ac:dyDescent="0.3">
      <c r="A34" s="6" t="s">
        <v>32</v>
      </c>
      <c r="B34" s="6">
        <v>14</v>
      </c>
      <c r="C34" s="8">
        <f t="shared" si="1"/>
        <v>0</v>
      </c>
      <c r="D34" s="8">
        <f t="shared" si="2"/>
        <v>0</v>
      </c>
      <c r="E34" s="6">
        <v>42663</v>
      </c>
      <c r="F34" s="8">
        <f t="shared" si="3"/>
        <v>4340.5</v>
      </c>
      <c r="G34" s="8">
        <f t="shared" si="4"/>
        <v>0.47395719589430008</v>
      </c>
      <c r="H34" s="6">
        <v>1</v>
      </c>
      <c r="I34" s="8">
        <f t="shared" si="5"/>
        <v>2</v>
      </c>
      <c r="J34" s="8">
        <f t="shared" si="14"/>
        <v>-2</v>
      </c>
      <c r="K34" s="6">
        <v>0</v>
      </c>
      <c r="L34" s="8">
        <f t="shared" si="7"/>
        <v>14</v>
      </c>
      <c r="M34" s="8">
        <f t="shared" si="8"/>
        <v>-1</v>
      </c>
      <c r="N34" s="6">
        <v>0</v>
      </c>
      <c r="O34" s="8">
        <f t="shared" si="9"/>
        <v>-2</v>
      </c>
      <c r="P34" s="8">
        <f t="shared" si="10"/>
        <v>1</v>
      </c>
      <c r="Q34" s="6">
        <v>0</v>
      </c>
      <c r="R34" s="8">
        <f t="shared" si="11"/>
        <v>8</v>
      </c>
      <c r="S34" s="8">
        <f t="shared" si="12"/>
        <v>-1</v>
      </c>
      <c r="T34" s="6">
        <v>0</v>
      </c>
      <c r="U34" s="8">
        <f t="shared" si="13"/>
        <v>4</v>
      </c>
      <c r="V34" s="8">
        <f t="shared" ref="V34:V65" si="15">(T34-MEDIAN($T$2:$T$111))/MEDIAN($U$2:$U$111)</f>
        <v>0</v>
      </c>
    </row>
    <row r="35" spans="1:22" ht="19.5" thickBot="1" x14ac:dyDescent="0.3">
      <c r="A35" s="6" t="s">
        <v>33</v>
      </c>
      <c r="B35" s="6">
        <v>80</v>
      </c>
      <c r="C35" s="8">
        <f t="shared" si="1"/>
        <v>66</v>
      </c>
      <c r="D35" s="8">
        <f t="shared" si="2"/>
        <v>6.6</v>
      </c>
      <c r="E35" s="6">
        <v>35400</v>
      </c>
      <c r="F35" s="8">
        <f t="shared" si="3"/>
        <v>2922.5</v>
      </c>
      <c r="G35" s="8">
        <f t="shared" si="4"/>
        <v>-0.31911989517361872</v>
      </c>
      <c r="H35" s="6">
        <v>4</v>
      </c>
      <c r="I35" s="8">
        <f t="shared" si="5"/>
        <v>1</v>
      </c>
      <c r="J35" s="8">
        <f t="shared" si="14"/>
        <v>1</v>
      </c>
      <c r="K35" s="6">
        <v>0</v>
      </c>
      <c r="L35" s="8">
        <f t="shared" si="7"/>
        <v>14</v>
      </c>
      <c r="M35" s="8">
        <f t="shared" si="8"/>
        <v>-1</v>
      </c>
      <c r="N35" s="6">
        <v>0</v>
      </c>
      <c r="O35" s="8">
        <f t="shared" si="9"/>
        <v>-2</v>
      </c>
      <c r="P35" s="8">
        <f t="shared" si="10"/>
        <v>1</v>
      </c>
      <c r="Q35" s="6">
        <v>12</v>
      </c>
      <c r="R35" s="8">
        <f t="shared" si="11"/>
        <v>4</v>
      </c>
      <c r="S35" s="8">
        <f t="shared" si="12"/>
        <v>0.5</v>
      </c>
      <c r="T35" s="6">
        <v>0</v>
      </c>
      <c r="U35" s="8">
        <f t="shared" si="13"/>
        <v>4</v>
      </c>
      <c r="V35" s="8">
        <f t="shared" si="15"/>
        <v>0</v>
      </c>
    </row>
    <row r="36" spans="1:22" ht="19.5" thickBot="1" x14ac:dyDescent="0.3">
      <c r="A36" s="6" t="s">
        <v>34</v>
      </c>
      <c r="B36" s="6">
        <v>12</v>
      </c>
      <c r="C36" s="8">
        <f t="shared" si="1"/>
        <v>2</v>
      </c>
      <c r="D36" s="8">
        <f t="shared" si="2"/>
        <v>-0.2</v>
      </c>
      <c r="E36" s="6">
        <v>35184</v>
      </c>
      <c r="F36" s="8">
        <f t="shared" si="3"/>
        <v>3138.5</v>
      </c>
      <c r="G36" s="8">
        <f t="shared" si="4"/>
        <v>-0.34270583096746016</v>
      </c>
      <c r="H36" s="6">
        <v>3</v>
      </c>
      <c r="I36" s="8">
        <f t="shared" si="5"/>
        <v>0</v>
      </c>
      <c r="J36" s="8">
        <f t="shared" si="14"/>
        <v>0</v>
      </c>
      <c r="K36" s="6">
        <v>0</v>
      </c>
      <c r="L36" s="8">
        <f t="shared" si="7"/>
        <v>14</v>
      </c>
      <c r="M36" s="8">
        <f t="shared" si="8"/>
        <v>-1</v>
      </c>
      <c r="N36" s="6">
        <v>2</v>
      </c>
      <c r="O36" s="8">
        <f t="shared" si="9"/>
        <v>0</v>
      </c>
      <c r="P36" s="8">
        <f t="shared" si="10"/>
        <v>0</v>
      </c>
      <c r="Q36" s="6">
        <v>0</v>
      </c>
      <c r="R36" s="8">
        <f t="shared" si="11"/>
        <v>8</v>
      </c>
      <c r="S36" s="8">
        <f t="shared" si="12"/>
        <v>-1</v>
      </c>
      <c r="T36" s="6">
        <v>0</v>
      </c>
      <c r="U36" s="8">
        <f t="shared" si="13"/>
        <v>4</v>
      </c>
      <c r="V36" s="8">
        <f t="shared" si="15"/>
        <v>0</v>
      </c>
    </row>
    <row r="37" spans="1:22" ht="19.5" thickBot="1" x14ac:dyDescent="0.3">
      <c r="A37" s="6" t="s">
        <v>35</v>
      </c>
      <c r="B37" s="6">
        <v>14</v>
      </c>
      <c r="C37" s="8">
        <f t="shared" si="1"/>
        <v>0</v>
      </c>
      <c r="D37" s="8">
        <f t="shared" si="2"/>
        <v>0</v>
      </c>
      <c r="E37" s="6">
        <v>35018</v>
      </c>
      <c r="F37" s="8">
        <f t="shared" si="3"/>
        <v>3304.5</v>
      </c>
      <c r="G37" s="8">
        <f t="shared" si="4"/>
        <v>-0.36083205940161606</v>
      </c>
      <c r="H37" s="6">
        <v>3</v>
      </c>
      <c r="I37" s="8">
        <f t="shared" si="5"/>
        <v>0</v>
      </c>
      <c r="J37" s="8">
        <f t="shared" si="14"/>
        <v>0</v>
      </c>
      <c r="K37" s="6">
        <v>0</v>
      </c>
      <c r="L37" s="8">
        <f t="shared" si="7"/>
        <v>14</v>
      </c>
      <c r="M37" s="8">
        <f t="shared" si="8"/>
        <v>-1</v>
      </c>
      <c r="N37" s="6">
        <v>2</v>
      </c>
      <c r="O37" s="8">
        <f t="shared" si="9"/>
        <v>0</v>
      </c>
      <c r="P37" s="8">
        <f t="shared" si="10"/>
        <v>0</v>
      </c>
      <c r="Q37" s="6">
        <v>0</v>
      </c>
      <c r="R37" s="8">
        <f t="shared" si="11"/>
        <v>8</v>
      </c>
      <c r="S37" s="8">
        <f t="shared" si="12"/>
        <v>-1</v>
      </c>
      <c r="T37" s="6">
        <v>0</v>
      </c>
      <c r="U37" s="8">
        <f t="shared" si="13"/>
        <v>4</v>
      </c>
      <c r="V37" s="8">
        <f t="shared" si="15"/>
        <v>0</v>
      </c>
    </row>
    <row r="38" spans="1:22" ht="19.5" thickBot="1" x14ac:dyDescent="0.3">
      <c r="A38" s="6" t="s">
        <v>36</v>
      </c>
      <c r="B38" s="6">
        <v>10</v>
      </c>
      <c r="C38" s="8">
        <f t="shared" si="1"/>
        <v>4</v>
      </c>
      <c r="D38" s="8">
        <f t="shared" si="2"/>
        <v>-0.4</v>
      </c>
      <c r="E38" s="6">
        <v>34976</v>
      </c>
      <c r="F38" s="8">
        <f t="shared" si="3"/>
        <v>3346.5</v>
      </c>
      <c r="G38" s="8">
        <f t="shared" si="4"/>
        <v>-0.36541821358375193</v>
      </c>
      <c r="H38" s="6">
        <v>3</v>
      </c>
      <c r="I38" s="8">
        <f t="shared" si="5"/>
        <v>0</v>
      </c>
      <c r="J38" s="8">
        <f t="shared" si="14"/>
        <v>0</v>
      </c>
      <c r="K38" s="6">
        <v>0</v>
      </c>
      <c r="L38" s="8">
        <f t="shared" si="7"/>
        <v>14</v>
      </c>
      <c r="M38" s="8">
        <f t="shared" si="8"/>
        <v>-1</v>
      </c>
      <c r="N38" s="6">
        <v>2</v>
      </c>
      <c r="O38" s="8">
        <f t="shared" si="9"/>
        <v>0</v>
      </c>
      <c r="P38" s="8">
        <f t="shared" si="10"/>
        <v>0</v>
      </c>
      <c r="Q38" s="6">
        <v>2</v>
      </c>
      <c r="R38" s="8">
        <f t="shared" si="11"/>
        <v>6</v>
      </c>
      <c r="S38" s="8">
        <f t="shared" si="12"/>
        <v>-0.75</v>
      </c>
      <c r="T38" s="6">
        <v>0</v>
      </c>
      <c r="U38" s="8">
        <f t="shared" si="13"/>
        <v>4</v>
      </c>
      <c r="V38" s="8">
        <f t="shared" si="15"/>
        <v>0</v>
      </c>
    </row>
    <row r="39" spans="1:22" ht="19.5" thickBot="1" x14ac:dyDescent="0.3">
      <c r="A39" s="6" t="s">
        <v>37</v>
      </c>
      <c r="B39" s="6">
        <v>10</v>
      </c>
      <c r="C39" s="8">
        <f t="shared" si="1"/>
        <v>4</v>
      </c>
      <c r="D39" s="8">
        <f t="shared" si="2"/>
        <v>-0.4</v>
      </c>
      <c r="E39" s="6">
        <v>34820</v>
      </c>
      <c r="F39" s="8">
        <f t="shared" si="3"/>
        <v>3502.5</v>
      </c>
      <c r="G39" s="8">
        <f t="shared" si="4"/>
        <v>-0.38245250054597074</v>
      </c>
      <c r="H39" s="6">
        <v>3</v>
      </c>
      <c r="I39" s="8">
        <f t="shared" si="5"/>
        <v>0</v>
      </c>
      <c r="J39" s="8">
        <f t="shared" si="14"/>
        <v>0</v>
      </c>
      <c r="K39" s="6">
        <v>0</v>
      </c>
      <c r="L39" s="8">
        <f t="shared" si="7"/>
        <v>14</v>
      </c>
      <c r="M39" s="8">
        <f t="shared" si="8"/>
        <v>-1</v>
      </c>
      <c r="N39" s="6">
        <v>0</v>
      </c>
      <c r="O39" s="8">
        <f t="shared" si="9"/>
        <v>-2</v>
      </c>
      <c r="P39" s="8">
        <f t="shared" si="10"/>
        <v>1</v>
      </c>
      <c r="Q39" s="6">
        <v>2</v>
      </c>
      <c r="R39" s="8">
        <f t="shared" si="11"/>
        <v>6</v>
      </c>
      <c r="S39" s="8">
        <f t="shared" si="12"/>
        <v>-0.75</v>
      </c>
      <c r="T39" s="6">
        <v>0</v>
      </c>
      <c r="U39" s="8">
        <f t="shared" si="13"/>
        <v>4</v>
      </c>
      <c r="V39" s="8">
        <f t="shared" si="15"/>
        <v>0</v>
      </c>
    </row>
    <row r="40" spans="1:22" ht="19.5" thickBot="1" x14ac:dyDescent="0.3">
      <c r="A40" s="6" t="s">
        <v>38</v>
      </c>
      <c r="B40" s="6">
        <v>24</v>
      </c>
      <c r="C40" s="8">
        <f t="shared" si="1"/>
        <v>10</v>
      </c>
      <c r="D40" s="8">
        <f t="shared" si="2"/>
        <v>1</v>
      </c>
      <c r="E40" s="6">
        <v>34880</v>
      </c>
      <c r="F40" s="8">
        <f t="shared" si="3"/>
        <v>3442.5</v>
      </c>
      <c r="G40" s="8">
        <f t="shared" si="4"/>
        <v>-0.37590085171434812</v>
      </c>
      <c r="H40" s="6">
        <v>4</v>
      </c>
      <c r="I40" s="8">
        <f t="shared" si="5"/>
        <v>1</v>
      </c>
      <c r="J40" s="8">
        <f t="shared" si="14"/>
        <v>1</v>
      </c>
      <c r="K40" s="6">
        <v>0</v>
      </c>
      <c r="L40" s="8">
        <f t="shared" si="7"/>
        <v>14</v>
      </c>
      <c r="M40" s="8">
        <f t="shared" si="8"/>
        <v>-1</v>
      </c>
      <c r="N40" s="6">
        <v>0</v>
      </c>
      <c r="O40" s="8">
        <f t="shared" si="9"/>
        <v>-2</v>
      </c>
      <c r="P40" s="8">
        <f t="shared" si="10"/>
        <v>1</v>
      </c>
      <c r="Q40" s="6">
        <v>2</v>
      </c>
      <c r="R40" s="8">
        <f t="shared" si="11"/>
        <v>6</v>
      </c>
      <c r="S40" s="8">
        <f t="shared" si="12"/>
        <v>-0.75</v>
      </c>
      <c r="T40" s="6">
        <v>0</v>
      </c>
      <c r="U40" s="8">
        <f t="shared" si="13"/>
        <v>4</v>
      </c>
      <c r="V40" s="8">
        <f t="shared" si="15"/>
        <v>0</v>
      </c>
    </row>
    <row r="41" spans="1:22" ht="19.5" thickBot="1" x14ac:dyDescent="0.3">
      <c r="A41" s="6" t="s">
        <v>39</v>
      </c>
      <c r="B41" s="6">
        <v>18</v>
      </c>
      <c r="C41" s="8">
        <f t="shared" si="1"/>
        <v>4</v>
      </c>
      <c r="D41" s="8">
        <f t="shared" si="2"/>
        <v>0.4</v>
      </c>
      <c r="E41" s="6">
        <v>34411</v>
      </c>
      <c r="F41" s="8">
        <f t="shared" si="3"/>
        <v>3911.5</v>
      </c>
      <c r="G41" s="8">
        <f t="shared" si="4"/>
        <v>-0.4271129067481983</v>
      </c>
      <c r="H41" s="6">
        <v>4</v>
      </c>
      <c r="I41" s="8">
        <f t="shared" si="5"/>
        <v>1</v>
      </c>
      <c r="J41" s="8">
        <f t="shared" si="14"/>
        <v>1</v>
      </c>
      <c r="K41" s="6">
        <v>0</v>
      </c>
      <c r="L41" s="8">
        <f t="shared" si="7"/>
        <v>14</v>
      </c>
      <c r="M41" s="8">
        <f t="shared" si="8"/>
        <v>-1</v>
      </c>
      <c r="N41" s="6">
        <v>0</v>
      </c>
      <c r="O41" s="8">
        <f t="shared" si="9"/>
        <v>-2</v>
      </c>
      <c r="P41" s="8">
        <f t="shared" si="10"/>
        <v>1</v>
      </c>
      <c r="Q41" s="6">
        <v>0</v>
      </c>
      <c r="R41" s="8">
        <f t="shared" si="11"/>
        <v>8</v>
      </c>
      <c r="S41" s="8">
        <f t="shared" si="12"/>
        <v>-1</v>
      </c>
      <c r="T41" s="6">
        <v>4</v>
      </c>
      <c r="U41" s="8">
        <f t="shared" si="13"/>
        <v>0</v>
      </c>
      <c r="V41" s="8">
        <f t="shared" si="15"/>
        <v>1</v>
      </c>
    </row>
    <row r="42" spans="1:22" ht="19.5" thickBot="1" x14ac:dyDescent="0.3">
      <c r="A42" s="6" t="s">
        <v>40</v>
      </c>
      <c r="B42" s="6">
        <v>4</v>
      </c>
      <c r="C42" s="8">
        <f t="shared" si="1"/>
        <v>10</v>
      </c>
      <c r="D42" s="8">
        <f t="shared" si="2"/>
        <v>-1</v>
      </c>
      <c r="E42" s="6">
        <v>33206</v>
      </c>
      <c r="F42" s="8">
        <f t="shared" si="3"/>
        <v>5116.5</v>
      </c>
      <c r="G42" s="8">
        <f t="shared" si="4"/>
        <v>-0.55869185411661937</v>
      </c>
      <c r="H42" s="6">
        <v>2</v>
      </c>
      <c r="I42" s="8">
        <f t="shared" si="5"/>
        <v>1</v>
      </c>
      <c r="J42" s="8">
        <f t="shared" si="14"/>
        <v>-1</v>
      </c>
      <c r="K42" s="6">
        <v>0</v>
      </c>
      <c r="L42" s="8">
        <f t="shared" si="7"/>
        <v>14</v>
      </c>
      <c r="M42" s="8">
        <f t="shared" si="8"/>
        <v>-1</v>
      </c>
      <c r="N42" s="6">
        <v>0</v>
      </c>
      <c r="O42" s="8">
        <f t="shared" si="9"/>
        <v>-2</v>
      </c>
      <c r="P42" s="8">
        <f t="shared" si="10"/>
        <v>1</v>
      </c>
      <c r="Q42" s="6">
        <v>0</v>
      </c>
      <c r="R42" s="8">
        <f t="shared" si="11"/>
        <v>8</v>
      </c>
      <c r="S42" s="8">
        <f t="shared" si="12"/>
        <v>-1</v>
      </c>
      <c r="T42" s="6">
        <v>0</v>
      </c>
      <c r="U42" s="8">
        <f t="shared" si="13"/>
        <v>4</v>
      </c>
      <c r="V42" s="8">
        <f t="shared" si="15"/>
        <v>0</v>
      </c>
    </row>
    <row r="43" spans="1:22" ht="19.5" thickBot="1" x14ac:dyDescent="0.3">
      <c r="A43" s="6" t="s">
        <v>41</v>
      </c>
      <c r="B43" s="6">
        <v>12</v>
      </c>
      <c r="C43" s="8">
        <f t="shared" si="1"/>
        <v>2</v>
      </c>
      <c r="D43" s="8">
        <f t="shared" si="2"/>
        <v>-0.2</v>
      </c>
      <c r="E43" s="6">
        <v>31377</v>
      </c>
      <c r="F43" s="8">
        <f t="shared" si="3"/>
        <v>6945.5</v>
      </c>
      <c r="G43" s="8">
        <f t="shared" si="4"/>
        <v>-0.75840794933391575</v>
      </c>
      <c r="H43" s="6">
        <v>2</v>
      </c>
      <c r="I43" s="8">
        <f t="shared" si="5"/>
        <v>1</v>
      </c>
      <c r="J43" s="8">
        <f t="shared" si="14"/>
        <v>-1</v>
      </c>
      <c r="K43" s="6">
        <v>0</v>
      </c>
      <c r="L43" s="8">
        <f t="shared" si="7"/>
        <v>14</v>
      </c>
      <c r="M43" s="8">
        <f t="shared" si="8"/>
        <v>-1</v>
      </c>
      <c r="N43" s="6">
        <v>0</v>
      </c>
      <c r="O43" s="8">
        <f t="shared" si="9"/>
        <v>-2</v>
      </c>
      <c r="P43" s="8">
        <f t="shared" si="10"/>
        <v>1</v>
      </c>
      <c r="Q43" s="6">
        <v>0</v>
      </c>
      <c r="R43" s="8">
        <f t="shared" si="11"/>
        <v>8</v>
      </c>
      <c r="S43" s="8">
        <f t="shared" si="12"/>
        <v>-1</v>
      </c>
      <c r="T43" s="6">
        <v>0</v>
      </c>
      <c r="U43" s="8">
        <f t="shared" si="13"/>
        <v>4</v>
      </c>
      <c r="V43" s="8">
        <f t="shared" si="15"/>
        <v>0</v>
      </c>
    </row>
    <row r="44" spans="1:22" ht="19.5" thickBot="1" x14ac:dyDescent="0.3">
      <c r="A44" s="6" t="s">
        <v>42</v>
      </c>
      <c r="B44" s="6">
        <v>6</v>
      </c>
      <c r="C44" s="8">
        <f t="shared" si="1"/>
        <v>8</v>
      </c>
      <c r="D44" s="8">
        <f t="shared" si="2"/>
        <v>-0.8</v>
      </c>
      <c r="E44" s="6">
        <v>30663</v>
      </c>
      <c r="F44" s="8">
        <f t="shared" si="3"/>
        <v>7659.5</v>
      </c>
      <c r="G44" s="8">
        <f t="shared" si="4"/>
        <v>-0.83637257043022495</v>
      </c>
      <c r="H44" s="6">
        <v>1</v>
      </c>
      <c r="I44" s="8">
        <f t="shared" si="5"/>
        <v>2</v>
      </c>
      <c r="J44" s="8">
        <f t="shared" si="14"/>
        <v>-2</v>
      </c>
      <c r="K44" s="6">
        <v>0</v>
      </c>
      <c r="L44" s="8">
        <f t="shared" si="7"/>
        <v>14</v>
      </c>
      <c r="M44" s="8">
        <f t="shared" si="8"/>
        <v>-1</v>
      </c>
      <c r="N44" s="6">
        <v>0</v>
      </c>
      <c r="O44" s="8">
        <f t="shared" si="9"/>
        <v>-2</v>
      </c>
      <c r="P44" s="8">
        <f t="shared" si="10"/>
        <v>1</v>
      </c>
      <c r="Q44" s="6">
        <v>0</v>
      </c>
      <c r="R44" s="8">
        <f t="shared" si="11"/>
        <v>8</v>
      </c>
      <c r="S44" s="8">
        <f t="shared" si="12"/>
        <v>-1</v>
      </c>
      <c r="T44" s="6">
        <v>0</v>
      </c>
      <c r="U44" s="8">
        <f t="shared" si="13"/>
        <v>4</v>
      </c>
      <c r="V44" s="8">
        <f t="shared" si="15"/>
        <v>0</v>
      </c>
    </row>
    <row r="45" spans="1:22" ht="19.5" thickBot="1" x14ac:dyDescent="0.3">
      <c r="A45" s="6" t="s">
        <v>43</v>
      </c>
      <c r="B45" s="6">
        <v>2</v>
      </c>
      <c r="C45" s="8">
        <f t="shared" si="1"/>
        <v>12</v>
      </c>
      <c r="D45" s="8">
        <f t="shared" si="2"/>
        <v>-1.2</v>
      </c>
      <c r="E45" s="6">
        <v>30605</v>
      </c>
      <c r="F45" s="8">
        <f t="shared" si="3"/>
        <v>7717.5</v>
      </c>
      <c r="G45" s="8">
        <f t="shared" si="4"/>
        <v>-0.8427058309674601</v>
      </c>
      <c r="H45" s="6">
        <v>1</v>
      </c>
      <c r="I45" s="8">
        <f t="shared" si="5"/>
        <v>2</v>
      </c>
      <c r="J45" s="8">
        <f t="shared" si="14"/>
        <v>-2</v>
      </c>
      <c r="K45" s="6">
        <v>0</v>
      </c>
      <c r="L45" s="8">
        <f t="shared" si="7"/>
        <v>14</v>
      </c>
      <c r="M45" s="8">
        <f t="shared" si="8"/>
        <v>-1</v>
      </c>
      <c r="N45" s="6">
        <v>0</v>
      </c>
      <c r="O45" s="8">
        <f t="shared" si="9"/>
        <v>-2</v>
      </c>
      <c r="P45" s="8">
        <f t="shared" si="10"/>
        <v>1</v>
      </c>
      <c r="Q45" s="6">
        <v>0</v>
      </c>
      <c r="R45" s="8">
        <f t="shared" si="11"/>
        <v>8</v>
      </c>
      <c r="S45" s="8">
        <f t="shared" si="12"/>
        <v>-1</v>
      </c>
      <c r="T45" s="6">
        <v>0</v>
      </c>
      <c r="U45" s="8">
        <f t="shared" si="13"/>
        <v>4</v>
      </c>
      <c r="V45" s="8">
        <f t="shared" si="15"/>
        <v>0</v>
      </c>
    </row>
    <row r="46" spans="1:22" ht="19.5" thickBot="1" x14ac:dyDescent="0.3">
      <c r="A46" s="6" t="s">
        <v>44</v>
      </c>
      <c r="B46" s="6">
        <v>124</v>
      </c>
      <c r="C46" s="8">
        <f t="shared" si="1"/>
        <v>110</v>
      </c>
      <c r="D46" s="8">
        <f t="shared" si="2"/>
        <v>11</v>
      </c>
      <c r="E46" s="6">
        <v>40485</v>
      </c>
      <c r="F46" s="8">
        <f t="shared" si="3"/>
        <v>2162.5</v>
      </c>
      <c r="G46" s="8">
        <f t="shared" si="4"/>
        <v>0.23613234330639879</v>
      </c>
      <c r="H46" s="6">
        <v>4</v>
      </c>
      <c r="I46" s="8">
        <f t="shared" si="5"/>
        <v>1</v>
      </c>
      <c r="J46" s="8">
        <f t="shared" si="14"/>
        <v>1</v>
      </c>
      <c r="K46" s="6">
        <v>0</v>
      </c>
      <c r="L46" s="8">
        <f t="shared" si="7"/>
        <v>14</v>
      </c>
      <c r="M46" s="8">
        <f t="shared" si="8"/>
        <v>-1</v>
      </c>
      <c r="N46" s="6">
        <v>0</v>
      </c>
      <c r="O46" s="8">
        <f t="shared" si="9"/>
        <v>-2</v>
      </c>
      <c r="P46" s="8">
        <f t="shared" si="10"/>
        <v>1</v>
      </c>
      <c r="Q46" s="6">
        <v>26</v>
      </c>
      <c r="R46" s="8">
        <f t="shared" si="11"/>
        <v>18</v>
      </c>
      <c r="S46" s="8">
        <f t="shared" si="12"/>
        <v>2.25</v>
      </c>
      <c r="T46" s="6">
        <v>4</v>
      </c>
      <c r="U46" s="8">
        <f t="shared" si="13"/>
        <v>0</v>
      </c>
      <c r="V46" s="8">
        <f t="shared" si="15"/>
        <v>1</v>
      </c>
    </row>
    <row r="47" spans="1:22" ht="19.5" thickBot="1" x14ac:dyDescent="0.3">
      <c r="A47" s="6" t="s">
        <v>45</v>
      </c>
      <c r="B47" s="6">
        <v>20</v>
      </c>
      <c r="C47" s="8">
        <f t="shared" si="1"/>
        <v>6</v>
      </c>
      <c r="D47" s="8">
        <f t="shared" si="2"/>
        <v>0.6</v>
      </c>
      <c r="E47" s="6">
        <v>37305</v>
      </c>
      <c r="F47" s="8">
        <f t="shared" si="3"/>
        <v>1017.5</v>
      </c>
      <c r="G47" s="8">
        <f t="shared" si="4"/>
        <v>-0.11110504476960036</v>
      </c>
      <c r="H47" s="6">
        <v>3</v>
      </c>
      <c r="I47" s="8">
        <f t="shared" si="5"/>
        <v>0</v>
      </c>
      <c r="J47" s="8">
        <f t="shared" si="14"/>
        <v>0</v>
      </c>
      <c r="K47" s="6">
        <v>0</v>
      </c>
      <c r="L47" s="8">
        <f t="shared" si="7"/>
        <v>14</v>
      </c>
      <c r="M47" s="8">
        <f t="shared" si="8"/>
        <v>-1</v>
      </c>
      <c r="N47" s="6">
        <v>0</v>
      </c>
      <c r="O47" s="8">
        <f t="shared" si="9"/>
        <v>-2</v>
      </c>
      <c r="P47" s="8">
        <f t="shared" si="10"/>
        <v>1</v>
      </c>
      <c r="Q47" s="6">
        <v>0</v>
      </c>
      <c r="R47" s="8">
        <f t="shared" si="11"/>
        <v>8</v>
      </c>
      <c r="S47" s="8">
        <f t="shared" si="12"/>
        <v>-1</v>
      </c>
      <c r="T47" s="6">
        <v>0</v>
      </c>
      <c r="U47" s="8">
        <f t="shared" si="13"/>
        <v>4</v>
      </c>
      <c r="V47" s="8">
        <f t="shared" si="15"/>
        <v>0</v>
      </c>
    </row>
    <row r="48" spans="1:22" ht="19.5" thickBot="1" x14ac:dyDescent="0.3">
      <c r="A48" s="6" t="s">
        <v>46</v>
      </c>
      <c r="B48" s="6">
        <v>22</v>
      </c>
      <c r="C48" s="8">
        <f t="shared" si="1"/>
        <v>8</v>
      </c>
      <c r="D48" s="8">
        <f t="shared" si="2"/>
        <v>0.8</v>
      </c>
      <c r="E48" s="6">
        <v>36751</v>
      </c>
      <c r="F48" s="8">
        <f t="shared" si="3"/>
        <v>1571.5</v>
      </c>
      <c r="G48" s="8">
        <f t="shared" si="4"/>
        <v>-0.17159860231491592</v>
      </c>
      <c r="H48" s="6">
        <v>4</v>
      </c>
      <c r="I48" s="8">
        <f t="shared" si="5"/>
        <v>1</v>
      </c>
      <c r="J48" s="8">
        <f t="shared" si="14"/>
        <v>1</v>
      </c>
      <c r="K48" s="6">
        <v>0</v>
      </c>
      <c r="L48" s="8">
        <f t="shared" si="7"/>
        <v>14</v>
      </c>
      <c r="M48" s="8">
        <f t="shared" si="8"/>
        <v>-1</v>
      </c>
      <c r="N48" s="6">
        <v>0</v>
      </c>
      <c r="O48" s="8">
        <f t="shared" si="9"/>
        <v>-2</v>
      </c>
      <c r="P48" s="8">
        <f t="shared" si="10"/>
        <v>1</v>
      </c>
      <c r="Q48" s="6">
        <v>2</v>
      </c>
      <c r="R48" s="8">
        <f t="shared" si="11"/>
        <v>6</v>
      </c>
      <c r="S48" s="8">
        <f t="shared" si="12"/>
        <v>-0.75</v>
      </c>
      <c r="T48" s="6">
        <v>0</v>
      </c>
      <c r="U48" s="8">
        <f t="shared" si="13"/>
        <v>4</v>
      </c>
      <c r="V48" s="8">
        <f t="shared" si="15"/>
        <v>0</v>
      </c>
    </row>
    <row r="49" spans="1:22" ht="19.5" thickBot="1" x14ac:dyDescent="0.3">
      <c r="A49" s="6" t="s">
        <v>47</v>
      </c>
      <c r="B49" s="6">
        <v>2</v>
      </c>
      <c r="C49" s="8">
        <f t="shared" si="1"/>
        <v>12</v>
      </c>
      <c r="D49" s="8">
        <f t="shared" si="2"/>
        <v>-1.2</v>
      </c>
      <c r="E49" s="6">
        <v>35092</v>
      </c>
      <c r="F49" s="8">
        <f t="shared" si="3"/>
        <v>3230.5</v>
      </c>
      <c r="G49" s="8">
        <f t="shared" si="4"/>
        <v>-0.35275169250928151</v>
      </c>
      <c r="H49" s="6">
        <v>1</v>
      </c>
      <c r="I49" s="8">
        <f t="shared" si="5"/>
        <v>2</v>
      </c>
      <c r="J49" s="8">
        <f t="shared" si="14"/>
        <v>-2</v>
      </c>
      <c r="K49" s="6">
        <v>0</v>
      </c>
      <c r="L49" s="8">
        <f t="shared" si="7"/>
        <v>14</v>
      </c>
      <c r="M49" s="8">
        <f t="shared" si="8"/>
        <v>-1</v>
      </c>
      <c r="N49" s="6">
        <v>0</v>
      </c>
      <c r="O49" s="8">
        <f t="shared" si="9"/>
        <v>-2</v>
      </c>
      <c r="P49" s="8">
        <f t="shared" si="10"/>
        <v>1</v>
      </c>
      <c r="Q49" s="6">
        <v>0</v>
      </c>
      <c r="R49" s="8">
        <f t="shared" si="11"/>
        <v>8</v>
      </c>
      <c r="S49" s="8">
        <f t="shared" si="12"/>
        <v>-1</v>
      </c>
      <c r="T49" s="6">
        <v>0</v>
      </c>
      <c r="U49" s="8">
        <f t="shared" si="13"/>
        <v>4</v>
      </c>
      <c r="V49" s="8">
        <f t="shared" si="15"/>
        <v>0</v>
      </c>
    </row>
    <row r="50" spans="1:22" ht="19.5" thickBot="1" x14ac:dyDescent="0.3">
      <c r="A50" s="6" t="s">
        <v>48</v>
      </c>
      <c r="B50" s="6">
        <v>20</v>
      </c>
      <c r="C50" s="8">
        <f t="shared" si="1"/>
        <v>6</v>
      </c>
      <c r="D50" s="8">
        <f t="shared" si="2"/>
        <v>0.6</v>
      </c>
      <c r="E50" s="6">
        <v>35354</v>
      </c>
      <c r="F50" s="8">
        <f t="shared" si="3"/>
        <v>2968.5</v>
      </c>
      <c r="G50" s="8">
        <f t="shared" si="4"/>
        <v>-0.32414282594452937</v>
      </c>
      <c r="H50" s="6">
        <v>4</v>
      </c>
      <c r="I50" s="8">
        <f t="shared" si="5"/>
        <v>1</v>
      </c>
      <c r="J50" s="8">
        <f t="shared" si="14"/>
        <v>1</v>
      </c>
      <c r="K50" s="6">
        <v>0</v>
      </c>
      <c r="L50" s="8">
        <f t="shared" si="7"/>
        <v>14</v>
      </c>
      <c r="M50" s="8">
        <f t="shared" si="8"/>
        <v>-1</v>
      </c>
      <c r="N50" s="6">
        <v>2</v>
      </c>
      <c r="O50" s="8">
        <f t="shared" si="9"/>
        <v>0</v>
      </c>
      <c r="P50" s="8">
        <f t="shared" si="10"/>
        <v>0</v>
      </c>
      <c r="Q50" s="6">
        <v>2</v>
      </c>
      <c r="R50" s="8">
        <f t="shared" si="11"/>
        <v>6</v>
      </c>
      <c r="S50" s="8">
        <f t="shared" si="12"/>
        <v>-0.75</v>
      </c>
      <c r="T50" s="6">
        <v>0</v>
      </c>
      <c r="U50" s="8">
        <f t="shared" si="13"/>
        <v>4</v>
      </c>
      <c r="V50" s="8">
        <f t="shared" si="15"/>
        <v>0</v>
      </c>
    </row>
    <row r="51" spans="1:22" ht="19.5" thickBot="1" x14ac:dyDescent="0.3">
      <c r="A51" s="6" t="s">
        <v>49</v>
      </c>
      <c r="B51" s="6">
        <v>106</v>
      </c>
      <c r="C51" s="8">
        <f t="shared" si="1"/>
        <v>92</v>
      </c>
      <c r="D51" s="8">
        <f t="shared" si="2"/>
        <v>9.1999999999999993</v>
      </c>
      <c r="E51" s="6">
        <v>37502</v>
      </c>
      <c r="F51" s="8">
        <f t="shared" si="3"/>
        <v>820.5</v>
      </c>
      <c r="G51" s="8">
        <f t="shared" si="4"/>
        <v>-8.9593797772439393E-2</v>
      </c>
      <c r="H51" s="6">
        <v>4</v>
      </c>
      <c r="I51" s="8">
        <f t="shared" si="5"/>
        <v>1</v>
      </c>
      <c r="J51" s="8">
        <f t="shared" si="14"/>
        <v>1</v>
      </c>
      <c r="K51" s="6">
        <v>0</v>
      </c>
      <c r="L51" s="8">
        <f t="shared" si="7"/>
        <v>14</v>
      </c>
      <c r="M51" s="8">
        <f t="shared" si="8"/>
        <v>-1</v>
      </c>
      <c r="N51" s="6">
        <v>0</v>
      </c>
      <c r="O51" s="8">
        <f t="shared" si="9"/>
        <v>-2</v>
      </c>
      <c r="P51" s="8">
        <f t="shared" si="10"/>
        <v>1</v>
      </c>
      <c r="Q51" s="6">
        <v>4</v>
      </c>
      <c r="R51" s="8">
        <f t="shared" si="11"/>
        <v>4</v>
      </c>
      <c r="S51" s="8">
        <f t="shared" si="12"/>
        <v>-0.5</v>
      </c>
      <c r="T51" s="6">
        <v>0</v>
      </c>
      <c r="U51" s="8">
        <f t="shared" si="13"/>
        <v>4</v>
      </c>
      <c r="V51" s="8">
        <f t="shared" si="15"/>
        <v>0</v>
      </c>
    </row>
    <row r="52" spans="1:22" ht="19.5" thickBot="1" x14ac:dyDescent="0.3">
      <c r="A52" s="6" t="s">
        <v>50</v>
      </c>
      <c r="B52" s="6">
        <v>68</v>
      </c>
      <c r="C52" s="8">
        <f t="shared" si="1"/>
        <v>54</v>
      </c>
      <c r="D52" s="8">
        <f t="shared" si="2"/>
        <v>5.4</v>
      </c>
      <c r="E52" s="6">
        <v>36123</v>
      </c>
      <c r="F52" s="8">
        <f t="shared" si="3"/>
        <v>2199.5</v>
      </c>
      <c r="G52" s="8">
        <f t="shared" si="4"/>
        <v>-0.24017252675256606</v>
      </c>
      <c r="H52" s="6">
        <v>4</v>
      </c>
      <c r="I52" s="8">
        <f t="shared" si="5"/>
        <v>1</v>
      </c>
      <c r="J52" s="8">
        <f t="shared" si="14"/>
        <v>1</v>
      </c>
      <c r="K52" s="6">
        <v>0</v>
      </c>
      <c r="L52" s="8">
        <f t="shared" si="7"/>
        <v>14</v>
      </c>
      <c r="M52" s="8">
        <f t="shared" si="8"/>
        <v>-1</v>
      </c>
      <c r="N52" s="6">
        <v>0</v>
      </c>
      <c r="O52" s="8">
        <f t="shared" si="9"/>
        <v>-2</v>
      </c>
      <c r="P52" s="8">
        <f t="shared" si="10"/>
        <v>1</v>
      </c>
      <c r="Q52" s="6">
        <v>6</v>
      </c>
      <c r="R52" s="8">
        <f t="shared" si="11"/>
        <v>2</v>
      </c>
      <c r="S52" s="8">
        <f t="shared" si="12"/>
        <v>-0.25</v>
      </c>
      <c r="T52" s="6">
        <v>6</v>
      </c>
      <c r="U52" s="8">
        <f t="shared" si="13"/>
        <v>2</v>
      </c>
      <c r="V52" s="8">
        <f t="shared" si="15"/>
        <v>1.5</v>
      </c>
    </row>
    <row r="53" spans="1:22" ht="19.5" thickBot="1" x14ac:dyDescent="0.3">
      <c r="A53" s="6" t="s">
        <v>51</v>
      </c>
      <c r="B53" s="6">
        <v>8</v>
      </c>
      <c r="C53" s="8">
        <f t="shared" si="1"/>
        <v>6</v>
      </c>
      <c r="D53" s="8">
        <f t="shared" si="2"/>
        <v>-0.6</v>
      </c>
      <c r="E53" s="6">
        <v>35200</v>
      </c>
      <c r="F53" s="8">
        <f t="shared" si="3"/>
        <v>3122.5</v>
      </c>
      <c r="G53" s="8">
        <f t="shared" si="4"/>
        <v>-0.34095872461236076</v>
      </c>
      <c r="H53" s="6">
        <v>2</v>
      </c>
      <c r="I53" s="8">
        <f t="shared" si="5"/>
        <v>1</v>
      </c>
      <c r="J53" s="8">
        <f t="shared" si="14"/>
        <v>-1</v>
      </c>
      <c r="K53" s="6">
        <v>0</v>
      </c>
      <c r="L53" s="8">
        <f t="shared" si="7"/>
        <v>14</v>
      </c>
      <c r="M53" s="8">
        <f t="shared" si="8"/>
        <v>-1</v>
      </c>
      <c r="N53" s="6">
        <v>2</v>
      </c>
      <c r="O53" s="8">
        <f t="shared" si="9"/>
        <v>0</v>
      </c>
      <c r="P53" s="8">
        <f t="shared" si="10"/>
        <v>0</v>
      </c>
      <c r="Q53" s="6">
        <v>0</v>
      </c>
      <c r="R53" s="8">
        <f t="shared" si="11"/>
        <v>8</v>
      </c>
      <c r="S53" s="8">
        <f t="shared" si="12"/>
        <v>-1</v>
      </c>
      <c r="T53" s="6">
        <v>0</v>
      </c>
      <c r="U53" s="8">
        <f t="shared" si="13"/>
        <v>4</v>
      </c>
      <c r="V53" s="8">
        <f t="shared" si="15"/>
        <v>0</v>
      </c>
    </row>
    <row r="54" spans="1:22" ht="19.5" thickBot="1" x14ac:dyDescent="0.3">
      <c r="A54" s="6" t="s">
        <v>52</v>
      </c>
      <c r="B54" s="6">
        <v>20</v>
      </c>
      <c r="C54" s="8">
        <f t="shared" si="1"/>
        <v>6</v>
      </c>
      <c r="D54" s="8">
        <f t="shared" si="2"/>
        <v>0.6</v>
      </c>
      <c r="E54" s="6">
        <v>35222</v>
      </c>
      <c r="F54" s="8">
        <f t="shared" si="3"/>
        <v>3100.5</v>
      </c>
      <c r="G54" s="8">
        <f t="shared" si="4"/>
        <v>-0.33855645337409918</v>
      </c>
      <c r="H54" s="6">
        <v>4</v>
      </c>
      <c r="I54" s="8">
        <f t="shared" si="5"/>
        <v>1</v>
      </c>
      <c r="J54" s="8">
        <f t="shared" si="14"/>
        <v>1</v>
      </c>
      <c r="K54" s="6">
        <v>0</v>
      </c>
      <c r="L54" s="8">
        <f t="shared" si="7"/>
        <v>14</v>
      </c>
      <c r="M54" s="8">
        <f t="shared" si="8"/>
        <v>-1</v>
      </c>
      <c r="N54" s="6">
        <v>0</v>
      </c>
      <c r="O54" s="8">
        <f t="shared" si="9"/>
        <v>-2</v>
      </c>
      <c r="P54" s="8">
        <f t="shared" si="10"/>
        <v>1</v>
      </c>
      <c r="Q54" s="6">
        <v>2</v>
      </c>
      <c r="R54" s="8">
        <f t="shared" si="11"/>
        <v>6</v>
      </c>
      <c r="S54" s="8">
        <f t="shared" si="12"/>
        <v>-0.75</v>
      </c>
      <c r="T54" s="6">
        <v>0</v>
      </c>
      <c r="U54" s="8">
        <f t="shared" si="13"/>
        <v>4</v>
      </c>
      <c r="V54" s="8">
        <f t="shared" si="15"/>
        <v>0</v>
      </c>
    </row>
    <row r="55" spans="1:22" ht="19.5" thickBot="1" x14ac:dyDescent="0.3">
      <c r="A55" s="6" t="s">
        <v>53</v>
      </c>
      <c r="B55" s="6">
        <v>14</v>
      </c>
      <c r="C55" s="8">
        <f t="shared" si="1"/>
        <v>0</v>
      </c>
      <c r="D55" s="8">
        <f t="shared" si="2"/>
        <v>0</v>
      </c>
      <c r="E55" s="6">
        <v>35322</v>
      </c>
      <c r="F55" s="8">
        <f t="shared" si="3"/>
        <v>3000.5</v>
      </c>
      <c r="G55" s="8">
        <f t="shared" si="4"/>
        <v>-0.3276370386547281</v>
      </c>
      <c r="H55" s="6">
        <v>3</v>
      </c>
      <c r="I55" s="8">
        <f t="shared" si="5"/>
        <v>0</v>
      </c>
      <c r="J55" s="8">
        <f t="shared" si="14"/>
        <v>0</v>
      </c>
      <c r="K55" s="6">
        <v>0</v>
      </c>
      <c r="L55" s="8">
        <f t="shared" si="7"/>
        <v>14</v>
      </c>
      <c r="M55" s="8">
        <f t="shared" si="8"/>
        <v>-1</v>
      </c>
      <c r="N55" s="6">
        <v>0</v>
      </c>
      <c r="O55" s="8">
        <f t="shared" si="9"/>
        <v>-2</v>
      </c>
      <c r="P55" s="8">
        <f t="shared" si="10"/>
        <v>1</v>
      </c>
      <c r="Q55" s="6">
        <v>0</v>
      </c>
      <c r="R55" s="8">
        <f t="shared" si="11"/>
        <v>8</v>
      </c>
      <c r="S55" s="8">
        <f t="shared" si="12"/>
        <v>-1</v>
      </c>
      <c r="T55" s="6">
        <v>0</v>
      </c>
      <c r="U55" s="8">
        <f t="shared" si="13"/>
        <v>4</v>
      </c>
      <c r="V55" s="8">
        <f t="shared" si="15"/>
        <v>0</v>
      </c>
    </row>
    <row r="56" spans="1:22" ht="19.5" thickBot="1" x14ac:dyDescent="0.3">
      <c r="A56" s="6" t="s">
        <v>54</v>
      </c>
      <c r="B56" s="6">
        <v>10</v>
      </c>
      <c r="C56" s="8">
        <f t="shared" si="1"/>
        <v>4</v>
      </c>
      <c r="D56" s="8">
        <f t="shared" si="2"/>
        <v>-0.4</v>
      </c>
      <c r="E56" s="6">
        <v>35589</v>
      </c>
      <c r="F56" s="8">
        <f t="shared" si="3"/>
        <v>2733.5</v>
      </c>
      <c r="G56" s="8">
        <f t="shared" si="4"/>
        <v>-0.29848220135400744</v>
      </c>
      <c r="H56" s="6">
        <v>3</v>
      </c>
      <c r="I56" s="8">
        <f t="shared" si="5"/>
        <v>0</v>
      </c>
      <c r="J56" s="8">
        <f t="shared" si="14"/>
        <v>0</v>
      </c>
      <c r="K56" s="6">
        <v>0</v>
      </c>
      <c r="L56" s="8">
        <f t="shared" si="7"/>
        <v>14</v>
      </c>
      <c r="M56" s="8">
        <f t="shared" si="8"/>
        <v>-1</v>
      </c>
      <c r="N56" s="6">
        <v>0</v>
      </c>
      <c r="O56" s="8">
        <f t="shared" si="9"/>
        <v>-2</v>
      </c>
      <c r="P56" s="8">
        <f t="shared" si="10"/>
        <v>1</v>
      </c>
      <c r="Q56" s="6">
        <v>0</v>
      </c>
      <c r="R56" s="8">
        <f t="shared" si="11"/>
        <v>8</v>
      </c>
      <c r="S56" s="8">
        <f t="shared" si="12"/>
        <v>-1</v>
      </c>
      <c r="T56" s="6">
        <v>0</v>
      </c>
      <c r="U56" s="8">
        <f t="shared" si="13"/>
        <v>4</v>
      </c>
      <c r="V56" s="8">
        <f t="shared" si="15"/>
        <v>0</v>
      </c>
    </row>
    <row r="57" spans="1:22" ht="19.5" thickBot="1" x14ac:dyDescent="0.3">
      <c r="A57" s="6" t="s">
        <v>55</v>
      </c>
      <c r="B57" s="6">
        <v>14</v>
      </c>
      <c r="C57" s="8">
        <f t="shared" si="1"/>
        <v>0</v>
      </c>
      <c r="D57" s="8">
        <f t="shared" si="2"/>
        <v>0</v>
      </c>
      <c r="E57" s="6">
        <v>36242</v>
      </c>
      <c r="F57" s="8">
        <f t="shared" si="3"/>
        <v>2080.5</v>
      </c>
      <c r="G57" s="8">
        <f t="shared" si="4"/>
        <v>-0.22717842323651452</v>
      </c>
      <c r="H57" s="6">
        <v>3</v>
      </c>
      <c r="I57" s="8">
        <f t="shared" si="5"/>
        <v>0</v>
      </c>
      <c r="J57" s="8">
        <f t="shared" si="14"/>
        <v>0</v>
      </c>
      <c r="K57" s="6">
        <v>0</v>
      </c>
      <c r="L57" s="8">
        <f t="shared" si="7"/>
        <v>14</v>
      </c>
      <c r="M57" s="8">
        <f t="shared" si="8"/>
        <v>-1</v>
      </c>
      <c r="N57" s="6">
        <v>0</v>
      </c>
      <c r="O57" s="8">
        <f t="shared" si="9"/>
        <v>-2</v>
      </c>
      <c r="P57" s="8">
        <f t="shared" si="10"/>
        <v>1</v>
      </c>
      <c r="Q57" s="6">
        <v>0</v>
      </c>
      <c r="R57" s="8">
        <f t="shared" si="11"/>
        <v>8</v>
      </c>
      <c r="S57" s="8">
        <f t="shared" si="12"/>
        <v>-1</v>
      </c>
      <c r="T57" s="6">
        <v>0</v>
      </c>
      <c r="U57" s="8">
        <f t="shared" si="13"/>
        <v>4</v>
      </c>
      <c r="V57" s="8">
        <f t="shared" si="15"/>
        <v>0</v>
      </c>
    </row>
    <row r="58" spans="1:22" ht="19.5" thickBot="1" x14ac:dyDescent="0.3">
      <c r="A58" s="6" t="s">
        <v>56</v>
      </c>
      <c r="B58" s="6">
        <v>4</v>
      </c>
      <c r="C58" s="8">
        <f t="shared" si="1"/>
        <v>10</v>
      </c>
      <c r="D58" s="8">
        <f t="shared" si="2"/>
        <v>-1</v>
      </c>
      <c r="E58" s="6">
        <v>35162</v>
      </c>
      <c r="F58" s="8">
        <f t="shared" si="3"/>
        <v>3160.5</v>
      </c>
      <c r="G58" s="8">
        <f t="shared" si="4"/>
        <v>-0.3451081022057218</v>
      </c>
      <c r="H58" s="6">
        <v>1</v>
      </c>
      <c r="I58" s="8">
        <f t="shared" si="5"/>
        <v>2</v>
      </c>
      <c r="J58" s="8">
        <f t="shared" si="14"/>
        <v>-2</v>
      </c>
      <c r="K58" s="6">
        <v>0</v>
      </c>
      <c r="L58" s="8">
        <f t="shared" si="7"/>
        <v>14</v>
      </c>
      <c r="M58" s="8">
        <f t="shared" si="8"/>
        <v>-1</v>
      </c>
      <c r="N58" s="6">
        <v>0</v>
      </c>
      <c r="O58" s="8">
        <f t="shared" si="9"/>
        <v>-2</v>
      </c>
      <c r="P58" s="8">
        <f t="shared" si="10"/>
        <v>1</v>
      </c>
      <c r="Q58" s="6">
        <v>0</v>
      </c>
      <c r="R58" s="8">
        <f t="shared" si="11"/>
        <v>8</v>
      </c>
      <c r="S58" s="8">
        <f t="shared" si="12"/>
        <v>-1</v>
      </c>
      <c r="T58" s="6">
        <v>0</v>
      </c>
      <c r="U58" s="8">
        <f t="shared" si="13"/>
        <v>4</v>
      </c>
      <c r="V58" s="8">
        <f t="shared" si="15"/>
        <v>0</v>
      </c>
    </row>
    <row r="59" spans="1:22" ht="19.5" thickBot="1" x14ac:dyDescent="0.3">
      <c r="A59" s="6" t="s">
        <v>57</v>
      </c>
      <c r="B59" s="6">
        <v>4</v>
      </c>
      <c r="C59" s="8">
        <f t="shared" si="1"/>
        <v>10</v>
      </c>
      <c r="D59" s="8">
        <f t="shared" si="2"/>
        <v>-1</v>
      </c>
      <c r="E59" s="6">
        <v>35143</v>
      </c>
      <c r="F59" s="8">
        <f t="shared" si="3"/>
        <v>3179.5</v>
      </c>
      <c r="G59" s="8">
        <f t="shared" si="4"/>
        <v>-0.34718279100240229</v>
      </c>
      <c r="H59" s="6">
        <v>1</v>
      </c>
      <c r="I59" s="8">
        <f t="shared" si="5"/>
        <v>2</v>
      </c>
      <c r="J59" s="8">
        <f t="shared" si="14"/>
        <v>-2</v>
      </c>
      <c r="K59" s="6">
        <v>0</v>
      </c>
      <c r="L59" s="8">
        <f t="shared" si="7"/>
        <v>14</v>
      </c>
      <c r="M59" s="8">
        <f t="shared" si="8"/>
        <v>-1</v>
      </c>
      <c r="N59" s="6">
        <v>0</v>
      </c>
      <c r="O59" s="8">
        <f t="shared" si="9"/>
        <v>-2</v>
      </c>
      <c r="P59" s="8">
        <f t="shared" si="10"/>
        <v>1</v>
      </c>
      <c r="Q59" s="6">
        <v>0</v>
      </c>
      <c r="R59" s="8">
        <f t="shared" si="11"/>
        <v>8</v>
      </c>
      <c r="S59" s="8">
        <f t="shared" si="12"/>
        <v>-1</v>
      </c>
      <c r="T59" s="6">
        <v>0</v>
      </c>
      <c r="U59" s="8">
        <f t="shared" si="13"/>
        <v>4</v>
      </c>
      <c r="V59" s="8">
        <f t="shared" si="15"/>
        <v>0</v>
      </c>
    </row>
    <row r="60" spans="1:22" ht="19.5" thickBot="1" x14ac:dyDescent="0.3">
      <c r="A60" s="6" t="s">
        <v>58</v>
      </c>
      <c r="B60" s="6">
        <v>140</v>
      </c>
      <c r="C60" s="8">
        <f t="shared" si="1"/>
        <v>126</v>
      </c>
      <c r="D60" s="8">
        <f t="shared" si="2"/>
        <v>12.6</v>
      </c>
      <c r="E60" s="6">
        <v>48366</v>
      </c>
      <c r="F60" s="8">
        <f t="shared" si="3"/>
        <v>10043.5</v>
      </c>
      <c r="G60" s="8">
        <f t="shared" si="4"/>
        <v>1.0966914173400306</v>
      </c>
      <c r="H60" s="6">
        <v>5</v>
      </c>
      <c r="I60" s="8">
        <f t="shared" si="5"/>
        <v>2</v>
      </c>
      <c r="J60" s="8">
        <f t="shared" si="14"/>
        <v>2</v>
      </c>
      <c r="K60" s="6">
        <v>0</v>
      </c>
      <c r="L60" s="8">
        <f t="shared" si="7"/>
        <v>14</v>
      </c>
      <c r="M60" s="8">
        <f t="shared" si="8"/>
        <v>-1</v>
      </c>
      <c r="N60" s="6">
        <v>4</v>
      </c>
      <c r="O60" s="8">
        <f t="shared" si="9"/>
        <v>2</v>
      </c>
      <c r="P60" s="8">
        <f t="shared" si="10"/>
        <v>-1</v>
      </c>
      <c r="Q60" s="6">
        <v>24</v>
      </c>
      <c r="R60" s="8">
        <f t="shared" si="11"/>
        <v>16</v>
      </c>
      <c r="S60" s="8">
        <f t="shared" si="12"/>
        <v>2</v>
      </c>
      <c r="T60" s="6">
        <v>16</v>
      </c>
      <c r="U60" s="8">
        <f t="shared" si="13"/>
        <v>12</v>
      </c>
      <c r="V60" s="8">
        <f t="shared" si="15"/>
        <v>4</v>
      </c>
    </row>
    <row r="61" spans="1:22" ht="19.5" thickBot="1" x14ac:dyDescent="0.3">
      <c r="A61" s="6" t="s">
        <v>59</v>
      </c>
      <c r="B61" s="6">
        <v>14</v>
      </c>
      <c r="C61" s="8">
        <f t="shared" si="1"/>
        <v>0</v>
      </c>
      <c r="D61" s="8">
        <f t="shared" si="2"/>
        <v>0</v>
      </c>
      <c r="E61" s="6">
        <v>47474</v>
      </c>
      <c r="F61" s="8">
        <f t="shared" si="3"/>
        <v>9151.5</v>
      </c>
      <c r="G61" s="8">
        <f t="shared" si="4"/>
        <v>0.99929023804324091</v>
      </c>
      <c r="H61" s="6">
        <v>4</v>
      </c>
      <c r="I61" s="8">
        <f t="shared" si="5"/>
        <v>1</v>
      </c>
      <c r="J61" s="8">
        <f t="shared" si="14"/>
        <v>1</v>
      </c>
      <c r="K61" s="6">
        <v>0</v>
      </c>
      <c r="L61" s="8">
        <f t="shared" si="7"/>
        <v>14</v>
      </c>
      <c r="M61" s="8">
        <f t="shared" si="8"/>
        <v>-1</v>
      </c>
      <c r="N61" s="6">
        <v>0</v>
      </c>
      <c r="O61" s="8">
        <f t="shared" si="9"/>
        <v>-2</v>
      </c>
      <c r="P61" s="8">
        <f t="shared" si="10"/>
        <v>1</v>
      </c>
      <c r="Q61" s="6">
        <v>0</v>
      </c>
      <c r="R61" s="8">
        <f t="shared" si="11"/>
        <v>8</v>
      </c>
      <c r="S61" s="8">
        <f t="shared" si="12"/>
        <v>-1</v>
      </c>
      <c r="T61" s="6">
        <v>0</v>
      </c>
      <c r="U61" s="8">
        <f t="shared" si="13"/>
        <v>4</v>
      </c>
      <c r="V61" s="8">
        <f t="shared" si="15"/>
        <v>0</v>
      </c>
    </row>
    <row r="62" spans="1:22" ht="19.5" thickBot="1" x14ac:dyDescent="0.3">
      <c r="A62" s="6" t="s">
        <v>60</v>
      </c>
      <c r="B62" s="6">
        <v>38</v>
      </c>
      <c r="C62" s="8">
        <f t="shared" si="1"/>
        <v>24</v>
      </c>
      <c r="D62" s="8">
        <f t="shared" si="2"/>
        <v>2.4</v>
      </c>
      <c r="E62" s="6">
        <v>48823</v>
      </c>
      <c r="F62" s="8">
        <f t="shared" si="3"/>
        <v>10500.5</v>
      </c>
      <c r="G62" s="8">
        <f t="shared" si="4"/>
        <v>1.1465931426075562</v>
      </c>
      <c r="H62" s="6">
        <v>5</v>
      </c>
      <c r="I62" s="8">
        <f t="shared" si="5"/>
        <v>2</v>
      </c>
      <c r="J62" s="8">
        <f t="shared" si="14"/>
        <v>2</v>
      </c>
      <c r="K62" s="6">
        <v>0</v>
      </c>
      <c r="L62" s="8">
        <f t="shared" si="7"/>
        <v>14</v>
      </c>
      <c r="M62" s="8">
        <f t="shared" si="8"/>
        <v>-1</v>
      </c>
      <c r="N62" s="6">
        <v>0</v>
      </c>
      <c r="O62" s="8">
        <f t="shared" si="9"/>
        <v>-2</v>
      </c>
      <c r="P62" s="8">
        <f t="shared" si="10"/>
        <v>1</v>
      </c>
      <c r="Q62" s="6">
        <v>0</v>
      </c>
      <c r="R62" s="8">
        <f t="shared" si="11"/>
        <v>8</v>
      </c>
      <c r="S62" s="8">
        <f t="shared" si="12"/>
        <v>-1</v>
      </c>
      <c r="T62" s="6">
        <v>0</v>
      </c>
      <c r="U62" s="8">
        <f t="shared" si="13"/>
        <v>4</v>
      </c>
      <c r="V62" s="8">
        <f t="shared" si="15"/>
        <v>0</v>
      </c>
    </row>
    <row r="63" spans="1:22" ht="19.5" thickBot="1" x14ac:dyDescent="0.3">
      <c r="A63" s="6" t="s">
        <v>61</v>
      </c>
      <c r="B63" s="6">
        <v>18</v>
      </c>
      <c r="C63" s="8">
        <f t="shared" si="1"/>
        <v>4</v>
      </c>
      <c r="D63" s="8">
        <f t="shared" si="2"/>
        <v>0.4</v>
      </c>
      <c r="E63" s="6">
        <v>45005</v>
      </c>
      <c r="F63" s="8">
        <f t="shared" si="3"/>
        <v>6682.5</v>
      </c>
      <c r="G63" s="8">
        <f t="shared" si="4"/>
        <v>0.72968988862196982</v>
      </c>
      <c r="H63" s="6">
        <v>3</v>
      </c>
      <c r="I63" s="8">
        <f t="shared" si="5"/>
        <v>0</v>
      </c>
      <c r="J63" s="8">
        <f t="shared" si="14"/>
        <v>0</v>
      </c>
      <c r="K63" s="6">
        <v>0</v>
      </c>
      <c r="L63" s="8">
        <f t="shared" si="7"/>
        <v>14</v>
      </c>
      <c r="M63" s="8">
        <f t="shared" si="8"/>
        <v>-1</v>
      </c>
      <c r="N63" s="6">
        <v>0</v>
      </c>
      <c r="O63" s="8">
        <f t="shared" si="9"/>
        <v>-2</v>
      </c>
      <c r="P63" s="8">
        <f t="shared" si="10"/>
        <v>1</v>
      </c>
      <c r="Q63" s="6">
        <v>6</v>
      </c>
      <c r="R63" s="8">
        <f t="shared" si="11"/>
        <v>2</v>
      </c>
      <c r="S63" s="8">
        <f t="shared" si="12"/>
        <v>-0.25</v>
      </c>
      <c r="T63" s="6">
        <v>0</v>
      </c>
      <c r="U63" s="8">
        <f t="shared" si="13"/>
        <v>4</v>
      </c>
      <c r="V63" s="8">
        <f t="shared" si="15"/>
        <v>0</v>
      </c>
    </row>
    <row r="64" spans="1:22" ht="19.5" thickBot="1" x14ac:dyDescent="0.3">
      <c r="A64" s="6" t="s">
        <v>62</v>
      </c>
      <c r="B64" s="6">
        <v>22</v>
      </c>
      <c r="C64" s="8">
        <f t="shared" si="1"/>
        <v>8</v>
      </c>
      <c r="D64" s="8">
        <f t="shared" si="2"/>
        <v>0.8</v>
      </c>
      <c r="E64" s="6">
        <v>45663</v>
      </c>
      <c r="F64" s="8">
        <f t="shared" si="3"/>
        <v>7340.5</v>
      </c>
      <c r="G64" s="8">
        <f t="shared" si="4"/>
        <v>0.80153963747543133</v>
      </c>
      <c r="H64" s="6">
        <v>4</v>
      </c>
      <c r="I64" s="8">
        <f t="shared" si="5"/>
        <v>1</v>
      </c>
      <c r="J64" s="8">
        <f t="shared" si="14"/>
        <v>1</v>
      </c>
      <c r="K64" s="6">
        <v>0</v>
      </c>
      <c r="L64" s="8">
        <f t="shared" si="7"/>
        <v>14</v>
      </c>
      <c r="M64" s="8">
        <f t="shared" si="8"/>
        <v>-1</v>
      </c>
      <c r="N64" s="6">
        <v>4</v>
      </c>
      <c r="O64" s="8">
        <f t="shared" si="9"/>
        <v>2</v>
      </c>
      <c r="P64" s="8">
        <f t="shared" si="10"/>
        <v>-1</v>
      </c>
      <c r="Q64" s="6">
        <v>0</v>
      </c>
      <c r="R64" s="8">
        <f t="shared" si="11"/>
        <v>8</v>
      </c>
      <c r="S64" s="8">
        <f t="shared" si="12"/>
        <v>-1</v>
      </c>
      <c r="T64" s="6">
        <v>0</v>
      </c>
      <c r="U64" s="8">
        <f t="shared" si="13"/>
        <v>4</v>
      </c>
      <c r="V64" s="8">
        <f t="shared" si="15"/>
        <v>0</v>
      </c>
    </row>
    <row r="65" spans="1:22" ht="19.5" thickBot="1" x14ac:dyDescent="0.3">
      <c r="A65" s="6" t="s">
        <v>63</v>
      </c>
      <c r="B65" s="6">
        <v>10</v>
      </c>
      <c r="C65" s="8">
        <f t="shared" si="1"/>
        <v>4</v>
      </c>
      <c r="D65" s="8">
        <f t="shared" si="2"/>
        <v>-0.4</v>
      </c>
      <c r="E65" s="6">
        <v>45474</v>
      </c>
      <c r="F65" s="8">
        <f t="shared" si="3"/>
        <v>7151.5</v>
      </c>
      <c r="G65" s="8">
        <f t="shared" si="4"/>
        <v>0.78090194365582</v>
      </c>
      <c r="H65" s="6">
        <v>3</v>
      </c>
      <c r="I65" s="8">
        <f t="shared" si="5"/>
        <v>0</v>
      </c>
      <c r="J65" s="8">
        <f t="shared" si="14"/>
        <v>0</v>
      </c>
      <c r="K65" s="6">
        <v>0</v>
      </c>
      <c r="L65" s="8">
        <f t="shared" si="7"/>
        <v>14</v>
      </c>
      <c r="M65" s="8">
        <f t="shared" si="8"/>
        <v>-1</v>
      </c>
      <c r="N65" s="6">
        <v>0</v>
      </c>
      <c r="O65" s="8">
        <f t="shared" si="9"/>
        <v>-2</v>
      </c>
      <c r="P65" s="8">
        <f t="shared" si="10"/>
        <v>1</v>
      </c>
      <c r="Q65" s="6">
        <v>0</v>
      </c>
      <c r="R65" s="8">
        <f t="shared" si="11"/>
        <v>8</v>
      </c>
      <c r="S65" s="8">
        <f t="shared" si="12"/>
        <v>-1</v>
      </c>
      <c r="T65" s="6">
        <v>2</v>
      </c>
      <c r="U65" s="8">
        <f t="shared" si="13"/>
        <v>2</v>
      </c>
      <c r="V65" s="8">
        <f t="shared" si="15"/>
        <v>0.5</v>
      </c>
    </row>
    <row r="66" spans="1:22" ht="19.5" thickBot="1" x14ac:dyDescent="0.3">
      <c r="A66" s="6" t="s">
        <v>64</v>
      </c>
      <c r="B66" s="6">
        <v>6</v>
      </c>
      <c r="C66" s="8">
        <f t="shared" si="1"/>
        <v>8</v>
      </c>
      <c r="D66" s="8">
        <f t="shared" si="2"/>
        <v>-0.8</v>
      </c>
      <c r="E66" s="6">
        <v>44695</v>
      </c>
      <c r="F66" s="8">
        <f t="shared" si="3"/>
        <v>6372.5</v>
      </c>
      <c r="G66" s="8">
        <f t="shared" si="4"/>
        <v>0.69583970299191966</v>
      </c>
      <c r="H66" s="6">
        <v>2</v>
      </c>
      <c r="I66" s="8">
        <f t="shared" si="5"/>
        <v>1</v>
      </c>
      <c r="J66" s="8">
        <f t="shared" si="14"/>
        <v>-1</v>
      </c>
      <c r="K66" s="6">
        <v>0</v>
      </c>
      <c r="L66" s="8">
        <f t="shared" si="7"/>
        <v>14</v>
      </c>
      <c r="M66" s="8">
        <f t="shared" si="8"/>
        <v>-1</v>
      </c>
      <c r="N66" s="6">
        <v>0</v>
      </c>
      <c r="O66" s="8">
        <f t="shared" si="9"/>
        <v>-2</v>
      </c>
      <c r="P66" s="8">
        <f t="shared" si="10"/>
        <v>1</v>
      </c>
      <c r="Q66" s="6">
        <v>0</v>
      </c>
      <c r="R66" s="8">
        <f t="shared" si="11"/>
        <v>8</v>
      </c>
      <c r="S66" s="8">
        <f t="shared" si="12"/>
        <v>-1</v>
      </c>
      <c r="T66" s="6">
        <v>0</v>
      </c>
      <c r="U66" s="8">
        <f t="shared" si="13"/>
        <v>4</v>
      </c>
      <c r="V66" s="8">
        <f t="shared" ref="V66:V97" si="16">(T66-MEDIAN($T$2:$T$111))/MEDIAN($U$2:$U$111)</f>
        <v>0</v>
      </c>
    </row>
    <row r="67" spans="1:22" ht="19.5" thickBot="1" x14ac:dyDescent="0.3">
      <c r="A67" s="6" t="s">
        <v>65</v>
      </c>
      <c r="B67" s="6">
        <v>24</v>
      </c>
      <c r="C67" s="8">
        <f t="shared" ref="C67:C111" si="17">ABS(B67-MEDIAN($B$2:$B$111))</f>
        <v>10</v>
      </c>
      <c r="D67" s="8">
        <f t="shared" ref="D67:D111" si="18">(B67-MEDIAN($B$2:$B$111))/MEDIAN($C$2:$C$111)</f>
        <v>1</v>
      </c>
      <c r="E67" s="6">
        <v>31518</v>
      </c>
      <c r="F67" s="8">
        <f t="shared" ref="F67:F111" si="19">ABS(E67-MEDIAN($E$2:$E$111))</f>
        <v>6804.5</v>
      </c>
      <c r="G67" s="8">
        <f t="shared" ref="G67:G111" si="20">(E67-MEDIAN($E$2:$E$111))/MEDIAN($F$2:$F$111)</f>
        <v>-0.74301157457960254</v>
      </c>
      <c r="H67" s="6">
        <v>4</v>
      </c>
      <c r="I67" s="8">
        <f t="shared" ref="I67:I111" si="21">ABS(H67-MEDIAN($H$2:$H$111))</f>
        <v>1</v>
      </c>
      <c r="J67" s="8">
        <f t="shared" ref="J67:J111" si="22">(H67-MEDIAN($H$2:$H$111))/MEDIAN($I$2:$I$111)</f>
        <v>1</v>
      </c>
      <c r="K67" s="6">
        <v>0</v>
      </c>
      <c r="L67" s="8">
        <f t="shared" ref="L67:L111" si="23">ABS(K67-MEDIAN($B$2:$B$111))</f>
        <v>14</v>
      </c>
      <c r="M67" s="8">
        <f t="shared" ref="M67:M111" si="24">(K67-MEDIAN($B$2:$B$111))/MEDIAN($L$2:$L$111)</f>
        <v>-1</v>
      </c>
      <c r="N67" s="6">
        <v>0</v>
      </c>
      <c r="O67" s="8">
        <f t="shared" ref="O67:O111" si="25">N67-2</f>
        <v>-2</v>
      </c>
      <c r="P67" s="8">
        <f t="shared" ref="P67:P111" si="26">(N67-2)/MEDIAN($O$2:$O$111)</f>
        <v>1</v>
      </c>
      <c r="Q67" s="6">
        <v>8</v>
      </c>
      <c r="R67" s="8">
        <f t="shared" ref="R67:R111" si="27">ABS(Q67-8)</f>
        <v>0</v>
      </c>
      <c r="S67" s="8">
        <f t="shared" ref="S67:S111" si="28">(Q67-8)/MEDIAN($R$2:$R$111)</f>
        <v>0</v>
      </c>
      <c r="T67" s="6">
        <v>2</v>
      </c>
      <c r="U67" s="8">
        <f t="shared" ref="U67:U111" si="29">ABS(T67-4)</f>
        <v>2</v>
      </c>
      <c r="V67" s="8">
        <f t="shared" si="16"/>
        <v>0.5</v>
      </c>
    </row>
    <row r="68" spans="1:22" ht="19.5" thickBot="1" x14ac:dyDescent="0.3">
      <c r="A68" s="6" t="s">
        <v>66</v>
      </c>
      <c r="B68" s="6">
        <v>136</v>
      </c>
      <c r="C68" s="8">
        <f t="shared" si="17"/>
        <v>122</v>
      </c>
      <c r="D68" s="8">
        <f t="shared" si="18"/>
        <v>12.2</v>
      </c>
      <c r="E68" s="6">
        <v>32246</v>
      </c>
      <c r="F68" s="8">
        <f t="shared" si="19"/>
        <v>6076.5</v>
      </c>
      <c r="G68" s="8">
        <f t="shared" si="20"/>
        <v>-0.66351823542258137</v>
      </c>
      <c r="H68" s="6">
        <v>5</v>
      </c>
      <c r="I68" s="8">
        <f t="shared" si="21"/>
        <v>2</v>
      </c>
      <c r="J68" s="8">
        <f t="shared" si="22"/>
        <v>2</v>
      </c>
      <c r="K68" s="6">
        <v>0</v>
      </c>
      <c r="L68" s="8">
        <f t="shared" si="23"/>
        <v>14</v>
      </c>
      <c r="M68" s="8">
        <f t="shared" si="24"/>
        <v>-1</v>
      </c>
      <c r="N68" s="6">
        <v>2</v>
      </c>
      <c r="O68" s="8">
        <f t="shared" si="25"/>
        <v>0</v>
      </c>
      <c r="P68" s="8">
        <f t="shared" si="26"/>
        <v>0</v>
      </c>
      <c r="Q68" s="6">
        <v>14</v>
      </c>
      <c r="R68" s="8">
        <f t="shared" si="27"/>
        <v>6</v>
      </c>
      <c r="S68" s="8">
        <f t="shared" si="28"/>
        <v>0.75</v>
      </c>
      <c r="T68" s="6">
        <v>6</v>
      </c>
      <c r="U68" s="8">
        <f t="shared" si="29"/>
        <v>2</v>
      </c>
      <c r="V68" s="8">
        <f t="shared" si="16"/>
        <v>1.5</v>
      </c>
    </row>
    <row r="69" spans="1:22" ht="19.5" thickBot="1" x14ac:dyDescent="0.3">
      <c r="A69" s="6" t="s">
        <v>67</v>
      </c>
      <c r="B69" s="6">
        <v>8</v>
      </c>
      <c r="C69" s="8">
        <f t="shared" si="17"/>
        <v>6</v>
      </c>
      <c r="D69" s="8">
        <f t="shared" si="18"/>
        <v>-0.6</v>
      </c>
      <c r="E69" s="6">
        <v>28661</v>
      </c>
      <c r="F69" s="8">
        <f t="shared" si="19"/>
        <v>9661.5</v>
      </c>
      <c r="G69" s="8">
        <f t="shared" si="20"/>
        <v>-1.0549792531120332</v>
      </c>
      <c r="H69" s="6">
        <v>2</v>
      </c>
      <c r="I69" s="8">
        <f t="shared" si="21"/>
        <v>1</v>
      </c>
      <c r="J69" s="8">
        <f t="shared" si="22"/>
        <v>-1</v>
      </c>
      <c r="K69" s="6">
        <v>0</v>
      </c>
      <c r="L69" s="8">
        <f t="shared" si="23"/>
        <v>14</v>
      </c>
      <c r="M69" s="8">
        <f t="shared" si="24"/>
        <v>-1</v>
      </c>
      <c r="N69" s="6">
        <v>0</v>
      </c>
      <c r="O69" s="8">
        <f t="shared" si="25"/>
        <v>-2</v>
      </c>
      <c r="P69" s="8">
        <f t="shared" si="26"/>
        <v>1</v>
      </c>
      <c r="Q69" s="6">
        <v>0</v>
      </c>
      <c r="R69" s="8">
        <f t="shared" si="27"/>
        <v>8</v>
      </c>
      <c r="S69" s="8">
        <f t="shared" si="28"/>
        <v>-1</v>
      </c>
      <c r="T69" s="6">
        <v>0</v>
      </c>
      <c r="U69" s="8">
        <f t="shared" si="29"/>
        <v>4</v>
      </c>
      <c r="V69" s="8">
        <f t="shared" si="16"/>
        <v>0</v>
      </c>
    </row>
    <row r="70" spans="1:22" ht="19.5" thickBot="1" x14ac:dyDescent="0.3">
      <c r="A70" s="6" t="s">
        <v>68</v>
      </c>
      <c r="B70" s="6">
        <v>2</v>
      </c>
      <c r="C70" s="8">
        <f t="shared" si="17"/>
        <v>12</v>
      </c>
      <c r="D70" s="8">
        <f t="shared" si="18"/>
        <v>-1.2</v>
      </c>
      <c r="E70" s="6">
        <v>28597</v>
      </c>
      <c r="F70" s="8">
        <f t="shared" si="19"/>
        <v>9725.5</v>
      </c>
      <c r="G70" s="8">
        <f t="shared" si="20"/>
        <v>-1.0619676785324306</v>
      </c>
      <c r="H70" s="6">
        <v>1</v>
      </c>
      <c r="I70" s="8">
        <f t="shared" si="21"/>
        <v>2</v>
      </c>
      <c r="J70" s="8">
        <f t="shared" si="22"/>
        <v>-2</v>
      </c>
      <c r="K70" s="6">
        <v>0</v>
      </c>
      <c r="L70" s="8">
        <f t="shared" si="23"/>
        <v>14</v>
      </c>
      <c r="M70" s="8">
        <f t="shared" si="24"/>
        <v>-1</v>
      </c>
      <c r="N70" s="6">
        <v>0</v>
      </c>
      <c r="O70" s="8">
        <f t="shared" si="25"/>
        <v>-2</v>
      </c>
      <c r="P70" s="8">
        <f t="shared" si="26"/>
        <v>1</v>
      </c>
      <c r="Q70" s="6">
        <v>0</v>
      </c>
      <c r="R70" s="8">
        <f t="shared" si="27"/>
        <v>8</v>
      </c>
      <c r="S70" s="8">
        <f t="shared" si="28"/>
        <v>-1</v>
      </c>
      <c r="T70" s="6">
        <v>0</v>
      </c>
      <c r="U70" s="8">
        <f t="shared" si="29"/>
        <v>4</v>
      </c>
      <c r="V70" s="8">
        <f t="shared" si="16"/>
        <v>0</v>
      </c>
    </row>
    <row r="71" spans="1:22" ht="19.5" thickBot="1" x14ac:dyDescent="0.3">
      <c r="A71" s="6" t="s">
        <v>69</v>
      </c>
      <c r="B71" s="6">
        <v>2</v>
      </c>
      <c r="C71" s="8">
        <f t="shared" si="17"/>
        <v>12</v>
      </c>
      <c r="D71" s="8">
        <f t="shared" si="18"/>
        <v>-1.2</v>
      </c>
      <c r="E71" s="6">
        <v>28597</v>
      </c>
      <c r="F71" s="8">
        <f t="shared" si="19"/>
        <v>9725.5</v>
      </c>
      <c r="G71" s="8">
        <f t="shared" si="20"/>
        <v>-1.0619676785324306</v>
      </c>
      <c r="H71" s="6">
        <v>1</v>
      </c>
      <c r="I71" s="8">
        <f t="shared" si="21"/>
        <v>2</v>
      </c>
      <c r="J71" s="8">
        <f t="shared" si="22"/>
        <v>-2</v>
      </c>
      <c r="K71" s="6">
        <v>0</v>
      </c>
      <c r="L71" s="8">
        <f t="shared" si="23"/>
        <v>14</v>
      </c>
      <c r="M71" s="8">
        <f t="shared" si="24"/>
        <v>-1</v>
      </c>
      <c r="N71" s="6">
        <v>0</v>
      </c>
      <c r="O71" s="8">
        <f t="shared" si="25"/>
        <v>-2</v>
      </c>
      <c r="P71" s="8">
        <f t="shared" si="26"/>
        <v>1</v>
      </c>
      <c r="Q71" s="6">
        <v>0</v>
      </c>
      <c r="R71" s="8">
        <f t="shared" si="27"/>
        <v>8</v>
      </c>
      <c r="S71" s="8">
        <f t="shared" si="28"/>
        <v>-1</v>
      </c>
      <c r="T71" s="6">
        <v>0</v>
      </c>
      <c r="U71" s="8">
        <f t="shared" si="29"/>
        <v>4</v>
      </c>
      <c r="V71" s="8">
        <f t="shared" si="16"/>
        <v>0</v>
      </c>
    </row>
    <row r="72" spans="1:22" ht="19.5" thickBot="1" x14ac:dyDescent="0.3">
      <c r="A72" s="6" t="s">
        <v>70</v>
      </c>
      <c r="B72" s="6">
        <v>4</v>
      </c>
      <c r="C72" s="8">
        <f t="shared" si="17"/>
        <v>10</v>
      </c>
      <c r="D72" s="8">
        <f t="shared" si="18"/>
        <v>-1</v>
      </c>
      <c r="E72" s="6">
        <v>28646</v>
      </c>
      <c r="F72" s="8">
        <f t="shared" si="19"/>
        <v>9676.5</v>
      </c>
      <c r="G72" s="8">
        <f t="shared" si="20"/>
        <v>-1.0566171653199388</v>
      </c>
      <c r="H72" s="6">
        <v>1</v>
      </c>
      <c r="I72" s="8">
        <f t="shared" si="21"/>
        <v>2</v>
      </c>
      <c r="J72" s="8">
        <f t="shared" si="22"/>
        <v>-2</v>
      </c>
      <c r="K72" s="6">
        <v>0</v>
      </c>
      <c r="L72" s="8">
        <f t="shared" si="23"/>
        <v>14</v>
      </c>
      <c r="M72" s="8">
        <f t="shared" si="24"/>
        <v>-1</v>
      </c>
      <c r="N72" s="6">
        <v>0</v>
      </c>
      <c r="O72" s="8">
        <f t="shared" si="25"/>
        <v>-2</v>
      </c>
      <c r="P72" s="8">
        <f t="shared" si="26"/>
        <v>1</v>
      </c>
      <c r="Q72" s="6">
        <v>0</v>
      </c>
      <c r="R72" s="8">
        <f t="shared" si="27"/>
        <v>8</v>
      </c>
      <c r="S72" s="8">
        <f t="shared" si="28"/>
        <v>-1</v>
      </c>
      <c r="T72" s="6">
        <v>0</v>
      </c>
      <c r="U72" s="8">
        <f t="shared" si="29"/>
        <v>4</v>
      </c>
      <c r="V72" s="8">
        <f t="shared" si="16"/>
        <v>0</v>
      </c>
    </row>
    <row r="73" spans="1:22" ht="19.5" thickBot="1" x14ac:dyDescent="0.3">
      <c r="A73" s="6" t="s">
        <v>71</v>
      </c>
      <c r="B73" s="6">
        <v>8</v>
      </c>
      <c r="C73" s="8">
        <f t="shared" si="17"/>
        <v>6</v>
      </c>
      <c r="D73" s="8">
        <f t="shared" si="18"/>
        <v>-0.6</v>
      </c>
      <c r="E73" s="6">
        <v>28618</v>
      </c>
      <c r="F73" s="8">
        <f t="shared" si="19"/>
        <v>9704.5</v>
      </c>
      <c r="G73" s="8">
        <f t="shared" si="20"/>
        <v>-1.0596746014413627</v>
      </c>
      <c r="H73" s="6">
        <v>2</v>
      </c>
      <c r="I73" s="8">
        <f t="shared" si="21"/>
        <v>1</v>
      </c>
      <c r="J73" s="8">
        <f t="shared" si="22"/>
        <v>-1</v>
      </c>
      <c r="K73" s="6">
        <v>0</v>
      </c>
      <c r="L73" s="8">
        <f t="shared" si="23"/>
        <v>14</v>
      </c>
      <c r="M73" s="8">
        <f t="shared" si="24"/>
        <v>-1</v>
      </c>
      <c r="N73" s="6">
        <v>2</v>
      </c>
      <c r="O73" s="8">
        <f t="shared" si="25"/>
        <v>0</v>
      </c>
      <c r="P73" s="8">
        <f t="shared" si="26"/>
        <v>0</v>
      </c>
      <c r="Q73" s="6">
        <v>0</v>
      </c>
      <c r="R73" s="8">
        <f t="shared" si="27"/>
        <v>8</v>
      </c>
      <c r="S73" s="8">
        <f t="shared" si="28"/>
        <v>-1</v>
      </c>
      <c r="T73" s="6">
        <v>0</v>
      </c>
      <c r="U73" s="8">
        <f t="shared" si="29"/>
        <v>4</v>
      </c>
      <c r="V73" s="8">
        <f t="shared" si="16"/>
        <v>0</v>
      </c>
    </row>
    <row r="74" spans="1:22" ht="19.5" thickBot="1" x14ac:dyDescent="0.3">
      <c r="A74" s="6" t="s">
        <v>72</v>
      </c>
      <c r="B74" s="6">
        <v>6</v>
      </c>
      <c r="C74" s="8">
        <f t="shared" si="17"/>
        <v>8</v>
      </c>
      <c r="D74" s="8">
        <f t="shared" si="18"/>
        <v>-0.8</v>
      </c>
      <c r="E74" s="6">
        <v>28721</v>
      </c>
      <c r="F74" s="8">
        <f t="shared" si="19"/>
        <v>9601.5</v>
      </c>
      <c r="G74" s="8">
        <f t="shared" si="20"/>
        <v>-1.0484276042804106</v>
      </c>
      <c r="H74" s="6">
        <v>3</v>
      </c>
      <c r="I74" s="8">
        <f t="shared" si="21"/>
        <v>0</v>
      </c>
      <c r="J74" s="8">
        <f t="shared" si="22"/>
        <v>0</v>
      </c>
      <c r="K74" s="6">
        <v>0</v>
      </c>
      <c r="L74" s="8">
        <f t="shared" si="23"/>
        <v>14</v>
      </c>
      <c r="M74" s="8">
        <f t="shared" si="24"/>
        <v>-1</v>
      </c>
      <c r="N74" s="6">
        <v>0</v>
      </c>
      <c r="O74" s="8">
        <f t="shared" si="25"/>
        <v>-2</v>
      </c>
      <c r="P74" s="8">
        <f t="shared" si="26"/>
        <v>1</v>
      </c>
      <c r="Q74" s="6">
        <v>0</v>
      </c>
      <c r="R74" s="8">
        <f t="shared" si="27"/>
        <v>8</v>
      </c>
      <c r="S74" s="8">
        <f t="shared" si="28"/>
        <v>-1</v>
      </c>
      <c r="T74" s="6">
        <v>0</v>
      </c>
      <c r="U74" s="8">
        <f t="shared" si="29"/>
        <v>4</v>
      </c>
      <c r="V74" s="8">
        <f t="shared" si="16"/>
        <v>0</v>
      </c>
    </row>
    <row r="75" spans="1:22" ht="19.5" thickBot="1" x14ac:dyDescent="0.3">
      <c r="A75" s="6" t="s">
        <v>73</v>
      </c>
      <c r="B75" s="6">
        <v>2</v>
      </c>
      <c r="C75" s="8">
        <f t="shared" si="17"/>
        <v>12</v>
      </c>
      <c r="D75" s="8">
        <f t="shared" si="18"/>
        <v>-1.2</v>
      </c>
      <c r="E75" s="6">
        <v>28597</v>
      </c>
      <c r="F75" s="8">
        <f t="shared" si="19"/>
        <v>9725.5</v>
      </c>
      <c r="G75" s="8">
        <f t="shared" si="20"/>
        <v>-1.0619676785324306</v>
      </c>
      <c r="H75" s="6">
        <v>1</v>
      </c>
      <c r="I75" s="8">
        <f t="shared" si="21"/>
        <v>2</v>
      </c>
      <c r="J75" s="8">
        <f t="shared" si="22"/>
        <v>-2</v>
      </c>
      <c r="K75" s="6">
        <v>0</v>
      </c>
      <c r="L75" s="8">
        <f t="shared" si="23"/>
        <v>14</v>
      </c>
      <c r="M75" s="8">
        <f t="shared" si="24"/>
        <v>-1</v>
      </c>
      <c r="N75" s="6">
        <v>0</v>
      </c>
      <c r="O75" s="8">
        <f t="shared" si="25"/>
        <v>-2</v>
      </c>
      <c r="P75" s="8">
        <f t="shared" si="26"/>
        <v>1</v>
      </c>
      <c r="Q75" s="6">
        <v>0</v>
      </c>
      <c r="R75" s="8">
        <f t="shared" si="27"/>
        <v>8</v>
      </c>
      <c r="S75" s="8">
        <f t="shared" si="28"/>
        <v>-1</v>
      </c>
      <c r="T75" s="6">
        <v>0</v>
      </c>
      <c r="U75" s="8">
        <f t="shared" si="29"/>
        <v>4</v>
      </c>
      <c r="V75" s="8">
        <f t="shared" si="16"/>
        <v>0</v>
      </c>
    </row>
    <row r="76" spans="1:22" ht="19.5" thickBot="1" x14ac:dyDescent="0.3">
      <c r="A76" s="6" t="s">
        <v>74</v>
      </c>
      <c r="B76" s="6">
        <v>12</v>
      </c>
      <c r="C76" s="8">
        <f t="shared" si="17"/>
        <v>2</v>
      </c>
      <c r="D76" s="8">
        <f t="shared" si="18"/>
        <v>-0.2</v>
      </c>
      <c r="E76" s="6">
        <v>28662</v>
      </c>
      <c r="F76" s="8">
        <f t="shared" si="19"/>
        <v>9660.5</v>
      </c>
      <c r="G76" s="8">
        <f t="shared" si="20"/>
        <v>-1.0548700589648394</v>
      </c>
      <c r="H76" s="6">
        <v>3</v>
      </c>
      <c r="I76" s="8">
        <f t="shared" si="21"/>
        <v>0</v>
      </c>
      <c r="J76" s="8">
        <f t="shared" si="22"/>
        <v>0</v>
      </c>
      <c r="K76" s="6">
        <v>0</v>
      </c>
      <c r="L76" s="8">
        <f t="shared" si="23"/>
        <v>14</v>
      </c>
      <c r="M76" s="8">
        <f t="shared" si="24"/>
        <v>-1</v>
      </c>
      <c r="N76" s="6">
        <v>0</v>
      </c>
      <c r="O76" s="8">
        <f t="shared" si="25"/>
        <v>-2</v>
      </c>
      <c r="P76" s="8">
        <f t="shared" si="26"/>
        <v>1</v>
      </c>
      <c r="Q76" s="6">
        <v>0</v>
      </c>
      <c r="R76" s="8">
        <f t="shared" si="27"/>
        <v>8</v>
      </c>
      <c r="S76" s="8">
        <f t="shared" si="28"/>
        <v>-1</v>
      </c>
      <c r="T76" s="6">
        <v>0</v>
      </c>
      <c r="U76" s="8">
        <f t="shared" si="29"/>
        <v>4</v>
      </c>
      <c r="V76" s="8">
        <f t="shared" si="16"/>
        <v>0</v>
      </c>
    </row>
    <row r="77" spans="1:22" ht="19.5" thickBot="1" x14ac:dyDescent="0.3">
      <c r="A77" s="6" t="s">
        <v>75</v>
      </c>
      <c r="B77" s="6">
        <v>2</v>
      </c>
      <c r="C77" s="8">
        <f t="shared" si="17"/>
        <v>12</v>
      </c>
      <c r="D77" s="8">
        <f t="shared" si="18"/>
        <v>-1.2</v>
      </c>
      <c r="E77" s="6">
        <v>28597</v>
      </c>
      <c r="F77" s="8">
        <f t="shared" si="19"/>
        <v>9725.5</v>
      </c>
      <c r="G77" s="8">
        <f t="shared" si="20"/>
        <v>-1.0619676785324306</v>
      </c>
      <c r="H77" s="6">
        <v>1</v>
      </c>
      <c r="I77" s="8">
        <f t="shared" si="21"/>
        <v>2</v>
      </c>
      <c r="J77" s="8">
        <f t="shared" si="22"/>
        <v>-2</v>
      </c>
      <c r="K77" s="6">
        <v>0</v>
      </c>
      <c r="L77" s="8">
        <f t="shared" si="23"/>
        <v>14</v>
      </c>
      <c r="M77" s="8">
        <f t="shared" si="24"/>
        <v>-1</v>
      </c>
      <c r="N77" s="6">
        <v>0</v>
      </c>
      <c r="O77" s="8">
        <f t="shared" si="25"/>
        <v>-2</v>
      </c>
      <c r="P77" s="8">
        <f t="shared" si="26"/>
        <v>1</v>
      </c>
      <c r="Q77" s="6">
        <v>0</v>
      </c>
      <c r="R77" s="8">
        <f t="shared" si="27"/>
        <v>8</v>
      </c>
      <c r="S77" s="8">
        <f t="shared" si="28"/>
        <v>-1</v>
      </c>
      <c r="T77" s="6">
        <v>0</v>
      </c>
      <c r="U77" s="8">
        <f t="shared" si="29"/>
        <v>4</v>
      </c>
      <c r="V77" s="8">
        <f t="shared" si="16"/>
        <v>0</v>
      </c>
    </row>
    <row r="78" spans="1:22" ht="19.5" thickBot="1" x14ac:dyDescent="0.3">
      <c r="A78" s="6" t="s">
        <v>76</v>
      </c>
      <c r="B78" s="6">
        <v>12</v>
      </c>
      <c r="C78" s="8">
        <f t="shared" si="17"/>
        <v>2</v>
      </c>
      <c r="D78" s="8">
        <f t="shared" si="18"/>
        <v>-0.2</v>
      </c>
      <c r="E78" s="6">
        <v>28656</v>
      </c>
      <c r="F78" s="8">
        <f t="shared" si="19"/>
        <v>9666.5</v>
      </c>
      <c r="G78" s="8">
        <f t="shared" si="20"/>
        <v>-1.0555252238480017</v>
      </c>
      <c r="H78" s="6">
        <v>3</v>
      </c>
      <c r="I78" s="8">
        <f t="shared" si="21"/>
        <v>0</v>
      </c>
      <c r="J78" s="8">
        <f t="shared" si="22"/>
        <v>0</v>
      </c>
      <c r="K78" s="6">
        <v>0</v>
      </c>
      <c r="L78" s="8">
        <f t="shared" si="23"/>
        <v>14</v>
      </c>
      <c r="M78" s="8">
        <f t="shared" si="24"/>
        <v>-1</v>
      </c>
      <c r="N78" s="6">
        <v>2</v>
      </c>
      <c r="O78" s="8">
        <f t="shared" si="25"/>
        <v>0</v>
      </c>
      <c r="P78" s="8">
        <f t="shared" si="26"/>
        <v>0</v>
      </c>
      <c r="Q78" s="6">
        <v>0</v>
      </c>
      <c r="R78" s="8">
        <f t="shared" si="27"/>
        <v>8</v>
      </c>
      <c r="S78" s="8">
        <f t="shared" si="28"/>
        <v>-1</v>
      </c>
      <c r="T78" s="6">
        <v>0</v>
      </c>
      <c r="U78" s="8">
        <f t="shared" si="29"/>
        <v>4</v>
      </c>
      <c r="V78" s="8">
        <f t="shared" si="16"/>
        <v>0</v>
      </c>
    </row>
    <row r="79" spans="1:22" ht="19.5" thickBot="1" x14ac:dyDescent="0.3">
      <c r="A79" s="6" t="s">
        <v>77</v>
      </c>
      <c r="B79" s="6">
        <v>14</v>
      </c>
      <c r="C79" s="8">
        <f t="shared" si="17"/>
        <v>0</v>
      </c>
      <c r="D79" s="8">
        <f t="shared" si="18"/>
        <v>0</v>
      </c>
      <c r="E79" s="6">
        <v>28666</v>
      </c>
      <c r="F79" s="8">
        <f t="shared" si="19"/>
        <v>9656.5</v>
      </c>
      <c r="G79" s="8">
        <f t="shared" si="20"/>
        <v>-1.0544332823760647</v>
      </c>
      <c r="H79" s="6">
        <v>4</v>
      </c>
      <c r="I79" s="8">
        <f t="shared" si="21"/>
        <v>1</v>
      </c>
      <c r="J79" s="8">
        <f t="shared" si="22"/>
        <v>1</v>
      </c>
      <c r="K79" s="6">
        <v>0</v>
      </c>
      <c r="L79" s="8">
        <f t="shared" si="23"/>
        <v>14</v>
      </c>
      <c r="M79" s="8">
        <f t="shared" si="24"/>
        <v>-1</v>
      </c>
      <c r="N79" s="6">
        <v>0</v>
      </c>
      <c r="O79" s="8">
        <f t="shared" si="25"/>
        <v>-2</v>
      </c>
      <c r="P79" s="8">
        <f t="shared" si="26"/>
        <v>1</v>
      </c>
      <c r="Q79" s="6">
        <v>0</v>
      </c>
      <c r="R79" s="8">
        <f t="shared" si="27"/>
        <v>8</v>
      </c>
      <c r="S79" s="8">
        <f t="shared" si="28"/>
        <v>-1</v>
      </c>
      <c r="T79" s="6">
        <v>0</v>
      </c>
      <c r="U79" s="8">
        <f t="shared" si="29"/>
        <v>4</v>
      </c>
      <c r="V79" s="8">
        <f t="shared" si="16"/>
        <v>0</v>
      </c>
    </row>
    <row r="80" spans="1:22" ht="19.5" thickBot="1" x14ac:dyDescent="0.3">
      <c r="A80" s="6" t="s">
        <v>78</v>
      </c>
      <c r="B80" s="6">
        <v>6</v>
      </c>
      <c r="C80" s="8">
        <f t="shared" si="17"/>
        <v>8</v>
      </c>
      <c r="D80" s="8">
        <f t="shared" si="18"/>
        <v>-0.8</v>
      </c>
      <c r="E80" s="6">
        <v>28669</v>
      </c>
      <c r="F80" s="8">
        <f t="shared" si="19"/>
        <v>9653.5</v>
      </c>
      <c r="G80" s="8">
        <f t="shared" si="20"/>
        <v>-1.0541056999344836</v>
      </c>
      <c r="H80" s="6">
        <v>1</v>
      </c>
      <c r="I80" s="8">
        <f t="shared" si="21"/>
        <v>2</v>
      </c>
      <c r="J80" s="8">
        <f t="shared" si="22"/>
        <v>-2</v>
      </c>
      <c r="K80" s="6">
        <v>0</v>
      </c>
      <c r="L80" s="8">
        <f t="shared" si="23"/>
        <v>14</v>
      </c>
      <c r="M80" s="8">
        <f t="shared" si="24"/>
        <v>-1</v>
      </c>
      <c r="N80" s="6">
        <v>0</v>
      </c>
      <c r="O80" s="8">
        <f t="shared" si="25"/>
        <v>-2</v>
      </c>
      <c r="P80" s="8">
        <f t="shared" si="26"/>
        <v>1</v>
      </c>
      <c r="Q80" s="6">
        <v>0</v>
      </c>
      <c r="R80" s="8">
        <f t="shared" si="27"/>
        <v>8</v>
      </c>
      <c r="S80" s="8">
        <f t="shared" si="28"/>
        <v>-1</v>
      </c>
      <c r="T80" s="6">
        <v>0</v>
      </c>
      <c r="U80" s="8">
        <f t="shared" si="29"/>
        <v>4</v>
      </c>
      <c r="V80" s="8">
        <f t="shared" si="16"/>
        <v>0</v>
      </c>
    </row>
    <row r="81" spans="1:22" ht="19.5" thickBot="1" x14ac:dyDescent="0.3">
      <c r="A81" s="6" t="s">
        <v>79</v>
      </c>
      <c r="B81" s="6">
        <v>2</v>
      </c>
      <c r="C81" s="8">
        <f t="shared" si="17"/>
        <v>12</v>
      </c>
      <c r="D81" s="8">
        <f t="shared" si="18"/>
        <v>-1.2</v>
      </c>
      <c r="E81" s="6">
        <v>28597</v>
      </c>
      <c r="F81" s="8">
        <f t="shared" si="19"/>
        <v>9725.5</v>
      </c>
      <c r="G81" s="8">
        <f t="shared" si="20"/>
        <v>-1.0619676785324306</v>
      </c>
      <c r="H81" s="6">
        <v>1</v>
      </c>
      <c r="I81" s="8">
        <f t="shared" si="21"/>
        <v>2</v>
      </c>
      <c r="J81" s="8">
        <f t="shared" si="22"/>
        <v>-2</v>
      </c>
      <c r="K81" s="6">
        <v>0</v>
      </c>
      <c r="L81" s="8">
        <f t="shared" si="23"/>
        <v>14</v>
      </c>
      <c r="M81" s="8">
        <f t="shared" si="24"/>
        <v>-1</v>
      </c>
      <c r="N81" s="6">
        <v>0</v>
      </c>
      <c r="O81" s="8">
        <f t="shared" si="25"/>
        <v>-2</v>
      </c>
      <c r="P81" s="8">
        <f t="shared" si="26"/>
        <v>1</v>
      </c>
      <c r="Q81" s="6">
        <v>0</v>
      </c>
      <c r="R81" s="8">
        <f t="shared" si="27"/>
        <v>8</v>
      </c>
      <c r="S81" s="8">
        <f t="shared" si="28"/>
        <v>-1</v>
      </c>
      <c r="T81" s="6">
        <v>0</v>
      </c>
      <c r="U81" s="8">
        <f t="shared" si="29"/>
        <v>4</v>
      </c>
      <c r="V81" s="8">
        <f t="shared" si="16"/>
        <v>0</v>
      </c>
    </row>
    <row r="82" spans="1:22" ht="19.5" thickBot="1" x14ac:dyDescent="0.3">
      <c r="A82" s="6" t="s">
        <v>80</v>
      </c>
      <c r="B82" s="6">
        <v>12</v>
      </c>
      <c r="C82" s="8">
        <f t="shared" si="17"/>
        <v>2</v>
      </c>
      <c r="D82" s="8">
        <f t="shared" si="18"/>
        <v>-0.2</v>
      </c>
      <c r="E82" s="6">
        <v>29158</v>
      </c>
      <c r="F82" s="8">
        <f t="shared" si="19"/>
        <v>9164.5</v>
      </c>
      <c r="G82" s="8">
        <f t="shared" si="20"/>
        <v>-1.0007097619567591</v>
      </c>
      <c r="H82" s="6">
        <v>4</v>
      </c>
      <c r="I82" s="8">
        <f t="shared" si="21"/>
        <v>1</v>
      </c>
      <c r="J82" s="8">
        <f t="shared" si="22"/>
        <v>1</v>
      </c>
      <c r="K82" s="6">
        <v>0</v>
      </c>
      <c r="L82" s="8">
        <f t="shared" si="23"/>
        <v>14</v>
      </c>
      <c r="M82" s="8">
        <f t="shared" si="24"/>
        <v>-1</v>
      </c>
      <c r="N82" s="6">
        <v>0</v>
      </c>
      <c r="O82" s="8">
        <f t="shared" si="25"/>
        <v>-2</v>
      </c>
      <c r="P82" s="8">
        <f t="shared" si="26"/>
        <v>1</v>
      </c>
      <c r="Q82" s="6">
        <v>0</v>
      </c>
      <c r="R82" s="8">
        <f t="shared" si="27"/>
        <v>8</v>
      </c>
      <c r="S82" s="8">
        <f t="shared" si="28"/>
        <v>-1</v>
      </c>
      <c r="T82" s="6">
        <v>0</v>
      </c>
      <c r="U82" s="8">
        <f t="shared" si="29"/>
        <v>4</v>
      </c>
      <c r="V82" s="8">
        <f t="shared" si="16"/>
        <v>0</v>
      </c>
    </row>
    <row r="83" spans="1:22" ht="19.5" thickBot="1" x14ac:dyDescent="0.3">
      <c r="A83" s="6" t="s">
        <v>81</v>
      </c>
      <c r="B83" s="6">
        <v>10</v>
      </c>
      <c r="C83" s="8">
        <f t="shared" si="17"/>
        <v>4</v>
      </c>
      <c r="D83" s="8">
        <f t="shared" si="18"/>
        <v>-0.4</v>
      </c>
      <c r="E83" s="6">
        <v>28708</v>
      </c>
      <c r="F83" s="8">
        <f t="shared" si="19"/>
        <v>9614.5</v>
      </c>
      <c r="G83" s="8">
        <f t="shared" si="20"/>
        <v>-1.0498471281939288</v>
      </c>
      <c r="H83" s="6">
        <v>2</v>
      </c>
      <c r="I83" s="8">
        <f t="shared" si="21"/>
        <v>1</v>
      </c>
      <c r="J83" s="8">
        <f t="shared" si="22"/>
        <v>-1</v>
      </c>
      <c r="K83" s="6">
        <v>0</v>
      </c>
      <c r="L83" s="8">
        <f t="shared" si="23"/>
        <v>14</v>
      </c>
      <c r="M83" s="8">
        <f t="shared" si="24"/>
        <v>-1</v>
      </c>
      <c r="N83" s="6">
        <v>0</v>
      </c>
      <c r="O83" s="8">
        <f t="shared" si="25"/>
        <v>-2</v>
      </c>
      <c r="P83" s="8">
        <f t="shared" si="26"/>
        <v>1</v>
      </c>
      <c r="Q83" s="6">
        <v>0</v>
      </c>
      <c r="R83" s="8">
        <f t="shared" si="27"/>
        <v>8</v>
      </c>
      <c r="S83" s="8">
        <f t="shared" si="28"/>
        <v>-1</v>
      </c>
      <c r="T83" s="6">
        <v>0</v>
      </c>
      <c r="U83" s="8">
        <f t="shared" si="29"/>
        <v>4</v>
      </c>
      <c r="V83" s="8">
        <f t="shared" si="16"/>
        <v>0</v>
      </c>
    </row>
    <row r="84" spans="1:22" ht="19.5" thickBot="1" x14ac:dyDescent="0.3">
      <c r="A84" s="6" t="s">
        <v>82</v>
      </c>
      <c r="B84" s="6">
        <v>12</v>
      </c>
      <c r="C84" s="8">
        <f t="shared" si="17"/>
        <v>2</v>
      </c>
      <c r="D84" s="8">
        <f t="shared" si="18"/>
        <v>-0.2</v>
      </c>
      <c r="E84" s="6">
        <v>28692</v>
      </c>
      <c r="F84" s="8">
        <f t="shared" si="19"/>
        <v>9630.5</v>
      </c>
      <c r="G84" s="8">
        <f t="shared" si="20"/>
        <v>-1.0515942345490281</v>
      </c>
      <c r="H84" s="6">
        <v>1</v>
      </c>
      <c r="I84" s="8">
        <f t="shared" si="21"/>
        <v>2</v>
      </c>
      <c r="J84" s="8">
        <f t="shared" si="22"/>
        <v>-2</v>
      </c>
      <c r="K84" s="6">
        <v>0</v>
      </c>
      <c r="L84" s="8">
        <f t="shared" si="23"/>
        <v>14</v>
      </c>
      <c r="M84" s="8">
        <f t="shared" si="24"/>
        <v>-1</v>
      </c>
      <c r="N84" s="6">
        <v>0</v>
      </c>
      <c r="O84" s="8">
        <f t="shared" si="25"/>
        <v>-2</v>
      </c>
      <c r="P84" s="8">
        <f t="shared" si="26"/>
        <v>1</v>
      </c>
      <c r="Q84" s="6">
        <v>0</v>
      </c>
      <c r="R84" s="8">
        <f t="shared" si="27"/>
        <v>8</v>
      </c>
      <c r="S84" s="8">
        <f t="shared" si="28"/>
        <v>-1</v>
      </c>
      <c r="T84" s="6">
        <v>0</v>
      </c>
      <c r="U84" s="8">
        <f t="shared" si="29"/>
        <v>4</v>
      </c>
      <c r="V84" s="8">
        <f t="shared" si="16"/>
        <v>0</v>
      </c>
    </row>
    <row r="85" spans="1:22" ht="19.5" thickBot="1" x14ac:dyDescent="0.3">
      <c r="A85" s="6" t="s">
        <v>83</v>
      </c>
      <c r="B85" s="6">
        <v>18</v>
      </c>
      <c r="C85" s="8">
        <f t="shared" si="17"/>
        <v>4</v>
      </c>
      <c r="D85" s="8">
        <f t="shared" si="18"/>
        <v>0.4</v>
      </c>
      <c r="E85" s="6">
        <v>29561</v>
      </c>
      <c r="F85" s="8">
        <f t="shared" si="19"/>
        <v>8761.5</v>
      </c>
      <c r="G85" s="8">
        <f t="shared" si="20"/>
        <v>-0.95670452063769384</v>
      </c>
      <c r="H85" s="6">
        <v>2</v>
      </c>
      <c r="I85" s="8">
        <f t="shared" si="21"/>
        <v>1</v>
      </c>
      <c r="J85" s="8">
        <f t="shared" si="22"/>
        <v>-1</v>
      </c>
      <c r="K85" s="6">
        <v>0</v>
      </c>
      <c r="L85" s="8">
        <f t="shared" si="23"/>
        <v>14</v>
      </c>
      <c r="M85" s="8">
        <f t="shared" si="24"/>
        <v>-1</v>
      </c>
      <c r="N85" s="6">
        <v>0</v>
      </c>
      <c r="O85" s="8">
        <f t="shared" si="25"/>
        <v>-2</v>
      </c>
      <c r="P85" s="8">
        <f t="shared" si="26"/>
        <v>1</v>
      </c>
      <c r="Q85" s="6">
        <v>0</v>
      </c>
      <c r="R85" s="8">
        <f t="shared" si="27"/>
        <v>8</v>
      </c>
      <c r="S85" s="8">
        <f t="shared" si="28"/>
        <v>-1</v>
      </c>
      <c r="T85" s="6">
        <v>0</v>
      </c>
      <c r="U85" s="8">
        <f t="shared" si="29"/>
        <v>4</v>
      </c>
      <c r="V85" s="8">
        <f t="shared" si="16"/>
        <v>0</v>
      </c>
    </row>
    <row r="86" spans="1:22" ht="19.5" thickBot="1" x14ac:dyDescent="0.3">
      <c r="A86" s="6" t="s">
        <v>84</v>
      </c>
      <c r="B86" s="6">
        <v>50</v>
      </c>
      <c r="C86" s="8">
        <f t="shared" si="17"/>
        <v>36</v>
      </c>
      <c r="D86" s="8">
        <f t="shared" si="18"/>
        <v>3.6</v>
      </c>
      <c r="E86" s="6">
        <v>59919</v>
      </c>
      <c r="F86" s="8">
        <f t="shared" si="19"/>
        <v>21596.5</v>
      </c>
      <c r="G86" s="8">
        <f t="shared" si="20"/>
        <v>2.3582113998689671</v>
      </c>
      <c r="H86" s="6">
        <v>3</v>
      </c>
      <c r="I86" s="8">
        <f t="shared" si="21"/>
        <v>0</v>
      </c>
      <c r="J86" s="8">
        <f t="shared" si="22"/>
        <v>0</v>
      </c>
      <c r="K86" s="6">
        <v>0</v>
      </c>
      <c r="L86" s="8">
        <f t="shared" si="23"/>
        <v>14</v>
      </c>
      <c r="M86" s="8">
        <f t="shared" si="24"/>
        <v>-1</v>
      </c>
      <c r="N86" s="6">
        <v>0</v>
      </c>
      <c r="O86" s="8">
        <f t="shared" si="25"/>
        <v>-2</v>
      </c>
      <c r="P86" s="8">
        <f t="shared" si="26"/>
        <v>1</v>
      </c>
      <c r="Q86" s="6">
        <v>8</v>
      </c>
      <c r="R86" s="8">
        <f t="shared" si="27"/>
        <v>0</v>
      </c>
      <c r="S86" s="8">
        <f t="shared" si="28"/>
        <v>0</v>
      </c>
      <c r="T86" s="6">
        <v>4</v>
      </c>
      <c r="U86" s="8">
        <f t="shared" si="29"/>
        <v>0</v>
      </c>
      <c r="V86" s="8">
        <f t="shared" si="16"/>
        <v>1</v>
      </c>
    </row>
    <row r="87" spans="1:22" ht="19.5" thickBot="1" x14ac:dyDescent="0.3">
      <c r="A87" s="6" t="s">
        <v>85</v>
      </c>
      <c r="B87" s="6">
        <v>38</v>
      </c>
      <c r="C87" s="8">
        <f t="shared" si="17"/>
        <v>24</v>
      </c>
      <c r="D87" s="8">
        <f t="shared" si="18"/>
        <v>2.4</v>
      </c>
      <c r="E87" s="6">
        <v>55342</v>
      </c>
      <c r="F87" s="8">
        <f t="shared" si="19"/>
        <v>17019.5</v>
      </c>
      <c r="G87" s="8">
        <f t="shared" si="20"/>
        <v>1.8584297881633545</v>
      </c>
      <c r="H87" s="6">
        <v>6</v>
      </c>
      <c r="I87" s="8">
        <f t="shared" si="21"/>
        <v>3</v>
      </c>
      <c r="J87" s="8">
        <f t="shared" si="22"/>
        <v>3</v>
      </c>
      <c r="K87" s="6">
        <v>0</v>
      </c>
      <c r="L87" s="8">
        <f t="shared" si="23"/>
        <v>14</v>
      </c>
      <c r="M87" s="8">
        <f t="shared" si="24"/>
        <v>-1</v>
      </c>
      <c r="N87" s="6">
        <v>4</v>
      </c>
      <c r="O87" s="8">
        <f t="shared" si="25"/>
        <v>2</v>
      </c>
      <c r="P87" s="8">
        <f t="shared" si="26"/>
        <v>-1</v>
      </c>
      <c r="Q87" s="6">
        <v>16</v>
      </c>
      <c r="R87" s="8">
        <f t="shared" si="27"/>
        <v>8</v>
      </c>
      <c r="S87" s="8">
        <f t="shared" si="28"/>
        <v>1</v>
      </c>
      <c r="T87" s="6">
        <v>2</v>
      </c>
      <c r="U87" s="8">
        <f t="shared" si="29"/>
        <v>2</v>
      </c>
      <c r="V87" s="8">
        <f t="shared" si="16"/>
        <v>0.5</v>
      </c>
    </row>
    <row r="88" spans="1:22" ht="19.5" thickBot="1" x14ac:dyDescent="0.3">
      <c r="A88" s="6" t="s">
        <v>86</v>
      </c>
      <c r="B88" s="6">
        <v>64</v>
      </c>
      <c r="C88" s="8">
        <f t="shared" si="17"/>
        <v>50</v>
      </c>
      <c r="D88" s="8">
        <f t="shared" si="18"/>
        <v>5</v>
      </c>
      <c r="E88" s="6">
        <v>59668</v>
      </c>
      <c r="F88" s="8">
        <f t="shared" si="19"/>
        <v>21345.5</v>
      </c>
      <c r="G88" s="8">
        <f t="shared" si="20"/>
        <v>2.3308036689233456</v>
      </c>
      <c r="H88" s="6">
        <v>4</v>
      </c>
      <c r="I88" s="8">
        <f t="shared" si="21"/>
        <v>1</v>
      </c>
      <c r="J88" s="8">
        <f t="shared" si="22"/>
        <v>1</v>
      </c>
      <c r="K88" s="6">
        <v>0</v>
      </c>
      <c r="L88" s="8">
        <f t="shared" si="23"/>
        <v>14</v>
      </c>
      <c r="M88" s="8">
        <f t="shared" si="24"/>
        <v>-1</v>
      </c>
      <c r="N88" s="6">
        <v>0</v>
      </c>
      <c r="O88" s="8">
        <f t="shared" si="25"/>
        <v>-2</v>
      </c>
      <c r="P88" s="8">
        <f t="shared" si="26"/>
        <v>1</v>
      </c>
      <c r="Q88" s="6">
        <v>0</v>
      </c>
      <c r="R88" s="8">
        <f t="shared" si="27"/>
        <v>8</v>
      </c>
      <c r="S88" s="8">
        <f t="shared" si="28"/>
        <v>-1</v>
      </c>
      <c r="T88" s="6">
        <v>0</v>
      </c>
      <c r="U88" s="8">
        <f t="shared" si="29"/>
        <v>4</v>
      </c>
      <c r="V88" s="8">
        <f t="shared" si="16"/>
        <v>0</v>
      </c>
    </row>
    <row r="89" spans="1:22" ht="19.5" thickBot="1" x14ac:dyDescent="0.3">
      <c r="A89" s="6" t="s">
        <v>87</v>
      </c>
      <c r="B89" s="6">
        <v>88</v>
      </c>
      <c r="C89" s="8">
        <f t="shared" si="17"/>
        <v>74</v>
      </c>
      <c r="D89" s="8">
        <f t="shared" si="18"/>
        <v>7.4</v>
      </c>
      <c r="E89" s="6">
        <v>59868</v>
      </c>
      <c r="F89" s="8">
        <f t="shared" si="19"/>
        <v>21545.5</v>
      </c>
      <c r="G89" s="8">
        <f t="shared" si="20"/>
        <v>2.3526424983620879</v>
      </c>
      <c r="H89" s="6">
        <v>4</v>
      </c>
      <c r="I89" s="8">
        <f t="shared" si="21"/>
        <v>1</v>
      </c>
      <c r="J89" s="8">
        <f t="shared" si="22"/>
        <v>1</v>
      </c>
      <c r="K89" s="6">
        <v>0</v>
      </c>
      <c r="L89" s="8">
        <f t="shared" si="23"/>
        <v>14</v>
      </c>
      <c r="M89" s="8">
        <f t="shared" si="24"/>
        <v>-1</v>
      </c>
      <c r="N89" s="6">
        <v>0</v>
      </c>
      <c r="O89" s="8">
        <f t="shared" si="25"/>
        <v>-2</v>
      </c>
      <c r="P89" s="8">
        <f t="shared" si="26"/>
        <v>1</v>
      </c>
      <c r="Q89" s="6">
        <v>0</v>
      </c>
      <c r="R89" s="8">
        <f t="shared" si="27"/>
        <v>8</v>
      </c>
      <c r="S89" s="8">
        <f t="shared" si="28"/>
        <v>-1</v>
      </c>
      <c r="T89" s="6">
        <v>0</v>
      </c>
      <c r="U89" s="8">
        <f t="shared" si="29"/>
        <v>4</v>
      </c>
      <c r="V89" s="8">
        <f t="shared" si="16"/>
        <v>0</v>
      </c>
    </row>
    <row r="90" spans="1:22" ht="19.5" thickBot="1" x14ac:dyDescent="0.3">
      <c r="A90" s="6" t="s">
        <v>88</v>
      </c>
      <c r="B90" s="6">
        <v>252</v>
      </c>
      <c r="C90" s="8">
        <f t="shared" si="17"/>
        <v>238</v>
      </c>
      <c r="D90" s="8">
        <f t="shared" si="18"/>
        <v>23.8</v>
      </c>
      <c r="E90" s="6">
        <v>47865</v>
      </c>
      <c r="F90" s="8">
        <f t="shared" si="19"/>
        <v>9542.5</v>
      </c>
      <c r="G90" s="8">
        <f t="shared" si="20"/>
        <v>1.0419851495959818</v>
      </c>
      <c r="H90" s="6">
        <v>5</v>
      </c>
      <c r="I90" s="8">
        <f t="shared" si="21"/>
        <v>2</v>
      </c>
      <c r="J90" s="8">
        <f t="shared" si="22"/>
        <v>2</v>
      </c>
      <c r="K90" s="6">
        <v>0</v>
      </c>
      <c r="L90" s="8">
        <f t="shared" si="23"/>
        <v>14</v>
      </c>
      <c r="M90" s="8">
        <f t="shared" si="24"/>
        <v>-1</v>
      </c>
      <c r="N90" s="6">
        <v>0</v>
      </c>
      <c r="O90" s="8">
        <f t="shared" si="25"/>
        <v>-2</v>
      </c>
      <c r="P90" s="8">
        <f t="shared" si="26"/>
        <v>1</v>
      </c>
      <c r="Q90" s="6">
        <v>20</v>
      </c>
      <c r="R90" s="8">
        <f t="shared" si="27"/>
        <v>12</v>
      </c>
      <c r="S90" s="8">
        <f t="shared" si="28"/>
        <v>1.5</v>
      </c>
      <c r="T90" s="6">
        <v>2</v>
      </c>
      <c r="U90" s="8">
        <f t="shared" si="29"/>
        <v>2</v>
      </c>
      <c r="V90" s="8">
        <f t="shared" si="16"/>
        <v>0.5</v>
      </c>
    </row>
    <row r="91" spans="1:22" ht="19.5" thickBot="1" x14ac:dyDescent="0.3">
      <c r="A91" s="6" t="s">
        <v>89</v>
      </c>
      <c r="B91" s="6">
        <v>34</v>
      </c>
      <c r="C91" s="8">
        <f t="shared" si="17"/>
        <v>20</v>
      </c>
      <c r="D91" s="8">
        <f t="shared" si="18"/>
        <v>2</v>
      </c>
      <c r="E91" s="6">
        <v>43313</v>
      </c>
      <c r="F91" s="8">
        <f t="shared" si="19"/>
        <v>4990.5</v>
      </c>
      <c r="G91" s="8">
        <f t="shared" si="20"/>
        <v>0.54493339157021181</v>
      </c>
      <c r="H91" s="6">
        <v>9</v>
      </c>
      <c r="I91" s="8">
        <f t="shared" si="21"/>
        <v>6</v>
      </c>
      <c r="J91" s="8">
        <f t="shared" si="22"/>
        <v>6</v>
      </c>
      <c r="K91" s="6">
        <v>0</v>
      </c>
      <c r="L91" s="8">
        <f t="shared" si="23"/>
        <v>14</v>
      </c>
      <c r="M91" s="8">
        <f t="shared" si="24"/>
        <v>-1</v>
      </c>
      <c r="N91" s="6">
        <v>0</v>
      </c>
      <c r="O91" s="8">
        <f t="shared" si="25"/>
        <v>-2</v>
      </c>
      <c r="P91" s="8">
        <f t="shared" si="26"/>
        <v>1</v>
      </c>
      <c r="Q91" s="6">
        <v>10</v>
      </c>
      <c r="R91" s="8">
        <f t="shared" si="27"/>
        <v>2</v>
      </c>
      <c r="S91" s="8">
        <f t="shared" si="28"/>
        <v>0.25</v>
      </c>
      <c r="T91" s="6">
        <v>4</v>
      </c>
      <c r="U91" s="8">
        <f t="shared" si="29"/>
        <v>0</v>
      </c>
      <c r="V91" s="8">
        <f t="shared" si="16"/>
        <v>1</v>
      </c>
    </row>
    <row r="92" spans="1:22" ht="19.5" thickBot="1" x14ac:dyDescent="0.3">
      <c r="A92" s="6" t="s">
        <v>90</v>
      </c>
      <c r="B92" s="6">
        <v>2</v>
      </c>
      <c r="C92" s="8">
        <f t="shared" si="17"/>
        <v>12</v>
      </c>
      <c r="D92" s="8">
        <f t="shared" si="18"/>
        <v>-1.2</v>
      </c>
      <c r="E92" s="6">
        <v>42566</v>
      </c>
      <c r="F92" s="8">
        <f t="shared" si="19"/>
        <v>4243.5</v>
      </c>
      <c r="G92" s="8">
        <f t="shared" si="20"/>
        <v>0.46336536361651015</v>
      </c>
      <c r="H92" s="6">
        <v>1</v>
      </c>
      <c r="I92" s="8">
        <f t="shared" si="21"/>
        <v>2</v>
      </c>
      <c r="J92" s="8">
        <f t="shared" si="22"/>
        <v>-2</v>
      </c>
      <c r="K92" s="6">
        <v>0</v>
      </c>
      <c r="L92" s="8">
        <f t="shared" si="23"/>
        <v>14</v>
      </c>
      <c r="M92" s="8">
        <f t="shared" si="24"/>
        <v>-1</v>
      </c>
      <c r="N92" s="6">
        <v>0</v>
      </c>
      <c r="O92" s="8">
        <f t="shared" si="25"/>
        <v>-2</v>
      </c>
      <c r="P92" s="8">
        <f t="shared" si="26"/>
        <v>1</v>
      </c>
      <c r="Q92" s="6">
        <v>0</v>
      </c>
      <c r="R92" s="8">
        <f t="shared" si="27"/>
        <v>8</v>
      </c>
      <c r="S92" s="8">
        <f t="shared" si="28"/>
        <v>-1</v>
      </c>
      <c r="T92" s="6">
        <v>0</v>
      </c>
      <c r="U92" s="8">
        <f t="shared" si="29"/>
        <v>4</v>
      </c>
      <c r="V92" s="8">
        <f t="shared" si="16"/>
        <v>0</v>
      </c>
    </row>
    <row r="93" spans="1:22" ht="19.5" thickBot="1" x14ac:dyDescent="0.3">
      <c r="A93" s="6" t="s">
        <v>91</v>
      </c>
      <c r="B93" s="6">
        <v>156</v>
      </c>
      <c r="C93" s="8">
        <f t="shared" si="17"/>
        <v>142</v>
      </c>
      <c r="D93" s="8">
        <f t="shared" si="18"/>
        <v>14.2</v>
      </c>
      <c r="E93" s="6">
        <v>47848</v>
      </c>
      <c r="F93" s="8">
        <f t="shared" si="19"/>
        <v>9525.5</v>
      </c>
      <c r="G93" s="8">
        <f t="shared" si="20"/>
        <v>1.0401288490936886</v>
      </c>
      <c r="H93" s="6">
        <v>5</v>
      </c>
      <c r="I93" s="8">
        <f t="shared" si="21"/>
        <v>2</v>
      </c>
      <c r="J93" s="8">
        <f t="shared" si="22"/>
        <v>2</v>
      </c>
      <c r="K93" s="6">
        <v>0</v>
      </c>
      <c r="L93" s="8">
        <f t="shared" si="23"/>
        <v>14</v>
      </c>
      <c r="M93" s="8">
        <f t="shared" si="24"/>
        <v>-1</v>
      </c>
      <c r="N93" s="6">
        <v>0</v>
      </c>
      <c r="O93" s="8">
        <f t="shared" si="25"/>
        <v>-2</v>
      </c>
      <c r="P93" s="8">
        <f t="shared" si="26"/>
        <v>1</v>
      </c>
      <c r="Q93" s="6">
        <v>10</v>
      </c>
      <c r="R93" s="8">
        <f t="shared" si="27"/>
        <v>2</v>
      </c>
      <c r="S93" s="8">
        <f t="shared" si="28"/>
        <v>0.25</v>
      </c>
      <c r="T93" s="6">
        <v>0</v>
      </c>
      <c r="U93" s="8">
        <f t="shared" si="29"/>
        <v>4</v>
      </c>
      <c r="V93" s="8">
        <f t="shared" si="16"/>
        <v>0</v>
      </c>
    </row>
    <row r="94" spans="1:22" ht="19.5" thickBot="1" x14ac:dyDescent="0.3">
      <c r="A94" s="6" t="s">
        <v>92</v>
      </c>
      <c r="B94" s="6">
        <v>18</v>
      </c>
      <c r="C94" s="8">
        <f t="shared" si="17"/>
        <v>4</v>
      </c>
      <c r="D94" s="8">
        <f t="shared" si="18"/>
        <v>0.4</v>
      </c>
      <c r="E94" s="6">
        <v>46642</v>
      </c>
      <c r="F94" s="8">
        <f t="shared" si="19"/>
        <v>8319.5</v>
      </c>
      <c r="G94" s="8">
        <f t="shared" si="20"/>
        <v>0.90844070757807382</v>
      </c>
      <c r="H94" s="6">
        <v>4</v>
      </c>
      <c r="I94" s="8">
        <f t="shared" si="21"/>
        <v>1</v>
      </c>
      <c r="J94" s="8">
        <f t="shared" si="22"/>
        <v>1</v>
      </c>
      <c r="K94" s="6">
        <v>0</v>
      </c>
      <c r="L94" s="8">
        <f t="shared" si="23"/>
        <v>14</v>
      </c>
      <c r="M94" s="8">
        <f t="shared" si="24"/>
        <v>-1</v>
      </c>
      <c r="N94" s="6">
        <v>0</v>
      </c>
      <c r="O94" s="8">
        <f t="shared" si="25"/>
        <v>-2</v>
      </c>
      <c r="P94" s="8">
        <f t="shared" si="26"/>
        <v>1</v>
      </c>
      <c r="Q94" s="6">
        <v>2</v>
      </c>
      <c r="R94" s="8">
        <f t="shared" si="27"/>
        <v>6</v>
      </c>
      <c r="S94" s="8">
        <f t="shared" si="28"/>
        <v>-0.75</v>
      </c>
      <c r="T94" s="6">
        <v>0</v>
      </c>
      <c r="U94" s="8">
        <f t="shared" si="29"/>
        <v>4</v>
      </c>
      <c r="V94" s="8">
        <f t="shared" si="16"/>
        <v>0</v>
      </c>
    </row>
    <row r="95" spans="1:22" ht="19.5" thickBot="1" x14ac:dyDescent="0.3">
      <c r="A95" s="6" t="s">
        <v>93</v>
      </c>
      <c r="B95" s="6">
        <v>52</v>
      </c>
      <c r="C95" s="8">
        <f t="shared" si="17"/>
        <v>38</v>
      </c>
      <c r="D95" s="8">
        <f t="shared" si="18"/>
        <v>3.8</v>
      </c>
      <c r="E95" s="6">
        <v>35949</v>
      </c>
      <c r="F95" s="8">
        <f t="shared" si="19"/>
        <v>2373.5</v>
      </c>
      <c r="G95" s="8">
        <f t="shared" si="20"/>
        <v>-0.25917230836427169</v>
      </c>
      <c r="H95" s="6">
        <v>3</v>
      </c>
      <c r="I95" s="8">
        <f t="shared" si="21"/>
        <v>0</v>
      </c>
      <c r="J95" s="8">
        <f t="shared" si="22"/>
        <v>0</v>
      </c>
      <c r="K95" s="6">
        <v>0</v>
      </c>
      <c r="L95" s="8">
        <f t="shared" si="23"/>
        <v>14</v>
      </c>
      <c r="M95" s="8">
        <f t="shared" si="24"/>
        <v>-1</v>
      </c>
      <c r="N95" s="6">
        <v>0</v>
      </c>
      <c r="O95" s="8">
        <f t="shared" si="25"/>
        <v>-2</v>
      </c>
      <c r="P95" s="8">
        <f t="shared" si="26"/>
        <v>1</v>
      </c>
      <c r="Q95" s="6">
        <v>6</v>
      </c>
      <c r="R95" s="8">
        <f t="shared" si="27"/>
        <v>2</v>
      </c>
      <c r="S95" s="8">
        <f t="shared" si="28"/>
        <v>-0.25</v>
      </c>
      <c r="T95" s="6">
        <v>0</v>
      </c>
      <c r="U95" s="8">
        <f t="shared" si="29"/>
        <v>4</v>
      </c>
      <c r="V95" s="8">
        <f t="shared" si="16"/>
        <v>0</v>
      </c>
    </row>
    <row r="96" spans="1:22" ht="19.5" thickBot="1" x14ac:dyDescent="0.3">
      <c r="A96" s="6" t="s">
        <v>94</v>
      </c>
      <c r="B96" s="6">
        <v>82</v>
      </c>
      <c r="C96" s="8">
        <f t="shared" si="17"/>
        <v>68</v>
      </c>
      <c r="D96" s="8">
        <f t="shared" si="18"/>
        <v>6.8</v>
      </c>
      <c r="E96" s="6">
        <v>35317</v>
      </c>
      <c r="F96" s="8">
        <f t="shared" si="19"/>
        <v>3005.5</v>
      </c>
      <c r="G96" s="8">
        <f t="shared" si="20"/>
        <v>-0.32818300939069667</v>
      </c>
      <c r="H96" s="6">
        <v>6</v>
      </c>
      <c r="I96" s="8">
        <f t="shared" si="21"/>
        <v>3</v>
      </c>
      <c r="J96" s="8">
        <f t="shared" si="22"/>
        <v>3</v>
      </c>
      <c r="K96" s="6">
        <v>0</v>
      </c>
      <c r="L96" s="8">
        <f t="shared" si="23"/>
        <v>14</v>
      </c>
      <c r="M96" s="8">
        <f t="shared" si="24"/>
        <v>-1</v>
      </c>
      <c r="N96" s="6">
        <v>0</v>
      </c>
      <c r="O96" s="8">
        <f t="shared" si="25"/>
        <v>-2</v>
      </c>
      <c r="P96" s="8">
        <f t="shared" si="26"/>
        <v>1</v>
      </c>
      <c r="Q96" s="6">
        <v>42</v>
      </c>
      <c r="R96" s="8">
        <f t="shared" si="27"/>
        <v>34</v>
      </c>
      <c r="S96" s="8">
        <f t="shared" si="28"/>
        <v>4.25</v>
      </c>
      <c r="T96" s="6">
        <v>2</v>
      </c>
      <c r="U96" s="8">
        <f t="shared" si="29"/>
        <v>2</v>
      </c>
      <c r="V96" s="8">
        <f t="shared" si="16"/>
        <v>0.5</v>
      </c>
    </row>
    <row r="97" spans="1:22" ht="19.5" thickBot="1" x14ac:dyDescent="0.3">
      <c r="A97" s="6" t="s">
        <v>95</v>
      </c>
      <c r="B97" s="6">
        <v>2</v>
      </c>
      <c r="C97" s="8">
        <f t="shared" si="17"/>
        <v>12</v>
      </c>
      <c r="D97" s="8">
        <f t="shared" si="18"/>
        <v>-1.2</v>
      </c>
      <c r="E97" s="6">
        <v>30602</v>
      </c>
      <c r="F97" s="8">
        <f t="shared" si="19"/>
        <v>7720.5</v>
      </c>
      <c r="G97" s="8">
        <f t="shared" si="20"/>
        <v>-0.84303341340904125</v>
      </c>
      <c r="H97" s="6">
        <v>1</v>
      </c>
      <c r="I97" s="8">
        <f t="shared" si="21"/>
        <v>2</v>
      </c>
      <c r="J97" s="8">
        <f t="shared" si="22"/>
        <v>-2</v>
      </c>
      <c r="K97" s="6">
        <v>0</v>
      </c>
      <c r="L97" s="8">
        <f t="shared" si="23"/>
        <v>14</v>
      </c>
      <c r="M97" s="8">
        <f t="shared" si="24"/>
        <v>-1</v>
      </c>
      <c r="N97" s="6">
        <v>0</v>
      </c>
      <c r="O97" s="8">
        <f t="shared" si="25"/>
        <v>-2</v>
      </c>
      <c r="P97" s="8">
        <f t="shared" si="26"/>
        <v>1</v>
      </c>
      <c r="Q97" s="6">
        <v>0</v>
      </c>
      <c r="R97" s="8">
        <f t="shared" si="27"/>
        <v>8</v>
      </c>
      <c r="S97" s="8">
        <f t="shared" si="28"/>
        <v>-1</v>
      </c>
      <c r="T97" s="6">
        <v>0</v>
      </c>
      <c r="U97" s="8">
        <f t="shared" si="29"/>
        <v>4</v>
      </c>
      <c r="V97" s="8">
        <f t="shared" si="16"/>
        <v>0</v>
      </c>
    </row>
    <row r="98" spans="1:22" ht="19.5" thickBot="1" x14ac:dyDescent="0.3">
      <c r="A98" s="6" t="s">
        <v>96</v>
      </c>
      <c r="B98" s="6">
        <v>118</v>
      </c>
      <c r="C98" s="8">
        <f t="shared" si="17"/>
        <v>104</v>
      </c>
      <c r="D98" s="8">
        <f t="shared" si="18"/>
        <v>10.4</v>
      </c>
      <c r="E98" s="6">
        <v>35120</v>
      </c>
      <c r="F98" s="8">
        <f t="shared" si="19"/>
        <v>3202.5</v>
      </c>
      <c r="G98" s="8">
        <f t="shared" si="20"/>
        <v>-0.34969425638785762</v>
      </c>
      <c r="H98" s="6">
        <v>4</v>
      </c>
      <c r="I98" s="8">
        <f t="shared" si="21"/>
        <v>1</v>
      </c>
      <c r="J98" s="8">
        <f t="shared" si="22"/>
        <v>1</v>
      </c>
      <c r="K98" s="6">
        <v>0</v>
      </c>
      <c r="L98" s="8">
        <f t="shared" si="23"/>
        <v>14</v>
      </c>
      <c r="M98" s="8">
        <f t="shared" si="24"/>
        <v>-1</v>
      </c>
      <c r="N98" s="6">
        <v>0</v>
      </c>
      <c r="O98" s="8">
        <f t="shared" si="25"/>
        <v>-2</v>
      </c>
      <c r="P98" s="8">
        <f t="shared" si="26"/>
        <v>1</v>
      </c>
      <c r="Q98" s="6">
        <v>8</v>
      </c>
      <c r="R98" s="8">
        <f t="shared" si="27"/>
        <v>0</v>
      </c>
      <c r="S98" s="8">
        <f t="shared" si="28"/>
        <v>0</v>
      </c>
      <c r="T98" s="6">
        <v>0</v>
      </c>
      <c r="U98" s="8">
        <f t="shared" si="29"/>
        <v>4</v>
      </c>
      <c r="V98" s="8">
        <f t="shared" ref="V98:V111" si="30">(T98-MEDIAN($T$2:$T$111))/MEDIAN($U$2:$U$111)</f>
        <v>0</v>
      </c>
    </row>
    <row r="99" spans="1:22" ht="19.5" thickBot="1" x14ac:dyDescent="0.3">
      <c r="A99" s="6" t="s">
        <v>97</v>
      </c>
      <c r="B99" s="6">
        <v>16</v>
      </c>
      <c r="C99" s="8">
        <f t="shared" si="17"/>
        <v>2</v>
      </c>
      <c r="D99" s="8">
        <f t="shared" si="18"/>
        <v>0.2</v>
      </c>
      <c r="E99" s="6">
        <v>35044</v>
      </c>
      <c r="F99" s="8">
        <f t="shared" si="19"/>
        <v>3278.5</v>
      </c>
      <c r="G99" s="8">
        <f t="shared" si="20"/>
        <v>-0.35799301157457958</v>
      </c>
      <c r="H99" s="6">
        <v>3</v>
      </c>
      <c r="I99" s="8">
        <f t="shared" si="21"/>
        <v>0</v>
      </c>
      <c r="J99" s="8">
        <f t="shared" si="22"/>
        <v>0</v>
      </c>
      <c r="K99" s="6">
        <v>0</v>
      </c>
      <c r="L99" s="8">
        <f t="shared" si="23"/>
        <v>14</v>
      </c>
      <c r="M99" s="8">
        <f t="shared" si="24"/>
        <v>-1</v>
      </c>
      <c r="N99" s="6">
        <v>0</v>
      </c>
      <c r="O99" s="8">
        <f t="shared" si="25"/>
        <v>-2</v>
      </c>
      <c r="P99" s="8">
        <f t="shared" si="26"/>
        <v>1</v>
      </c>
      <c r="Q99" s="6">
        <v>0</v>
      </c>
      <c r="R99" s="8">
        <f t="shared" si="27"/>
        <v>8</v>
      </c>
      <c r="S99" s="8">
        <f t="shared" si="28"/>
        <v>-1</v>
      </c>
      <c r="T99" s="6">
        <v>0</v>
      </c>
      <c r="U99" s="8">
        <f t="shared" si="29"/>
        <v>4</v>
      </c>
      <c r="V99" s="8">
        <f t="shared" si="30"/>
        <v>0</v>
      </c>
    </row>
    <row r="100" spans="1:22" ht="19.5" thickBot="1" x14ac:dyDescent="0.3">
      <c r="A100" s="6" t="s">
        <v>98</v>
      </c>
      <c r="B100" s="6">
        <v>59</v>
      </c>
      <c r="C100" s="8">
        <f t="shared" si="17"/>
        <v>45</v>
      </c>
      <c r="D100" s="8">
        <f t="shared" si="18"/>
        <v>4.5</v>
      </c>
      <c r="E100" s="6">
        <v>0</v>
      </c>
      <c r="F100" s="8">
        <f t="shared" si="19"/>
        <v>38322.5</v>
      </c>
      <c r="G100" s="8">
        <f t="shared" si="20"/>
        <v>-4.1845927058309673</v>
      </c>
      <c r="H100" s="6">
        <v>5</v>
      </c>
      <c r="I100" s="8">
        <f t="shared" si="21"/>
        <v>2</v>
      </c>
      <c r="J100" s="8">
        <f t="shared" si="22"/>
        <v>2</v>
      </c>
      <c r="K100" s="6">
        <v>0</v>
      </c>
      <c r="L100" s="8">
        <f t="shared" si="23"/>
        <v>14</v>
      </c>
      <c r="M100" s="8">
        <f t="shared" si="24"/>
        <v>-1</v>
      </c>
      <c r="N100" s="6">
        <v>0</v>
      </c>
      <c r="O100" s="8">
        <f t="shared" si="25"/>
        <v>-2</v>
      </c>
      <c r="P100" s="8">
        <f t="shared" si="26"/>
        <v>1</v>
      </c>
      <c r="Q100" s="6">
        <v>2</v>
      </c>
      <c r="R100" s="8">
        <f t="shared" si="27"/>
        <v>6</v>
      </c>
      <c r="S100" s="8">
        <f t="shared" si="28"/>
        <v>-0.75</v>
      </c>
      <c r="T100" s="6">
        <v>4</v>
      </c>
      <c r="U100" s="8">
        <f t="shared" si="29"/>
        <v>0</v>
      </c>
      <c r="V100" s="8">
        <f t="shared" si="30"/>
        <v>1</v>
      </c>
    </row>
    <row r="101" spans="1:22" ht="19.5" thickBot="1" x14ac:dyDescent="0.3">
      <c r="A101" s="6" t="s">
        <v>99</v>
      </c>
      <c r="B101" s="6">
        <v>52</v>
      </c>
      <c r="C101" s="8">
        <f t="shared" si="17"/>
        <v>38</v>
      </c>
      <c r="D101" s="8">
        <f t="shared" si="18"/>
        <v>3.8</v>
      </c>
      <c r="E101" s="6">
        <v>36595</v>
      </c>
      <c r="F101" s="8">
        <f t="shared" si="19"/>
        <v>1727.5</v>
      </c>
      <c r="G101" s="8">
        <f t="shared" si="20"/>
        <v>-0.18863288927713476</v>
      </c>
      <c r="H101" s="6">
        <v>7</v>
      </c>
      <c r="I101" s="8">
        <f t="shared" si="21"/>
        <v>4</v>
      </c>
      <c r="J101" s="8">
        <f t="shared" si="22"/>
        <v>4</v>
      </c>
      <c r="K101" s="6">
        <v>0</v>
      </c>
      <c r="L101" s="8">
        <f t="shared" si="23"/>
        <v>14</v>
      </c>
      <c r="M101" s="8">
        <f t="shared" si="24"/>
        <v>-1</v>
      </c>
      <c r="N101" s="6">
        <v>0</v>
      </c>
      <c r="O101" s="8">
        <f t="shared" si="25"/>
        <v>-2</v>
      </c>
      <c r="P101" s="8">
        <f t="shared" si="26"/>
        <v>1</v>
      </c>
      <c r="Q101" s="6">
        <v>20</v>
      </c>
      <c r="R101" s="8">
        <f t="shared" si="27"/>
        <v>12</v>
      </c>
      <c r="S101" s="8">
        <f t="shared" si="28"/>
        <v>1.5</v>
      </c>
      <c r="T101" s="6">
        <v>4</v>
      </c>
      <c r="U101" s="8">
        <f t="shared" si="29"/>
        <v>0</v>
      </c>
      <c r="V101" s="8">
        <f t="shared" si="30"/>
        <v>1</v>
      </c>
    </row>
    <row r="102" spans="1:22" ht="19.5" thickBot="1" x14ac:dyDescent="0.3">
      <c r="A102" s="6" t="s">
        <v>100</v>
      </c>
      <c r="B102" s="6">
        <v>88</v>
      </c>
      <c r="C102" s="8">
        <f t="shared" si="17"/>
        <v>74</v>
      </c>
      <c r="D102" s="8">
        <f t="shared" si="18"/>
        <v>7.4</v>
      </c>
      <c r="E102" s="6">
        <v>39143</v>
      </c>
      <c r="F102" s="8">
        <f t="shared" si="19"/>
        <v>820.5</v>
      </c>
      <c r="G102" s="8">
        <f t="shared" si="20"/>
        <v>8.9593797772439393E-2</v>
      </c>
      <c r="H102" s="6">
        <v>4</v>
      </c>
      <c r="I102" s="8">
        <f t="shared" si="21"/>
        <v>1</v>
      </c>
      <c r="J102" s="8">
        <f t="shared" si="22"/>
        <v>1</v>
      </c>
      <c r="K102" s="6">
        <v>0</v>
      </c>
      <c r="L102" s="8">
        <f t="shared" si="23"/>
        <v>14</v>
      </c>
      <c r="M102" s="8">
        <f t="shared" si="24"/>
        <v>-1</v>
      </c>
      <c r="N102" s="6">
        <v>0</v>
      </c>
      <c r="O102" s="8">
        <f t="shared" si="25"/>
        <v>-2</v>
      </c>
      <c r="P102" s="8">
        <f t="shared" si="26"/>
        <v>1</v>
      </c>
      <c r="Q102" s="6">
        <v>0</v>
      </c>
      <c r="R102" s="8">
        <f t="shared" si="27"/>
        <v>8</v>
      </c>
      <c r="S102" s="8">
        <f t="shared" si="28"/>
        <v>-1</v>
      </c>
      <c r="T102" s="6">
        <v>0</v>
      </c>
      <c r="U102" s="8">
        <f t="shared" si="29"/>
        <v>4</v>
      </c>
      <c r="V102" s="8">
        <f t="shared" si="30"/>
        <v>0</v>
      </c>
    </row>
    <row r="103" spans="1:22" ht="19.5" thickBot="1" x14ac:dyDescent="0.3">
      <c r="A103" s="6" t="s">
        <v>101</v>
      </c>
      <c r="B103" s="6">
        <v>125</v>
      </c>
      <c r="C103" s="8">
        <f t="shared" si="17"/>
        <v>111</v>
      </c>
      <c r="D103" s="8">
        <f t="shared" si="18"/>
        <v>11.1</v>
      </c>
      <c r="E103" s="6">
        <v>0</v>
      </c>
      <c r="F103" s="8">
        <f t="shared" si="19"/>
        <v>38322.5</v>
      </c>
      <c r="G103" s="8">
        <f t="shared" si="20"/>
        <v>-4.1845927058309673</v>
      </c>
      <c r="H103" s="6">
        <v>6</v>
      </c>
      <c r="I103" s="8">
        <f t="shared" si="21"/>
        <v>3</v>
      </c>
      <c r="J103" s="8">
        <f t="shared" si="22"/>
        <v>3</v>
      </c>
      <c r="K103" s="6">
        <v>0</v>
      </c>
      <c r="L103" s="8">
        <f t="shared" si="23"/>
        <v>14</v>
      </c>
      <c r="M103" s="8">
        <f t="shared" si="24"/>
        <v>-1</v>
      </c>
      <c r="N103" s="6">
        <v>0</v>
      </c>
      <c r="O103" s="8">
        <f t="shared" si="25"/>
        <v>-2</v>
      </c>
      <c r="P103" s="8">
        <f t="shared" si="26"/>
        <v>1</v>
      </c>
      <c r="Q103" s="6">
        <v>0</v>
      </c>
      <c r="R103" s="8">
        <f t="shared" si="27"/>
        <v>8</v>
      </c>
      <c r="S103" s="8">
        <f t="shared" si="28"/>
        <v>-1</v>
      </c>
      <c r="T103" s="6">
        <v>0</v>
      </c>
      <c r="U103" s="8">
        <f t="shared" si="29"/>
        <v>4</v>
      </c>
      <c r="V103" s="8">
        <f t="shared" si="30"/>
        <v>0</v>
      </c>
    </row>
    <row r="104" spans="1:22" ht="19.5" thickBot="1" x14ac:dyDescent="0.3">
      <c r="A104" s="6" t="s">
        <v>102</v>
      </c>
      <c r="B104" s="6">
        <v>220</v>
      </c>
      <c r="C104" s="8">
        <f t="shared" si="17"/>
        <v>206</v>
      </c>
      <c r="D104" s="8">
        <f t="shared" si="18"/>
        <v>20.6</v>
      </c>
      <c r="E104" s="6">
        <v>49208</v>
      </c>
      <c r="F104" s="8">
        <f t="shared" si="19"/>
        <v>10885.5</v>
      </c>
      <c r="G104" s="8">
        <f t="shared" si="20"/>
        <v>1.1886328892771347</v>
      </c>
      <c r="H104" s="6">
        <v>5</v>
      </c>
      <c r="I104" s="8">
        <f t="shared" si="21"/>
        <v>2</v>
      </c>
      <c r="J104" s="8">
        <f t="shared" si="22"/>
        <v>2</v>
      </c>
      <c r="K104" s="6">
        <v>0</v>
      </c>
      <c r="L104" s="8">
        <f t="shared" si="23"/>
        <v>14</v>
      </c>
      <c r="M104" s="8">
        <f t="shared" si="24"/>
        <v>-1</v>
      </c>
      <c r="N104" s="6">
        <v>4</v>
      </c>
      <c r="O104" s="8">
        <f t="shared" si="25"/>
        <v>2</v>
      </c>
      <c r="P104" s="8">
        <f t="shared" si="26"/>
        <v>-1</v>
      </c>
      <c r="Q104" s="6">
        <v>16</v>
      </c>
      <c r="R104" s="8">
        <f t="shared" si="27"/>
        <v>8</v>
      </c>
      <c r="S104" s="8">
        <f t="shared" si="28"/>
        <v>1</v>
      </c>
      <c r="T104" s="6">
        <v>2</v>
      </c>
      <c r="U104" s="8">
        <f t="shared" si="29"/>
        <v>2</v>
      </c>
      <c r="V104" s="8">
        <f t="shared" si="30"/>
        <v>0.5</v>
      </c>
    </row>
    <row r="105" spans="1:22" ht="19.5" thickBot="1" x14ac:dyDescent="0.3">
      <c r="A105" s="6" t="s">
        <v>103</v>
      </c>
      <c r="B105" s="6">
        <v>78</v>
      </c>
      <c r="C105" s="8">
        <f t="shared" si="17"/>
        <v>64</v>
      </c>
      <c r="D105" s="8">
        <f t="shared" si="18"/>
        <v>6.4</v>
      </c>
      <c r="E105" s="6">
        <v>47938</v>
      </c>
      <c r="F105" s="8">
        <f t="shared" si="19"/>
        <v>9615.5</v>
      </c>
      <c r="G105" s="8">
        <f t="shared" si="20"/>
        <v>1.0499563223411226</v>
      </c>
      <c r="H105" s="6">
        <v>7</v>
      </c>
      <c r="I105" s="8">
        <f t="shared" si="21"/>
        <v>4</v>
      </c>
      <c r="J105" s="8">
        <f t="shared" si="22"/>
        <v>4</v>
      </c>
      <c r="K105" s="6">
        <v>0</v>
      </c>
      <c r="L105" s="8">
        <f t="shared" si="23"/>
        <v>14</v>
      </c>
      <c r="M105" s="8">
        <f t="shared" si="24"/>
        <v>-1</v>
      </c>
      <c r="N105" s="6">
        <v>0</v>
      </c>
      <c r="O105" s="8">
        <f t="shared" si="25"/>
        <v>-2</v>
      </c>
      <c r="P105" s="8">
        <f t="shared" si="26"/>
        <v>1</v>
      </c>
      <c r="Q105" s="6">
        <v>20</v>
      </c>
      <c r="R105" s="8">
        <f t="shared" si="27"/>
        <v>12</v>
      </c>
      <c r="S105" s="8">
        <f t="shared" si="28"/>
        <v>1.5</v>
      </c>
      <c r="T105" s="6">
        <v>8</v>
      </c>
      <c r="U105" s="8">
        <f t="shared" si="29"/>
        <v>4</v>
      </c>
      <c r="V105" s="8">
        <f t="shared" si="30"/>
        <v>2</v>
      </c>
    </row>
    <row r="106" spans="1:22" ht="19.5" thickBot="1" x14ac:dyDescent="0.3">
      <c r="A106" s="6" t="s">
        <v>104</v>
      </c>
      <c r="B106" s="6">
        <v>160</v>
      </c>
      <c r="C106" s="8">
        <f t="shared" si="17"/>
        <v>146</v>
      </c>
      <c r="D106" s="8">
        <f t="shared" si="18"/>
        <v>14.6</v>
      </c>
      <c r="E106" s="6">
        <v>49168</v>
      </c>
      <c r="F106" s="8">
        <f t="shared" si="19"/>
        <v>10845.5</v>
      </c>
      <c r="G106" s="8">
        <f t="shared" si="20"/>
        <v>1.1842651233893864</v>
      </c>
      <c r="H106" s="6">
        <v>5</v>
      </c>
      <c r="I106" s="8">
        <f t="shared" si="21"/>
        <v>2</v>
      </c>
      <c r="J106" s="8">
        <f t="shared" si="22"/>
        <v>2</v>
      </c>
      <c r="K106" s="6">
        <v>0</v>
      </c>
      <c r="L106" s="8">
        <f t="shared" si="23"/>
        <v>14</v>
      </c>
      <c r="M106" s="8">
        <f t="shared" si="24"/>
        <v>-1</v>
      </c>
      <c r="N106" s="6">
        <v>0</v>
      </c>
      <c r="O106" s="8">
        <f t="shared" si="25"/>
        <v>-2</v>
      </c>
      <c r="P106" s="8">
        <f t="shared" si="26"/>
        <v>1</v>
      </c>
      <c r="Q106" s="6">
        <v>0</v>
      </c>
      <c r="R106" s="8">
        <f t="shared" si="27"/>
        <v>8</v>
      </c>
      <c r="S106" s="8">
        <f t="shared" si="28"/>
        <v>-1</v>
      </c>
      <c r="T106" s="6">
        <v>2</v>
      </c>
      <c r="U106" s="8">
        <f t="shared" si="29"/>
        <v>2</v>
      </c>
      <c r="V106" s="8">
        <f t="shared" si="30"/>
        <v>0.5</v>
      </c>
    </row>
    <row r="107" spans="1:22" ht="19.5" thickBot="1" x14ac:dyDescent="0.3">
      <c r="A107" s="6" t="s">
        <v>105</v>
      </c>
      <c r="B107" s="6">
        <v>104</v>
      </c>
      <c r="C107" s="8">
        <f t="shared" si="17"/>
        <v>90</v>
      </c>
      <c r="D107" s="8">
        <f t="shared" si="18"/>
        <v>9</v>
      </c>
      <c r="E107" s="6">
        <v>49304</v>
      </c>
      <c r="F107" s="8">
        <f t="shared" si="19"/>
        <v>10981.5</v>
      </c>
      <c r="G107" s="8">
        <f t="shared" si="20"/>
        <v>1.199115527407731</v>
      </c>
      <c r="H107" s="6">
        <v>5</v>
      </c>
      <c r="I107" s="8">
        <f t="shared" si="21"/>
        <v>2</v>
      </c>
      <c r="J107" s="8">
        <f t="shared" si="22"/>
        <v>2</v>
      </c>
      <c r="K107" s="6">
        <v>0</v>
      </c>
      <c r="L107" s="8">
        <f t="shared" si="23"/>
        <v>14</v>
      </c>
      <c r="M107" s="8">
        <f t="shared" si="24"/>
        <v>-1</v>
      </c>
      <c r="N107" s="6">
        <v>0</v>
      </c>
      <c r="O107" s="8">
        <f t="shared" si="25"/>
        <v>-2</v>
      </c>
      <c r="P107" s="8">
        <f t="shared" si="26"/>
        <v>1</v>
      </c>
      <c r="Q107" s="6">
        <v>2</v>
      </c>
      <c r="R107" s="8">
        <f t="shared" si="27"/>
        <v>6</v>
      </c>
      <c r="S107" s="8">
        <f t="shared" si="28"/>
        <v>-0.75</v>
      </c>
      <c r="T107" s="6">
        <v>2</v>
      </c>
      <c r="U107" s="8">
        <f t="shared" si="29"/>
        <v>2</v>
      </c>
      <c r="V107" s="8">
        <f t="shared" si="30"/>
        <v>0.5</v>
      </c>
    </row>
    <row r="108" spans="1:22" ht="19.5" thickBot="1" x14ac:dyDescent="0.3">
      <c r="A108" s="6" t="s">
        <v>106</v>
      </c>
      <c r="B108" s="6">
        <v>130</v>
      </c>
      <c r="C108" s="8">
        <f t="shared" si="17"/>
        <v>116</v>
      </c>
      <c r="D108" s="8">
        <f t="shared" si="18"/>
        <v>11.6</v>
      </c>
      <c r="E108" s="6">
        <v>32610</v>
      </c>
      <c r="F108" s="8">
        <f t="shared" si="19"/>
        <v>5712.5</v>
      </c>
      <c r="G108" s="8">
        <f t="shared" si="20"/>
        <v>-0.62377156584407079</v>
      </c>
      <c r="H108" s="6">
        <v>5</v>
      </c>
      <c r="I108" s="8">
        <f t="shared" si="21"/>
        <v>2</v>
      </c>
      <c r="J108" s="8">
        <f t="shared" si="22"/>
        <v>2</v>
      </c>
      <c r="K108" s="6">
        <v>0</v>
      </c>
      <c r="L108" s="8">
        <f t="shared" si="23"/>
        <v>14</v>
      </c>
      <c r="M108" s="8">
        <f t="shared" si="24"/>
        <v>-1</v>
      </c>
      <c r="N108" s="6">
        <v>0</v>
      </c>
      <c r="O108" s="8">
        <f t="shared" si="25"/>
        <v>-2</v>
      </c>
      <c r="P108" s="8">
        <f t="shared" si="26"/>
        <v>1</v>
      </c>
      <c r="Q108" s="6">
        <v>8</v>
      </c>
      <c r="R108" s="8">
        <f t="shared" si="27"/>
        <v>0</v>
      </c>
      <c r="S108" s="8">
        <f t="shared" si="28"/>
        <v>0</v>
      </c>
      <c r="T108" s="6">
        <v>2</v>
      </c>
      <c r="U108" s="8">
        <f t="shared" si="29"/>
        <v>2</v>
      </c>
      <c r="V108" s="8">
        <f t="shared" si="30"/>
        <v>0.5</v>
      </c>
    </row>
    <row r="109" spans="1:22" ht="19.5" thickBot="1" x14ac:dyDescent="0.3">
      <c r="A109" s="6" t="s">
        <v>107</v>
      </c>
      <c r="B109" s="6">
        <v>64</v>
      </c>
      <c r="C109" s="8">
        <f t="shared" si="17"/>
        <v>50</v>
      </c>
      <c r="D109" s="8">
        <f t="shared" si="18"/>
        <v>5</v>
      </c>
      <c r="E109" s="6">
        <v>30486</v>
      </c>
      <c r="F109" s="8">
        <f t="shared" si="19"/>
        <v>7836.5</v>
      </c>
      <c r="G109" s="8">
        <f t="shared" si="20"/>
        <v>-0.85569993448351167</v>
      </c>
      <c r="H109" s="6">
        <v>7</v>
      </c>
      <c r="I109" s="8">
        <f t="shared" si="21"/>
        <v>4</v>
      </c>
      <c r="J109" s="8">
        <f t="shared" si="22"/>
        <v>4</v>
      </c>
      <c r="K109" s="6">
        <v>0</v>
      </c>
      <c r="L109" s="8">
        <f t="shared" si="23"/>
        <v>14</v>
      </c>
      <c r="M109" s="8">
        <f t="shared" si="24"/>
        <v>-1</v>
      </c>
      <c r="N109" s="6">
        <v>2</v>
      </c>
      <c r="O109" s="8">
        <f t="shared" si="25"/>
        <v>0</v>
      </c>
      <c r="P109" s="8">
        <f t="shared" si="26"/>
        <v>0</v>
      </c>
      <c r="Q109" s="6">
        <v>16</v>
      </c>
      <c r="R109" s="8">
        <f t="shared" si="27"/>
        <v>8</v>
      </c>
      <c r="S109" s="8">
        <f t="shared" si="28"/>
        <v>1</v>
      </c>
      <c r="T109" s="6">
        <v>6</v>
      </c>
      <c r="U109" s="8">
        <f t="shared" si="29"/>
        <v>2</v>
      </c>
      <c r="V109" s="8">
        <f t="shared" si="30"/>
        <v>1.5</v>
      </c>
    </row>
    <row r="110" spans="1:22" ht="19.5" thickBot="1" x14ac:dyDescent="0.3">
      <c r="A110" s="6" t="s">
        <v>108</v>
      </c>
      <c r="B110" s="6">
        <v>186</v>
      </c>
      <c r="C110" s="8">
        <f t="shared" si="17"/>
        <v>172</v>
      </c>
      <c r="D110" s="8">
        <f t="shared" si="18"/>
        <v>17.2</v>
      </c>
      <c r="E110" s="6">
        <v>32912</v>
      </c>
      <c r="F110" s="8">
        <f t="shared" si="19"/>
        <v>5410.5</v>
      </c>
      <c r="G110" s="8">
        <f t="shared" si="20"/>
        <v>-0.59079493339157019</v>
      </c>
      <c r="H110" s="6">
        <v>5</v>
      </c>
      <c r="I110" s="8">
        <f t="shared" si="21"/>
        <v>2</v>
      </c>
      <c r="J110" s="8">
        <f t="shared" si="22"/>
        <v>2</v>
      </c>
      <c r="K110" s="6">
        <v>0</v>
      </c>
      <c r="L110" s="8">
        <f t="shared" si="23"/>
        <v>14</v>
      </c>
      <c r="M110" s="8">
        <f t="shared" si="24"/>
        <v>-1</v>
      </c>
      <c r="N110" s="6">
        <v>0</v>
      </c>
      <c r="O110" s="8">
        <f t="shared" si="25"/>
        <v>-2</v>
      </c>
      <c r="P110" s="8">
        <f t="shared" si="26"/>
        <v>1</v>
      </c>
      <c r="Q110" s="6">
        <v>12</v>
      </c>
      <c r="R110" s="8">
        <f t="shared" si="27"/>
        <v>4</v>
      </c>
      <c r="S110" s="8">
        <f t="shared" si="28"/>
        <v>0.5</v>
      </c>
      <c r="T110" s="6">
        <v>2</v>
      </c>
      <c r="U110" s="8">
        <f t="shared" si="29"/>
        <v>2</v>
      </c>
      <c r="V110" s="8">
        <f t="shared" si="30"/>
        <v>0.5</v>
      </c>
    </row>
    <row r="111" spans="1:22" ht="19.5" thickBot="1" x14ac:dyDescent="0.3">
      <c r="A111" s="6" t="s">
        <v>109</v>
      </c>
      <c r="B111" s="6">
        <v>74</v>
      </c>
      <c r="C111" s="8">
        <f t="shared" si="17"/>
        <v>60</v>
      </c>
      <c r="D111" s="8">
        <f t="shared" si="18"/>
        <v>6</v>
      </c>
      <c r="E111" s="6">
        <v>32606</v>
      </c>
      <c r="F111" s="8">
        <f t="shared" si="19"/>
        <v>5716.5</v>
      </c>
      <c r="G111" s="8">
        <f t="shared" si="20"/>
        <v>-0.62420834243284562</v>
      </c>
      <c r="H111" s="6">
        <v>5</v>
      </c>
      <c r="I111" s="8">
        <f t="shared" si="21"/>
        <v>2</v>
      </c>
      <c r="J111" s="8">
        <f t="shared" si="22"/>
        <v>2</v>
      </c>
      <c r="K111" s="6">
        <v>0</v>
      </c>
      <c r="L111" s="8">
        <f t="shared" si="23"/>
        <v>14</v>
      </c>
      <c r="M111" s="8">
        <f t="shared" si="24"/>
        <v>-1</v>
      </c>
      <c r="N111" s="6">
        <v>0</v>
      </c>
      <c r="O111" s="8">
        <f t="shared" si="25"/>
        <v>-2</v>
      </c>
      <c r="P111" s="8">
        <f t="shared" si="26"/>
        <v>1</v>
      </c>
      <c r="Q111" s="6">
        <v>4</v>
      </c>
      <c r="R111" s="8">
        <f t="shared" si="27"/>
        <v>4</v>
      </c>
      <c r="S111" s="8">
        <f t="shared" si="28"/>
        <v>-0.5</v>
      </c>
      <c r="T111" s="6">
        <v>0</v>
      </c>
      <c r="U111" s="8">
        <f t="shared" si="29"/>
        <v>4</v>
      </c>
      <c r="V111" s="8">
        <f t="shared" si="30"/>
        <v>0</v>
      </c>
    </row>
    <row r="112" spans="1:22" ht="15.75" thickBot="1" x14ac:dyDescent="0.3">
      <c r="N112">
        <f>MEDIAN(N2:N111)</f>
        <v>0</v>
      </c>
    </row>
    <row r="113" spans="1:22" ht="19.5" thickBot="1" x14ac:dyDescent="0.3">
      <c r="A113" s="3" t="s">
        <v>113</v>
      </c>
      <c r="B113" s="3">
        <f>_xlfn.VAR.P(B2:B111)</f>
        <v>2533.1623140495867</v>
      </c>
      <c r="C113" s="3">
        <f t="shared" ref="C113:I113" si="31">_xlfn.VAR.P(C2:C111)</f>
        <v>2137.4360330578511</v>
      </c>
      <c r="D113" s="3">
        <f t="shared" si="31"/>
        <v>25.331623140495868</v>
      </c>
      <c r="E113" s="3">
        <f>_xlfn.VAR.P(E2:E111)</f>
        <v>130963609.10652892</v>
      </c>
      <c r="F113" s="3">
        <f t="shared" si="31"/>
        <v>45970810.329256199</v>
      </c>
      <c r="G113" s="3">
        <f t="shared" si="31"/>
        <v>1.5615264915699791</v>
      </c>
      <c r="H113" s="3">
        <f t="shared" si="31"/>
        <v>2.9735537190082644</v>
      </c>
      <c r="I113" s="3">
        <f t="shared" si="31"/>
        <v>1.0723966942148759</v>
      </c>
      <c r="J113" s="3">
        <f t="shared" ref="J113:P113" si="32">_xlfn.VAR.P(J2:J111)</f>
        <v>2.9735537190082644</v>
      </c>
      <c r="K113" s="3">
        <f t="shared" si="32"/>
        <v>269.70743801652895</v>
      </c>
      <c r="L113" s="3">
        <f t="shared" si="32"/>
        <v>154.340826446281</v>
      </c>
      <c r="M113" s="3">
        <f t="shared" si="32"/>
        <v>1.3760583572271883</v>
      </c>
      <c r="N113" s="3">
        <f t="shared" si="32"/>
        <v>1.0251239669421488</v>
      </c>
      <c r="O113" s="3">
        <f t="shared" si="32"/>
        <v>1.0251239669421488</v>
      </c>
      <c r="P113" s="3">
        <f t="shared" si="32"/>
        <v>0.2562809917355372</v>
      </c>
      <c r="Q113" s="3" t="s">
        <v>113</v>
      </c>
      <c r="R113" s="3">
        <f t="shared" ref="R113:V113" si="33">_xlfn.VAR.P(R2:R111)</f>
        <v>16.472396694214876</v>
      </c>
      <c r="S113" s="3">
        <f t="shared" si="33"/>
        <v>0.88857954545454543</v>
      </c>
      <c r="T113" s="3">
        <f t="shared" si="33"/>
        <v>6.9553719008264459</v>
      </c>
      <c r="U113" s="3">
        <f t="shared" si="33"/>
        <v>2.7186776859504134</v>
      </c>
      <c r="V113" s="3">
        <f t="shared" si="33"/>
        <v>0.43471074380165287</v>
      </c>
    </row>
    <row r="114" spans="1:22" ht="19.5" thickBot="1" x14ac:dyDescent="0.3">
      <c r="A114" s="3" t="s">
        <v>114</v>
      </c>
      <c r="B114" s="3">
        <f>_xlfn.STDEV.P(B2:B111)</f>
        <v>50.330530635485921</v>
      </c>
      <c r="C114" s="3">
        <f t="shared" ref="C114:I114" si="34">_xlfn.STDEV.P(C2:C111)</f>
        <v>46.232413229874247</v>
      </c>
      <c r="D114" s="3">
        <f t="shared" si="34"/>
        <v>5.0330530635485919</v>
      </c>
      <c r="E114" s="3">
        <f t="shared" si="34"/>
        <v>11443.933288276759</v>
      </c>
      <c r="F114" s="3">
        <f t="shared" si="34"/>
        <v>6780.1777505649661</v>
      </c>
      <c r="G114" s="3">
        <f t="shared" si="34"/>
        <v>1.2496105359550946</v>
      </c>
      <c r="H114" s="3">
        <f t="shared" si="34"/>
        <v>1.724399524184655</v>
      </c>
      <c r="I114" s="3">
        <f t="shared" si="34"/>
        <v>1.0355658811562285</v>
      </c>
      <c r="J114" s="3">
        <f t="shared" ref="J114:P114" si="35">_xlfn.STDEV.P(J2:J111)</f>
        <v>1.724399524184655</v>
      </c>
      <c r="K114" s="3">
        <f t="shared" si="35"/>
        <v>16.422771934619593</v>
      </c>
      <c r="L114" s="3">
        <f t="shared" si="35"/>
        <v>12.423398345311197</v>
      </c>
      <c r="M114" s="3">
        <f t="shared" si="35"/>
        <v>1.1730551381871137</v>
      </c>
      <c r="N114" s="3">
        <f t="shared" si="35"/>
        <v>1.0124840576236984</v>
      </c>
      <c r="O114" s="3">
        <f t="shared" si="35"/>
        <v>1.0124840576236984</v>
      </c>
      <c r="P114" s="3">
        <f t="shared" si="35"/>
        <v>0.50624202881184921</v>
      </c>
      <c r="Q114" s="3" t="s">
        <v>114</v>
      </c>
      <c r="R114" s="3">
        <f t="shared" ref="R114:V114" si="36">_xlfn.STDEV.P(R2:R111)</f>
        <v>4.058620048023081</v>
      </c>
      <c r="S114" s="3">
        <f t="shared" si="36"/>
        <v>0.94264497317629903</v>
      </c>
      <c r="T114" s="3">
        <f t="shared" si="36"/>
        <v>2.6373039075590903</v>
      </c>
      <c r="U114" s="3">
        <f t="shared" si="36"/>
        <v>1.6488413161824922</v>
      </c>
      <c r="V114" s="3">
        <f t="shared" si="36"/>
        <v>0.65932597688977257</v>
      </c>
    </row>
    <row r="115" spans="1:22" ht="38.25" thickBot="1" x14ac:dyDescent="0.3">
      <c r="A115" s="3" t="s">
        <v>125</v>
      </c>
      <c r="B115" s="3">
        <f>B114/AVERAGE(B2:B111)</f>
        <v>1.3616228160116703</v>
      </c>
      <c r="C115" s="3">
        <f t="shared" ref="C115:V115" si="37">C114/AVERAGE(C2:C111)</f>
        <v>1.5217131823118393</v>
      </c>
      <c r="D115" s="3">
        <f t="shared" si="37"/>
        <v>2.1917491567313747</v>
      </c>
      <c r="E115" s="3">
        <f t="shared" si="37"/>
        <v>0.27929861694648173</v>
      </c>
      <c r="F115" s="3">
        <f t="shared" si="37"/>
        <v>0.70679660519284415</v>
      </c>
      <c r="G115" s="3">
        <f t="shared" si="37"/>
        <v>4.31630353822937</v>
      </c>
      <c r="H115" s="3">
        <f t="shared" si="37"/>
        <v>0.55789396370680022</v>
      </c>
      <c r="I115" s="3">
        <f t="shared" si="37"/>
        <v>0.74942267715253374</v>
      </c>
      <c r="J115" s="3">
        <f t="shared" si="37"/>
        <v>18.968394766031206</v>
      </c>
      <c r="K115" s="3">
        <f t="shared" si="37"/>
        <v>3.8436274740599052</v>
      </c>
      <c r="L115" s="3">
        <f t="shared" si="37"/>
        <v>0.85732359973916672</v>
      </c>
      <c r="M115" s="3">
        <f t="shared" si="37"/>
        <v>-1.6883223484188363</v>
      </c>
      <c r="N115" s="3">
        <f t="shared" si="37"/>
        <v>2.4211575291001486</v>
      </c>
      <c r="O115" s="3">
        <f t="shared" si="37"/>
        <v>-0.64007612838279782</v>
      </c>
      <c r="P115" s="3">
        <f t="shared" si="37"/>
        <v>0.64007612838279782</v>
      </c>
      <c r="Q115" s="3" t="e">
        <f t="shared" si="37"/>
        <v>#VALUE!</v>
      </c>
      <c r="R115" s="3">
        <f t="shared" si="37"/>
        <v>0.53275442157820874</v>
      </c>
      <c r="S115" s="3">
        <f t="shared" si="37"/>
        <v>-1.7955142346215218</v>
      </c>
      <c r="T115" s="3">
        <f t="shared" si="37"/>
        <v>2.4175285819291661</v>
      </c>
      <c r="U115" s="3">
        <f t="shared" si="37"/>
        <v>0.46268506321447489</v>
      </c>
      <c r="V115" s="3">
        <f t="shared" si="37"/>
        <v>2.4175285819291661</v>
      </c>
    </row>
    <row r="116" spans="1:22" x14ac:dyDescent="0.25">
      <c r="E116" s="5"/>
    </row>
    <row r="117" spans="1:22" x14ac:dyDescent="0.25">
      <c r="E1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2A5-E2FE-4DB9-BD61-7099CB2A3E33}">
  <dimension ref="A1:V118"/>
  <sheetViews>
    <sheetView tabSelected="1" topLeftCell="A112" zoomScaleNormal="100" workbookViewId="0">
      <selection activeCell="A119" sqref="A119"/>
    </sheetView>
  </sheetViews>
  <sheetFormatPr defaultRowHeight="15" x14ac:dyDescent="0.25"/>
  <cols>
    <col min="1" max="1" width="9.28515625" bestFit="1" customWidth="1"/>
    <col min="2" max="2" width="30.28515625" bestFit="1" customWidth="1"/>
    <col min="3" max="4" width="15" bestFit="1" customWidth="1"/>
    <col min="5" max="5" width="44.28515625" bestFit="1" customWidth="1"/>
    <col min="6" max="6" width="15" bestFit="1" customWidth="1"/>
    <col min="7" max="7" width="44.28515625" bestFit="1" customWidth="1"/>
    <col min="8" max="8" width="36.7109375" bestFit="1" customWidth="1"/>
    <col min="9" max="9" width="15" bestFit="1" customWidth="1"/>
    <col min="10" max="10" width="36.7109375" bestFit="1" customWidth="1"/>
    <col min="11" max="11" width="15.7109375" bestFit="1" customWidth="1"/>
    <col min="12" max="12" width="15" bestFit="1" customWidth="1"/>
    <col min="13" max="13" width="15.7109375" bestFit="1" customWidth="1"/>
    <col min="14" max="14" width="18.42578125" bestFit="1" customWidth="1"/>
    <col min="15" max="15" width="15.85546875" bestFit="1" customWidth="1"/>
    <col min="16" max="16" width="18.85546875" bestFit="1" customWidth="1"/>
    <col min="17" max="17" width="25" bestFit="1" customWidth="1"/>
    <col min="18" max="18" width="15" bestFit="1" customWidth="1"/>
    <col min="19" max="19" width="25" bestFit="1" customWidth="1"/>
    <col min="20" max="20" width="24" bestFit="1" customWidth="1"/>
    <col min="21" max="21" width="15" bestFit="1" customWidth="1"/>
    <col min="22" max="22" width="22.140625" bestFit="1" customWidth="1"/>
  </cols>
  <sheetData>
    <row r="1" spans="1:22" x14ac:dyDescent="0.25">
      <c r="A1" s="9" t="s">
        <v>110</v>
      </c>
      <c r="B1" s="9" t="s">
        <v>111</v>
      </c>
      <c r="C1" s="12"/>
      <c r="D1" s="11" t="s">
        <v>116</v>
      </c>
      <c r="E1" s="9" t="s">
        <v>115</v>
      </c>
      <c r="F1" s="12"/>
      <c r="G1" s="11" t="s">
        <v>115</v>
      </c>
      <c r="H1" s="9" t="s">
        <v>112</v>
      </c>
      <c r="I1" s="12"/>
      <c r="J1" s="11" t="s">
        <v>112</v>
      </c>
      <c r="K1" s="9" t="s">
        <v>117</v>
      </c>
      <c r="L1" s="12"/>
      <c r="M1" s="11" t="s">
        <v>117</v>
      </c>
      <c r="N1" s="9" t="s">
        <v>118</v>
      </c>
      <c r="O1" s="12"/>
      <c r="P1" s="11" t="s">
        <v>122</v>
      </c>
      <c r="Q1" s="9" t="s">
        <v>119</v>
      </c>
      <c r="R1" s="13"/>
      <c r="S1" s="14" t="s">
        <v>123</v>
      </c>
      <c r="T1" s="9" t="s">
        <v>120</v>
      </c>
      <c r="U1" s="12"/>
      <c r="V1" s="14" t="s">
        <v>124</v>
      </c>
    </row>
    <row r="2" spans="1:22" ht="19.5" thickBot="1" x14ac:dyDescent="0.3">
      <c r="A2" s="8" t="s">
        <v>0</v>
      </c>
      <c r="B2" s="8">
        <v>80</v>
      </c>
      <c r="C2" s="8">
        <f>ABS(B2-MEDIAN(IF($B$2:$B$111&lt;&gt;0,$B$2:$B$111)))</f>
        <v>66</v>
      </c>
      <c r="D2" s="8">
        <f>(B2-MEDIAN(IF($B$2:$B$111&lt;&gt;0,$B$2:$B$111)))/MEDIAN($C$2:$C$111)</f>
        <v>6.6</v>
      </c>
      <c r="E2" s="8">
        <v>59151</v>
      </c>
      <c r="F2" s="8">
        <f>ABS(E2-MEDIAN(IF($E$2:$E$111&lt;&gt;0,$E$2:$E$111)))</f>
        <v>20828.5</v>
      </c>
      <c r="G2" s="8">
        <f>(E2-MEDIAN(IF($E$2:$E$111&lt;&gt;0,$E$2:$E$111)))/MEDIAN($F$2:$F$111)</f>
        <v>2.3471377056569755</v>
      </c>
      <c r="H2" s="8">
        <v>4</v>
      </c>
      <c r="I2" s="8">
        <f>ABS(H2-MEDIAN(IF($H$2:$H$111&lt;&gt;0,$H$2:$H$111)))</f>
        <v>1</v>
      </c>
      <c r="J2" s="8">
        <f>(H2-MEDIAN(IF($H$2:$H$111&lt;&gt;0,$H$2:$H$111)))/MEDIAN($I$2:$I$111)</f>
        <v>1</v>
      </c>
      <c r="K2" s="8">
        <v>80</v>
      </c>
      <c r="L2" s="8">
        <f>ABS(K2-6)</f>
        <v>74</v>
      </c>
      <c r="M2" s="8">
        <f>(K2-6)/MEDIAN($L$2:$L$111)</f>
        <v>12.333333333333334</v>
      </c>
      <c r="N2" s="8">
        <v>2</v>
      </c>
      <c r="O2" s="8">
        <f>N2-2</f>
        <v>0</v>
      </c>
      <c r="P2" s="8">
        <f>(N2-2)/MEDIAN($O$2:$O$111)</f>
        <v>0</v>
      </c>
      <c r="Q2" s="8">
        <v>28</v>
      </c>
      <c r="R2" s="8">
        <f>ABS(Q2-8)</f>
        <v>20</v>
      </c>
      <c r="S2" s="8">
        <f>(Q2-8)/MEDIAN($R$2:$R$111)</f>
        <v>2.5</v>
      </c>
      <c r="T2" s="8">
        <v>4</v>
      </c>
      <c r="U2" s="8">
        <f>ABS(T2-4)</f>
        <v>0</v>
      </c>
      <c r="V2" s="8">
        <f t="shared" ref="V2:V33" si="0">(T2-MEDIAN($T$2:$T$111))/MEDIAN($U$2:$U$111)</f>
        <v>1</v>
      </c>
    </row>
    <row r="3" spans="1:22" ht="19.5" thickBot="1" x14ac:dyDescent="0.3">
      <c r="A3" s="6" t="s">
        <v>1</v>
      </c>
      <c r="B3" s="6">
        <v>14</v>
      </c>
      <c r="C3" s="8">
        <f t="shared" ref="C3:C66" si="1">ABS(B3-MEDIAN(IF($B$2:$B$111&lt;&gt;0,$B$2:$B$111)))</f>
        <v>0</v>
      </c>
      <c r="D3" s="8">
        <f t="shared" ref="D3:D66" si="2">(B3-MEDIAN(IF($B$2:$B$111&lt;&gt;0,$B$2:$B$111)))/MEDIAN($C$2:$C$111)</f>
        <v>0</v>
      </c>
      <c r="E3" s="6">
        <v>55120</v>
      </c>
      <c r="F3" s="8">
        <f t="shared" ref="F3:F66" si="3">ABS(E3-MEDIAN(IF($E$2:$E$111&lt;&gt;0,$E$2:$E$111)))</f>
        <v>16797.5</v>
      </c>
      <c r="G3" s="8">
        <f t="shared" ref="G3:G66" si="4">(E3-MEDIAN(IF($E$2:$E$111&lt;&gt;0,$E$2:$E$111)))/MEDIAN($F$2:$F$111)</f>
        <v>1.8928893396439035</v>
      </c>
      <c r="H3" s="6">
        <v>3</v>
      </c>
      <c r="I3" s="8">
        <f t="shared" ref="I3:I66" si="5">ABS(H3-MEDIAN($H$2:$H$111))</f>
        <v>0</v>
      </c>
      <c r="J3" s="8">
        <f t="shared" ref="J3:J66" si="6">(H3-MEDIAN(IF($H$2:$H$111&lt;&gt;0,$H$2:$H$111)))/MEDIAN($I$2:$I$111)</f>
        <v>0</v>
      </c>
      <c r="K3" s="6">
        <v>14</v>
      </c>
      <c r="L3" s="8">
        <f t="shared" ref="L3:L66" si="7">ABS(K3-6)</f>
        <v>8</v>
      </c>
      <c r="M3" s="8">
        <f t="shared" ref="M3:M66" si="8">(K3-MEDIAN(IF($K$2:$K$111&lt;&gt;0,$K$2:$K$111)))/MEDIAN($L$2:$L$111)</f>
        <v>2.3333333333333335</v>
      </c>
      <c r="N3" s="6">
        <v>0</v>
      </c>
      <c r="O3" s="8">
        <f t="shared" ref="O3:O66" si="9">N3-2</f>
        <v>-2</v>
      </c>
      <c r="P3" s="8">
        <f t="shared" ref="P3:P66" si="10">(N3-2)/MEDIAN($O$2:$O$111)</f>
        <v>1</v>
      </c>
      <c r="Q3" s="6">
        <v>0</v>
      </c>
      <c r="R3" s="8">
        <f t="shared" ref="R3:R66" si="11">ABS(Q3-8)</f>
        <v>8</v>
      </c>
      <c r="S3" s="8">
        <f t="shared" ref="S3:S66" si="12">(Q3-8)/MEDIAN($R$2:$R$111)</f>
        <v>-1</v>
      </c>
      <c r="T3" s="6">
        <v>0</v>
      </c>
      <c r="U3" s="8">
        <f t="shared" ref="U3:U66" si="13">ABS(T3-4)</f>
        <v>4</v>
      </c>
      <c r="V3" s="8">
        <f t="shared" si="0"/>
        <v>0</v>
      </c>
    </row>
    <row r="4" spans="1:22" ht="19.5" thickBot="1" x14ac:dyDescent="0.3">
      <c r="A4" s="6" t="s">
        <v>2</v>
      </c>
      <c r="B4" s="6">
        <v>18</v>
      </c>
      <c r="C4" s="8">
        <f t="shared" si="1"/>
        <v>4</v>
      </c>
      <c r="D4" s="8">
        <f t="shared" si="2"/>
        <v>0.4</v>
      </c>
      <c r="E4" s="6">
        <v>55296</v>
      </c>
      <c r="F4" s="8">
        <f t="shared" si="3"/>
        <v>16973.5</v>
      </c>
      <c r="G4" s="8">
        <f t="shared" si="4"/>
        <v>1.9127225602884832</v>
      </c>
      <c r="H4" s="6">
        <v>3</v>
      </c>
      <c r="I4" s="8">
        <f t="shared" si="5"/>
        <v>0</v>
      </c>
      <c r="J4" s="8">
        <f t="shared" si="6"/>
        <v>0</v>
      </c>
      <c r="K4" s="6">
        <v>18</v>
      </c>
      <c r="L4" s="8">
        <f t="shared" si="7"/>
        <v>12</v>
      </c>
      <c r="M4" s="8">
        <f t="shared" si="8"/>
        <v>3</v>
      </c>
      <c r="N4" s="6">
        <v>0</v>
      </c>
      <c r="O4" s="8">
        <f t="shared" si="9"/>
        <v>-2</v>
      </c>
      <c r="P4" s="8">
        <f t="shared" si="10"/>
        <v>1</v>
      </c>
      <c r="Q4" s="6">
        <v>4</v>
      </c>
      <c r="R4" s="8">
        <f t="shared" si="11"/>
        <v>4</v>
      </c>
      <c r="S4" s="8">
        <f t="shared" si="12"/>
        <v>-0.5</v>
      </c>
      <c r="T4" s="6">
        <v>0</v>
      </c>
      <c r="U4" s="8">
        <f t="shared" si="13"/>
        <v>4</v>
      </c>
      <c r="V4" s="8">
        <f t="shared" si="0"/>
        <v>0</v>
      </c>
    </row>
    <row r="5" spans="1:22" ht="19.5" thickBot="1" x14ac:dyDescent="0.3">
      <c r="A5" s="6" t="s">
        <v>3</v>
      </c>
      <c r="B5" s="6">
        <v>28</v>
      </c>
      <c r="C5" s="8">
        <f t="shared" si="1"/>
        <v>14</v>
      </c>
      <c r="D5" s="8">
        <f t="shared" si="2"/>
        <v>1.4</v>
      </c>
      <c r="E5" s="6">
        <v>55106</v>
      </c>
      <c r="F5" s="8">
        <f t="shared" si="3"/>
        <v>16783.5</v>
      </c>
      <c r="G5" s="8">
        <f t="shared" si="4"/>
        <v>1.8913116970926303</v>
      </c>
      <c r="H5" s="6">
        <v>4</v>
      </c>
      <c r="I5" s="8">
        <f t="shared" si="5"/>
        <v>1</v>
      </c>
      <c r="J5" s="8">
        <f t="shared" si="6"/>
        <v>1</v>
      </c>
      <c r="K5" s="6">
        <v>28</v>
      </c>
      <c r="L5" s="8">
        <f t="shared" si="7"/>
        <v>22</v>
      </c>
      <c r="M5" s="8">
        <f t="shared" si="8"/>
        <v>4.666666666666667</v>
      </c>
      <c r="N5" s="6">
        <v>4</v>
      </c>
      <c r="O5" s="8">
        <f t="shared" si="9"/>
        <v>2</v>
      </c>
      <c r="P5" s="8">
        <f t="shared" si="10"/>
        <v>-1</v>
      </c>
      <c r="Q5" s="6">
        <v>6</v>
      </c>
      <c r="R5" s="8">
        <f t="shared" si="11"/>
        <v>2</v>
      </c>
      <c r="S5" s="8">
        <f t="shared" si="12"/>
        <v>-0.25</v>
      </c>
      <c r="T5" s="6">
        <v>2</v>
      </c>
      <c r="U5" s="8">
        <f t="shared" si="13"/>
        <v>2</v>
      </c>
      <c r="V5" s="8">
        <f t="shared" si="0"/>
        <v>0.5</v>
      </c>
    </row>
    <row r="6" spans="1:22" ht="19.5" thickBot="1" x14ac:dyDescent="0.3">
      <c r="A6" s="6" t="s">
        <v>4</v>
      </c>
      <c r="B6" s="6">
        <v>2</v>
      </c>
      <c r="C6" s="8">
        <f t="shared" si="1"/>
        <v>12</v>
      </c>
      <c r="D6" s="8">
        <f t="shared" si="2"/>
        <v>-1.2</v>
      </c>
      <c r="E6" s="6">
        <v>54880</v>
      </c>
      <c r="F6" s="8">
        <f t="shared" si="3"/>
        <v>16557.5</v>
      </c>
      <c r="G6" s="8">
        <f t="shared" si="4"/>
        <v>1.8658440387649313</v>
      </c>
      <c r="H6" s="6">
        <v>1</v>
      </c>
      <c r="I6" s="8">
        <f t="shared" si="5"/>
        <v>2</v>
      </c>
      <c r="J6" s="8">
        <f t="shared" si="6"/>
        <v>-2</v>
      </c>
      <c r="K6" s="6">
        <v>2</v>
      </c>
      <c r="L6" s="8">
        <f t="shared" si="7"/>
        <v>4</v>
      </c>
      <c r="M6" s="8">
        <f t="shared" si="8"/>
        <v>0.33333333333333331</v>
      </c>
      <c r="N6" s="6">
        <v>0</v>
      </c>
      <c r="O6" s="8">
        <f t="shared" si="9"/>
        <v>-2</v>
      </c>
      <c r="P6" s="8">
        <f t="shared" si="10"/>
        <v>1</v>
      </c>
      <c r="Q6" s="6">
        <v>0</v>
      </c>
      <c r="R6" s="8">
        <f t="shared" si="11"/>
        <v>8</v>
      </c>
      <c r="S6" s="8">
        <f t="shared" si="12"/>
        <v>-1</v>
      </c>
      <c r="T6" s="6">
        <v>0</v>
      </c>
      <c r="U6" s="8">
        <f t="shared" si="13"/>
        <v>4</v>
      </c>
      <c r="V6" s="8">
        <f t="shared" si="0"/>
        <v>0</v>
      </c>
    </row>
    <row r="7" spans="1:22" ht="19.5" thickBot="1" x14ac:dyDescent="0.3">
      <c r="A7" s="6" t="s">
        <v>5</v>
      </c>
      <c r="B7" s="6">
        <v>2</v>
      </c>
      <c r="C7" s="8">
        <f t="shared" si="1"/>
        <v>12</v>
      </c>
      <c r="D7" s="8">
        <f t="shared" si="2"/>
        <v>-1.2</v>
      </c>
      <c r="E7" s="6">
        <v>54880</v>
      </c>
      <c r="F7" s="8">
        <f t="shared" si="3"/>
        <v>16557.5</v>
      </c>
      <c r="G7" s="8">
        <f t="shared" si="4"/>
        <v>1.8658440387649313</v>
      </c>
      <c r="H7" s="6">
        <v>1</v>
      </c>
      <c r="I7" s="8">
        <f t="shared" si="5"/>
        <v>2</v>
      </c>
      <c r="J7" s="8">
        <f t="shared" si="6"/>
        <v>-2</v>
      </c>
      <c r="K7" s="6">
        <v>2</v>
      </c>
      <c r="L7" s="8">
        <f t="shared" si="7"/>
        <v>4</v>
      </c>
      <c r="M7" s="8">
        <f t="shared" si="8"/>
        <v>0.33333333333333331</v>
      </c>
      <c r="N7" s="6">
        <v>0</v>
      </c>
      <c r="O7" s="8">
        <f t="shared" si="9"/>
        <v>-2</v>
      </c>
      <c r="P7" s="8">
        <f t="shared" si="10"/>
        <v>1</v>
      </c>
      <c r="Q7" s="6">
        <v>0</v>
      </c>
      <c r="R7" s="8">
        <f t="shared" si="11"/>
        <v>8</v>
      </c>
      <c r="S7" s="8">
        <f t="shared" si="12"/>
        <v>-1</v>
      </c>
      <c r="T7" s="6">
        <v>0</v>
      </c>
      <c r="U7" s="8">
        <f t="shared" si="13"/>
        <v>4</v>
      </c>
      <c r="V7" s="8">
        <f t="shared" si="0"/>
        <v>0</v>
      </c>
    </row>
    <row r="8" spans="1:22" ht="19.5" thickBot="1" x14ac:dyDescent="0.3">
      <c r="A8" s="6" t="s">
        <v>6</v>
      </c>
      <c r="B8" s="6">
        <v>44</v>
      </c>
      <c r="C8" s="8">
        <f t="shared" si="1"/>
        <v>30</v>
      </c>
      <c r="D8" s="8">
        <f t="shared" si="2"/>
        <v>3</v>
      </c>
      <c r="E8" s="6">
        <v>56891</v>
      </c>
      <c r="F8" s="8">
        <f t="shared" si="3"/>
        <v>18568.5</v>
      </c>
      <c r="G8" s="8">
        <f t="shared" si="4"/>
        <v>2.0924611223799863</v>
      </c>
      <c r="H8" s="6">
        <v>4</v>
      </c>
      <c r="I8" s="8">
        <f t="shared" si="5"/>
        <v>1</v>
      </c>
      <c r="J8" s="8">
        <f t="shared" si="6"/>
        <v>1</v>
      </c>
      <c r="K8" s="6">
        <v>44</v>
      </c>
      <c r="L8" s="8">
        <f t="shared" si="7"/>
        <v>38</v>
      </c>
      <c r="M8" s="8">
        <f t="shared" si="8"/>
        <v>7.333333333333333</v>
      </c>
      <c r="N8" s="6">
        <v>0</v>
      </c>
      <c r="O8" s="8">
        <f t="shared" si="9"/>
        <v>-2</v>
      </c>
      <c r="P8" s="8">
        <f t="shared" si="10"/>
        <v>1</v>
      </c>
      <c r="Q8" s="6">
        <v>10</v>
      </c>
      <c r="R8" s="8">
        <f t="shared" si="11"/>
        <v>2</v>
      </c>
      <c r="S8" s="8">
        <f t="shared" si="12"/>
        <v>0.25</v>
      </c>
      <c r="T8" s="6">
        <v>6</v>
      </c>
      <c r="U8" s="8">
        <f t="shared" si="13"/>
        <v>2</v>
      </c>
      <c r="V8" s="8">
        <f t="shared" si="0"/>
        <v>1.5</v>
      </c>
    </row>
    <row r="9" spans="1:22" ht="19.5" thickBot="1" x14ac:dyDescent="0.3">
      <c r="A9" s="6" t="s">
        <v>7</v>
      </c>
      <c r="B9" s="6">
        <v>2</v>
      </c>
      <c r="C9" s="8">
        <f t="shared" si="1"/>
        <v>12</v>
      </c>
      <c r="D9" s="8">
        <f t="shared" si="2"/>
        <v>-1.2</v>
      </c>
      <c r="E9" s="6">
        <v>54880</v>
      </c>
      <c r="F9" s="8">
        <f t="shared" si="3"/>
        <v>16557.5</v>
      </c>
      <c r="G9" s="8">
        <f t="shared" si="4"/>
        <v>1.8658440387649313</v>
      </c>
      <c r="H9" s="6">
        <v>1</v>
      </c>
      <c r="I9" s="8">
        <f t="shared" si="5"/>
        <v>2</v>
      </c>
      <c r="J9" s="8">
        <f t="shared" si="6"/>
        <v>-2</v>
      </c>
      <c r="K9" s="6">
        <v>2</v>
      </c>
      <c r="L9" s="8">
        <f t="shared" si="7"/>
        <v>4</v>
      </c>
      <c r="M9" s="8">
        <f t="shared" si="8"/>
        <v>0.33333333333333331</v>
      </c>
      <c r="N9" s="6">
        <v>0</v>
      </c>
      <c r="O9" s="8">
        <f t="shared" si="9"/>
        <v>-2</v>
      </c>
      <c r="P9" s="8">
        <f t="shared" si="10"/>
        <v>1</v>
      </c>
      <c r="Q9" s="6">
        <v>0</v>
      </c>
      <c r="R9" s="8">
        <f t="shared" si="11"/>
        <v>8</v>
      </c>
      <c r="S9" s="8">
        <f t="shared" si="12"/>
        <v>-1</v>
      </c>
      <c r="T9" s="6">
        <v>0</v>
      </c>
      <c r="U9" s="8">
        <f t="shared" si="13"/>
        <v>4</v>
      </c>
      <c r="V9" s="8">
        <f t="shared" si="0"/>
        <v>0</v>
      </c>
    </row>
    <row r="10" spans="1:22" ht="19.5" thickBot="1" x14ac:dyDescent="0.3">
      <c r="A10" s="6" t="s">
        <v>8</v>
      </c>
      <c r="B10" s="6">
        <v>6</v>
      </c>
      <c r="C10" s="8">
        <f t="shared" si="1"/>
        <v>8</v>
      </c>
      <c r="D10" s="8">
        <f t="shared" si="2"/>
        <v>-0.8</v>
      </c>
      <c r="E10" s="6">
        <v>54928</v>
      </c>
      <c r="F10" s="8">
        <f t="shared" si="3"/>
        <v>16605.5</v>
      </c>
      <c r="G10" s="8">
        <f t="shared" si="4"/>
        <v>1.8712530989407257</v>
      </c>
      <c r="H10" s="6">
        <v>1</v>
      </c>
      <c r="I10" s="8">
        <f t="shared" si="5"/>
        <v>2</v>
      </c>
      <c r="J10" s="8">
        <f t="shared" si="6"/>
        <v>-2</v>
      </c>
      <c r="K10" s="6">
        <v>6</v>
      </c>
      <c r="L10" s="8">
        <f t="shared" si="7"/>
        <v>0</v>
      </c>
      <c r="M10" s="8">
        <f t="shared" si="8"/>
        <v>1</v>
      </c>
      <c r="N10" s="6">
        <v>0</v>
      </c>
      <c r="O10" s="8">
        <f t="shared" si="9"/>
        <v>-2</v>
      </c>
      <c r="P10" s="8">
        <f t="shared" si="10"/>
        <v>1</v>
      </c>
      <c r="Q10" s="6">
        <v>0</v>
      </c>
      <c r="R10" s="8">
        <f t="shared" si="11"/>
        <v>8</v>
      </c>
      <c r="S10" s="8">
        <f t="shared" si="12"/>
        <v>-1</v>
      </c>
      <c r="T10" s="6">
        <v>0</v>
      </c>
      <c r="U10" s="8">
        <f t="shared" si="13"/>
        <v>4</v>
      </c>
      <c r="V10" s="8">
        <f t="shared" si="0"/>
        <v>0</v>
      </c>
    </row>
    <row r="11" spans="1:22" ht="19.5" thickBot="1" x14ac:dyDescent="0.3">
      <c r="A11" s="6" t="s">
        <v>9</v>
      </c>
      <c r="B11" s="6">
        <v>6</v>
      </c>
      <c r="C11" s="8">
        <f t="shared" si="1"/>
        <v>8</v>
      </c>
      <c r="D11" s="8">
        <f t="shared" si="2"/>
        <v>-0.8</v>
      </c>
      <c r="E11" s="6">
        <v>55088</v>
      </c>
      <c r="F11" s="8">
        <f t="shared" si="3"/>
        <v>16765.5</v>
      </c>
      <c r="G11" s="8">
        <f t="shared" si="4"/>
        <v>1.8892832995267073</v>
      </c>
      <c r="H11" s="6">
        <v>3</v>
      </c>
      <c r="I11" s="8">
        <f t="shared" si="5"/>
        <v>0</v>
      </c>
      <c r="J11" s="8">
        <f t="shared" si="6"/>
        <v>0</v>
      </c>
      <c r="K11" s="6">
        <v>6</v>
      </c>
      <c r="L11" s="8">
        <f t="shared" si="7"/>
        <v>0</v>
      </c>
      <c r="M11" s="8">
        <f t="shared" si="8"/>
        <v>1</v>
      </c>
      <c r="N11" s="6">
        <v>0</v>
      </c>
      <c r="O11" s="8">
        <f t="shared" si="9"/>
        <v>-2</v>
      </c>
      <c r="P11" s="8">
        <f t="shared" si="10"/>
        <v>1</v>
      </c>
      <c r="Q11" s="6">
        <v>0</v>
      </c>
      <c r="R11" s="8">
        <f t="shared" si="11"/>
        <v>8</v>
      </c>
      <c r="S11" s="8">
        <f t="shared" si="12"/>
        <v>-1</v>
      </c>
      <c r="T11" s="6">
        <v>0</v>
      </c>
      <c r="U11" s="8">
        <f t="shared" si="13"/>
        <v>4</v>
      </c>
      <c r="V11" s="8">
        <f t="shared" si="0"/>
        <v>0</v>
      </c>
    </row>
    <row r="12" spans="1:22" ht="19.5" thickBot="1" x14ac:dyDescent="0.3">
      <c r="A12" s="6" t="s">
        <v>10</v>
      </c>
      <c r="B12" s="6">
        <v>4</v>
      </c>
      <c r="C12" s="8">
        <f t="shared" si="1"/>
        <v>10</v>
      </c>
      <c r="D12" s="8">
        <f t="shared" si="2"/>
        <v>-1</v>
      </c>
      <c r="E12" s="6">
        <v>54917</v>
      </c>
      <c r="F12" s="8">
        <f t="shared" si="3"/>
        <v>16594.5</v>
      </c>
      <c r="G12" s="8">
        <f t="shared" si="4"/>
        <v>1.8700135226504395</v>
      </c>
      <c r="H12" s="6">
        <v>1</v>
      </c>
      <c r="I12" s="8">
        <f t="shared" si="5"/>
        <v>2</v>
      </c>
      <c r="J12" s="8">
        <f t="shared" si="6"/>
        <v>-2</v>
      </c>
      <c r="K12" s="6">
        <v>4</v>
      </c>
      <c r="L12" s="8">
        <f t="shared" si="7"/>
        <v>2</v>
      </c>
      <c r="M12" s="8">
        <f t="shared" si="8"/>
        <v>0.66666666666666663</v>
      </c>
      <c r="N12" s="6">
        <v>0</v>
      </c>
      <c r="O12" s="8">
        <f t="shared" si="9"/>
        <v>-2</v>
      </c>
      <c r="P12" s="8">
        <f t="shared" si="10"/>
        <v>1</v>
      </c>
      <c r="Q12" s="6">
        <v>0</v>
      </c>
      <c r="R12" s="8">
        <f t="shared" si="11"/>
        <v>8</v>
      </c>
      <c r="S12" s="8">
        <f t="shared" si="12"/>
        <v>-1</v>
      </c>
      <c r="T12" s="6">
        <v>0</v>
      </c>
      <c r="U12" s="8">
        <f t="shared" si="13"/>
        <v>4</v>
      </c>
      <c r="V12" s="8">
        <f t="shared" si="0"/>
        <v>0</v>
      </c>
    </row>
    <row r="13" spans="1:22" ht="19.5" thickBot="1" x14ac:dyDescent="0.3">
      <c r="A13" s="6" t="s">
        <v>11</v>
      </c>
      <c r="B13" s="6">
        <v>6</v>
      </c>
      <c r="C13" s="8">
        <f t="shared" si="1"/>
        <v>8</v>
      </c>
      <c r="D13" s="8">
        <f t="shared" si="2"/>
        <v>-0.8</v>
      </c>
      <c r="E13" s="6">
        <v>55063</v>
      </c>
      <c r="F13" s="8">
        <f t="shared" si="3"/>
        <v>16740.5</v>
      </c>
      <c r="G13" s="8">
        <f t="shared" si="4"/>
        <v>1.8864660806851477</v>
      </c>
      <c r="H13" s="6">
        <v>2</v>
      </c>
      <c r="I13" s="8">
        <f t="shared" si="5"/>
        <v>1</v>
      </c>
      <c r="J13" s="8">
        <f t="shared" si="6"/>
        <v>-1</v>
      </c>
      <c r="K13" s="6">
        <v>6</v>
      </c>
      <c r="L13" s="8">
        <f t="shared" si="7"/>
        <v>0</v>
      </c>
      <c r="M13" s="8">
        <f t="shared" si="8"/>
        <v>1</v>
      </c>
      <c r="N13" s="6">
        <v>0</v>
      </c>
      <c r="O13" s="8">
        <f t="shared" si="9"/>
        <v>-2</v>
      </c>
      <c r="P13" s="8">
        <f t="shared" si="10"/>
        <v>1</v>
      </c>
      <c r="Q13" s="6">
        <v>2</v>
      </c>
      <c r="R13" s="8">
        <f t="shared" si="11"/>
        <v>6</v>
      </c>
      <c r="S13" s="8">
        <f t="shared" si="12"/>
        <v>-0.75</v>
      </c>
      <c r="T13" s="6">
        <v>0</v>
      </c>
      <c r="U13" s="8">
        <f t="shared" si="13"/>
        <v>4</v>
      </c>
      <c r="V13" s="8">
        <f t="shared" si="0"/>
        <v>0</v>
      </c>
    </row>
    <row r="14" spans="1:22" ht="19.5" thickBot="1" x14ac:dyDescent="0.3">
      <c r="A14" s="6" t="s">
        <v>12</v>
      </c>
      <c r="B14" s="6">
        <v>20</v>
      </c>
      <c r="C14" s="8">
        <f t="shared" si="1"/>
        <v>6</v>
      </c>
      <c r="D14" s="8">
        <f t="shared" si="2"/>
        <v>0.6</v>
      </c>
      <c r="E14" s="6">
        <v>55156</v>
      </c>
      <c r="F14" s="8">
        <f t="shared" si="3"/>
        <v>16833.5</v>
      </c>
      <c r="G14" s="8">
        <f t="shared" si="4"/>
        <v>1.8969461347757495</v>
      </c>
      <c r="H14" s="6">
        <v>3</v>
      </c>
      <c r="I14" s="8">
        <f t="shared" si="5"/>
        <v>0</v>
      </c>
      <c r="J14" s="8">
        <f t="shared" si="6"/>
        <v>0</v>
      </c>
      <c r="K14" s="6">
        <v>20</v>
      </c>
      <c r="L14" s="8">
        <f t="shared" si="7"/>
        <v>14</v>
      </c>
      <c r="M14" s="8">
        <f t="shared" si="8"/>
        <v>3.3333333333333335</v>
      </c>
      <c r="N14" s="6">
        <v>2</v>
      </c>
      <c r="O14" s="8">
        <f t="shared" si="9"/>
        <v>0</v>
      </c>
      <c r="P14" s="8">
        <f t="shared" si="10"/>
        <v>0</v>
      </c>
      <c r="Q14" s="6">
        <v>2</v>
      </c>
      <c r="R14" s="8">
        <f t="shared" si="11"/>
        <v>6</v>
      </c>
      <c r="S14" s="8">
        <f t="shared" si="12"/>
        <v>-0.75</v>
      </c>
      <c r="T14" s="6">
        <v>2</v>
      </c>
      <c r="U14" s="8">
        <f t="shared" si="13"/>
        <v>2</v>
      </c>
      <c r="V14" s="8">
        <f t="shared" si="0"/>
        <v>0.5</v>
      </c>
    </row>
    <row r="15" spans="1:22" ht="19.5" thickBot="1" x14ac:dyDescent="0.3">
      <c r="A15" s="6" t="s">
        <v>13</v>
      </c>
      <c r="B15" s="6">
        <v>4</v>
      </c>
      <c r="C15" s="8">
        <f t="shared" si="1"/>
        <v>10</v>
      </c>
      <c r="D15" s="8">
        <f t="shared" si="2"/>
        <v>-1</v>
      </c>
      <c r="E15" s="6">
        <v>54881</v>
      </c>
      <c r="F15" s="8">
        <f t="shared" si="3"/>
        <v>16558.5</v>
      </c>
      <c r="G15" s="8">
        <f t="shared" si="4"/>
        <v>1.8659567275185935</v>
      </c>
      <c r="H15" s="6">
        <v>2</v>
      </c>
      <c r="I15" s="8">
        <f t="shared" si="5"/>
        <v>1</v>
      </c>
      <c r="J15" s="8">
        <f t="shared" si="6"/>
        <v>-1</v>
      </c>
      <c r="K15" s="6">
        <v>4</v>
      </c>
      <c r="L15" s="8">
        <f t="shared" si="7"/>
        <v>2</v>
      </c>
      <c r="M15" s="8">
        <f t="shared" si="8"/>
        <v>0.66666666666666663</v>
      </c>
      <c r="N15" s="6">
        <v>0</v>
      </c>
      <c r="O15" s="8">
        <f t="shared" si="9"/>
        <v>-2</v>
      </c>
      <c r="P15" s="8">
        <f t="shared" si="10"/>
        <v>1</v>
      </c>
      <c r="Q15" s="6">
        <v>0</v>
      </c>
      <c r="R15" s="8">
        <f t="shared" si="11"/>
        <v>8</v>
      </c>
      <c r="S15" s="8">
        <f t="shared" si="12"/>
        <v>-1</v>
      </c>
      <c r="T15" s="6">
        <v>0</v>
      </c>
      <c r="U15" s="8">
        <f t="shared" si="13"/>
        <v>4</v>
      </c>
      <c r="V15" s="8">
        <f t="shared" si="0"/>
        <v>0</v>
      </c>
    </row>
    <row r="16" spans="1:22" ht="19.5" thickBot="1" x14ac:dyDescent="0.3">
      <c r="A16" s="6" t="s">
        <v>14</v>
      </c>
      <c r="B16" s="6">
        <v>10</v>
      </c>
      <c r="C16" s="8">
        <f t="shared" si="1"/>
        <v>4</v>
      </c>
      <c r="D16" s="8">
        <f t="shared" si="2"/>
        <v>-0.4</v>
      </c>
      <c r="E16" s="6">
        <v>54977</v>
      </c>
      <c r="F16" s="8">
        <f t="shared" si="3"/>
        <v>16654.5</v>
      </c>
      <c r="G16" s="8">
        <f t="shared" si="4"/>
        <v>1.8767748478701824</v>
      </c>
      <c r="H16" s="6">
        <v>3</v>
      </c>
      <c r="I16" s="8">
        <f t="shared" si="5"/>
        <v>0</v>
      </c>
      <c r="J16" s="8">
        <f t="shared" si="6"/>
        <v>0</v>
      </c>
      <c r="K16" s="6">
        <v>10</v>
      </c>
      <c r="L16" s="8">
        <f t="shared" si="7"/>
        <v>4</v>
      </c>
      <c r="M16" s="8">
        <f t="shared" si="8"/>
        <v>1.6666666666666667</v>
      </c>
      <c r="N16" s="6">
        <v>0</v>
      </c>
      <c r="O16" s="8">
        <f t="shared" si="9"/>
        <v>-2</v>
      </c>
      <c r="P16" s="8">
        <f t="shared" si="10"/>
        <v>1</v>
      </c>
      <c r="Q16" s="6">
        <v>0</v>
      </c>
      <c r="R16" s="8">
        <f t="shared" si="11"/>
        <v>8</v>
      </c>
      <c r="S16" s="8">
        <f t="shared" si="12"/>
        <v>-1</v>
      </c>
      <c r="T16" s="6">
        <v>0</v>
      </c>
      <c r="U16" s="8">
        <f t="shared" si="13"/>
        <v>4</v>
      </c>
      <c r="V16" s="8">
        <f t="shared" si="0"/>
        <v>0</v>
      </c>
    </row>
    <row r="17" spans="1:22" ht="19.5" thickBot="1" x14ac:dyDescent="0.3">
      <c r="A17" s="6" t="s">
        <v>15</v>
      </c>
      <c r="B17" s="6">
        <v>10</v>
      </c>
      <c r="C17" s="8">
        <f t="shared" si="1"/>
        <v>4</v>
      </c>
      <c r="D17" s="8">
        <f t="shared" si="2"/>
        <v>-0.4</v>
      </c>
      <c r="E17" s="6">
        <v>54990</v>
      </c>
      <c r="F17" s="8">
        <f t="shared" si="3"/>
        <v>16667.5</v>
      </c>
      <c r="G17" s="8">
        <f t="shared" si="4"/>
        <v>1.8782398016677935</v>
      </c>
      <c r="H17" s="6">
        <v>2</v>
      </c>
      <c r="I17" s="8">
        <f t="shared" si="5"/>
        <v>1</v>
      </c>
      <c r="J17" s="8">
        <f t="shared" si="6"/>
        <v>-1</v>
      </c>
      <c r="K17" s="6">
        <v>10</v>
      </c>
      <c r="L17" s="8">
        <f t="shared" si="7"/>
        <v>4</v>
      </c>
      <c r="M17" s="8">
        <f t="shared" si="8"/>
        <v>1.6666666666666667</v>
      </c>
      <c r="N17" s="6">
        <v>2</v>
      </c>
      <c r="O17" s="8">
        <f t="shared" si="9"/>
        <v>0</v>
      </c>
      <c r="P17" s="8">
        <f t="shared" si="10"/>
        <v>0</v>
      </c>
      <c r="Q17" s="6">
        <v>0</v>
      </c>
      <c r="R17" s="8">
        <f t="shared" si="11"/>
        <v>8</v>
      </c>
      <c r="S17" s="8">
        <f t="shared" si="12"/>
        <v>-1</v>
      </c>
      <c r="T17" s="6">
        <v>0</v>
      </c>
      <c r="U17" s="8">
        <f t="shared" si="13"/>
        <v>4</v>
      </c>
      <c r="V17" s="8">
        <f t="shared" si="0"/>
        <v>0</v>
      </c>
    </row>
    <row r="18" spans="1:22" ht="19.5" thickBot="1" x14ac:dyDescent="0.3">
      <c r="A18" s="6" t="s">
        <v>16</v>
      </c>
      <c r="B18" s="6">
        <v>2</v>
      </c>
      <c r="C18" s="8">
        <f t="shared" si="1"/>
        <v>12</v>
      </c>
      <c r="D18" s="8">
        <f t="shared" si="2"/>
        <v>-1.2</v>
      </c>
      <c r="E18" s="6">
        <v>54880</v>
      </c>
      <c r="F18" s="8">
        <f t="shared" si="3"/>
        <v>16557.5</v>
      </c>
      <c r="G18" s="8">
        <f t="shared" si="4"/>
        <v>1.8658440387649313</v>
      </c>
      <c r="H18" s="6">
        <v>1</v>
      </c>
      <c r="I18" s="8">
        <f t="shared" si="5"/>
        <v>2</v>
      </c>
      <c r="J18" s="8">
        <f t="shared" si="6"/>
        <v>-2</v>
      </c>
      <c r="K18" s="6">
        <v>2</v>
      </c>
      <c r="L18" s="8">
        <f t="shared" si="7"/>
        <v>4</v>
      </c>
      <c r="M18" s="8">
        <f t="shared" si="8"/>
        <v>0.33333333333333331</v>
      </c>
      <c r="N18" s="6">
        <v>0</v>
      </c>
      <c r="O18" s="8">
        <f t="shared" si="9"/>
        <v>-2</v>
      </c>
      <c r="P18" s="8">
        <f t="shared" si="10"/>
        <v>1</v>
      </c>
      <c r="Q18" s="6">
        <v>0</v>
      </c>
      <c r="R18" s="8">
        <f t="shared" si="11"/>
        <v>8</v>
      </c>
      <c r="S18" s="8">
        <f t="shared" si="12"/>
        <v>-1</v>
      </c>
      <c r="T18" s="6">
        <v>0</v>
      </c>
      <c r="U18" s="8">
        <f t="shared" si="13"/>
        <v>4</v>
      </c>
      <c r="V18" s="8">
        <f t="shared" si="0"/>
        <v>0</v>
      </c>
    </row>
    <row r="19" spans="1:22" ht="19.5" thickBot="1" x14ac:dyDescent="0.3">
      <c r="A19" s="6" t="s">
        <v>17</v>
      </c>
      <c r="B19" s="6">
        <v>24</v>
      </c>
      <c r="C19" s="8">
        <f t="shared" si="1"/>
        <v>10</v>
      </c>
      <c r="D19" s="8">
        <f t="shared" si="2"/>
        <v>1</v>
      </c>
      <c r="E19" s="6">
        <v>55297</v>
      </c>
      <c r="F19" s="8">
        <f t="shared" si="3"/>
        <v>16974.5</v>
      </c>
      <c r="G19" s="8">
        <f t="shared" si="4"/>
        <v>1.9128352490421456</v>
      </c>
      <c r="H19" s="6">
        <v>3</v>
      </c>
      <c r="I19" s="8">
        <f t="shared" si="5"/>
        <v>0</v>
      </c>
      <c r="J19" s="8">
        <f t="shared" si="6"/>
        <v>0</v>
      </c>
      <c r="K19" s="6">
        <v>24</v>
      </c>
      <c r="L19" s="8">
        <f t="shared" si="7"/>
        <v>18</v>
      </c>
      <c r="M19" s="8">
        <f t="shared" si="8"/>
        <v>4</v>
      </c>
      <c r="N19" s="6">
        <v>0</v>
      </c>
      <c r="O19" s="8">
        <f t="shared" si="9"/>
        <v>-2</v>
      </c>
      <c r="P19" s="8">
        <f t="shared" si="10"/>
        <v>1</v>
      </c>
      <c r="Q19" s="6">
        <v>0</v>
      </c>
      <c r="R19" s="8">
        <f t="shared" si="11"/>
        <v>8</v>
      </c>
      <c r="S19" s="8">
        <f t="shared" si="12"/>
        <v>-1</v>
      </c>
      <c r="T19" s="6">
        <v>0</v>
      </c>
      <c r="U19" s="8">
        <f t="shared" si="13"/>
        <v>4</v>
      </c>
      <c r="V19" s="8">
        <f t="shared" si="0"/>
        <v>0</v>
      </c>
    </row>
    <row r="20" spans="1:22" ht="19.5" thickBot="1" x14ac:dyDescent="0.3">
      <c r="A20" s="6" t="s">
        <v>18</v>
      </c>
      <c r="B20" s="6">
        <v>4</v>
      </c>
      <c r="C20" s="8">
        <f t="shared" si="1"/>
        <v>10</v>
      </c>
      <c r="D20" s="8">
        <f t="shared" si="2"/>
        <v>-1</v>
      </c>
      <c r="E20" s="6">
        <v>54881</v>
      </c>
      <c r="F20" s="8">
        <f t="shared" si="3"/>
        <v>16558.5</v>
      </c>
      <c r="G20" s="8">
        <f t="shared" si="4"/>
        <v>1.8659567275185935</v>
      </c>
      <c r="H20" s="6">
        <v>1</v>
      </c>
      <c r="I20" s="8">
        <f t="shared" si="5"/>
        <v>2</v>
      </c>
      <c r="J20" s="8">
        <f t="shared" si="6"/>
        <v>-2</v>
      </c>
      <c r="K20" s="6">
        <v>4</v>
      </c>
      <c r="L20" s="8">
        <f t="shared" si="7"/>
        <v>2</v>
      </c>
      <c r="M20" s="8">
        <f t="shared" si="8"/>
        <v>0.66666666666666663</v>
      </c>
      <c r="N20" s="6">
        <v>0</v>
      </c>
      <c r="O20" s="8">
        <f t="shared" si="9"/>
        <v>-2</v>
      </c>
      <c r="P20" s="8">
        <f t="shared" si="10"/>
        <v>1</v>
      </c>
      <c r="Q20" s="6">
        <v>0</v>
      </c>
      <c r="R20" s="8">
        <f t="shared" si="11"/>
        <v>8</v>
      </c>
      <c r="S20" s="8">
        <f t="shared" si="12"/>
        <v>-1</v>
      </c>
      <c r="T20" s="6">
        <v>0</v>
      </c>
      <c r="U20" s="8">
        <f t="shared" si="13"/>
        <v>4</v>
      </c>
      <c r="V20" s="8">
        <f t="shared" si="0"/>
        <v>0</v>
      </c>
    </row>
    <row r="21" spans="1:22" ht="19.5" thickBot="1" x14ac:dyDescent="0.3">
      <c r="A21" s="6" t="s">
        <v>19</v>
      </c>
      <c r="B21" s="6">
        <v>4</v>
      </c>
      <c r="C21" s="8">
        <f t="shared" si="1"/>
        <v>10</v>
      </c>
      <c r="D21" s="8">
        <f t="shared" si="2"/>
        <v>-1</v>
      </c>
      <c r="E21" s="6">
        <v>54886</v>
      </c>
      <c r="F21" s="8">
        <f t="shared" si="3"/>
        <v>16563.5</v>
      </c>
      <c r="G21" s="8">
        <f t="shared" si="4"/>
        <v>1.8665201712869055</v>
      </c>
      <c r="H21" s="6">
        <v>1</v>
      </c>
      <c r="I21" s="8">
        <f t="shared" si="5"/>
        <v>2</v>
      </c>
      <c r="J21" s="8">
        <f t="shared" si="6"/>
        <v>-2</v>
      </c>
      <c r="K21" s="6">
        <v>4</v>
      </c>
      <c r="L21" s="8">
        <f t="shared" si="7"/>
        <v>2</v>
      </c>
      <c r="M21" s="8">
        <f t="shared" si="8"/>
        <v>0.66666666666666663</v>
      </c>
      <c r="N21" s="6">
        <v>0</v>
      </c>
      <c r="O21" s="8">
        <f t="shared" si="9"/>
        <v>-2</v>
      </c>
      <c r="P21" s="8">
        <f t="shared" si="10"/>
        <v>1</v>
      </c>
      <c r="Q21" s="6">
        <v>0</v>
      </c>
      <c r="R21" s="8">
        <f t="shared" si="11"/>
        <v>8</v>
      </c>
      <c r="S21" s="8">
        <f t="shared" si="12"/>
        <v>-1</v>
      </c>
      <c r="T21" s="6">
        <v>0</v>
      </c>
      <c r="U21" s="8">
        <f t="shared" si="13"/>
        <v>4</v>
      </c>
      <c r="V21" s="8">
        <f t="shared" si="0"/>
        <v>0</v>
      </c>
    </row>
    <row r="22" spans="1:22" ht="19.5" thickBot="1" x14ac:dyDescent="0.3">
      <c r="A22" s="6" t="s">
        <v>20</v>
      </c>
      <c r="B22" s="6">
        <v>6</v>
      </c>
      <c r="C22" s="8">
        <f t="shared" si="1"/>
        <v>8</v>
      </c>
      <c r="D22" s="8">
        <f t="shared" si="2"/>
        <v>-0.8</v>
      </c>
      <c r="E22" s="6">
        <v>54910</v>
      </c>
      <c r="F22" s="8">
        <f t="shared" si="3"/>
        <v>16587.5</v>
      </c>
      <c r="G22" s="8">
        <f t="shared" si="4"/>
        <v>1.8692247013748029</v>
      </c>
      <c r="H22" s="6">
        <v>1</v>
      </c>
      <c r="I22" s="8">
        <f t="shared" si="5"/>
        <v>2</v>
      </c>
      <c r="J22" s="8">
        <f t="shared" si="6"/>
        <v>-2</v>
      </c>
      <c r="K22" s="6">
        <v>6</v>
      </c>
      <c r="L22" s="8">
        <f t="shared" si="7"/>
        <v>0</v>
      </c>
      <c r="M22" s="8">
        <f t="shared" si="8"/>
        <v>1</v>
      </c>
      <c r="N22" s="6">
        <v>0</v>
      </c>
      <c r="O22" s="8">
        <f t="shared" si="9"/>
        <v>-2</v>
      </c>
      <c r="P22" s="8">
        <f t="shared" si="10"/>
        <v>1</v>
      </c>
      <c r="Q22" s="6">
        <v>0</v>
      </c>
      <c r="R22" s="8">
        <f t="shared" si="11"/>
        <v>8</v>
      </c>
      <c r="S22" s="8">
        <f t="shared" si="12"/>
        <v>-1</v>
      </c>
      <c r="T22" s="6">
        <v>0</v>
      </c>
      <c r="U22" s="8">
        <f t="shared" si="13"/>
        <v>4</v>
      </c>
      <c r="V22" s="8">
        <f t="shared" si="0"/>
        <v>0</v>
      </c>
    </row>
    <row r="23" spans="1:22" ht="19.5" thickBot="1" x14ac:dyDescent="0.3">
      <c r="A23" s="6" t="s">
        <v>21</v>
      </c>
      <c r="B23" s="6">
        <v>12</v>
      </c>
      <c r="C23" s="8">
        <f t="shared" si="1"/>
        <v>2</v>
      </c>
      <c r="D23" s="8">
        <f t="shared" si="2"/>
        <v>-0.2</v>
      </c>
      <c r="E23" s="6">
        <v>54929</v>
      </c>
      <c r="F23" s="8">
        <f t="shared" si="3"/>
        <v>16606.5</v>
      </c>
      <c r="G23" s="8">
        <f t="shared" si="4"/>
        <v>1.8713657876943881</v>
      </c>
      <c r="H23" s="6">
        <v>2</v>
      </c>
      <c r="I23" s="8">
        <f t="shared" si="5"/>
        <v>1</v>
      </c>
      <c r="J23" s="8">
        <f t="shared" si="6"/>
        <v>-1</v>
      </c>
      <c r="K23" s="6">
        <v>12</v>
      </c>
      <c r="L23" s="8">
        <f t="shared" si="7"/>
        <v>6</v>
      </c>
      <c r="M23" s="8">
        <f t="shared" si="8"/>
        <v>2</v>
      </c>
      <c r="N23" s="6">
        <v>0</v>
      </c>
      <c r="O23" s="8">
        <f t="shared" si="9"/>
        <v>-2</v>
      </c>
      <c r="P23" s="8">
        <f t="shared" si="10"/>
        <v>1</v>
      </c>
      <c r="Q23" s="6">
        <v>0</v>
      </c>
      <c r="R23" s="8">
        <f t="shared" si="11"/>
        <v>8</v>
      </c>
      <c r="S23" s="8">
        <f t="shared" si="12"/>
        <v>-1</v>
      </c>
      <c r="T23" s="6">
        <v>0</v>
      </c>
      <c r="U23" s="8">
        <f t="shared" si="13"/>
        <v>4</v>
      </c>
      <c r="V23" s="8">
        <f t="shared" si="0"/>
        <v>0</v>
      </c>
    </row>
    <row r="24" spans="1:22" ht="19.5" thickBot="1" x14ac:dyDescent="0.3">
      <c r="A24" s="6" t="s">
        <v>22</v>
      </c>
      <c r="B24" s="6">
        <v>2</v>
      </c>
      <c r="C24" s="8">
        <f t="shared" si="1"/>
        <v>12</v>
      </c>
      <c r="D24" s="8">
        <f t="shared" si="2"/>
        <v>-1.2</v>
      </c>
      <c r="E24" s="6">
        <v>54880</v>
      </c>
      <c r="F24" s="8">
        <f t="shared" si="3"/>
        <v>16557.5</v>
      </c>
      <c r="G24" s="8">
        <f t="shared" si="4"/>
        <v>1.8658440387649313</v>
      </c>
      <c r="H24" s="6">
        <v>1</v>
      </c>
      <c r="I24" s="8">
        <f t="shared" si="5"/>
        <v>2</v>
      </c>
      <c r="J24" s="8">
        <f t="shared" si="6"/>
        <v>-2</v>
      </c>
      <c r="K24" s="6">
        <v>2</v>
      </c>
      <c r="L24" s="8">
        <f t="shared" si="7"/>
        <v>4</v>
      </c>
      <c r="M24" s="8">
        <f t="shared" si="8"/>
        <v>0.33333333333333331</v>
      </c>
      <c r="N24" s="6">
        <v>0</v>
      </c>
      <c r="O24" s="8">
        <f t="shared" si="9"/>
        <v>-2</v>
      </c>
      <c r="P24" s="8">
        <f t="shared" si="10"/>
        <v>1</v>
      </c>
      <c r="Q24" s="6">
        <v>0</v>
      </c>
      <c r="R24" s="8">
        <f t="shared" si="11"/>
        <v>8</v>
      </c>
      <c r="S24" s="8">
        <f t="shared" si="12"/>
        <v>-1</v>
      </c>
      <c r="T24" s="6">
        <v>0</v>
      </c>
      <c r="U24" s="8">
        <f t="shared" si="13"/>
        <v>4</v>
      </c>
      <c r="V24" s="8">
        <f t="shared" si="0"/>
        <v>0</v>
      </c>
    </row>
    <row r="25" spans="1:22" ht="19.5" thickBot="1" x14ac:dyDescent="0.3">
      <c r="A25" s="6" t="s">
        <v>23</v>
      </c>
      <c r="B25" s="6">
        <v>142</v>
      </c>
      <c r="C25" s="8">
        <f t="shared" si="1"/>
        <v>128</v>
      </c>
      <c r="D25" s="8">
        <f t="shared" si="2"/>
        <v>12.8</v>
      </c>
      <c r="E25" s="6">
        <v>48058</v>
      </c>
      <c r="F25" s="8">
        <f t="shared" si="3"/>
        <v>9735.5</v>
      </c>
      <c r="G25" s="8">
        <f t="shared" si="4"/>
        <v>1.0970813612801442</v>
      </c>
      <c r="H25" s="6">
        <v>6</v>
      </c>
      <c r="I25" s="8">
        <f t="shared" si="5"/>
        <v>3</v>
      </c>
      <c r="J25" s="8">
        <f t="shared" si="6"/>
        <v>3</v>
      </c>
      <c r="K25" s="6">
        <v>142</v>
      </c>
      <c r="L25" s="8">
        <f t="shared" si="7"/>
        <v>136</v>
      </c>
      <c r="M25" s="8">
        <f t="shared" si="8"/>
        <v>23.666666666666668</v>
      </c>
      <c r="N25" s="6">
        <v>2</v>
      </c>
      <c r="O25" s="8">
        <f t="shared" si="9"/>
        <v>0</v>
      </c>
      <c r="P25" s="8">
        <f t="shared" si="10"/>
        <v>0</v>
      </c>
      <c r="Q25" s="6">
        <v>28</v>
      </c>
      <c r="R25" s="8">
        <f t="shared" si="11"/>
        <v>20</v>
      </c>
      <c r="S25" s="8">
        <f t="shared" si="12"/>
        <v>2.5</v>
      </c>
      <c r="T25" s="6">
        <v>16</v>
      </c>
      <c r="U25" s="8">
        <f t="shared" si="13"/>
        <v>12</v>
      </c>
      <c r="V25" s="8">
        <f t="shared" si="0"/>
        <v>4</v>
      </c>
    </row>
    <row r="26" spans="1:22" ht="19.5" thickBot="1" x14ac:dyDescent="0.3">
      <c r="A26" s="6" t="s">
        <v>24</v>
      </c>
      <c r="B26" s="6">
        <v>18</v>
      </c>
      <c r="C26" s="8">
        <f t="shared" si="1"/>
        <v>4</v>
      </c>
      <c r="D26" s="8">
        <f t="shared" si="2"/>
        <v>0.4</v>
      </c>
      <c r="E26" s="6">
        <v>47309</v>
      </c>
      <c r="F26" s="8">
        <f t="shared" si="3"/>
        <v>8986.5</v>
      </c>
      <c r="G26" s="8">
        <f t="shared" si="4"/>
        <v>1.0126774847870184</v>
      </c>
      <c r="H26" s="6">
        <v>4</v>
      </c>
      <c r="I26" s="8">
        <f t="shared" si="5"/>
        <v>1</v>
      </c>
      <c r="J26" s="8">
        <f t="shared" si="6"/>
        <v>1</v>
      </c>
      <c r="K26" s="6">
        <v>18</v>
      </c>
      <c r="L26" s="8">
        <f t="shared" si="7"/>
        <v>12</v>
      </c>
      <c r="M26" s="8">
        <f t="shared" si="8"/>
        <v>3</v>
      </c>
      <c r="N26" s="6">
        <v>0</v>
      </c>
      <c r="O26" s="8">
        <f t="shared" si="9"/>
        <v>-2</v>
      </c>
      <c r="P26" s="8">
        <f t="shared" si="10"/>
        <v>1</v>
      </c>
      <c r="Q26" s="6">
        <v>0</v>
      </c>
      <c r="R26" s="8">
        <f t="shared" si="11"/>
        <v>8</v>
      </c>
      <c r="S26" s="8">
        <f t="shared" si="12"/>
        <v>-1</v>
      </c>
      <c r="T26" s="6">
        <v>0</v>
      </c>
      <c r="U26" s="8">
        <f t="shared" si="13"/>
        <v>4</v>
      </c>
      <c r="V26" s="8">
        <f t="shared" si="0"/>
        <v>0</v>
      </c>
    </row>
    <row r="27" spans="1:22" ht="19.5" thickBot="1" x14ac:dyDescent="0.3">
      <c r="A27" s="6" t="s">
        <v>25</v>
      </c>
      <c r="B27" s="6">
        <v>36</v>
      </c>
      <c r="C27" s="8">
        <f t="shared" si="1"/>
        <v>22</v>
      </c>
      <c r="D27" s="8">
        <f t="shared" si="2"/>
        <v>2.2000000000000002</v>
      </c>
      <c r="E27" s="6">
        <v>47499</v>
      </c>
      <c r="F27" s="8">
        <f t="shared" si="3"/>
        <v>9176.5</v>
      </c>
      <c r="G27" s="8">
        <f t="shared" si="4"/>
        <v>1.0340883479828713</v>
      </c>
      <c r="H27" s="6">
        <v>6</v>
      </c>
      <c r="I27" s="8">
        <f t="shared" si="5"/>
        <v>3</v>
      </c>
      <c r="J27" s="8">
        <f t="shared" si="6"/>
        <v>3</v>
      </c>
      <c r="K27" s="6">
        <v>0</v>
      </c>
      <c r="L27" s="8">
        <f t="shared" si="7"/>
        <v>6</v>
      </c>
      <c r="M27" s="8">
        <f t="shared" si="8"/>
        <v>0</v>
      </c>
      <c r="N27" s="6">
        <v>0</v>
      </c>
      <c r="O27" s="8">
        <f t="shared" si="9"/>
        <v>-2</v>
      </c>
      <c r="P27" s="8">
        <f t="shared" si="10"/>
        <v>1</v>
      </c>
      <c r="Q27" s="6">
        <v>4</v>
      </c>
      <c r="R27" s="8">
        <f t="shared" si="11"/>
        <v>4</v>
      </c>
      <c r="S27" s="8">
        <f t="shared" si="12"/>
        <v>-0.5</v>
      </c>
      <c r="T27" s="6">
        <v>4</v>
      </c>
      <c r="U27" s="8">
        <f t="shared" si="13"/>
        <v>0</v>
      </c>
      <c r="V27" s="8">
        <f t="shared" si="0"/>
        <v>1</v>
      </c>
    </row>
    <row r="28" spans="1:22" ht="19.5" thickBot="1" x14ac:dyDescent="0.3">
      <c r="A28" s="6" t="s">
        <v>26</v>
      </c>
      <c r="B28" s="6">
        <v>6</v>
      </c>
      <c r="C28" s="8">
        <f t="shared" si="1"/>
        <v>8</v>
      </c>
      <c r="D28" s="8">
        <f t="shared" si="2"/>
        <v>-0.8</v>
      </c>
      <c r="E28" s="6">
        <v>42708</v>
      </c>
      <c r="F28" s="8">
        <f t="shared" si="3"/>
        <v>4385.5</v>
      </c>
      <c r="G28" s="8">
        <f t="shared" si="4"/>
        <v>0.49419652918638718</v>
      </c>
      <c r="H28" s="6">
        <v>2</v>
      </c>
      <c r="I28" s="8">
        <f t="shared" si="5"/>
        <v>1</v>
      </c>
      <c r="J28" s="8">
        <f t="shared" si="6"/>
        <v>-1</v>
      </c>
      <c r="K28" s="6">
        <v>0</v>
      </c>
      <c r="L28" s="8">
        <f t="shared" si="7"/>
        <v>6</v>
      </c>
      <c r="M28" s="8">
        <f t="shared" si="8"/>
        <v>0</v>
      </c>
      <c r="N28" s="6">
        <v>0</v>
      </c>
      <c r="O28" s="8">
        <f t="shared" si="9"/>
        <v>-2</v>
      </c>
      <c r="P28" s="8">
        <f t="shared" si="10"/>
        <v>1</v>
      </c>
      <c r="Q28" s="6">
        <v>0</v>
      </c>
      <c r="R28" s="8">
        <f t="shared" si="11"/>
        <v>8</v>
      </c>
      <c r="S28" s="8">
        <f t="shared" si="12"/>
        <v>-1</v>
      </c>
      <c r="T28" s="6">
        <v>0</v>
      </c>
      <c r="U28" s="8">
        <f t="shared" si="13"/>
        <v>4</v>
      </c>
      <c r="V28" s="8">
        <f t="shared" si="0"/>
        <v>0</v>
      </c>
    </row>
    <row r="29" spans="1:22" ht="19.5" thickBot="1" x14ac:dyDescent="0.3">
      <c r="A29" s="6" t="s">
        <v>27</v>
      </c>
      <c r="B29" s="6">
        <v>32</v>
      </c>
      <c r="C29" s="8">
        <f t="shared" si="1"/>
        <v>18</v>
      </c>
      <c r="D29" s="8">
        <f t="shared" si="2"/>
        <v>1.8</v>
      </c>
      <c r="E29" s="6">
        <v>43234</v>
      </c>
      <c r="F29" s="8">
        <f t="shared" si="3"/>
        <v>4911.5</v>
      </c>
      <c r="G29" s="8">
        <f t="shared" si="4"/>
        <v>0.55347081361280148</v>
      </c>
      <c r="H29" s="6">
        <v>4</v>
      </c>
      <c r="I29" s="8">
        <f t="shared" si="5"/>
        <v>1</v>
      </c>
      <c r="J29" s="8">
        <f t="shared" si="6"/>
        <v>1</v>
      </c>
      <c r="K29" s="6">
        <v>0</v>
      </c>
      <c r="L29" s="8">
        <f t="shared" si="7"/>
        <v>6</v>
      </c>
      <c r="M29" s="8">
        <f t="shared" si="8"/>
        <v>0</v>
      </c>
      <c r="N29" s="6">
        <v>0</v>
      </c>
      <c r="O29" s="8">
        <f t="shared" si="9"/>
        <v>-2</v>
      </c>
      <c r="P29" s="8">
        <f t="shared" si="10"/>
        <v>1</v>
      </c>
      <c r="Q29" s="6">
        <v>0</v>
      </c>
      <c r="R29" s="8">
        <f t="shared" si="11"/>
        <v>8</v>
      </c>
      <c r="S29" s="8">
        <f t="shared" si="12"/>
        <v>-1</v>
      </c>
      <c r="T29" s="6">
        <v>0</v>
      </c>
      <c r="U29" s="8">
        <f t="shared" si="13"/>
        <v>4</v>
      </c>
      <c r="V29" s="8">
        <f t="shared" si="0"/>
        <v>0</v>
      </c>
    </row>
    <row r="30" spans="1:22" ht="19.5" thickBot="1" x14ac:dyDescent="0.3">
      <c r="A30" s="6" t="s">
        <v>28</v>
      </c>
      <c r="B30" s="6">
        <v>8</v>
      </c>
      <c r="C30" s="8">
        <f t="shared" si="1"/>
        <v>6</v>
      </c>
      <c r="D30" s="8">
        <f t="shared" si="2"/>
        <v>-0.6</v>
      </c>
      <c r="E30" s="6">
        <v>47011</v>
      </c>
      <c r="F30" s="8">
        <f t="shared" si="3"/>
        <v>8688.5</v>
      </c>
      <c r="G30" s="8">
        <f t="shared" si="4"/>
        <v>0.97909623619562769</v>
      </c>
      <c r="H30" s="6">
        <v>2</v>
      </c>
      <c r="I30" s="8">
        <f t="shared" si="5"/>
        <v>1</v>
      </c>
      <c r="J30" s="8">
        <f t="shared" si="6"/>
        <v>-1</v>
      </c>
      <c r="K30" s="6">
        <v>0</v>
      </c>
      <c r="L30" s="8">
        <f t="shared" si="7"/>
        <v>6</v>
      </c>
      <c r="M30" s="8">
        <f t="shared" si="8"/>
        <v>0</v>
      </c>
      <c r="N30" s="6">
        <v>0</v>
      </c>
      <c r="O30" s="8">
        <f t="shared" si="9"/>
        <v>-2</v>
      </c>
      <c r="P30" s="8">
        <f t="shared" si="10"/>
        <v>1</v>
      </c>
      <c r="Q30" s="6">
        <v>0</v>
      </c>
      <c r="R30" s="8">
        <f t="shared" si="11"/>
        <v>8</v>
      </c>
      <c r="S30" s="8">
        <f t="shared" si="12"/>
        <v>-1</v>
      </c>
      <c r="T30" s="6">
        <v>0</v>
      </c>
      <c r="U30" s="8">
        <f t="shared" si="13"/>
        <v>4</v>
      </c>
      <c r="V30" s="8">
        <f t="shared" si="0"/>
        <v>0</v>
      </c>
    </row>
    <row r="31" spans="1:22" ht="19.5" thickBot="1" x14ac:dyDescent="0.3">
      <c r="A31" s="6" t="s">
        <v>29</v>
      </c>
      <c r="B31" s="6">
        <v>2</v>
      </c>
      <c r="C31" s="8">
        <f t="shared" si="1"/>
        <v>12</v>
      </c>
      <c r="D31" s="8">
        <f t="shared" si="2"/>
        <v>-1.2</v>
      </c>
      <c r="E31" s="6">
        <v>42566</v>
      </c>
      <c r="F31" s="8">
        <f t="shared" si="3"/>
        <v>4243.5</v>
      </c>
      <c r="G31" s="8">
        <f t="shared" si="4"/>
        <v>0.47819472616632858</v>
      </c>
      <c r="H31" s="6">
        <v>1</v>
      </c>
      <c r="I31" s="8">
        <f t="shared" si="5"/>
        <v>2</v>
      </c>
      <c r="J31" s="8">
        <f t="shared" si="6"/>
        <v>-2</v>
      </c>
      <c r="K31" s="6">
        <v>0</v>
      </c>
      <c r="L31" s="8">
        <f t="shared" si="7"/>
        <v>6</v>
      </c>
      <c r="M31" s="8">
        <f t="shared" si="8"/>
        <v>0</v>
      </c>
      <c r="N31" s="6">
        <v>0</v>
      </c>
      <c r="O31" s="8">
        <f t="shared" si="9"/>
        <v>-2</v>
      </c>
      <c r="P31" s="8">
        <f t="shared" si="10"/>
        <v>1</v>
      </c>
      <c r="Q31" s="6">
        <v>0</v>
      </c>
      <c r="R31" s="8">
        <f t="shared" si="11"/>
        <v>8</v>
      </c>
      <c r="S31" s="8">
        <f t="shared" si="12"/>
        <v>-1</v>
      </c>
      <c r="T31" s="6">
        <v>0</v>
      </c>
      <c r="U31" s="8">
        <f t="shared" si="13"/>
        <v>4</v>
      </c>
      <c r="V31" s="8">
        <f t="shared" si="0"/>
        <v>0</v>
      </c>
    </row>
    <row r="32" spans="1:22" ht="19.5" thickBot="1" x14ac:dyDescent="0.3">
      <c r="A32" s="6" t="s">
        <v>30</v>
      </c>
      <c r="B32" s="6">
        <v>8</v>
      </c>
      <c r="C32" s="8">
        <f t="shared" si="1"/>
        <v>6</v>
      </c>
      <c r="D32" s="8">
        <f t="shared" si="2"/>
        <v>-0.6</v>
      </c>
      <c r="E32" s="6">
        <v>42791</v>
      </c>
      <c r="F32" s="8">
        <f t="shared" si="3"/>
        <v>4468.5</v>
      </c>
      <c r="G32" s="8">
        <f t="shared" si="4"/>
        <v>0.50354969574036512</v>
      </c>
      <c r="H32" s="6">
        <v>1</v>
      </c>
      <c r="I32" s="8">
        <f t="shared" si="5"/>
        <v>2</v>
      </c>
      <c r="J32" s="8">
        <f t="shared" si="6"/>
        <v>-2</v>
      </c>
      <c r="K32" s="6">
        <v>0</v>
      </c>
      <c r="L32" s="8">
        <f t="shared" si="7"/>
        <v>6</v>
      </c>
      <c r="M32" s="8">
        <f t="shared" si="8"/>
        <v>0</v>
      </c>
      <c r="N32" s="6">
        <v>0</v>
      </c>
      <c r="O32" s="8">
        <f t="shared" si="9"/>
        <v>-2</v>
      </c>
      <c r="P32" s="8">
        <f t="shared" si="10"/>
        <v>1</v>
      </c>
      <c r="Q32" s="6">
        <v>0</v>
      </c>
      <c r="R32" s="8">
        <f t="shared" si="11"/>
        <v>8</v>
      </c>
      <c r="S32" s="8">
        <f t="shared" si="12"/>
        <v>-1</v>
      </c>
      <c r="T32" s="6">
        <v>0</v>
      </c>
      <c r="U32" s="8">
        <f t="shared" si="13"/>
        <v>4</v>
      </c>
      <c r="V32" s="8">
        <f t="shared" si="0"/>
        <v>0</v>
      </c>
    </row>
    <row r="33" spans="1:22" ht="19.5" thickBot="1" x14ac:dyDescent="0.3">
      <c r="A33" s="6" t="s">
        <v>31</v>
      </c>
      <c r="B33" s="6">
        <v>10</v>
      </c>
      <c r="C33" s="8">
        <f t="shared" si="1"/>
        <v>4</v>
      </c>
      <c r="D33" s="8">
        <f t="shared" si="2"/>
        <v>-0.4</v>
      </c>
      <c r="E33" s="6">
        <v>42683</v>
      </c>
      <c r="F33" s="8">
        <f t="shared" si="3"/>
        <v>4360.5</v>
      </c>
      <c r="G33" s="8">
        <f t="shared" si="4"/>
        <v>0.49137931034482757</v>
      </c>
      <c r="H33" s="6">
        <v>2</v>
      </c>
      <c r="I33" s="8">
        <f t="shared" si="5"/>
        <v>1</v>
      </c>
      <c r="J33" s="8">
        <f t="shared" si="6"/>
        <v>-1</v>
      </c>
      <c r="K33" s="6">
        <v>0</v>
      </c>
      <c r="L33" s="8">
        <f t="shared" si="7"/>
        <v>6</v>
      </c>
      <c r="M33" s="8">
        <f t="shared" si="8"/>
        <v>0</v>
      </c>
      <c r="N33" s="6">
        <v>0</v>
      </c>
      <c r="O33" s="8">
        <f t="shared" si="9"/>
        <v>-2</v>
      </c>
      <c r="P33" s="8">
        <f t="shared" si="10"/>
        <v>1</v>
      </c>
      <c r="Q33" s="6">
        <v>0</v>
      </c>
      <c r="R33" s="8">
        <f t="shared" si="11"/>
        <v>8</v>
      </c>
      <c r="S33" s="8">
        <f t="shared" si="12"/>
        <v>-1</v>
      </c>
      <c r="T33" s="6">
        <v>0</v>
      </c>
      <c r="U33" s="8">
        <f t="shared" si="13"/>
        <v>4</v>
      </c>
      <c r="V33" s="8">
        <f t="shared" si="0"/>
        <v>0</v>
      </c>
    </row>
    <row r="34" spans="1:22" ht="19.5" thickBot="1" x14ac:dyDescent="0.3">
      <c r="A34" s="6" t="s">
        <v>32</v>
      </c>
      <c r="B34" s="6">
        <v>14</v>
      </c>
      <c r="C34" s="8">
        <f t="shared" si="1"/>
        <v>0</v>
      </c>
      <c r="D34" s="8">
        <f t="shared" si="2"/>
        <v>0</v>
      </c>
      <c r="E34" s="6">
        <v>42663</v>
      </c>
      <c r="F34" s="8">
        <f t="shared" si="3"/>
        <v>4340.5</v>
      </c>
      <c r="G34" s="8">
        <f t="shared" si="4"/>
        <v>0.48912553527157987</v>
      </c>
      <c r="H34" s="6">
        <v>1</v>
      </c>
      <c r="I34" s="8">
        <f t="shared" si="5"/>
        <v>2</v>
      </c>
      <c r="J34" s="8">
        <f t="shared" si="6"/>
        <v>-2</v>
      </c>
      <c r="K34" s="6">
        <v>0</v>
      </c>
      <c r="L34" s="8">
        <f t="shared" si="7"/>
        <v>6</v>
      </c>
      <c r="M34" s="8">
        <f t="shared" si="8"/>
        <v>0</v>
      </c>
      <c r="N34" s="6">
        <v>0</v>
      </c>
      <c r="O34" s="8">
        <f t="shared" si="9"/>
        <v>-2</v>
      </c>
      <c r="P34" s="8">
        <f t="shared" si="10"/>
        <v>1</v>
      </c>
      <c r="Q34" s="6">
        <v>0</v>
      </c>
      <c r="R34" s="8">
        <f t="shared" si="11"/>
        <v>8</v>
      </c>
      <c r="S34" s="8">
        <f t="shared" si="12"/>
        <v>-1</v>
      </c>
      <c r="T34" s="6">
        <v>0</v>
      </c>
      <c r="U34" s="8">
        <f t="shared" si="13"/>
        <v>4</v>
      </c>
      <c r="V34" s="8">
        <f t="shared" ref="V34:V65" si="14">(T34-MEDIAN($T$2:$T$111))/MEDIAN($U$2:$U$111)</f>
        <v>0</v>
      </c>
    </row>
    <row r="35" spans="1:22" ht="19.5" thickBot="1" x14ac:dyDescent="0.3">
      <c r="A35" s="6" t="s">
        <v>33</v>
      </c>
      <c r="B35" s="6">
        <v>80</v>
      </c>
      <c r="C35" s="8">
        <f t="shared" si="1"/>
        <v>66</v>
      </c>
      <c r="D35" s="8">
        <f t="shared" si="2"/>
        <v>6.6</v>
      </c>
      <c r="E35" s="6">
        <v>35400</v>
      </c>
      <c r="F35" s="8">
        <f t="shared" si="3"/>
        <v>2922.5</v>
      </c>
      <c r="G35" s="8">
        <f t="shared" si="4"/>
        <v>-0.32933288257831866</v>
      </c>
      <c r="H35" s="6">
        <v>4</v>
      </c>
      <c r="I35" s="8">
        <f t="shared" si="5"/>
        <v>1</v>
      </c>
      <c r="J35" s="8">
        <f t="shared" si="6"/>
        <v>1</v>
      </c>
      <c r="K35" s="6">
        <v>0</v>
      </c>
      <c r="L35" s="8">
        <f t="shared" si="7"/>
        <v>6</v>
      </c>
      <c r="M35" s="8">
        <f t="shared" si="8"/>
        <v>0</v>
      </c>
      <c r="N35" s="6">
        <v>0</v>
      </c>
      <c r="O35" s="8">
        <f t="shared" si="9"/>
        <v>-2</v>
      </c>
      <c r="P35" s="8">
        <f t="shared" si="10"/>
        <v>1</v>
      </c>
      <c r="Q35" s="6">
        <v>12</v>
      </c>
      <c r="R35" s="8">
        <f t="shared" si="11"/>
        <v>4</v>
      </c>
      <c r="S35" s="8">
        <f t="shared" si="12"/>
        <v>0.5</v>
      </c>
      <c r="T35" s="6">
        <v>0</v>
      </c>
      <c r="U35" s="8">
        <f t="shared" si="13"/>
        <v>4</v>
      </c>
      <c r="V35" s="8">
        <f t="shared" si="14"/>
        <v>0</v>
      </c>
    </row>
    <row r="36" spans="1:22" ht="19.5" thickBot="1" x14ac:dyDescent="0.3">
      <c r="A36" s="6" t="s">
        <v>34</v>
      </c>
      <c r="B36" s="6">
        <v>12</v>
      </c>
      <c r="C36" s="8">
        <f t="shared" si="1"/>
        <v>2</v>
      </c>
      <c r="D36" s="8">
        <f t="shared" si="2"/>
        <v>-0.2</v>
      </c>
      <c r="E36" s="6">
        <v>35184</v>
      </c>
      <c r="F36" s="8">
        <f t="shared" si="3"/>
        <v>3138.5</v>
      </c>
      <c r="G36" s="8">
        <f t="shared" si="4"/>
        <v>-0.35367365336939371</v>
      </c>
      <c r="H36" s="6">
        <v>3</v>
      </c>
      <c r="I36" s="8">
        <f t="shared" si="5"/>
        <v>0</v>
      </c>
      <c r="J36" s="8">
        <f t="shared" si="6"/>
        <v>0</v>
      </c>
      <c r="K36" s="6">
        <v>0</v>
      </c>
      <c r="L36" s="8">
        <f t="shared" si="7"/>
        <v>6</v>
      </c>
      <c r="M36" s="8">
        <f t="shared" si="8"/>
        <v>0</v>
      </c>
      <c r="N36" s="6">
        <v>2</v>
      </c>
      <c r="O36" s="8">
        <f t="shared" si="9"/>
        <v>0</v>
      </c>
      <c r="P36" s="8">
        <f t="shared" si="10"/>
        <v>0</v>
      </c>
      <c r="Q36" s="6">
        <v>0</v>
      </c>
      <c r="R36" s="8">
        <f t="shared" si="11"/>
        <v>8</v>
      </c>
      <c r="S36" s="8">
        <f t="shared" si="12"/>
        <v>-1</v>
      </c>
      <c r="T36" s="6">
        <v>0</v>
      </c>
      <c r="U36" s="8">
        <f t="shared" si="13"/>
        <v>4</v>
      </c>
      <c r="V36" s="8">
        <f t="shared" si="14"/>
        <v>0</v>
      </c>
    </row>
    <row r="37" spans="1:22" ht="19.5" thickBot="1" x14ac:dyDescent="0.3">
      <c r="A37" s="6" t="s">
        <v>35</v>
      </c>
      <c r="B37" s="6">
        <v>14</v>
      </c>
      <c r="C37" s="8">
        <f t="shared" si="1"/>
        <v>0</v>
      </c>
      <c r="D37" s="8">
        <f t="shared" si="2"/>
        <v>0</v>
      </c>
      <c r="E37" s="6">
        <v>35018</v>
      </c>
      <c r="F37" s="8">
        <f t="shared" si="3"/>
        <v>3304.5</v>
      </c>
      <c r="G37" s="8">
        <f t="shared" si="4"/>
        <v>-0.37237998647734954</v>
      </c>
      <c r="H37" s="6">
        <v>3</v>
      </c>
      <c r="I37" s="8">
        <f t="shared" si="5"/>
        <v>0</v>
      </c>
      <c r="J37" s="8">
        <f t="shared" si="6"/>
        <v>0</v>
      </c>
      <c r="K37" s="6">
        <v>0</v>
      </c>
      <c r="L37" s="8">
        <f t="shared" si="7"/>
        <v>6</v>
      </c>
      <c r="M37" s="8">
        <f t="shared" si="8"/>
        <v>0</v>
      </c>
      <c r="N37" s="6">
        <v>2</v>
      </c>
      <c r="O37" s="8">
        <f t="shared" si="9"/>
        <v>0</v>
      </c>
      <c r="P37" s="8">
        <f t="shared" si="10"/>
        <v>0</v>
      </c>
      <c r="Q37" s="6">
        <v>0</v>
      </c>
      <c r="R37" s="8">
        <f t="shared" si="11"/>
        <v>8</v>
      </c>
      <c r="S37" s="8">
        <f t="shared" si="12"/>
        <v>-1</v>
      </c>
      <c r="T37" s="6">
        <v>0</v>
      </c>
      <c r="U37" s="8">
        <f t="shared" si="13"/>
        <v>4</v>
      </c>
      <c r="V37" s="8">
        <f t="shared" si="14"/>
        <v>0</v>
      </c>
    </row>
    <row r="38" spans="1:22" ht="19.5" thickBot="1" x14ac:dyDescent="0.3">
      <c r="A38" s="6" t="s">
        <v>36</v>
      </c>
      <c r="B38" s="6">
        <v>10</v>
      </c>
      <c r="C38" s="8">
        <f t="shared" si="1"/>
        <v>4</v>
      </c>
      <c r="D38" s="8">
        <f t="shared" si="2"/>
        <v>-0.4</v>
      </c>
      <c r="E38" s="6">
        <v>34976</v>
      </c>
      <c r="F38" s="8">
        <f t="shared" si="3"/>
        <v>3346.5</v>
      </c>
      <c r="G38" s="8">
        <f t="shared" si="4"/>
        <v>-0.37711291413116971</v>
      </c>
      <c r="H38" s="6">
        <v>3</v>
      </c>
      <c r="I38" s="8">
        <f t="shared" si="5"/>
        <v>0</v>
      </c>
      <c r="J38" s="8">
        <f t="shared" si="6"/>
        <v>0</v>
      </c>
      <c r="K38" s="6">
        <v>0</v>
      </c>
      <c r="L38" s="8">
        <f t="shared" si="7"/>
        <v>6</v>
      </c>
      <c r="M38" s="8">
        <f t="shared" si="8"/>
        <v>0</v>
      </c>
      <c r="N38" s="6">
        <v>2</v>
      </c>
      <c r="O38" s="8">
        <f t="shared" si="9"/>
        <v>0</v>
      </c>
      <c r="P38" s="8">
        <f t="shared" si="10"/>
        <v>0</v>
      </c>
      <c r="Q38" s="6">
        <v>2</v>
      </c>
      <c r="R38" s="8">
        <f t="shared" si="11"/>
        <v>6</v>
      </c>
      <c r="S38" s="8">
        <f t="shared" si="12"/>
        <v>-0.75</v>
      </c>
      <c r="T38" s="6">
        <v>0</v>
      </c>
      <c r="U38" s="8">
        <f t="shared" si="13"/>
        <v>4</v>
      </c>
      <c r="V38" s="8">
        <f t="shared" si="14"/>
        <v>0</v>
      </c>
    </row>
    <row r="39" spans="1:22" ht="19.5" thickBot="1" x14ac:dyDescent="0.3">
      <c r="A39" s="6" t="s">
        <v>37</v>
      </c>
      <c r="B39" s="6">
        <v>10</v>
      </c>
      <c r="C39" s="8">
        <f t="shared" si="1"/>
        <v>4</v>
      </c>
      <c r="D39" s="8">
        <f t="shared" si="2"/>
        <v>-0.4</v>
      </c>
      <c r="E39" s="6">
        <v>34820</v>
      </c>
      <c r="F39" s="8">
        <f t="shared" si="3"/>
        <v>3502.5</v>
      </c>
      <c r="G39" s="8">
        <f t="shared" si="4"/>
        <v>-0.39469235970250172</v>
      </c>
      <c r="H39" s="6">
        <v>3</v>
      </c>
      <c r="I39" s="8">
        <f t="shared" si="5"/>
        <v>0</v>
      </c>
      <c r="J39" s="8">
        <f t="shared" si="6"/>
        <v>0</v>
      </c>
      <c r="K39" s="6">
        <v>0</v>
      </c>
      <c r="L39" s="8">
        <f t="shared" si="7"/>
        <v>6</v>
      </c>
      <c r="M39" s="8">
        <f t="shared" si="8"/>
        <v>0</v>
      </c>
      <c r="N39" s="6">
        <v>0</v>
      </c>
      <c r="O39" s="8">
        <f t="shared" si="9"/>
        <v>-2</v>
      </c>
      <c r="P39" s="8">
        <f t="shared" si="10"/>
        <v>1</v>
      </c>
      <c r="Q39" s="6">
        <v>2</v>
      </c>
      <c r="R39" s="8">
        <f t="shared" si="11"/>
        <v>6</v>
      </c>
      <c r="S39" s="8">
        <f t="shared" si="12"/>
        <v>-0.75</v>
      </c>
      <c r="T39" s="6">
        <v>0</v>
      </c>
      <c r="U39" s="8">
        <f t="shared" si="13"/>
        <v>4</v>
      </c>
      <c r="V39" s="8">
        <f t="shared" si="14"/>
        <v>0</v>
      </c>
    </row>
    <row r="40" spans="1:22" ht="19.5" thickBot="1" x14ac:dyDescent="0.3">
      <c r="A40" s="6" t="s">
        <v>38</v>
      </c>
      <c r="B40" s="6">
        <v>24</v>
      </c>
      <c r="C40" s="8">
        <f t="shared" si="1"/>
        <v>10</v>
      </c>
      <c r="D40" s="8">
        <f t="shared" si="2"/>
        <v>1</v>
      </c>
      <c r="E40" s="6">
        <v>34880</v>
      </c>
      <c r="F40" s="8">
        <f t="shared" si="3"/>
        <v>3442.5</v>
      </c>
      <c r="G40" s="8">
        <f t="shared" si="4"/>
        <v>-0.38793103448275862</v>
      </c>
      <c r="H40" s="6">
        <v>4</v>
      </c>
      <c r="I40" s="8">
        <f t="shared" si="5"/>
        <v>1</v>
      </c>
      <c r="J40" s="8">
        <f t="shared" si="6"/>
        <v>1</v>
      </c>
      <c r="K40" s="6">
        <v>0</v>
      </c>
      <c r="L40" s="8">
        <f t="shared" si="7"/>
        <v>6</v>
      </c>
      <c r="M40" s="8">
        <f t="shared" si="8"/>
        <v>0</v>
      </c>
      <c r="N40" s="6">
        <v>0</v>
      </c>
      <c r="O40" s="8">
        <f t="shared" si="9"/>
        <v>-2</v>
      </c>
      <c r="P40" s="8">
        <f t="shared" si="10"/>
        <v>1</v>
      </c>
      <c r="Q40" s="6">
        <v>2</v>
      </c>
      <c r="R40" s="8">
        <f t="shared" si="11"/>
        <v>6</v>
      </c>
      <c r="S40" s="8">
        <f t="shared" si="12"/>
        <v>-0.75</v>
      </c>
      <c r="T40" s="6">
        <v>0</v>
      </c>
      <c r="U40" s="8">
        <f t="shared" si="13"/>
        <v>4</v>
      </c>
      <c r="V40" s="8">
        <f t="shared" si="14"/>
        <v>0</v>
      </c>
    </row>
    <row r="41" spans="1:22" ht="19.5" thickBot="1" x14ac:dyDescent="0.3">
      <c r="A41" s="6" t="s">
        <v>39</v>
      </c>
      <c r="B41" s="6">
        <v>18</v>
      </c>
      <c r="C41" s="8">
        <f t="shared" si="1"/>
        <v>4</v>
      </c>
      <c r="D41" s="8">
        <f t="shared" si="2"/>
        <v>0.4</v>
      </c>
      <c r="E41" s="6">
        <v>34411</v>
      </c>
      <c r="F41" s="8">
        <f t="shared" si="3"/>
        <v>3911.5</v>
      </c>
      <c r="G41" s="8">
        <f t="shared" si="4"/>
        <v>-0.44078205995041697</v>
      </c>
      <c r="H41" s="6">
        <v>4</v>
      </c>
      <c r="I41" s="8">
        <f t="shared" si="5"/>
        <v>1</v>
      </c>
      <c r="J41" s="8">
        <f t="shared" si="6"/>
        <v>1</v>
      </c>
      <c r="K41" s="6">
        <v>0</v>
      </c>
      <c r="L41" s="8">
        <f t="shared" si="7"/>
        <v>6</v>
      </c>
      <c r="M41" s="8">
        <f t="shared" si="8"/>
        <v>0</v>
      </c>
      <c r="N41" s="6">
        <v>0</v>
      </c>
      <c r="O41" s="8">
        <f t="shared" si="9"/>
        <v>-2</v>
      </c>
      <c r="P41" s="8">
        <f t="shared" si="10"/>
        <v>1</v>
      </c>
      <c r="Q41" s="6">
        <v>0</v>
      </c>
      <c r="R41" s="8">
        <f t="shared" si="11"/>
        <v>8</v>
      </c>
      <c r="S41" s="8">
        <f t="shared" si="12"/>
        <v>-1</v>
      </c>
      <c r="T41" s="6">
        <v>4</v>
      </c>
      <c r="U41" s="8">
        <f t="shared" si="13"/>
        <v>0</v>
      </c>
      <c r="V41" s="8">
        <f t="shared" si="14"/>
        <v>1</v>
      </c>
    </row>
    <row r="42" spans="1:22" ht="19.5" thickBot="1" x14ac:dyDescent="0.3">
      <c r="A42" s="6" t="s">
        <v>40</v>
      </c>
      <c r="B42" s="6">
        <v>4</v>
      </c>
      <c r="C42" s="8">
        <f t="shared" si="1"/>
        <v>10</v>
      </c>
      <c r="D42" s="8">
        <f t="shared" si="2"/>
        <v>-1</v>
      </c>
      <c r="E42" s="6">
        <v>33206</v>
      </c>
      <c r="F42" s="8">
        <f t="shared" si="3"/>
        <v>5116.5</v>
      </c>
      <c r="G42" s="8">
        <f t="shared" si="4"/>
        <v>-0.57657200811359022</v>
      </c>
      <c r="H42" s="6">
        <v>2</v>
      </c>
      <c r="I42" s="8">
        <f t="shared" si="5"/>
        <v>1</v>
      </c>
      <c r="J42" s="8">
        <f t="shared" si="6"/>
        <v>-1</v>
      </c>
      <c r="K42" s="6">
        <v>0</v>
      </c>
      <c r="L42" s="8">
        <f t="shared" si="7"/>
        <v>6</v>
      </c>
      <c r="M42" s="8">
        <f t="shared" si="8"/>
        <v>0</v>
      </c>
      <c r="N42" s="6">
        <v>0</v>
      </c>
      <c r="O42" s="8">
        <f t="shared" si="9"/>
        <v>-2</v>
      </c>
      <c r="P42" s="8">
        <f t="shared" si="10"/>
        <v>1</v>
      </c>
      <c r="Q42" s="6">
        <v>0</v>
      </c>
      <c r="R42" s="8">
        <f t="shared" si="11"/>
        <v>8</v>
      </c>
      <c r="S42" s="8">
        <f t="shared" si="12"/>
        <v>-1</v>
      </c>
      <c r="T42" s="6">
        <v>0</v>
      </c>
      <c r="U42" s="8">
        <f t="shared" si="13"/>
        <v>4</v>
      </c>
      <c r="V42" s="8">
        <f t="shared" si="14"/>
        <v>0</v>
      </c>
    </row>
    <row r="43" spans="1:22" ht="19.5" thickBot="1" x14ac:dyDescent="0.3">
      <c r="A43" s="6" t="s">
        <v>41</v>
      </c>
      <c r="B43" s="6">
        <v>12</v>
      </c>
      <c r="C43" s="8">
        <f t="shared" si="1"/>
        <v>2</v>
      </c>
      <c r="D43" s="8">
        <f t="shared" si="2"/>
        <v>-0.2</v>
      </c>
      <c r="E43" s="6">
        <v>31377</v>
      </c>
      <c r="F43" s="8">
        <f t="shared" si="3"/>
        <v>6945.5</v>
      </c>
      <c r="G43" s="8">
        <f t="shared" si="4"/>
        <v>-0.7826797385620915</v>
      </c>
      <c r="H43" s="6">
        <v>2</v>
      </c>
      <c r="I43" s="8">
        <f t="shared" si="5"/>
        <v>1</v>
      </c>
      <c r="J43" s="8">
        <f t="shared" si="6"/>
        <v>-1</v>
      </c>
      <c r="K43" s="6">
        <v>0</v>
      </c>
      <c r="L43" s="8">
        <f t="shared" si="7"/>
        <v>6</v>
      </c>
      <c r="M43" s="8">
        <f t="shared" si="8"/>
        <v>0</v>
      </c>
      <c r="N43" s="6">
        <v>0</v>
      </c>
      <c r="O43" s="8">
        <f t="shared" si="9"/>
        <v>-2</v>
      </c>
      <c r="P43" s="8">
        <f t="shared" si="10"/>
        <v>1</v>
      </c>
      <c r="Q43" s="6">
        <v>0</v>
      </c>
      <c r="R43" s="8">
        <f t="shared" si="11"/>
        <v>8</v>
      </c>
      <c r="S43" s="8">
        <f t="shared" si="12"/>
        <v>-1</v>
      </c>
      <c r="T43" s="6">
        <v>0</v>
      </c>
      <c r="U43" s="8">
        <f t="shared" si="13"/>
        <v>4</v>
      </c>
      <c r="V43" s="8">
        <f t="shared" si="14"/>
        <v>0</v>
      </c>
    </row>
    <row r="44" spans="1:22" ht="19.5" thickBot="1" x14ac:dyDescent="0.3">
      <c r="A44" s="6" t="s">
        <v>42</v>
      </c>
      <c r="B44" s="6">
        <v>6</v>
      </c>
      <c r="C44" s="8">
        <f t="shared" si="1"/>
        <v>8</v>
      </c>
      <c r="D44" s="8">
        <f t="shared" si="2"/>
        <v>-0.8</v>
      </c>
      <c r="E44" s="6">
        <v>30663</v>
      </c>
      <c r="F44" s="8">
        <f t="shared" si="3"/>
        <v>7659.5</v>
      </c>
      <c r="G44" s="8">
        <f t="shared" si="4"/>
        <v>-0.86313950867703404</v>
      </c>
      <c r="H44" s="6">
        <v>1</v>
      </c>
      <c r="I44" s="8">
        <f t="shared" si="5"/>
        <v>2</v>
      </c>
      <c r="J44" s="8">
        <f t="shared" si="6"/>
        <v>-2</v>
      </c>
      <c r="K44" s="6">
        <v>0</v>
      </c>
      <c r="L44" s="8">
        <f t="shared" si="7"/>
        <v>6</v>
      </c>
      <c r="M44" s="8">
        <f t="shared" si="8"/>
        <v>0</v>
      </c>
      <c r="N44" s="6">
        <v>0</v>
      </c>
      <c r="O44" s="8">
        <f t="shared" si="9"/>
        <v>-2</v>
      </c>
      <c r="P44" s="8">
        <f t="shared" si="10"/>
        <v>1</v>
      </c>
      <c r="Q44" s="6">
        <v>0</v>
      </c>
      <c r="R44" s="8">
        <f t="shared" si="11"/>
        <v>8</v>
      </c>
      <c r="S44" s="8">
        <f t="shared" si="12"/>
        <v>-1</v>
      </c>
      <c r="T44" s="6">
        <v>0</v>
      </c>
      <c r="U44" s="8">
        <f t="shared" si="13"/>
        <v>4</v>
      </c>
      <c r="V44" s="8">
        <f t="shared" si="14"/>
        <v>0</v>
      </c>
    </row>
    <row r="45" spans="1:22" ht="19.5" thickBot="1" x14ac:dyDescent="0.3">
      <c r="A45" s="6" t="s">
        <v>43</v>
      </c>
      <c r="B45" s="6">
        <v>2</v>
      </c>
      <c r="C45" s="8">
        <f t="shared" si="1"/>
        <v>12</v>
      </c>
      <c r="D45" s="8">
        <f t="shared" si="2"/>
        <v>-1.2</v>
      </c>
      <c r="E45" s="6">
        <v>30605</v>
      </c>
      <c r="F45" s="8">
        <f t="shared" si="3"/>
        <v>7717.5</v>
      </c>
      <c r="G45" s="8">
        <f t="shared" si="4"/>
        <v>-0.86967545638945232</v>
      </c>
      <c r="H45" s="6">
        <v>1</v>
      </c>
      <c r="I45" s="8">
        <f t="shared" si="5"/>
        <v>2</v>
      </c>
      <c r="J45" s="8">
        <f t="shared" si="6"/>
        <v>-2</v>
      </c>
      <c r="K45" s="6">
        <v>0</v>
      </c>
      <c r="L45" s="8">
        <f t="shared" si="7"/>
        <v>6</v>
      </c>
      <c r="M45" s="8">
        <f t="shared" si="8"/>
        <v>0</v>
      </c>
      <c r="N45" s="6">
        <v>0</v>
      </c>
      <c r="O45" s="8">
        <f t="shared" si="9"/>
        <v>-2</v>
      </c>
      <c r="P45" s="8">
        <f t="shared" si="10"/>
        <v>1</v>
      </c>
      <c r="Q45" s="6">
        <v>0</v>
      </c>
      <c r="R45" s="8">
        <f t="shared" si="11"/>
        <v>8</v>
      </c>
      <c r="S45" s="8">
        <f t="shared" si="12"/>
        <v>-1</v>
      </c>
      <c r="T45" s="6">
        <v>0</v>
      </c>
      <c r="U45" s="8">
        <f t="shared" si="13"/>
        <v>4</v>
      </c>
      <c r="V45" s="8">
        <f t="shared" si="14"/>
        <v>0</v>
      </c>
    </row>
    <row r="46" spans="1:22" ht="19.5" thickBot="1" x14ac:dyDescent="0.3">
      <c r="A46" s="6" t="s">
        <v>44</v>
      </c>
      <c r="B46" s="6">
        <v>124</v>
      </c>
      <c r="C46" s="8">
        <f t="shared" si="1"/>
        <v>110</v>
      </c>
      <c r="D46" s="8">
        <f t="shared" si="2"/>
        <v>11</v>
      </c>
      <c r="E46" s="6">
        <v>40485</v>
      </c>
      <c r="F46" s="8">
        <f t="shared" si="3"/>
        <v>2162.5</v>
      </c>
      <c r="G46" s="8">
        <f t="shared" si="4"/>
        <v>0.24368942979490646</v>
      </c>
      <c r="H46" s="6">
        <v>4</v>
      </c>
      <c r="I46" s="8">
        <f t="shared" si="5"/>
        <v>1</v>
      </c>
      <c r="J46" s="8">
        <f t="shared" si="6"/>
        <v>1</v>
      </c>
      <c r="K46" s="6">
        <v>0</v>
      </c>
      <c r="L46" s="8">
        <f t="shared" si="7"/>
        <v>6</v>
      </c>
      <c r="M46" s="8">
        <f t="shared" si="8"/>
        <v>0</v>
      </c>
      <c r="N46" s="6">
        <v>0</v>
      </c>
      <c r="O46" s="8">
        <f t="shared" si="9"/>
        <v>-2</v>
      </c>
      <c r="P46" s="8">
        <f t="shared" si="10"/>
        <v>1</v>
      </c>
      <c r="Q46" s="6">
        <v>26</v>
      </c>
      <c r="R46" s="8">
        <f t="shared" si="11"/>
        <v>18</v>
      </c>
      <c r="S46" s="8">
        <f t="shared" si="12"/>
        <v>2.25</v>
      </c>
      <c r="T46" s="6">
        <v>4</v>
      </c>
      <c r="U46" s="8">
        <f t="shared" si="13"/>
        <v>0</v>
      </c>
      <c r="V46" s="8">
        <f t="shared" si="14"/>
        <v>1</v>
      </c>
    </row>
    <row r="47" spans="1:22" ht="19.5" thickBot="1" x14ac:dyDescent="0.3">
      <c r="A47" s="6" t="s">
        <v>45</v>
      </c>
      <c r="B47" s="6">
        <v>20</v>
      </c>
      <c r="C47" s="8">
        <f t="shared" si="1"/>
        <v>6</v>
      </c>
      <c r="D47" s="8">
        <f t="shared" si="2"/>
        <v>0.6</v>
      </c>
      <c r="E47" s="6">
        <v>37305</v>
      </c>
      <c r="F47" s="8">
        <f t="shared" si="3"/>
        <v>1017.5</v>
      </c>
      <c r="G47" s="8">
        <f t="shared" si="4"/>
        <v>-0.11466080685147623</v>
      </c>
      <c r="H47" s="6">
        <v>3</v>
      </c>
      <c r="I47" s="8">
        <f t="shared" si="5"/>
        <v>0</v>
      </c>
      <c r="J47" s="8">
        <f t="shared" si="6"/>
        <v>0</v>
      </c>
      <c r="K47" s="6">
        <v>0</v>
      </c>
      <c r="L47" s="8">
        <f t="shared" si="7"/>
        <v>6</v>
      </c>
      <c r="M47" s="8">
        <f t="shared" si="8"/>
        <v>0</v>
      </c>
      <c r="N47" s="6">
        <v>0</v>
      </c>
      <c r="O47" s="8">
        <f t="shared" si="9"/>
        <v>-2</v>
      </c>
      <c r="P47" s="8">
        <f t="shared" si="10"/>
        <v>1</v>
      </c>
      <c r="Q47" s="6">
        <v>0</v>
      </c>
      <c r="R47" s="8">
        <f t="shared" si="11"/>
        <v>8</v>
      </c>
      <c r="S47" s="8">
        <f t="shared" si="12"/>
        <v>-1</v>
      </c>
      <c r="T47" s="6">
        <v>0</v>
      </c>
      <c r="U47" s="8">
        <f t="shared" si="13"/>
        <v>4</v>
      </c>
      <c r="V47" s="8">
        <f t="shared" si="14"/>
        <v>0</v>
      </c>
    </row>
    <row r="48" spans="1:22" ht="19.5" thickBot="1" x14ac:dyDescent="0.3">
      <c r="A48" s="6" t="s">
        <v>46</v>
      </c>
      <c r="B48" s="6">
        <v>22</v>
      </c>
      <c r="C48" s="8">
        <f t="shared" si="1"/>
        <v>8</v>
      </c>
      <c r="D48" s="8">
        <f t="shared" si="2"/>
        <v>0.8</v>
      </c>
      <c r="E48" s="6">
        <v>36751</v>
      </c>
      <c r="F48" s="8">
        <f t="shared" si="3"/>
        <v>1571.5</v>
      </c>
      <c r="G48" s="8">
        <f t="shared" si="4"/>
        <v>-0.17709037638043723</v>
      </c>
      <c r="H48" s="6">
        <v>4</v>
      </c>
      <c r="I48" s="8">
        <f t="shared" si="5"/>
        <v>1</v>
      </c>
      <c r="J48" s="8">
        <f t="shared" si="6"/>
        <v>1</v>
      </c>
      <c r="K48" s="6">
        <v>0</v>
      </c>
      <c r="L48" s="8">
        <f t="shared" si="7"/>
        <v>6</v>
      </c>
      <c r="M48" s="8">
        <f t="shared" si="8"/>
        <v>0</v>
      </c>
      <c r="N48" s="6">
        <v>0</v>
      </c>
      <c r="O48" s="8">
        <f t="shared" si="9"/>
        <v>-2</v>
      </c>
      <c r="P48" s="8">
        <f t="shared" si="10"/>
        <v>1</v>
      </c>
      <c r="Q48" s="6">
        <v>2</v>
      </c>
      <c r="R48" s="8">
        <f t="shared" si="11"/>
        <v>6</v>
      </c>
      <c r="S48" s="8">
        <f t="shared" si="12"/>
        <v>-0.75</v>
      </c>
      <c r="T48" s="6">
        <v>0</v>
      </c>
      <c r="U48" s="8">
        <f t="shared" si="13"/>
        <v>4</v>
      </c>
      <c r="V48" s="8">
        <f t="shared" si="14"/>
        <v>0</v>
      </c>
    </row>
    <row r="49" spans="1:22" ht="19.5" thickBot="1" x14ac:dyDescent="0.3">
      <c r="A49" s="6" t="s">
        <v>47</v>
      </c>
      <c r="B49" s="6">
        <v>2</v>
      </c>
      <c r="C49" s="8">
        <f t="shared" si="1"/>
        <v>12</v>
      </c>
      <c r="D49" s="8">
        <f t="shared" si="2"/>
        <v>-1.2</v>
      </c>
      <c r="E49" s="6">
        <v>35092</v>
      </c>
      <c r="F49" s="8">
        <f t="shared" si="3"/>
        <v>3230.5</v>
      </c>
      <c r="G49" s="8">
        <f t="shared" si="4"/>
        <v>-0.3640410187063331</v>
      </c>
      <c r="H49" s="6">
        <v>1</v>
      </c>
      <c r="I49" s="8">
        <f t="shared" si="5"/>
        <v>2</v>
      </c>
      <c r="J49" s="8">
        <f t="shared" si="6"/>
        <v>-2</v>
      </c>
      <c r="K49" s="6">
        <v>0</v>
      </c>
      <c r="L49" s="8">
        <f t="shared" si="7"/>
        <v>6</v>
      </c>
      <c r="M49" s="8">
        <f t="shared" si="8"/>
        <v>0</v>
      </c>
      <c r="N49" s="6">
        <v>0</v>
      </c>
      <c r="O49" s="8">
        <f t="shared" si="9"/>
        <v>-2</v>
      </c>
      <c r="P49" s="8">
        <f t="shared" si="10"/>
        <v>1</v>
      </c>
      <c r="Q49" s="6">
        <v>0</v>
      </c>
      <c r="R49" s="8">
        <f t="shared" si="11"/>
        <v>8</v>
      </c>
      <c r="S49" s="8">
        <f t="shared" si="12"/>
        <v>-1</v>
      </c>
      <c r="T49" s="6">
        <v>0</v>
      </c>
      <c r="U49" s="8">
        <f t="shared" si="13"/>
        <v>4</v>
      </c>
      <c r="V49" s="8">
        <f t="shared" si="14"/>
        <v>0</v>
      </c>
    </row>
    <row r="50" spans="1:22" ht="19.5" thickBot="1" x14ac:dyDescent="0.3">
      <c r="A50" s="6" t="s">
        <v>48</v>
      </c>
      <c r="B50" s="6">
        <v>20</v>
      </c>
      <c r="C50" s="8">
        <f t="shared" si="1"/>
        <v>6</v>
      </c>
      <c r="D50" s="8">
        <f t="shared" si="2"/>
        <v>0.6</v>
      </c>
      <c r="E50" s="6">
        <v>35354</v>
      </c>
      <c r="F50" s="8">
        <f t="shared" si="3"/>
        <v>2968.5</v>
      </c>
      <c r="G50" s="8">
        <f t="shared" si="4"/>
        <v>-0.33451656524678836</v>
      </c>
      <c r="H50" s="6">
        <v>4</v>
      </c>
      <c r="I50" s="8">
        <f t="shared" si="5"/>
        <v>1</v>
      </c>
      <c r="J50" s="8">
        <f t="shared" si="6"/>
        <v>1</v>
      </c>
      <c r="K50" s="6">
        <v>0</v>
      </c>
      <c r="L50" s="8">
        <f t="shared" si="7"/>
        <v>6</v>
      </c>
      <c r="M50" s="8">
        <f t="shared" si="8"/>
        <v>0</v>
      </c>
      <c r="N50" s="6">
        <v>2</v>
      </c>
      <c r="O50" s="8">
        <f t="shared" si="9"/>
        <v>0</v>
      </c>
      <c r="P50" s="8">
        <f t="shared" si="10"/>
        <v>0</v>
      </c>
      <c r="Q50" s="6">
        <v>2</v>
      </c>
      <c r="R50" s="8">
        <f t="shared" si="11"/>
        <v>6</v>
      </c>
      <c r="S50" s="8">
        <f t="shared" si="12"/>
        <v>-0.75</v>
      </c>
      <c r="T50" s="6">
        <v>0</v>
      </c>
      <c r="U50" s="8">
        <f t="shared" si="13"/>
        <v>4</v>
      </c>
      <c r="V50" s="8">
        <f t="shared" si="14"/>
        <v>0</v>
      </c>
    </row>
    <row r="51" spans="1:22" ht="19.5" thickBot="1" x14ac:dyDescent="0.3">
      <c r="A51" s="6" t="s">
        <v>49</v>
      </c>
      <c r="B51" s="6">
        <v>106</v>
      </c>
      <c r="C51" s="8">
        <f t="shared" si="1"/>
        <v>92</v>
      </c>
      <c r="D51" s="8">
        <f t="shared" si="2"/>
        <v>9.1999999999999993</v>
      </c>
      <c r="E51" s="6">
        <v>37502</v>
      </c>
      <c r="F51" s="8">
        <f t="shared" si="3"/>
        <v>820.5</v>
      </c>
      <c r="G51" s="8">
        <f t="shared" si="4"/>
        <v>-9.246112237998648E-2</v>
      </c>
      <c r="H51" s="6">
        <v>4</v>
      </c>
      <c r="I51" s="8">
        <f t="shared" si="5"/>
        <v>1</v>
      </c>
      <c r="J51" s="8">
        <f t="shared" si="6"/>
        <v>1</v>
      </c>
      <c r="K51" s="6">
        <v>0</v>
      </c>
      <c r="L51" s="8">
        <f t="shared" si="7"/>
        <v>6</v>
      </c>
      <c r="M51" s="8">
        <f t="shared" si="8"/>
        <v>0</v>
      </c>
      <c r="N51" s="6">
        <v>0</v>
      </c>
      <c r="O51" s="8">
        <f t="shared" si="9"/>
        <v>-2</v>
      </c>
      <c r="P51" s="8">
        <f t="shared" si="10"/>
        <v>1</v>
      </c>
      <c r="Q51" s="6">
        <v>4</v>
      </c>
      <c r="R51" s="8">
        <f t="shared" si="11"/>
        <v>4</v>
      </c>
      <c r="S51" s="8">
        <f t="shared" si="12"/>
        <v>-0.5</v>
      </c>
      <c r="T51" s="6">
        <v>0</v>
      </c>
      <c r="U51" s="8">
        <f t="shared" si="13"/>
        <v>4</v>
      </c>
      <c r="V51" s="8">
        <f t="shared" si="14"/>
        <v>0</v>
      </c>
    </row>
    <row r="52" spans="1:22" ht="19.5" thickBot="1" x14ac:dyDescent="0.3">
      <c r="A52" s="6" t="s">
        <v>50</v>
      </c>
      <c r="B52" s="6">
        <v>68</v>
      </c>
      <c r="C52" s="8">
        <f t="shared" si="1"/>
        <v>54</v>
      </c>
      <c r="D52" s="8">
        <f t="shared" si="2"/>
        <v>5.4</v>
      </c>
      <c r="E52" s="6">
        <v>36123</v>
      </c>
      <c r="F52" s="8">
        <f t="shared" si="3"/>
        <v>2199.5</v>
      </c>
      <c r="G52" s="8">
        <f t="shared" si="4"/>
        <v>-0.24785891368041468</v>
      </c>
      <c r="H52" s="6">
        <v>4</v>
      </c>
      <c r="I52" s="8">
        <f t="shared" si="5"/>
        <v>1</v>
      </c>
      <c r="J52" s="8">
        <f t="shared" si="6"/>
        <v>1</v>
      </c>
      <c r="K52" s="6">
        <v>0</v>
      </c>
      <c r="L52" s="8">
        <f t="shared" si="7"/>
        <v>6</v>
      </c>
      <c r="M52" s="8">
        <f t="shared" si="8"/>
        <v>0</v>
      </c>
      <c r="N52" s="6">
        <v>0</v>
      </c>
      <c r="O52" s="8">
        <f t="shared" si="9"/>
        <v>-2</v>
      </c>
      <c r="P52" s="8">
        <f t="shared" si="10"/>
        <v>1</v>
      </c>
      <c r="Q52" s="6">
        <v>6</v>
      </c>
      <c r="R52" s="8">
        <f t="shared" si="11"/>
        <v>2</v>
      </c>
      <c r="S52" s="8">
        <f t="shared" si="12"/>
        <v>-0.25</v>
      </c>
      <c r="T52" s="6">
        <v>6</v>
      </c>
      <c r="U52" s="8">
        <f t="shared" si="13"/>
        <v>2</v>
      </c>
      <c r="V52" s="8">
        <f t="shared" si="14"/>
        <v>1.5</v>
      </c>
    </row>
    <row r="53" spans="1:22" ht="19.5" thickBot="1" x14ac:dyDescent="0.3">
      <c r="A53" s="6" t="s">
        <v>51</v>
      </c>
      <c r="B53" s="6">
        <v>8</v>
      </c>
      <c r="C53" s="8">
        <f t="shared" si="1"/>
        <v>6</v>
      </c>
      <c r="D53" s="8">
        <f t="shared" si="2"/>
        <v>-0.6</v>
      </c>
      <c r="E53" s="6">
        <v>35200</v>
      </c>
      <c r="F53" s="8">
        <f t="shared" si="3"/>
        <v>3122.5</v>
      </c>
      <c r="G53" s="8">
        <f t="shared" si="4"/>
        <v>-0.3518706333107956</v>
      </c>
      <c r="H53" s="6">
        <v>2</v>
      </c>
      <c r="I53" s="8">
        <f t="shared" si="5"/>
        <v>1</v>
      </c>
      <c r="J53" s="8">
        <f t="shared" si="6"/>
        <v>-1</v>
      </c>
      <c r="K53" s="6">
        <v>0</v>
      </c>
      <c r="L53" s="8">
        <f t="shared" si="7"/>
        <v>6</v>
      </c>
      <c r="M53" s="8">
        <f t="shared" si="8"/>
        <v>0</v>
      </c>
      <c r="N53" s="6">
        <v>2</v>
      </c>
      <c r="O53" s="8">
        <f t="shared" si="9"/>
        <v>0</v>
      </c>
      <c r="P53" s="8">
        <f t="shared" si="10"/>
        <v>0</v>
      </c>
      <c r="Q53" s="6">
        <v>0</v>
      </c>
      <c r="R53" s="8">
        <f t="shared" si="11"/>
        <v>8</v>
      </c>
      <c r="S53" s="8">
        <f t="shared" si="12"/>
        <v>-1</v>
      </c>
      <c r="T53" s="6">
        <v>0</v>
      </c>
      <c r="U53" s="8">
        <f t="shared" si="13"/>
        <v>4</v>
      </c>
      <c r="V53" s="8">
        <f t="shared" si="14"/>
        <v>0</v>
      </c>
    </row>
    <row r="54" spans="1:22" ht="19.5" thickBot="1" x14ac:dyDescent="0.3">
      <c r="A54" s="6" t="s">
        <v>52</v>
      </c>
      <c r="B54" s="6">
        <v>20</v>
      </c>
      <c r="C54" s="8">
        <f t="shared" si="1"/>
        <v>6</v>
      </c>
      <c r="D54" s="8">
        <f t="shared" si="2"/>
        <v>0.6</v>
      </c>
      <c r="E54" s="6">
        <v>35222</v>
      </c>
      <c r="F54" s="8">
        <f t="shared" si="3"/>
        <v>3100.5</v>
      </c>
      <c r="G54" s="8">
        <f t="shared" si="4"/>
        <v>-0.34939148073022314</v>
      </c>
      <c r="H54" s="6">
        <v>4</v>
      </c>
      <c r="I54" s="8">
        <f t="shared" si="5"/>
        <v>1</v>
      </c>
      <c r="J54" s="8">
        <f t="shared" si="6"/>
        <v>1</v>
      </c>
      <c r="K54" s="6">
        <v>0</v>
      </c>
      <c r="L54" s="8">
        <f t="shared" si="7"/>
        <v>6</v>
      </c>
      <c r="M54" s="8">
        <f t="shared" si="8"/>
        <v>0</v>
      </c>
      <c r="N54" s="6">
        <v>0</v>
      </c>
      <c r="O54" s="8">
        <f t="shared" si="9"/>
        <v>-2</v>
      </c>
      <c r="P54" s="8">
        <f t="shared" si="10"/>
        <v>1</v>
      </c>
      <c r="Q54" s="6">
        <v>2</v>
      </c>
      <c r="R54" s="8">
        <f t="shared" si="11"/>
        <v>6</v>
      </c>
      <c r="S54" s="8">
        <f t="shared" si="12"/>
        <v>-0.75</v>
      </c>
      <c r="T54" s="6">
        <v>0</v>
      </c>
      <c r="U54" s="8">
        <f t="shared" si="13"/>
        <v>4</v>
      </c>
      <c r="V54" s="8">
        <f t="shared" si="14"/>
        <v>0</v>
      </c>
    </row>
    <row r="55" spans="1:22" ht="19.5" thickBot="1" x14ac:dyDescent="0.3">
      <c r="A55" s="6" t="s">
        <v>53</v>
      </c>
      <c r="B55" s="6">
        <v>14</v>
      </c>
      <c r="C55" s="8">
        <f t="shared" si="1"/>
        <v>0</v>
      </c>
      <c r="D55" s="8">
        <f t="shared" si="2"/>
        <v>0</v>
      </c>
      <c r="E55" s="6">
        <v>35322</v>
      </c>
      <c r="F55" s="8">
        <f t="shared" si="3"/>
        <v>3000.5</v>
      </c>
      <c r="G55" s="8">
        <f t="shared" si="4"/>
        <v>-0.3381226053639847</v>
      </c>
      <c r="H55" s="6">
        <v>3</v>
      </c>
      <c r="I55" s="8">
        <f t="shared" si="5"/>
        <v>0</v>
      </c>
      <c r="J55" s="8">
        <f t="shared" si="6"/>
        <v>0</v>
      </c>
      <c r="K55" s="6">
        <v>0</v>
      </c>
      <c r="L55" s="8">
        <f t="shared" si="7"/>
        <v>6</v>
      </c>
      <c r="M55" s="8">
        <f t="shared" si="8"/>
        <v>0</v>
      </c>
      <c r="N55" s="6">
        <v>0</v>
      </c>
      <c r="O55" s="8">
        <f t="shared" si="9"/>
        <v>-2</v>
      </c>
      <c r="P55" s="8">
        <f t="shared" si="10"/>
        <v>1</v>
      </c>
      <c r="Q55" s="6">
        <v>0</v>
      </c>
      <c r="R55" s="8">
        <f t="shared" si="11"/>
        <v>8</v>
      </c>
      <c r="S55" s="8">
        <f t="shared" si="12"/>
        <v>-1</v>
      </c>
      <c r="T55" s="6">
        <v>0</v>
      </c>
      <c r="U55" s="8">
        <f t="shared" si="13"/>
        <v>4</v>
      </c>
      <c r="V55" s="8">
        <f t="shared" si="14"/>
        <v>0</v>
      </c>
    </row>
    <row r="56" spans="1:22" ht="19.5" thickBot="1" x14ac:dyDescent="0.3">
      <c r="A56" s="6" t="s">
        <v>54</v>
      </c>
      <c r="B56" s="6">
        <v>10</v>
      </c>
      <c r="C56" s="8">
        <f t="shared" si="1"/>
        <v>4</v>
      </c>
      <c r="D56" s="8">
        <f t="shared" si="2"/>
        <v>-0.4</v>
      </c>
      <c r="E56" s="6">
        <v>35589</v>
      </c>
      <c r="F56" s="8">
        <f t="shared" si="3"/>
        <v>2733.5</v>
      </c>
      <c r="G56" s="8">
        <f t="shared" si="4"/>
        <v>-0.30803470813612799</v>
      </c>
      <c r="H56" s="6">
        <v>3</v>
      </c>
      <c r="I56" s="8">
        <f t="shared" si="5"/>
        <v>0</v>
      </c>
      <c r="J56" s="8">
        <f t="shared" si="6"/>
        <v>0</v>
      </c>
      <c r="K56" s="6">
        <v>0</v>
      </c>
      <c r="L56" s="8">
        <f t="shared" si="7"/>
        <v>6</v>
      </c>
      <c r="M56" s="8">
        <f t="shared" si="8"/>
        <v>0</v>
      </c>
      <c r="N56" s="6">
        <v>0</v>
      </c>
      <c r="O56" s="8">
        <f t="shared" si="9"/>
        <v>-2</v>
      </c>
      <c r="P56" s="8">
        <f t="shared" si="10"/>
        <v>1</v>
      </c>
      <c r="Q56" s="6">
        <v>0</v>
      </c>
      <c r="R56" s="8">
        <f t="shared" si="11"/>
        <v>8</v>
      </c>
      <c r="S56" s="8">
        <f t="shared" si="12"/>
        <v>-1</v>
      </c>
      <c r="T56" s="6">
        <v>0</v>
      </c>
      <c r="U56" s="8">
        <f t="shared" si="13"/>
        <v>4</v>
      </c>
      <c r="V56" s="8">
        <f t="shared" si="14"/>
        <v>0</v>
      </c>
    </row>
    <row r="57" spans="1:22" ht="19.5" thickBot="1" x14ac:dyDescent="0.3">
      <c r="A57" s="6" t="s">
        <v>55</v>
      </c>
      <c r="B57" s="6">
        <v>14</v>
      </c>
      <c r="C57" s="8">
        <f t="shared" si="1"/>
        <v>0</v>
      </c>
      <c r="D57" s="8">
        <f t="shared" si="2"/>
        <v>0</v>
      </c>
      <c r="E57" s="6">
        <v>36242</v>
      </c>
      <c r="F57" s="8">
        <f t="shared" si="3"/>
        <v>2080.5</v>
      </c>
      <c r="G57" s="8">
        <f t="shared" si="4"/>
        <v>-0.23444895199459093</v>
      </c>
      <c r="H57" s="6">
        <v>3</v>
      </c>
      <c r="I57" s="8">
        <f t="shared" si="5"/>
        <v>0</v>
      </c>
      <c r="J57" s="8">
        <f t="shared" si="6"/>
        <v>0</v>
      </c>
      <c r="K57" s="6">
        <v>0</v>
      </c>
      <c r="L57" s="8">
        <f t="shared" si="7"/>
        <v>6</v>
      </c>
      <c r="M57" s="8">
        <f t="shared" si="8"/>
        <v>0</v>
      </c>
      <c r="N57" s="6">
        <v>0</v>
      </c>
      <c r="O57" s="8">
        <f t="shared" si="9"/>
        <v>-2</v>
      </c>
      <c r="P57" s="8">
        <f t="shared" si="10"/>
        <v>1</v>
      </c>
      <c r="Q57" s="6">
        <v>0</v>
      </c>
      <c r="R57" s="8">
        <f t="shared" si="11"/>
        <v>8</v>
      </c>
      <c r="S57" s="8">
        <f t="shared" si="12"/>
        <v>-1</v>
      </c>
      <c r="T57" s="6">
        <v>0</v>
      </c>
      <c r="U57" s="8">
        <f t="shared" si="13"/>
        <v>4</v>
      </c>
      <c r="V57" s="8">
        <f t="shared" si="14"/>
        <v>0</v>
      </c>
    </row>
    <row r="58" spans="1:22" ht="19.5" thickBot="1" x14ac:dyDescent="0.3">
      <c r="A58" s="6" t="s">
        <v>56</v>
      </c>
      <c r="B58" s="6">
        <v>4</v>
      </c>
      <c r="C58" s="8">
        <f t="shared" si="1"/>
        <v>10</v>
      </c>
      <c r="D58" s="8">
        <f t="shared" si="2"/>
        <v>-1</v>
      </c>
      <c r="E58" s="6">
        <v>35162</v>
      </c>
      <c r="F58" s="8">
        <f t="shared" si="3"/>
        <v>3160.5</v>
      </c>
      <c r="G58" s="8">
        <f t="shared" si="4"/>
        <v>-0.35615280594996618</v>
      </c>
      <c r="H58" s="6">
        <v>1</v>
      </c>
      <c r="I58" s="8">
        <f t="shared" si="5"/>
        <v>2</v>
      </c>
      <c r="J58" s="8">
        <f t="shared" si="6"/>
        <v>-2</v>
      </c>
      <c r="K58" s="6">
        <v>0</v>
      </c>
      <c r="L58" s="8">
        <f t="shared" si="7"/>
        <v>6</v>
      </c>
      <c r="M58" s="8">
        <f t="shared" si="8"/>
        <v>0</v>
      </c>
      <c r="N58" s="6">
        <v>0</v>
      </c>
      <c r="O58" s="8">
        <f t="shared" si="9"/>
        <v>-2</v>
      </c>
      <c r="P58" s="8">
        <f t="shared" si="10"/>
        <v>1</v>
      </c>
      <c r="Q58" s="6">
        <v>0</v>
      </c>
      <c r="R58" s="8">
        <f t="shared" si="11"/>
        <v>8</v>
      </c>
      <c r="S58" s="8">
        <f t="shared" si="12"/>
        <v>-1</v>
      </c>
      <c r="T58" s="6">
        <v>0</v>
      </c>
      <c r="U58" s="8">
        <f t="shared" si="13"/>
        <v>4</v>
      </c>
      <c r="V58" s="8">
        <f t="shared" si="14"/>
        <v>0</v>
      </c>
    </row>
    <row r="59" spans="1:22" ht="19.5" thickBot="1" x14ac:dyDescent="0.3">
      <c r="A59" s="6" t="s">
        <v>57</v>
      </c>
      <c r="B59" s="6">
        <v>4</v>
      </c>
      <c r="C59" s="8">
        <f t="shared" si="1"/>
        <v>10</v>
      </c>
      <c r="D59" s="8">
        <f t="shared" si="2"/>
        <v>-1</v>
      </c>
      <c r="E59" s="6">
        <v>35143</v>
      </c>
      <c r="F59" s="8">
        <f t="shared" si="3"/>
        <v>3179.5</v>
      </c>
      <c r="G59" s="8">
        <f t="shared" si="4"/>
        <v>-0.35829389226955149</v>
      </c>
      <c r="H59" s="6">
        <v>1</v>
      </c>
      <c r="I59" s="8">
        <f t="shared" si="5"/>
        <v>2</v>
      </c>
      <c r="J59" s="8">
        <f t="shared" si="6"/>
        <v>-2</v>
      </c>
      <c r="K59" s="6">
        <v>0</v>
      </c>
      <c r="L59" s="8">
        <f t="shared" si="7"/>
        <v>6</v>
      </c>
      <c r="M59" s="8">
        <f t="shared" si="8"/>
        <v>0</v>
      </c>
      <c r="N59" s="6">
        <v>0</v>
      </c>
      <c r="O59" s="8">
        <f t="shared" si="9"/>
        <v>-2</v>
      </c>
      <c r="P59" s="8">
        <f t="shared" si="10"/>
        <v>1</v>
      </c>
      <c r="Q59" s="6">
        <v>0</v>
      </c>
      <c r="R59" s="8">
        <f t="shared" si="11"/>
        <v>8</v>
      </c>
      <c r="S59" s="8">
        <f t="shared" si="12"/>
        <v>-1</v>
      </c>
      <c r="T59" s="6">
        <v>0</v>
      </c>
      <c r="U59" s="8">
        <f t="shared" si="13"/>
        <v>4</v>
      </c>
      <c r="V59" s="8">
        <f t="shared" si="14"/>
        <v>0</v>
      </c>
    </row>
    <row r="60" spans="1:22" ht="19.5" thickBot="1" x14ac:dyDescent="0.3">
      <c r="A60" s="6" t="s">
        <v>58</v>
      </c>
      <c r="B60" s="6">
        <v>140</v>
      </c>
      <c r="C60" s="8">
        <f t="shared" si="1"/>
        <v>126</v>
      </c>
      <c r="D60" s="8">
        <f t="shared" si="2"/>
        <v>12.6</v>
      </c>
      <c r="E60" s="6">
        <v>48366</v>
      </c>
      <c r="F60" s="8">
        <f t="shared" si="3"/>
        <v>10043.5</v>
      </c>
      <c r="G60" s="8">
        <f t="shared" si="4"/>
        <v>1.1317894974081586</v>
      </c>
      <c r="H60" s="6">
        <v>5</v>
      </c>
      <c r="I60" s="8">
        <f t="shared" si="5"/>
        <v>2</v>
      </c>
      <c r="J60" s="8">
        <f t="shared" si="6"/>
        <v>2</v>
      </c>
      <c r="K60" s="6">
        <v>0</v>
      </c>
      <c r="L60" s="8">
        <f t="shared" si="7"/>
        <v>6</v>
      </c>
      <c r="M60" s="8">
        <f t="shared" si="8"/>
        <v>0</v>
      </c>
      <c r="N60" s="6">
        <v>4</v>
      </c>
      <c r="O60" s="8">
        <f t="shared" si="9"/>
        <v>2</v>
      </c>
      <c r="P60" s="8">
        <f t="shared" si="10"/>
        <v>-1</v>
      </c>
      <c r="Q60" s="6">
        <v>24</v>
      </c>
      <c r="R60" s="8">
        <f t="shared" si="11"/>
        <v>16</v>
      </c>
      <c r="S60" s="8">
        <f t="shared" si="12"/>
        <v>2</v>
      </c>
      <c r="T60" s="6">
        <v>16</v>
      </c>
      <c r="U60" s="8">
        <f t="shared" si="13"/>
        <v>12</v>
      </c>
      <c r="V60" s="8">
        <f t="shared" si="14"/>
        <v>4</v>
      </c>
    </row>
    <row r="61" spans="1:22" ht="19.5" thickBot="1" x14ac:dyDescent="0.3">
      <c r="A61" s="6" t="s">
        <v>59</v>
      </c>
      <c r="B61" s="6">
        <v>14</v>
      </c>
      <c r="C61" s="8">
        <f t="shared" si="1"/>
        <v>0</v>
      </c>
      <c r="D61" s="8">
        <f t="shared" si="2"/>
        <v>0</v>
      </c>
      <c r="E61" s="6">
        <v>47474</v>
      </c>
      <c r="F61" s="8">
        <f t="shared" si="3"/>
        <v>9151.5</v>
      </c>
      <c r="G61" s="8">
        <f t="shared" si="4"/>
        <v>1.0312711291413117</v>
      </c>
      <c r="H61" s="6">
        <v>4</v>
      </c>
      <c r="I61" s="8">
        <f t="shared" si="5"/>
        <v>1</v>
      </c>
      <c r="J61" s="8">
        <f t="shared" si="6"/>
        <v>1</v>
      </c>
      <c r="K61" s="6">
        <v>0</v>
      </c>
      <c r="L61" s="8">
        <f t="shared" si="7"/>
        <v>6</v>
      </c>
      <c r="M61" s="8">
        <f t="shared" si="8"/>
        <v>0</v>
      </c>
      <c r="N61" s="6">
        <v>0</v>
      </c>
      <c r="O61" s="8">
        <f t="shared" si="9"/>
        <v>-2</v>
      </c>
      <c r="P61" s="8">
        <f t="shared" si="10"/>
        <v>1</v>
      </c>
      <c r="Q61" s="6">
        <v>0</v>
      </c>
      <c r="R61" s="8">
        <f t="shared" si="11"/>
        <v>8</v>
      </c>
      <c r="S61" s="8">
        <f t="shared" si="12"/>
        <v>-1</v>
      </c>
      <c r="T61" s="6">
        <v>0</v>
      </c>
      <c r="U61" s="8">
        <f t="shared" si="13"/>
        <v>4</v>
      </c>
      <c r="V61" s="8">
        <f t="shared" si="14"/>
        <v>0</v>
      </c>
    </row>
    <row r="62" spans="1:22" ht="19.5" thickBot="1" x14ac:dyDescent="0.3">
      <c r="A62" s="6" t="s">
        <v>60</v>
      </c>
      <c r="B62" s="6">
        <v>38</v>
      </c>
      <c r="C62" s="8">
        <f t="shared" si="1"/>
        <v>24</v>
      </c>
      <c r="D62" s="8">
        <f t="shared" si="2"/>
        <v>2.4</v>
      </c>
      <c r="E62" s="6">
        <v>48823</v>
      </c>
      <c r="F62" s="8">
        <f t="shared" si="3"/>
        <v>10500.5</v>
      </c>
      <c r="G62" s="8">
        <f t="shared" si="4"/>
        <v>1.1832882578318684</v>
      </c>
      <c r="H62" s="6">
        <v>5</v>
      </c>
      <c r="I62" s="8">
        <f t="shared" si="5"/>
        <v>2</v>
      </c>
      <c r="J62" s="8">
        <f t="shared" si="6"/>
        <v>2</v>
      </c>
      <c r="K62" s="6">
        <v>0</v>
      </c>
      <c r="L62" s="8">
        <f t="shared" si="7"/>
        <v>6</v>
      </c>
      <c r="M62" s="8">
        <f t="shared" si="8"/>
        <v>0</v>
      </c>
      <c r="N62" s="6">
        <v>0</v>
      </c>
      <c r="O62" s="8">
        <f t="shared" si="9"/>
        <v>-2</v>
      </c>
      <c r="P62" s="8">
        <f t="shared" si="10"/>
        <v>1</v>
      </c>
      <c r="Q62" s="6">
        <v>0</v>
      </c>
      <c r="R62" s="8">
        <f t="shared" si="11"/>
        <v>8</v>
      </c>
      <c r="S62" s="8">
        <f t="shared" si="12"/>
        <v>-1</v>
      </c>
      <c r="T62" s="6">
        <v>0</v>
      </c>
      <c r="U62" s="8">
        <f t="shared" si="13"/>
        <v>4</v>
      </c>
      <c r="V62" s="8">
        <f t="shared" si="14"/>
        <v>0</v>
      </c>
    </row>
    <row r="63" spans="1:22" ht="19.5" thickBot="1" x14ac:dyDescent="0.3">
      <c r="A63" s="6" t="s">
        <v>61</v>
      </c>
      <c r="B63" s="6">
        <v>18</v>
      </c>
      <c r="C63" s="8">
        <f t="shared" si="1"/>
        <v>4</v>
      </c>
      <c r="D63" s="8">
        <f t="shared" si="2"/>
        <v>0.4</v>
      </c>
      <c r="E63" s="6">
        <v>45005</v>
      </c>
      <c r="F63" s="8">
        <f t="shared" si="3"/>
        <v>6682.5</v>
      </c>
      <c r="G63" s="8">
        <f t="shared" si="4"/>
        <v>0.75304259634888437</v>
      </c>
      <c r="H63" s="6">
        <v>3</v>
      </c>
      <c r="I63" s="8">
        <f t="shared" si="5"/>
        <v>0</v>
      </c>
      <c r="J63" s="8">
        <f t="shared" si="6"/>
        <v>0</v>
      </c>
      <c r="K63" s="6">
        <v>0</v>
      </c>
      <c r="L63" s="8">
        <f t="shared" si="7"/>
        <v>6</v>
      </c>
      <c r="M63" s="8">
        <f t="shared" si="8"/>
        <v>0</v>
      </c>
      <c r="N63" s="6">
        <v>0</v>
      </c>
      <c r="O63" s="8">
        <f t="shared" si="9"/>
        <v>-2</v>
      </c>
      <c r="P63" s="8">
        <f t="shared" si="10"/>
        <v>1</v>
      </c>
      <c r="Q63" s="6">
        <v>6</v>
      </c>
      <c r="R63" s="8">
        <f t="shared" si="11"/>
        <v>2</v>
      </c>
      <c r="S63" s="8">
        <f t="shared" si="12"/>
        <v>-0.25</v>
      </c>
      <c r="T63" s="6">
        <v>0</v>
      </c>
      <c r="U63" s="8">
        <f t="shared" si="13"/>
        <v>4</v>
      </c>
      <c r="V63" s="8">
        <f t="shared" si="14"/>
        <v>0</v>
      </c>
    </row>
    <row r="64" spans="1:22" ht="19.5" thickBot="1" x14ac:dyDescent="0.3">
      <c r="A64" s="6" t="s">
        <v>62</v>
      </c>
      <c r="B64" s="6">
        <v>22</v>
      </c>
      <c r="C64" s="8">
        <f t="shared" si="1"/>
        <v>8</v>
      </c>
      <c r="D64" s="8">
        <f t="shared" si="2"/>
        <v>0.8</v>
      </c>
      <c r="E64" s="6">
        <v>45663</v>
      </c>
      <c r="F64" s="8">
        <f t="shared" si="3"/>
        <v>7340.5</v>
      </c>
      <c r="G64" s="8">
        <f t="shared" si="4"/>
        <v>0.8271917962587334</v>
      </c>
      <c r="H64" s="6">
        <v>4</v>
      </c>
      <c r="I64" s="8">
        <f t="shared" si="5"/>
        <v>1</v>
      </c>
      <c r="J64" s="8">
        <f t="shared" si="6"/>
        <v>1</v>
      </c>
      <c r="K64" s="6">
        <v>0</v>
      </c>
      <c r="L64" s="8">
        <f t="shared" si="7"/>
        <v>6</v>
      </c>
      <c r="M64" s="8">
        <f t="shared" si="8"/>
        <v>0</v>
      </c>
      <c r="N64" s="6">
        <v>4</v>
      </c>
      <c r="O64" s="8">
        <f t="shared" si="9"/>
        <v>2</v>
      </c>
      <c r="P64" s="8">
        <f t="shared" si="10"/>
        <v>-1</v>
      </c>
      <c r="Q64" s="6">
        <v>0</v>
      </c>
      <c r="R64" s="8">
        <f t="shared" si="11"/>
        <v>8</v>
      </c>
      <c r="S64" s="8">
        <f t="shared" si="12"/>
        <v>-1</v>
      </c>
      <c r="T64" s="6">
        <v>0</v>
      </c>
      <c r="U64" s="8">
        <f t="shared" si="13"/>
        <v>4</v>
      </c>
      <c r="V64" s="8">
        <f t="shared" si="14"/>
        <v>0</v>
      </c>
    </row>
    <row r="65" spans="1:22" ht="19.5" thickBot="1" x14ac:dyDescent="0.3">
      <c r="A65" s="6" t="s">
        <v>63</v>
      </c>
      <c r="B65" s="6">
        <v>10</v>
      </c>
      <c r="C65" s="8">
        <f t="shared" si="1"/>
        <v>4</v>
      </c>
      <c r="D65" s="8">
        <f t="shared" si="2"/>
        <v>-0.4</v>
      </c>
      <c r="E65" s="6">
        <v>45474</v>
      </c>
      <c r="F65" s="8">
        <f t="shared" si="3"/>
        <v>7151.5</v>
      </c>
      <c r="G65" s="8">
        <f t="shared" si="4"/>
        <v>0.80589362181654267</v>
      </c>
      <c r="H65" s="6">
        <v>3</v>
      </c>
      <c r="I65" s="8">
        <f t="shared" si="5"/>
        <v>0</v>
      </c>
      <c r="J65" s="8">
        <f t="shared" si="6"/>
        <v>0</v>
      </c>
      <c r="K65" s="6">
        <v>0</v>
      </c>
      <c r="L65" s="8">
        <f t="shared" si="7"/>
        <v>6</v>
      </c>
      <c r="M65" s="8">
        <f t="shared" si="8"/>
        <v>0</v>
      </c>
      <c r="N65" s="6">
        <v>0</v>
      </c>
      <c r="O65" s="8">
        <f t="shared" si="9"/>
        <v>-2</v>
      </c>
      <c r="P65" s="8">
        <f t="shared" si="10"/>
        <v>1</v>
      </c>
      <c r="Q65" s="6">
        <v>0</v>
      </c>
      <c r="R65" s="8">
        <f t="shared" si="11"/>
        <v>8</v>
      </c>
      <c r="S65" s="8">
        <f t="shared" si="12"/>
        <v>-1</v>
      </c>
      <c r="T65" s="6">
        <v>2</v>
      </c>
      <c r="U65" s="8">
        <f t="shared" si="13"/>
        <v>2</v>
      </c>
      <c r="V65" s="8">
        <f t="shared" si="14"/>
        <v>0.5</v>
      </c>
    </row>
    <row r="66" spans="1:22" ht="19.5" thickBot="1" x14ac:dyDescent="0.3">
      <c r="A66" s="6" t="s">
        <v>64</v>
      </c>
      <c r="B66" s="6">
        <v>6</v>
      </c>
      <c r="C66" s="8">
        <f t="shared" si="1"/>
        <v>8</v>
      </c>
      <c r="D66" s="8">
        <f t="shared" si="2"/>
        <v>-0.8</v>
      </c>
      <c r="E66" s="6">
        <v>44695</v>
      </c>
      <c r="F66" s="8">
        <f t="shared" si="3"/>
        <v>6372.5</v>
      </c>
      <c r="G66" s="8">
        <f t="shared" si="4"/>
        <v>0.71810908271354523</v>
      </c>
      <c r="H66" s="6">
        <v>2</v>
      </c>
      <c r="I66" s="8">
        <f t="shared" si="5"/>
        <v>1</v>
      </c>
      <c r="J66" s="8">
        <f t="shared" si="6"/>
        <v>-1</v>
      </c>
      <c r="K66" s="6">
        <v>0</v>
      </c>
      <c r="L66" s="8">
        <f t="shared" si="7"/>
        <v>6</v>
      </c>
      <c r="M66" s="8">
        <f t="shared" si="8"/>
        <v>0</v>
      </c>
      <c r="N66" s="6">
        <v>0</v>
      </c>
      <c r="O66" s="8">
        <f t="shared" si="9"/>
        <v>-2</v>
      </c>
      <c r="P66" s="8">
        <f t="shared" si="10"/>
        <v>1</v>
      </c>
      <c r="Q66" s="6">
        <v>0</v>
      </c>
      <c r="R66" s="8">
        <f t="shared" si="11"/>
        <v>8</v>
      </c>
      <c r="S66" s="8">
        <f t="shared" si="12"/>
        <v>-1</v>
      </c>
      <c r="T66" s="6">
        <v>0</v>
      </c>
      <c r="U66" s="8">
        <f t="shared" si="13"/>
        <v>4</v>
      </c>
      <c r="V66" s="8">
        <f t="shared" ref="V66:V97" si="15">(T66-MEDIAN($T$2:$T$111))/MEDIAN($U$2:$U$111)</f>
        <v>0</v>
      </c>
    </row>
    <row r="67" spans="1:22" ht="19.5" thickBot="1" x14ac:dyDescent="0.3">
      <c r="A67" s="6" t="s">
        <v>65</v>
      </c>
      <c r="B67" s="6">
        <v>24</v>
      </c>
      <c r="C67" s="8">
        <f t="shared" ref="C67:C111" si="16">ABS(B67-MEDIAN(IF($B$2:$B$111&lt;&gt;0,$B$2:$B$111)))</f>
        <v>10</v>
      </c>
      <c r="D67" s="8">
        <f t="shared" ref="D67:D111" si="17">(B67-MEDIAN(IF($B$2:$B$111&lt;&gt;0,$B$2:$B$111)))/MEDIAN($C$2:$C$111)</f>
        <v>1</v>
      </c>
      <c r="E67" s="6">
        <v>31518</v>
      </c>
      <c r="F67" s="8">
        <f t="shared" ref="F67:F111" si="18">ABS(E67-MEDIAN(IF($E$2:$E$111&lt;&gt;0,$E$2:$E$111)))</f>
        <v>6804.5</v>
      </c>
      <c r="G67" s="8">
        <f t="shared" ref="G67:G111" si="19">(E67-MEDIAN(IF($E$2:$E$111&lt;&gt;0,$E$2:$E$111)))/MEDIAN($F$2:$F$111)</f>
        <v>-0.76679062429569533</v>
      </c>
      <c r="H67" s="6">
        <v>4</v>
      </c>
      <c r="I67" s="8">
        <f t="shared" ref="I67:I111" si="20">ABS(H67-MEDIAN($H$2:$H$111))</f>
        <v>1</v>
      </c>
      <c r="J67" s="8">
        <f t="shared" ref="J67:J111" si="21">(H67-MEDIAN(IF($H$2:$H$111&lt;&gt;0,$H$2:$H$111)))/MEDIAN($I$2:$I$111)</f>
        <v>1</v>
      </c>
      <c r="K67" s="6">
        <v>0</v>
      </c>
      <c r="L67" s="8">
        <f t="shared" ref="L67:L111" si="22">ABS(K67-6)</f>
        <v>6</v>
      </c>
      <c r="M67" s="8">
        <f t="shared" ref="M67:M111" si="23">(K67-MEDIAN(IF($K$2:$K$111&lt;&gt;0,$K$2:$K$111)))/MEDIAN($L$2:$L$111)</f>
        <v>0</v>
      </c>
      <c r="N67" s="6">
        <v>0</v>
      </c>
      <c r="O67" s="8">
        <f t="shared" ref="O67:O111" si="24">N67-2</f>
        <v>-2</v>
      </c>
      <c r="P67" s="8">
        <f t="shared" ref="P67:P111" si="25">(N67-2)/MEDIAN($O$2:$O$111)</f>
        <v>1</v>
      </c>
      <c r="Q67" s="6">
        <v>8</v>
      </c>
      <c r="R67" s="8">
        <f t="shared" ref="R67:R111" si="26">ABS(Q67-8)</f>
        <v>0</v>
      </c>
      <c r="S67" s="8">
        <f t="shared" ref="S67:S111" si="27">(Q67-8)/MEDIAN($R$2:$R$111)</f>
        <v>0</v>
      </c>
      <c r="T67" s="6">
        <v>2</v>
      </c>
      <c r="U67" s="8">
        <f t="shared" ref="U67:U111" si="28">ABS(T67-4)</f>
        <v>2</v>
      </c>
      <c r="V67" s="8">
        <f t="shared" si="15"/>
        <v>0.5</v>
      </c>
    </row>
    <row r="68" spans="1:22" ht="19.5" thickBot="1" x14ac:dyDescent="0.3">
      <c r="A68" s="6" t="s">
        <v>66</v>
      </c>
      <c r="B68" s="6">
        <v>136</v>
      </c>
      <c r="C68" s="8">
        <f t="shared" si="16"/>
        <v>122</v>
      </c>
      <c r="D68" s="8">
        <f t="shared" si="17"/>
        <v>12.2</v>
      </c>
      <c r="E68" s="6">
        <v>32246</v>
      </c>
      <c r="F68" s="8">
        <f t="shared" si="18"/>
        <v>6076.5</v>
      </c>
      <c r="G68" s="8">
        <f t="shared" si="19"/>
        <v>-0.68475321162947933</v>
      </c>
      <c r="H68" s="6">
        <v>5</v>
      </c>
      <c r="I68" s="8">
        <f t="shared" si="20"/>
        <v>2</v>
      </c>
      <c r="J68" s="8">
        <f t="shared" si="21"/>
        <v>2</v>
      </c>
      <c r="K68" s="6">
        <v>0</v>
      </c>
      <c r="L68" s="8">
        <f t="shared" si="22"/>
        <v>6</v>
      </c>
      <c r="M68" s="8">
        <f t="shared" si="23"/>
        <v>0</v>
      </c>
      <c r="N68" s="6">
        <v>2</v>
      </c>
      <c r="O68" s="8">
        <f t="shared" si="24"/>
        <v>0</v>
      </c>
      <c r="P68" s="8">
        <f t="shared" si="25"/>
        <v>0</v>
      </c>
      <c r="Q68" s="6">
        <v>14</v>
      </c>
      <c r="R68" s="8">
        <f t="shared" si="26"/>
        <v>6</v>
      </c>
      <c r="S68" s="8">
        <f t="shared" si="27"/>
        <v>0.75</v>
      </c>
      <c r="T68" s="6">
        <v>6</v>
      </c>
      <c r="U68" s="8">
        <f t="shared" si="28"/>
        <v>2</v>
      </c>
      <c r="V68" s="8">
        <f t="shared" si="15"/>
        <v>1.5</v>
      </c>
    </row>
    <row r="69" spans="1:22" ht="19.5" thickBot="1" x14ac:dyDescent="0.3">
      <c r="A69" s="6" t="s">
        <v>67</v>
      </c>
      <c r="B69" s="6">
        <v>8</v>
      </c>
      <c r="C69" s="8">
        <f t="shared" si="16"/>
        <v>6</v>
      </c>
      <c r="D69" s="8">
        <f t="shared" si="17"/>
        <v>-0.6</v>
      </c>
      <c r="E69" s="6">
        <v>28661</v>
      </c>
      <c r="F69" s="8">
        <f t="shared" si="18"/>
        <v>9661.5</v>
      </c>
      <c r="G69" s="8">
        <f t="shared" si="19"/>
        <v>-1.0887423935091278</v>
      </c>
      <c r="H69" s="6">
        <v>2</v>
      </c>
      <c r="I69" s="8">
        <f t="shared" si="20"/>
        <v>1</v>
      </c>
      <c r="J69" s="8">
        <f t="shared" si="21"/>
        <v>-1</v>
      </c>
      <c r="K69" s="6">
        <v>0</v>
      </c>
      <c r="L69" s="8">
        <f t="shared" si="22"/>
        <v>6</v>
      </c>
      <c r="M69" s="8">
        <f t="shared" si="23"/>
        <v>0</v>
      </c>
      <c r="N69" s="6">
        <v>0</v>
      </c>
      <c r="O69" s="8">
        <f t="shared" si="24"/>
        <v>-2</v>
      </c>
      <c r="P69" s="8">
        <f t="shared" si="25"/>
        <v>1</v>
      </c>
      <c r="Q69" s="6">
        <v>0</v>
      </c>
      <c r="R69" s="8">
        <f t="shared" si="26"/>
        <v>8</v>
      </c>
      <c r="S69" s="8">
        <f t="shared" si="27"/>
        <v>-1</v>
      </c>
      <c r="T69" s="6">
        <v>0</v>
      </c>
      <c r="U69" s="8">
        <f t="shared" si="28"/>
        <v>4</v>
      </c>
      <c r="V69" s="8">
        <f t="shared" si="15"/>
        <v>0</v>
      </c>
    </row>
    <row r="70" spans="1:22" ht="19.5" thickBot="1" x14ac:dyDescent="0.3">
      <c r="A70" s="6" t="s">
        <v>68</v>
      </c>
      <c r="B70" s="6">
        <v>2</v>
      </c>
      <c r="C70" s="8">
        <f t="shared" si="16"/>
        <v>12</v>
      </c>
      <c r="D70" s="8">
        <f t="shared" si="17"/>
        <v>-1.2</v>
      </c>
      <c r="E70" s="6">
        <v>28597</v>
      </c>
      <c r="F70" s="8">
        <f t="shared" si="18"/>
        <v>9725.5</v>
      </c>
      <c r="G70" s="8">
        <f t="shared" si="19"/>
        <v>-1.0959544737435205</v>
      </c>
      <c r="H70" s="6">
        <v>1</v>
      </c>
      <c r="I70" s="8">
        <f t="shared" si="20"/>
        <v>2</v>
      </c>
      <c r="J70" s="8">
        <f t="shared" si="21"/>
        <v>-2</v>
      </c>
      <c r="K70" s="6">
        <v>0</v>
      </c>
      <c r="L70" s="8">
        <f t="shared" si="22"/>
        <v>6</v>
      </c>
      <c r="M70" s="8">
        <f t="shared" si="23"/>
        <v>0</v>
      </c>
      <c r="N70" s="6">
        <v>0</v>
      </c>
      <c r="O70" s="8">
        <f t="shared" si="24"/>
        <v>-2</v>
      </c>
      <c r="P70" s="8">
        <f t="shared" si="25"/>
        <v>1</v>
      </c>
      <c r="Q70" s="6">
        <v>0</v>
      </c>
      <c r="R70" s="8">
        <f t="shared" si="26"/>
        <v>8</v>
      </c>
      <c r="S70" s="8">
        <f t="shared" si="27"/>
        <v>-1</v>
      </c>
      <c r="T70" s="6">
        <v>0</v>
      </c>
      <c r="U70" s="8">
        <f t="shared" si="28"/>
        <v>4</v>
      </c>
      <c r="V70" s="8">
        <f t="shared" si="15"/>
        <v>0</v>
      </c>
    </row>
    <row r="71" spans="1:22" ht="19.5" thickBot="1" x14ac:dyDescent="0.3">
      <c r="A71" s="6" t="s">
        <v>69</v>
      </c>
      <c r="B71" s="6">
        <v>2</v>
      </c>
      <c r="C71" s="8">
        <f t="shared" si="16"/>
        <v>12</v>
      </c>
      <c r="D71" s="8">
        <f t="shared" si="17"/>
        <v>-1.2</v>
      </c>
      <c r="E71" s="6">
        <v>28597</v>
      </c>
      <c r="F71" s="8">
        <f t="shared" si="18"/>
        <v>9725.5</v>
      </c>
      <c r="G71" s="8">
        <f t="shared" si="19"/>
        <v>-1.0959544737435205</v>
      </c>
      <c r="H71" s="6">
        <v>1</v>
      </c>
      <c r="I71" s="8">
        <f t="shared" si="20"/>
        <v>2</v>
      </c>
      <c r="J71" s="8">
        <f t="shared" si="21"/>
        <v>-2</v>
      </c>
      <c r="K71" s="6">
        <v>0</v>
      </c>
      <c r="L71" s="8">
        <f t="shared" si="22"/>
        <v>6</v>
      </c>
      <c r="M71" s="8">
        <f t="shared" si="23"/>
        <v>0</v>
      </c>
      <c r="N71" s="6">
        <v>0</v>
      </c>
      <c r="O71" s="8">
        <f t="shared" si="24"/>
        <v>-2</v>
      </c>
      <c r="P71" s="8">
        <f t="shared" si="25"/>
        <v>1</v>
      </c>
      <c r="Q71" s="6">
        <v>0</v>
      </c>
      <c r="R71" s="8">
        <f t="shared" si="26"/>
        <v>8</v>
      </c>
      <c r="S71" s="8">
        <f t="shared" si="27"/>
        <v>-1</v>
      </c>
      <c r="T71" s="6">
        <v>0</v>
      </c>
      <c r="U71" s="8">
        <f t="shared" si="28"/>
        <v>4</v>
      </c>
      <c r="V71" s="8">
        <f t="shared" si="15"/>
        <v>0</v>
      </c>
    </row>
    <row r="72" spans="1:22" ht="19.5" thickBot="1" x14ac:dyDescent="0.3">
      <c r="A72" s="6" t="s">
        <v>70</v>
      </c>
      <c r="B72" s="6">
        <v>4</v>
      </c>
      <c r="C72" s="8">
        <f t="shared" si="16"/>
        <v>10</v>
      </c>
      <c r="D72" s="8">
        <f t="shared" si="17"/>
        <v>-1</v>
      </c>
      <c r="E72" s="6">
        <v>28646</v>
      </c>
      <c r="F72" s="8">
        <f t="shared" si="18"/>
        <v>9676.5</v>
      </c>
      <c r="G72" s="8">
        <f t="shared" si="19"/>
        <v>-1.0904327248140635</v>
      </c>
      <c r="H72" s="6">
        <v>1</v>
      </c>
      <c r="I72" s="8">
        <f t="shared" si="20"/>
        <v>2</v>
      </c>
      <c r="J72" s="8">
        <f t="shared" si="21"/>
        <v>-2</v>
      </c>
      <c r="K72" s="6">
        <v>0</v>
      </c>
      <c r="L72" s="8">
        <f t="shared" si="22"/>
        <v>6</v>
      </c>
      <c r="M72" s="8">
        <f t="shared" si="23"/>
        <v>0</v>
      </c>
      <c r="N72" s="6">
        <v>0</v>
      </c>
      <c r="O72" s="8">
        <f t="shared" si="24"/>
        <v>-2</v>
      </c>
      <c r="P72" s="8">
        <f t="shared" si="25"/>
        <v>1</v>
      </c>
      <c r="Q72" s="6">
        <v>0</v>
      </c>
      <c r="R72" s="8">
        <f t="shared" si="26"/>
        <v>8</v>
      </c>
      <c r="S72" s="8">
        <f t="shared" si="27"/>
        <v>-1</v>
      </c>
      <c r="T72" s="6">
        <v>0</v>
      </c>
      <c r="U72" s="8">
        <f t="shared" si="28"/>
        <v>4</v>
      </c>
      <c r="V72" s="8">
        <f t="shared" si="15"/>
        <v>0</v>
      </c>
    </row>
    <row r="73" spans="1:22" ht="19.5" thickBot="1" x14ac:dyDescent="0.3">
      <c r="A73" s="6" t="s">
        <v>71</v>
      </c>
      <c r="B73" s="6">
        <v>8</v>
      </c>
      <c r="C73" s="8">
        <f t="shared" si="16"/>
        <v>6</v>
      </c>
      <c r="D73" s="8">
        <f t="shared" si="17"/>
        <v>-0.6</v>
      </c>
      <c r="E73" s="6">
        <v>28618</v>
      </c>
      <c r="F73" s="8">
        <f t="shared" si="18"/>
        <v>9704.5</v>
      </c>
      <c r="G73" s="8">
        <f t="shared" si="19"/>
        <v>-1.0935880099166104</v>
      </c>
      <c r="H73" s="6">
        <v>2</v>
      </c>
      <c r="I73" s="8">
        <f t="shared" si="20"/>
        <v>1</v>
      </c>
      <c r="J73" s="8">
        <f t="shared" si="21"/>
        <v>-1</v>
      </c>
      <c r="K73" s="6">
        <v>0</v>
      </c>
      <c r="L73" s="8">
        <f t="shared" si="22"/>
        <v>6</v>
      </c>
      <c r="M73" s="8">
        <f t="shared" si="23"/>
        <v>0</v>
      </c>
      <c r="N73" s="6">
        <v>2</v>
      </c>
      <c r="O73" s="8">
        <f t="shared" si="24"/>
        <v>0</v>
      </c>
      <c r="P73" s="8">
        <f t="shared" si="25"/>
        <v>0</v>
      </c>
      <c r="Q73" s="6">
        <v>0</v>
      </c>
      <c r="R73" s="8">
        <f t="shared" si="26"/>
        <v>8</v>
      </c>
      <c r="S73" s="8">
        <f t="shared" si="27"/>
        <v>-1</v>
      </c>
      <c r="T73" s="6">
        <v>0</v>
      </c>
      <c r="U73" s="8">
        <f t="shared" si="28"/>
        <v>4</v>
      </c>
      <c r="V73" s="8">
        <f t="shared" si="15"/>
        <v>0</v>
      </c>
    </row>
    <row r="74" spans="1:22" ht="19.5" thickBot="1" x14ac:dyDescent="0.3">
      <c r="A74" s="6" t="s">
        <v>72</v>
      </c>
      <c r="B74" s="6">
        <v>6</v>
      </c>
      <c r="C74" s="8">
        <f t="shared" si="16"/>
        <v>8</v>
      </c>
      <c r="D74" s="8">
        <f t="shared" si="17"/>
        <v>-0.8</v>
      </c>
      <c r="E74" s="6">
        <v>28721</v>
      </c>
      <c r="F74" s="8">
        <f t="shared" si="18"/>
        <v>9601.5</v>
      </c>
      <c r="G74" s="8">
        <f t="shared" si="19"/>
        <v>-1.0819810682893847</v>
      </c>
      <c r="H74" s="6">
        <v>3</v>
      </c>
      <c r="I74" s="8">
        <f t="shared" si="20"/>
        <v>0</v>
      </c>
      <c r="J74" s="8">
        <f t="shared" si="21"/>
        <v>0</v>
      </c>
      <c r="K74" s="6">
        <v>0</v>
      </c>
      <c r="L74" s="8">
        <f t="shared" si="22"/>
        <v>6</v>
      </c>
      <c r="M74" s="8">
        <f t="shared" si="23"/>
        <v>0</v>
      </c>
      <c r="N74" s="6">
        <v>0</v>
      </c>
      <c r="O74" s="8">
        <f t="shared" si="24"/>
        <v>-2</v>
      </c>
      <c r="P74" s="8">
        <f t="shared" si="25"/>
        <v>1</v>
      </c>
      <c r="Q74" s="6">
        <v>0</v>
      </c>
      <c r="R74" s="8">
        <f t="shared" si="26"/>
        <v>8</v>
      </c>
      <c r="S74" s="8">
        <f t="shared" si="27"/>
        <v>-1</v>
      </c>
      <c r="T74" s="6">
        <v>0</v>
      </c>
      <c r="U74" s="8">
        <f t="shared" si="28"/>
        <v>4</v>
      </c>
      <c r="V74" s="8">
        <f t="shared" si="15"/>
        <v>0</v>
      </c>
    </row>
    <row r="75" spans="1:22" ht="19.5" thickBot="1" x14ac:dyDescent="0.3">
      <c r="A75" s="6" t="s">
        <v>73</v>
      </c>
      <c r="B75" s="6">
        <v>2</v>
      </c>
      <c r="C75" s="8">
        <f t="shared" si="16"/>
        <v>12</v>
      </c>
      <c r="D75" s="8">
        <f t="shared" si="17"/>
        <v>-1.2</v>
      </c>
      <c r="E75" s="6">
        <v>28597</v>
      </c>
      <c r="F75" s="8">
        <f t="shared" si="18"/>
        <v>9725.5</v>
      </c>
      <c r="G75" s="8">
        <f t="shared" si="19"/>
        <v>-1.0959544737435205</v>
      </c>
      <c r="H75" s="6">
        <v>1</v>
      </c>
      <c r="I75" s="8">
        <f t="shared" si="20"/>
        <v>2</v>
      </c>
      <c r="J75" s="8">
        <f t="shared" si="21"/>
        <v>-2</v>
      </c>
      <c r="K75" s="6">
        <v>0</v>
      </c>
      <c r="L75" s="8">
        <f t="shared" si="22"/>
        <v>6</v>
      </c>
      <c r="M75" s="8">
        <f t="shared" si="23"/>
        <v>0</v>
      </c>
      <c r="N75" s="6">
        <v>0</v>
      </c>
      <c r="O75" s="8">
        <f t="shared" si="24"/>
        <v>-2</v>
      </c>
      <c r="P75" s="8">
        <f t="shared" si="25"/>
        <v>1</v>
      </c>
      <c r="Q75" s="6">
        <v>0</v>
      </c>
      <c r="R75" s="8">
        <f t="shared" si="26"/>
        <v>8</v>
      </c>
      <c r="S75" s="8">
        <f t="shared" si="27"/>
        <v>-1</v>
      </c>
      <c r="T75" s="6">
        <v>0</v>
      </c>
      <c r="U75" s="8">
        <f t="shared" si="28"/>
        <v>4</v>
      </c>
      <c r="V75" s="8">
        <f t="shared" si="15"/>
        <v>0</v>
      </c>
    </row>
    <row r="76" spans="1:22" ht="19.5" thickBot="1" x14ac:dyDescent="0.3">
      <c r="A76" s="6" t="s">
        <v>74</v>
      </c>
      <c r="B76" s="6">
        <v>12</v>
      </c>
      <c r="C76" s="8">
        <f t="shared" si="16"/>
        <v>2</v>
      </c>
      <c r="D76" s="8">
        <f t="shared" si="17"/>
        <v>-0.2</v>
      </c>
      <c r="E76" s="6">
        <v>28662</v>
      </c>
      <c r="F76" s="8">
        <f t="shared" si="18"/>
        <v>9660.5</v>
      </c>
      <c r="G76" s="8">
        <f t="shared" si="19"/>
        <v>-1.0886297047554654</v>
      </c>
      <c r="H76" s="6">
        <v>3</v>
      </c>
      <c r="I76" s="8">
        <f t="shared" si="20"/>
        <v>0</v>
      </c>
      <c r="J76" s="8">
        <f t="shared" si="21"/>
        <v>0</v>
      </c>
      <c r="K76" s="6">
        <v>0</v>
      </c>
      <c r="L76" s="8">
        <f t="shared" si="22"/>
        <v>6</v>
      </c>
      <c r="M76" s="8">
        <f t="shared" si="23"/>
        <v>0</v>
      </c>
      <c r="N76" s="6">
        <v>0</v>
      </c>
      <c r="O76" s="8">
        <f t="shared" si="24"/>
        <v>-2</v>
      </c>
      <c r="P76" s="8">
        <f t="shared" si="25"/>
        <v>1</v>
      </c>
      <c r="Q76" s="6">
        <v>0</v>
      </c>
      <c r="R76" s="8">
        <f t="shared" si="26"/>
        <v>8</v>
      </c>
      <c r="S76" s="8">
        <f t="shared" si="27"/>
        <v>-1</v>
      </c>
      <c r="T76" s="6">
        <v>0</v>
      </c>
      <c r="U76" s="8">
        <f t="shared" si="28"/>
        <v>4</v>
      </c>
      <c r="V76" s="8">
        <f t="shared" si="15"/>
        <v>0</v>
      </c>
    </row>
    <row r="77" spans="1:22" ht="19.5" thickBot="1" x14ac:dyDescent="0.3">
      <c r="A77" s="6" t="s">
        <v>75</v>
      </c>
      <c r="B77" s="6">
        <v>2</v>
      </c>
      <c r="C77" s="8">
        <f t="shared" si="16"/>
        <v>12</v>
      </c>
      <c r="D77" s="8">
        <f t="shared" si="17"/>
        <v>-1.2</v>
      </c>
      <c r="E77" s="6">
        <v>28597</v>
      </c>
      <c r="F77" s="8">
        <f t="shared" si="18"/>
        <v>9725.5</v>
      </c>
      <c r="G77" s="8">
        <f t="shared" si="19"/>
        <v>-1.0959544737435205</v>
      </c>
      <c r="H77" s="6">
        <v>1</v>
      </c>
      <c r="I77" s="8">
        <f t="shared" si="20"/>
        <v>2</v>
      </c>
      <c r="J77" s="8">
        <f t="shared" si="21"/>
        <v>-2</v>
      </c>
      <c r="K77" s="6">
        <v>0</v>
      </c>
      <c r="L77" s="8">
        <f t="shared" si="22"/>
        <v>6</v>
      </c>
      <c r="M77" s="8">
        <f t="shared" si="23"/>
        <v>0</v>
      </c>
      <c r="N77" s="6">
        <v>0</v>
      </c>
      <c r="O77" s="8">
        <f t="shared" si="24"/>
        <v>-2</v>
      </c>
      <c r="P77" s="8">
        <f t="shared" si="25"/>
        <v>1</v>
      </c>
      <c r="Q77" s="6">
        <v>0</v>
      </c>
      <c r="R77" s="8">
        <f t="shared" si="26"/>
        <v>8</v>
      </c>
      <c r="S77" s="8">
        <f t="shared" si="27"/>
        <v>-1</v>
      </c>
      <c r="T77" s="6">
        <v>0</v>
      </c>
      <c r="U77" s="8">
        <f t="shared" si="28"/>
        <v>4</v>
      </c>
      <c r="V77" s="8">
        <f t="shared" si="15"/>
        <v>0</v>
      </c>
    </row>
    <row r="78" spans="1:22" ht="19.5" thickBot="1" x14ac:dyDescent="0.3">
      <c r="A78" s="6" t="s">
        <v>76</v>
      </c>
      <c r="B78" s="6">
        <v>12</v>
      </c>
      <c r="C78" s="8">
        <f t="shared" si="16"/>
        <v>2</v>
      </c>
      <c r="D78" s="8">
        <f t="shared" si="17"/>
        <v>-0.2</v>
      </c>
      <c r="E78" s="6">
        <v>28656</v>
      </c>
      <c r="F78" s="8">
        <f t="shared" si="18"/>
        <v>9666.5</v>
      </c>
      <c r="G78" s="8">
        <f t="shared" si="19"/>
        <v>-1.0893058372774398</v>
      </c>
      <c r="H78" s="6">
        <v>3</v>
      </c>
      <c r="I78" s="8">
        <f t="shared" si="20"/>
        <v>0</v>
      </c>
      <c r="J78" s="8">
        <f t="shared" si="21"/>
        <v>0</v>
      </c>
      <c r="K78" s="6">
        <v>0</v>
      </c>
      <c r="L78" s="8">
        <f t="shared" si="22"/>
        <v>6</v>
      </c>
      <c r="M78" s="8">
        <f t="shared" si="23"/>
        <v>0</v>
      </c>
      <c r="N78" s="6">
        <v>2</v>
      </c>
      <c r="O78" s="8">
        <f t="shared" si="24"/>
        <v>0</v>
      </c>
      <c r="P78" s="8">
        <f t="shared" si="25"/>
        <v>0</v>
      </c>
      <c r="Q78" s="6">
        <v>0</v>
      </c>
      <c r="R78" s="8">
        <f t="shared" si="26"/>
        <v>8</v>
      </c>
      <c r="S78" s="8">
        <f t="shared" si="27"/>
        <v>-1</v>
      </c>
      <c r="T78" s="6">
        <v>0</v>
      </c>
      <c r="U78" s="8">
        <f t="shared" si="28"/>
        <v>4</v>
      </c>
      <c r="V78" s="8">
        <f t="shared" si="15"/>
        <v>0</v>
      </c>
    </row>
    <row r="79" spans="1:22" ht="19.5" thickBot="1" x14ac:dyDescent="0.3">
      <c r="A79" s="6" t="s">
        <v>77</v>
      </c>
      <c r="B79" s="6">
        <v>14</v>
      </c>
      <c r="C79" s="8">
        <f t="shared" si="16"/>
        <v>0</v>
      </c>
      <c r="D79" s="8">
        <f t="shared" si="17"/>
        <v>0</v>
      </c>
      <c r="E79" s="6">
        <v>28666</v>
      </c>
      <c r="F79" s="8">
        <f t="shared" si="18"/>
        <v>9656.5</v>
      </c>
      <c r="G79" s="8">
        <f t="shared" si="19"/>
        <v>-1.0881789497408159</v>
      </c>
      <c r="H79" s="6">
        <v>4</v>
      </c>
      <c r="I79" s="8">
        <f t="shared" si="20"/>
        <v>1</v>
      </c>
      <c r="J79" s="8">
        <f t="shared" si="21"/>
        <v>1</v>
      </c>
      <c r="K79" s="6">
        <v>0</v>
      </c>
      <c r="L79" s="8">
        <f t="shared" si="22"/>
        <v>6</v>
      </c>
      <c r="M79" s="8">
        <f t="shared" si="23"/>
        <v>0</v>
      </c>
      <c r="N79" s="6">
        <v>0</v>
      </c>
      <c r="O79" s="8">
        <f t="shared" si="24"/>
        <v>-2</v>
      </c>
      <c r="P79" s="8">
        <f t="shared" si="25"/>
        <v>1</v>
      </c>
      <c r="Q79" s="6">
        <v>0</v>
      </c>
      <c r="R79" s="8">
        <f t="shared" si="26"/>
        <v>8</v>
      </c>
      <c r="S79" s="8">
        <f t="shared" si="27"/>
        <v>-1</v>
      </c>
      <c r="T79" s="6">
        <v>0</v>
      </c>
      <c r="U79" s="8">
        <f t="shared" si="28"/>
        <v>4</v>
      </c>
      <c r="V79" s="8">
        <f t="shared" si="15"/>
        <v>0</v>
      </c>
    </row>
    <row r="80" spans="1:22" ht="19.5" thickBot="1" x14ac:dyDescent="0.3">
      <c r="A80" s="6" t="s">
        <v>78</v>
      </c>
      <c r="B80" s="6">
        <v>6</v>
      </c>
      <c r="C80" s="8">
        <f t="shared" si="16"/>
        <v>8</v>
      </c>
      <c r="D80" s="8">
        <f t="shared" si="17"/>
        <v>-0.8</v>
      </c>
      <c r="E80" s="6">
        <v>28669</v>
      </c>
      <c r="F80" s="8">
        <f t="shared" si="18"/>
        <v>9653.5</v>
      </c>
      <c r="G80" s="8">
        <f t="shared" si="19"/>
        <v>-1.0878408834798288</v>
      </c>
      <c r="H80" s="6">
        <v>1</v>
      </c>
      <c r="I80" s="8">
        <f t="shared" si="20"/>
        <v>2</v>
      </c>
      <c r="J80" s="8">
        <f t="shared" si="21"/>
        <v>-2</v>
      </c>
      <c r="K80" s="6">
        <v>0</v>
      </c>
      <c r="L80" s="8">
        <f t="shared" si="22"/>
        <v>6</v>
      </c>
      <c r="M80" s="8">
        <f t="shared" si="23"/>
        <v>0</v>
      </c>
      <c r="N80" s="6">
        <v>0</v>
      </c>
      <c r="O80" s="8">
        <f t="shared" si="24"/>
        <v>-2</v>
      </c>
      <c r="P80" s="8">
        <f t="shared" si="25"/>
        <v>1</v>
      </c>
      <c r="Q80" s="6">
        <v>0</v>
      </c>
      <c r="R80" s="8">
        <f t="shared" si="26"/>
        <v>8</v>
      </c>
      <c r="S80" s="8">
        <f t="shared" si="27"/>
        <v>-1</v>
      </c>
      <c r="T80" s="6">
        <v>0</v>
      </c>
      <c r="U80" s="8">
        <f t="shared" si="28"/>
        <v>4</v>
      </c>
      <c r="V80" s="8">
        <f t="shared" si="15"/>
        <v>0</v>
      </c>
    </row>
    <row r="81" spans="1:22" ht="19.5" thickBot="1" x14ac:dyDescent="0.3">
      <c r="A81" s="6" t="s">
        <v>79</v>
      </c>
      <c r="B81" s="6">
        <v>2</v>
      </c>
      <c r="C81" s="8">
        <f t="shared" si="16"/>
        <v>12</v>
      </c>
      <c r="D81" s="8">
        <f t="shared" si="17"/>
        <v>-1.2</v>
      </c>
      <c r="E81" s="6">
        <v>28597</v>
      </c>
      <c r="F81" s="8">
        <f t="shared" si="18"/>
        <v>9725.5</v>
      </c>
      <c r="G81" s="8">
        <f t="shared" si="19"/>
        <v>-1.0959544737435205</v>
      </c>
      <c r="H81" s="6">
        <v>1</v>
      </c>
      <c r="I81" s="8">
        <f t="shared" si="20"/>
        <v>2</v>
      </c>
      <c r="J81" s="8">
        <f t="shared" si="21"/>
        <v>-2</v>
      </c>
      <c r="K81" s="6">
        <v>0</v>
      </c>
      <c r="L81" s="8">
        <f t="shared" si="22"/>
        <v>6</v>
      </c>
      <c r="M81" s="8">
        <f t="shared" si="23"/>
        <v>0</v>
      </c>
      <c r="N81" s="6">
        <v>0</v>
      </c>
      <c r="O81" s="8">
        <f t="shared" si="24"/>
        <v>-2</v>
      </c>
      <c r="P81" s="8">
        <f t="shared" si="25"/>
        <v>1</v>
      </c>
      <c r="Q81" s="6">
        <v>0</v>
      </c>
      <c r="R81" s="8">
        <f t="shared" si="26"/>
        <v>8</v>
      </c>
      <c r="S81" s="8">
        <f t="shared" si="27"/>
        <v>-1</v>
      </c>
      <c r="T81" s="6">
        <v>0</v>
      </c>
      <c r="U81" s="8">
        <f t="shared" si="28"/>
        <v>4</v>
      </c>
      <c r="V81" s="8">
        <f t="shared" si="15"/>
        <v>0</v>
      </c>
    </row>
    <row r="82" spans="1:22" ht="19.5" thickBot="1" x14ac:dyDescent="0.3">
      <c r="A82" s="6" t="s">
        <v>80</v>
      </c>
      <c r="B82" s="6">
        <v>12</v>
      </c>
      <c r="C82" s="8">
        <f t="shared" si="16"/>
        <v>2</v>
      </c>
      <c r="D82" s="8">
        <f t="shared" si="17"/>
        <v>-0.2</v>
      </c>
      <c r="E82" s="6">
        <v>29158</v>
      </c>
      <c r="F82" s="8">
        <f t="shared" si="18"/>
        <v>9164.5</v>
      </c>
      <c r="G82" s="8">
        <f t="shared" si="19"/>
        <v>-1.0327360829389227</v>
      </c>
      <c r="H82" s="6">
        <v>4</v>
      </c>
      <c r="I82" s="8">
        <f t="shared" si="20"/>
        <v>1</v>
      </c>
      <c r="J82" s="8">
        <f t="shared" si="21"/>
        <v>1</v>
      </c>
      <c r="K82" s="6">
        <v>0</v>
      </c>
      <c r="L82" s="8">
        <f t="shared" si="22"/>
        <v>6</v>
      </c>
      <c r="M82" s="8">
        <f t="shared" si="23"/>
        <v>0</v>
      </c>
      <c r="N82" s="6">
        <v>0</v>
      </c>
      <c r="O82" s="8">
        <f t="shared" si="24"/>
        <v>-2</v>
      </c>
      <c r="P82" s="8">
        <f t="shared" si="25"/>
        <v>1</v>
      </c>
      <c r="Q82" s="6">
        <v>0</v>
      </c>
      <c r="R82" s="8">
        <f t="shared" si="26"/>
        <v>8</v>
      </c>
      <c r="S82" s="8">
        <f t="shared" si="27"/>
        <v>-1</v>
      </c>
      <c r="T82" s="6">
        <v>0</v>
      </c>
      <c r="U82" s="8">
        <f t="shared" si="28"/>
        <v>4</v>
      </c>
      <c r="V82" s="8">
        <f t="shared" si="15"/>
        <v>0</v>
      </c>
    </row>
    <row r="83" spans="1:22" ht="19.5" thickBot="1" x14ac:dyDescent="0.3">
      <c r="A83" s="6" t="s">
        <v>81</v>
      </c>
      <c r="B83" s="6">
        <v>10</v>
      </c>
      <c r="C83" s="8">
        <f t="shared" si="16"/>
        <v>4</v>
      </c>
      <c r="D83" s="8">
        <f t="shared" si="17"/>
        <v>-0.4</v>
      </c>
      <c r="E83" s="6">
        <v>28708</v>
      </c>
      <c r="F83" s="8">
        <f t="shared" si="18"/>
        <v>9614.5</v>
      </c>
      <c r="G83" s="8">
        <f t="shared" si="19"/>
        <v>-1.0834460220869957</v>
      </c>
      <c r="H83" s="6">
        <v>2</v>
      </c>
      <c r="I83" s="8">
        <f t="shared" si="20"/>
        <v>1</v>
      </c>
      <c r="J83" s="8">
        <f t="shared" si="21"/>
        <v>-1</v>
      </c>
      <c r="K83" s="6">
        <v>0</v>
      </c>
      <c r="L83" s="8">
        <f t="shared" si="22"/>
        <v>6</v>
      </c>
      <c r="M83" s="8">
        <f t="shared" si="23"/>
        <v>0</v>
      </c>
      <c r="N83" s="6">
        <v>0</v>
      </c>
      <c r="O83" s="8">
        <f t="shared" si="24"/>
        <v>-2</v>
      </c>
      <c r="P83" s="8">
        <f t="shared" si="25"/>
        <v>1</v>
      </c>
      <c r="Q83" s="6">
        <v>0</v>
      </c>
      <c r="R83" s="8">
        <f t="shared" si="26"/>
        <v>8</v>
      </c>
      <c r="S83" s="8">
        <f t="shared" si="27"/>
        <v>-1</v>
      </c>
      <c r="T83" s="6">
        <v>0</v>
      </c>
      <c r="U83" s="8">
        <f t="shared" si="28"/>
        <v>4</v>
      </c>
      <c r="V83" s="8">
        <f t="shared" si="15"/>
        <v>0</v>
      </c>
    </row>
    <row r="84" spans="1:22" ht="19.5" thickBot="1" x14ac:dyDescent="0.3">
      <c r="A84" s="6" t="s">
        <v>82</v>
      </c>
      <c r="B84" s="6">
        <v>12</v>
      </c>
      <c r="C84" s="8">
        <f t="shared" si="16"/>
        <v>2</v>
      </c>
      <c r="D84" s="8">
        <f t="shared" si="17"/>
        <v>-0.2</v>
      </c>
      <c r="E84" s="6">
        <v>28692</v>
      </c>
      <c r="F84" s="8">
        <f t="shared" si="18"/>
        <v>9630.5</v>
      </c>
      <c r="G84" s="8">
        <f t="shared" si="19"/>
        <v>-1.0852490421455938</v>
      </c>
      <c r="H84" s="6">
        <v>1</v>
      </c>
      <c r="I84" s="8">
        <f t="shared" si="20"/>
        <v>2</v>
      </c>
      <c r="J84" s="8">
        <f t="shared" si="21"/>
        <v>-2</v>
      </c>
      <c r="K84" s="6">
        <v>0</v>
      </c>
      <c r="L84" s="8">
        <f t="shared" si="22"/>
        <v>6</v>
      </c>
      <c r="M84" s="8">
        <f t="shared" si="23"/>
        <v>0</v>
      </c>
      <c r="N84" s="6">
        <v>0</v>
      </c>
      <c r="O84" s="8">
        <f t="shared" si="24"/>
        <v>-2</v>
      </c>
      <c r="P84" s="8">
        <f t="shared" si="25"/>
        <v>1</v>
      </c>
      <c r="Q84" s="6">
        <v>0</v>
      </c>
      <c r="R84" s="8">
        <f t="shared" si="26"/>
        <v>8</v>
      </c>
      <c r="S84" s="8">
        <f t="shared" si="27"/>
        <v>-1</v>
      </c>
      <c r="T84" s="6">
        <v>0</v>
      </c>
      <c r="U84" s="8">
        <f t="shared" si="28"/>
        <v>4</v>
      </c>
      <c r="V84" s="8">
        <f t="shared" si="15"/>
        <v>0</v>
      </c>
    </row>
    <row r="85" spans="1:22" ht="19.5" thickBot="1" x14ac:dyDescent="0.3">
      <c r="A85" s="6" t="s">
        <v>83</v>
      </c>
      <c r="B85" s="6">
        <v>18</v>
      </c>
      <c r="C85" s="8">
        <f t="shared" si="16"/>
        <v>4</v>
      </c>
      <c r="D85" s="8">
        <f t="shared" si="17"/>
        <v>0.4</v>
      </c>
      <c r="E85" s="6">
        <v>29561</v>
      </c>
      <c r="F85" s="8">
        <f t="shared" si="18"/>
        <v>8761.5</v>
      </c>
      <c r="G85" s="8">
        <f t="shared" si="19"/>
        <v>-0.98732251521298176</v>
      </c>
      <c r="H85" s="6">
        <v>2</v>
      </c>
      <c r="I85" s="8">
        <f t="shared" si="20"/>
        <v>1</v>
      </c>
      <c r="J85" s="8">
        <f t="shared" si="21"/>
        <v>-1</v>
      </c>
      <c r="K85" s="6">
        <v>0</v>
      </c>
      <c r="L85" s="8">
        <f t="shared" si="22"/>
        <v>6</v>
      </c>
      <c r="M85" s="8">
        <f t="shared" si="23"/>
        <v>0</v>
      </c>
      <c r="N85" s="6">
        <v>0</v>
      </c>
      <c r="O85" s="8">
        <f t="shared" si="24"/>
        <v>-2</v>
      </c>
      <c r="P85" s="8">
        <f t="shared" si="25"/>
        <v>1</v>
      </c>
      <c r="Q85" s="6">
        <v>0</v>
      </c>
      <c r="R85" s="8">
        <f t="shared" si="26"/>
        <v>8</v>
      </c>
      <c r="S85" s="8">
        <f t="shared" si="27"/>
        <v>-1</v>
      </c>
      <c r="T85" s="6">
        <v>0</v>
      </c>
      <c r="U85" s="8">
        <f t="shared" si="28"/>
        <v>4</v>
      </c>
      <c r="V85" s="8">
        <f t="shared" si="15"/>
        <v>0</v>
      </c>
    </row>
    <row r="86" spans="1:22" ht="38.25" thickBot="1" x14ac:dyDescent="0.3">
      <c r="A86" s="6" t="s">
        <v>84</v>
      </c>
      <c r="B86" s="6">
        <v>50</v>
      </c>
      <c r="C86" s="8">
        <f t="shared" si="16"/>
        <v>36</v>
      </c>
      <c r="D86" s="8">
        <f t="shared" si="17"/>
        <v>3.6</v>
      </c>
      <c r="E86" s="6">
        <v>59919</v>
      </c>
      <c r="F86" s="8">
        <f t="shared" si="18"/>
        <v>21596.5</v>
      </c>
      <c r="G86" s="8">
        <f t="shared" si="19"/>
        <v>2.4336826684696868</v>
      </c>
      <c r="H86" s="6">
        <v>3</v>
      </c>
      <c r="I86" s="8">
        <f t="shared" si="20"/>
        <v>0</v>
      </c>
      <c r="J86" s="8">
        <f t="shared" si="21"/>
        <v>0</v>
      </c>
      <c r="K86" s="6">
        <v>0</v>
      </c>
      <c r="L86" s="8">
        <f t="shared" si="22"/>
        <v>6</v>
      </c>
      <c r="M86" s="8">
        <f t="shared" si="23"/>
        <v>0</v>
      </c>
      <c r="N86" s="6">
        <v>0</v>
      </c>
      <c r="O86" s="8">
        <f t="shared" si="24"/>
        <v>-2</v>
      </c>
      <c r="P86" s="8">
        <f t="shared" si="25"/>
        <v>1</v>
      </c>
      <c r="Q86" s="6">
        <v>8</v>
      </c>
      <c r="R86" s="8">
        <f t="shared" si="26"/>
        <v>0</v>
      </c>
      <c r="S86" s="8">
        <f t="shared" si="27"/>
        <v>0</v>
      </c>
      <c r="T86" s="6">
        <v>4</v>
      </c>
      <c r="U86" s="8">
        <f t="shared" si="28"/>
        <v>0</v>
      </c>
      <c r="V86" s="8">
        <f t="shared" si="15"/>
        <v>1</v>
      </c>
    </row>
    <row r="87" spans="1:22" ht="38.25" thickBot="1" x14ac:dyDescent="0.3">
      <c r="A87" s="6" t="s">
        <v>85</v>
      </c>
      <c r="B87" s="6">
        <v>38</v>
      </c>
      <c r="C87" s="8">
        <f t="shared" si="16"/>
        <v>24</v>
      </c>
      <c r="D87" s="8">
        <f t="shared" si="17"/>
        <v>2.4</v>
      </c>
      <c r="E87" s="6">
        <v>55342</v>
      </c>
      <c r="F87" s="8">
        <f t="shared" si="18"/>
        <v>17019.5</v>
      </c>
      <c r="G87" s="8">
        <f t="shared" si="19"/>
        <v>1.9179062429569529</v>
      </c>
      <c r="H87" s="6">
        <v>6</v>
      </c>
      <c r="I87" s="8">
        <f t="shared" si="20"/>
        <v>3</v>
      </c>
      <c r="J87" s="8">
        <f t="shared" si="21"/>
        <v>3</v>
      </c>
      <c r="K87" s="6">
        <v>0</v>
      </c>
      <c r="L87" s="8">
        <f t="shared" si="22"/>
        <v>6</v>
      </c>
      <c r="M87" s="8">
        <f t="shared" si="23"/>
        <v>0</v>
      </c>
      <c r="N87" s="6">
        <v>4</v>
      </c>
      <c r="O87" s="8">
        <f t="shared" si="24"/>
        <v>2</v>
      </c>
      <c r="P87" s="8">
        <f t="shared" si="25"/>
        <v>-1</v>
      </c>
      <c r="Q87" s="6">
        <v>16</v>
      </c>
      <c r="R87" s="8">
        <f t="shared" si="26"/>
        <v>8</v>
      </c>
      <c r="S87" s="8">
        <f t="shared" si="27"/>
        <v>1</v>
      </c>
      <c r="T87" s="6">
        <v>2</v>
      </c>
      <c r="U87" s="8">
        <f t="shared" si="28"/>
        <v>2</v>
      </c>
      <c r="V87" s="8">
        <f t="shared" si="15"/>
        <v>0.5</v>
      </c>
    </row>
    <row r="88" spans="1:22" ht="38.25" thickBot="1" x14ac:dyDescent="0.3">
      <c r="A88" s="6" t="s">
        <v>86</v>
      </c>
      <c r="B88" s="6">
        <v>64</v>
      </c>
      <c r="C88" s="8">
        <f t="shared" si="16"/>
        <v>50</v>
      </c>
      <c r="D88" s="8">
        <f t="shared" si="17"/>
        <v>5</v>
      </c>
      <c r="E88" s="6">
        <v>59668</v>
      </c>
      <c r="F88" s="8">
        <f t="shared" si="18"/>
        <v>21345.5</v>
      </c>
      <c r="G88" s="8">
        <f t="shared" si="19"/>
        <v>2.4053977913004281</v>
      </c>
      <c r="H88" s="6">
        <v>4</v>
      </c>
      <c r="I88" s="8">
        <f t="shared" si="20"/>
        <v>1</v>
      </c>
      <c r="J88" s="8">
        <f t="shared" si="21"/>
        <v>1</v>
      </c>
      <c r="K88" s="6">
        <v>0</v>
      </c>
      <c r="L88" s="8">
        <f t="shared" si="22"/>
        <v>6</v>
      </c>
      <c r="M88" s="8">
        <f t="shared" si="23"/>
        <v>0</v>
      </c>
      <c r="N88" s="6">
        <v>0</v>
      </c>
      <c r="O88" s="8">
        <f t="shared" si="24"/>
        <v>-2</v>
      </c>
      <c r="P88" s="8">
        <f t="shared" si="25"/>
        <v>1</v>
      </c>
      <c r="Q88" s="6">
        <v>0</v>
      </c>
      <c r="R88" s="8">
        <f t="shared" si="26"/>
        <v>8</v>
      </c>
      <c r="S88" s="8">
        <f t="shared" si="27"/>
        <v>-1</v>
      </c>
      <c r="T88" s="6">
        <v>0</v>
      </c>
      <c r="U88" s="8">
        <f t="shared" si="28"/>
        <v>4</v>
      </c>
      <c r="V88" s="8">
        <f t="shared" si="15"/>
        <v>0</v>
      </c>
    </row>
    <row r="89" spans="1:22" ht="19.5" thickBot="1" x14ac:dyDescent="0.3">
      <c r="A89" s="6" t="s">
        <v>87</v>
      </c>
      <c r="B89" s="6">
        <v>88</v>
      </c>
      <c r="C89" s="8">
        <f t="shared" si="16"/>
        <v>74</v>
      </c>
      <c r="D89" s="8">
        <f t="shared" si="17"/>
        <v>7.4</v>
      </c>
      <c r="E89" s="6">
        <v>59868</v>
      </c>
      <c r="F89" s="8">
        <f t="shared" si="18"/>
        <v>21545.5</v>
      </c>
      <c r="G89" s="8">
        <f t="shared" si="19"/>
        <v>2.427935542032905</v>
      </c>
      <c r="H89" s="6">
        <v>4</v>
      </c>
      <c r="I89" s="8">
        <f t="shared" si="20"/>
        <v>1</v>
      </c>
      <c r="J89" s="8">
        <f t="shared" si="21"/>
        <v>1</v>
      </c>
      <c r="K89" s="6">
        <v>0</v>
      </c>
      <c r="L89" s="8">
        <f t="shared" si="22"/>
        <v>6</v>
      </c>
      <c r="M89" s="8">
        <f t="shared" si="23"/>
        <v>0</v>
      </c>
      <c r="N89" s="6">
        <v>0</v>
      </c>
      <c r="O89" s="8">
        <f t="shared" si="24"/>
        <v>-2</v>
      </c>
      <c r="P89" s="8">
        <f t="shared" si="25"/>
        <v>1</v>
      </c>
      <c r="Q89" s="6">
        <v>0</v>
      </c>
      <c r="R89" s="8">
        <f t="shared" si="26"/>
        <v>8</v>
      </c>
      <c r="S89" s="8">
        <f t="shared" si="27"/>
        <v>-1</v>
      </c>
      <c r="T89" s="6">
        <v>0</v>
      </c>
      <c r="U89" s="8">
        <f t="shared" si="28"/>
        <v>4</v>
      </c>
      <c r="V89" s="8">
        <f t="shared" si="15"/>
        <v>0</v>
      </c>
    </row>
    <row r="90" spans="1:22" ht="38.25" thickBot="1" x14ac:dyDescent="0.3">
      <c r="A90" s="6" t="s">
        <v>88</v>
      </c>
      <c r="B90" s="6">
        <v>252</v>
      </c>
      <c r="C90" s="8">
        <f t="shared" si="16"/>
        <v>238</v>
      </c>
      <c r="D90" s="8">
        <f t="shared" si="17"/>
        <v>23.8</v>
      </c>
      <c r="E90" s="6">
        <v>47865</v>
      </c>
      <c r="F90" s="8">
        <f t="shared" si="18"/>
        <v>9542.5</v>
      </c>
      <c r="G90" s="8">
        <f t="shared" si="19"/>
        <v>1.075332431823304</v>
      </c>
      <c r="H90" s="6">
        <v>5</v>
      </c>
      <c r="I90" s="8">
        <f t="shared" si="20"/>
        <v>2</v>
      </c>
      <c r="J90" s="8">
        <f t="shared" si="21"/>
        <v>2</v>
      </c>
      <c r="K90" s="6">
        <v>0</v>
      </c>
      <c r="L90" s="8">
        <f t="shared" si="22"/>
        <v>6</v>
      </c>
      <c r="M90" s="8">
        <f t="shared" si="23"/>
        <v>0</v>
      </c>
      <c r="N90" s="6">
        <v>0</v>
      </c>
      <c r="O90" s="8">
        <f t="shared" si="24"/>
        <v>-2</v>
      </c>
      <c r="P90" s="8">
        <f t="shared" si="25"/>
        <v>1</v>
      </c>
      <c r="Q90" s="6">
        <v>20</v>
      </c>
      <c r="R90" s="8">
        <f t="shared" si="26"/>
        <v>12</v>
      </c>
      <c r="S90" s="8">
        <f t="shared" si="27"/>
        <v>1.5</v>
      </c>
      <c r="T90" s="6">
        <v>2</v>
      </c>
      <c r="U90" s="8">
        <f t="shared" si="28"/>
        <v>2</v>
      </c>
      <c r="V90" s="8">
        <f t="shared" si="15"/>
        <v>0.5</v>
      </c>
    </row>
    <row r="91" spans="1:22" ht="38.25" thickBot="1" x14ac:dyDescent="0.3">
      <c r="A91" s="6" t="s">
        <v>89</v>
      </c>
      <c r="B91" s="6">
        <v>34</v>
      </c>
      <c r="C91" s="8">
        <f t="shared" si="16"/>
        <v>20</v>
      </c>
      <c r="D91" s="8">
        <f t="shared" si="17"/>
        <v>2</v>
      </c>
      <c r="E91" s="6">
        <v>43313</v>
      </c>
      <c r="F91" s="8">
        <f t="shared" si="18"/>
        <v>4990.5</v>
      </c>
      <c r="G91" s="8">
        <f t="shared" si="19"/>
        <v>0.56237322515212984</v>
      </c>
      <c r="H91" s="6">
        <v>9</v>
      </c>
      <c r="I91" s="8">
        <f t="shared" si="20"/>
        <v>6</v>
      </c>
      <c r="J91" s="8">
        <f t="shared" si="21"/>
        <v>6</v>
      </c>
      <c r="K91" s="6">
        <v>0</v>
      </c>
      <c r="L91" s="8">
        <f t="shared" si="22"/>
        <v>6</v>
      </c>
      <c r="M91" s="8">
        <f t="shared" si="23"/>
        <v>0</v>
      </c>
      <c r="N91" s="6">
        <v>0</v>
      </c>
      <c r="O91" s="8">
        <f t="shared" si="24"/>
        <v>-2</v>
      </c>
      <c r="P91" s="8">
        <f t="shared" si="25"/>
        <v>1</v>
      </c>
      <c r="Q91" s="6">
        <v>10</v>
      </c>
      <c r="R91" s="8">
        <f t="shared" si="26"/>
        <v>2</v>
      </c>
      <c r="S91" s="8">
        <f t="shared" si="27"/>
        <v>0.25</v>
      </c>
      <c r="T91" s="6">
        <v>4</v>
      </c>
      <c r="U91" s="8">
        <f t="shared" si="28"/>
        <v>0</v>
      </c>
      <c r="V91" s="8">
        <f t="shared" si="15"/>
        <v>1</v>
      </c>
    </row>
    <row r="92" spans="1:22" ht="38.25" thickBot="1" x14ac:dyDescent="0.3">
      <c r="A92" s="6" t="s">
        <v>90</v>
      </c>
      <c r="B92" s="6">
        <v>2</v>
      </c>
      <c r="C92" s="8">
        <f t="shared" si="16"/>
        <v>12</v>
      </c>
      <c r="D92" s="8">
        <f t="shared" si="17"/>
        <v>-1.2</v>
      </c>
      <c r="E92" s="6">
        <v>42566</v>
      </c>
      <c r="F92" s="8">
        <f t="shared" si="18"/>
        <v>4243.5</v>
      </c>
      <c r="G92" s="8">
        <f t="shared" si="19"/>
        <v>0.47819472616632858</v>
      </c>
      <c r="H92" s="6">
        <v>1</v>
      </c>
      <c r="I92" s="8">
        <f t="shared" si="20"/>
        <v>2</v>
      </c>
      <c r="J92" s="8">
        <f t="shared" si="21"/>
        <v>-2</v>
      </c>
      <c r="K92" s="6">
        <v>0</v>
      </c>
      <c r="L92" s="8">
        <f t="shared" si="22"/>
        <v>6</v>
      </c>
      <c r="M92" s="8">
        <f t="shared" si="23"/>
        <v>0</v>
      </c>
      <c r="N92" s="6">
        <v>0</v>
      </c>
      <c r="O92" s="8">
        <f t="shared" si="24"/>
        <v>-2</v>
      </c>
      <c r="P92" s="8">
        <f t="shared" si="25"/>
        <v>1</v>
      </c>
      <c r="Q92" s="6">
        <v>0</v>
      </c>
      <c r="R92" s="8">
        <f t="shared" si="26"/>
        <v>8</v>
      </c>
      <c r="S92" s="8">
        <f t="shared" si="27"/>
        <v>-1</v>
      </c>
      <c r="T92" s="6">
        <v>0</v>
      </c>
      <c r="U92" s="8">
        <f t="shared" si="28"/>
        <v>4</v>
      </c>
      <c r="V92" s="8">
        <f t="shared" si="15"/>
        <v>0</v>
      </c>
    </row>
    <row r="93" spans="1:22" ht="38.25" thickBot="1" x14ac:dyDescent="0.3">
      <c r="A93" s="6" t="s">
        <v>91</v>
      </c>
      <c r="B93" s="6">
        <v>156</v>
      </c>
      <c r="C93" s="8">
        <f t="shared" si="16"/>
        <v>142</v>
      </c>
      <c r="D93" s="8">
        <f t="shared" si="17"/>
        <v>14.2</v>
      </c>
      <c r="E93" s="6">
        <v>47848</v>
      </c>
      <c r="F93" s="8">
        <f t="shared" si="18"/>
        <v>9525.5</v>
      </c>
      <c r="G93" s="8">
        <f t="shared" si="19"/>
        <v>1.0734167230110434</v>
      </c>
      <c r="H93" s="6">
        <v>5</v>
      </c>
      <c r="I93" s="8">
        <f t="shared" si="20"/>
        <v>2</v>
      </c>
      <c r="J93" s="8">
        <f t="shared" si="21"/>
        <v>2</v>
      </c>
      <c r="K93" s="6">
        <v>0</v>
      </c>
      <c r="L93" s="8">
        <f t="shared" si="22"/>
        <v>6</v>
      </c>
      <c r="M93" s="8">
        <f t="shared" si="23"/>
        <v>0</v>
      </c>
      <c r="N93" s="6">
        <v>0</v>
      </c>
      <c r="O93" s="8">
        <f t="shared" si="24"/>
        <v>-2</v>
      </c>
      <c r="P93" s="8">
        <f t="shared" si="25"/>
        <v>1</v>
      </c>
      <c r="Q93" s="6">
        <v>10</v>
      </c>
      <c r="R93" s="8">
        <f t="shared" si="26"/>
        <v>2</v>
      </c>
      <c r="S93" s="8">
        <f t="shared" si="27"/>
        <v>0.25</v>
      </c>
      <c r="T93" s="6">
        <v>0</v>
      </c>
      <c r="U93" s="8">
        <f t="shared" si="28"/>
        <v>4</v>
      </c>
      <c r="V93" s="8">
        <f t="shared" si="15"/>
        <v>0</v>
      </c>
    </row>
    <row r="94" spans="1:22" ht="19.5" thickBot="1" x14ac:dyDescent="0.3">
      <c r="A94" s="6" t="s">
        <v>92</v>
      </c>
      <c r="B94" s="6">
        <v>18</v>
      </c>
      <c r="C94" s="8">
        <f t="shared" si="16"/>
        <v>4</v>
      </c>
      <c r="D94" s="8">
        <f t="shared" si="17"/>
        <v>0.4</v>
      </c>
      <c r="E94" s="6">
        <v>46642</v>
      </c>
      <c r="F94" s="8">
        <f t="shared" si="18"/>
        <v>8319.5</v>
      </c>
      <c r="G94" s="8">
        <f t="shared" si="19"/>
        <v>0.93751408609420783</v>
      </c>
      <c r="H94" s="6">
        <v>4</v>
      </c>
      <c r="I94" s="8">
        <f t="shared" si="20"/>
        <v>1</v>
      </c>
      <c r="J94" s="8">
        <f t="shared" si="21"/>
        <v>1</v>
      </c>
      <c r="K94" s="6">
        <v>0</v>
      </c>
      <c r="L94" s="8">
        <f t="shared" si="22"/>
        <v>6</v>
      </c>
      <c r="M94" s="8">
        <f t="shared" si="23"/>
        <v>0</v>
      </c>
      <c r="N94" s="6">
        <v>0</v>
      </c>
      <c r="O94" s="8">
        <f t="shared" si="24"/>
        <v>-2</v>
      </c>
      <c r="P94" s="8">
        <f t="shared" si="25"/>
        <v>1</v>
      </c>
      <c r="Q94" s="6">
        <v>2</v>
      </c>
      <c r="R94" s="8">
        <f t="shared" si="26"/>
        <v>6</v>
      </c>
      <c r="S94" s="8">
        <f t="shared" si="27"/>
        <v>-0.75</v>
      </c>
      <c r="T94" s="6">
        <v>0</v>
      </c>
      <c r="U94" s="8">
        <f t="shared" si="28"/>
        <v>4</v>
      </c>
      <c r="V94" s="8">
        <f t="shared" si="15"/>
        <v>0</v>
      </c>
    </row>
    <row r="95" spans="1:22" ht="38.25" thickBot="1" x14ac:dyDescent="0.3">
      <c r="A95" s="6" t="s">
        <v>93</v>
      </c>
      <c r="B95" s="6">
        <v>52</v>
      </c>
      <c r="C95" s="8">
        <f t="shared" si="16"/>
        <v>38</v>
      </c>
      <c r="D95" s="8">
        <f t="shared" si="17"/>
        <v>3.8</v>
      </c>
      <c r="E95" s="6">
        <v>35949</v>
      </c>
      <c r="F95" s="8">
        <f t="shared" si="18"/>
        <v>2373.5</v>
      </c>
      <c r="G95" s="8">
        <f t="shared" si="19"/>
        <v>-0.26746675681766957</v>
      </c>
      <c r="H95" s="6">
        <v>3</v>
      </c>
      <c r="I95" s="8">
        <f t="shared" si="20"/>
        <v>0</v>
      </c>
      <c r="J95" s="8">
        <f t="shared" si="21"/>
        <v>0</v>
      </c>
      <c r="K95" s="6">
        <v>0</v>
      </c>
      <c r="L95" s="8">
        <f t="shared" si="22"/>
        <v>6</v>
      </c>
      <c r="M95" s="8">
        <f t="shared" si="23"/>
        <v>0</v>
      </c>
      <c r="N95" s="6">
        <v>0</v>
      </c>
      <c r="O95" s="8">
        <f t="shared" si="24"/>
        <v>-2</v>
      </c>
      <c r="P95" s="8">
        <f t="shared" si="25"/>
        <v>1</v>
      </c>
      <c r="Q95" s="6">
        <v>6</v>
      </c>
      <c r="R95" s="8">
        <f t="shared" si="26"/>
        <v>2</v>
      </c>
      <c r="S95" s="8">
        <f t="shared" si="27"/>
        <v>-0.25</v>
      </c>
      <c r="T95" s="6">
        <v>0</v>
      </c>
      <c r="U95" s="8">
        <f t="shared" si="28"/>
        <v>4</v>
      </c>
      <c r="V95" s="8">
        <f t="shared" si="15"/>
        <v>0</v>
      </c>
    </row>
    <row r="96" spans="1:22" ht="38.25" thickBot="1" x14ac:dyDescent="0.3">
      <c r="A96" s="6" t="s">
        <v>94</v>
      </c>
      <c r="B96" s="6">
        <v>82</v>
      </c>
      <c r="C96" s="8">
        <f t="shared" si="16"/>
        <v>68</v>
      </c>
      <c r="D96" s="8">
        <f t="shared" si="17"/>
        <v>6.8</v>
      </c>
      <c r="E96" s="6">
        <v>35317</v>
      </c>
      <c r="F96" s="8">
        <f t="shared" si="18"/>
        <v>3005.5</v>
      </c>
      <c r="G96" s="8">
        <f t="shared" si="19"/>
        <v>-0.33868604913229661</v>
      </c>
      <c r="H96" s="6">
        <v>6</v>
      </c>
      <c r="I96" s="8">
        <f t="shared" si="20"/>
        <v>3</v>
      </c>
      <c r="J96" s="8">
        <f t="shared" si="21"/>
        <v>3</v>
      </c>
      <c r="K96" s="6">
        <v>0</v>
      </c>
      <c r="L96" s="8">
        <f t="shared" si="22"/>
        <v>6</v>
      </c>
      <c r="M96" s="8">
        <f t="shared" si="23"/>
        <v>0</v>
      </c>
      <c r="N96" s="6">
        <v>0</v>
      </c>
      <c r="O96" s="8">
        <f t="shared" si="24"/>
        <v>-2</v>
      </c>
      <c r="P96" s="8">
        <f t="shared" si="25"/>
        <v>1</v>
      </c>
      <c r="Q96" s="6">
        <v>42</v>
      </c>
      <c r="R96" s="8">
        <f t="shared" si="26"/>
        <v>34</v>
      </c>
      <c r="S96" s="8">
        <f t="shared" si="27"/>
        <v>4.25</v>
      </c>
      <c r="T96" s="6">
        <v>2</v>
      </c>
      <c r="U96" s="8">
        <f t="shared" si="28"/>
        <v>2</v>
      </c>
      <c r="V96" s="8">
        <f t="shared" si="15"/>
        <v>0.5</v>
      </c>
    </row>
    <row r="97" spans="1:22" ht="38.25" thickBot="1" x14ac:dyDescent="0.3">
      <c r="A97" s="6" t="s">
        <v>95</v>
      </c>
      <c r="B97" s="6">
        <v>2</v>
      </c>
      <c r="C97" s="8">
        <f t="shared" si="16"/>
        <v>12</v>
      </c>
      <c r="D97" s="8">
        <f t="shared" si="17"/>
        <v>-1.2</v>
      </c>
      <c r="E97" s="6">
        <v>30602</v>
      </c>
      <c r="F97" s="8">
        <f t="shared" si="18"/>
        <v>7720.5</v>
      </c>
      <c r="G97" s="8">
        <f t="shared" si="19"/>
        <v>-0.87001352265043952</v>
      </c>
      <c r="H97" s="6">
        <v>1</v>
      </c>
      <c r="I97" s="8">
        <f t="shared" si="20"/>
        <v>2</v>
      </c>
      <c r="J97" s="8">
        <f t="shared" si="21"/>
        <v>-2</v>
      </c>
      <c r="K97" s="6">
        <v>0</v>
      </c>
      <c r="L97" s="8">
        <f t="shared" si="22"/>
        <v>6</v>
      </c>
      <c r="M97" s="8">
        <f t="shared" si="23"/>
        <v>0</v>
      </c>
      <c r="N97" s="6">
        <v>0</v>
      </c>
      <c r="O97" s="8">
        <f t="shared" si="24"/>
        <v>-2</v>
      </c>
      <c r="P97" s="8">
        <f t="shared" si="25"/>
        <v>1</v>
      </c>
      <c r="Q97" s="6">
        <v>0</v>
      </c>
      <c r="R97" s="8">
        <f t="shared" si="26"/>
        <v>8</v>
      </c>
      <c r="S97" s="8">
        <f t="shared" si="27"/>
        <v>-1</v>
      </c>
      <c r="T97" s="6">
        <v>0</v>
      </c>
      <c r="U97" s="8">
        <f t="shared" si="28"/>
        <v>4</v>
      </c>
      <c r="V97" s="8">
        <f t="shared" si="15"/>
        <v>0</v>
      </c>
    </row>
    <row r="98" spans="1:22" ht="38.25" thickBot="1" x14ac:dyDescent="0.3">
      <c r="A98" s="6" t="s">
        <v>96</v>
      </c>
      <c r="B98" s="6">
        <v>118</v>
      </c>
      <c r="C98" s="8">
        <f t="shared" si="16"/>
        <v>104</v>
      </c>
      <c r="D98" s="8">
        <f t="shared" si="17"/>
        <v>10.4</v>
      </c>
      <c r="E98" s="6">
        <v>35120</v>
      </c>
      <c r="F98" s="8">
        <f t="shared" si="18"/>
        <v>3202.5</v>
      </c>
      <c r="G98" s="8">
        <f t="shared" si="19"/>
        <v>-0.36088573360378634</v>
      </c>
      <c r="H98" s="6">
        <v>4</v>
      </c>
      <c r="I98" s="8">
        <f t="shared" si="20"/>
        <v>1</v>
      </c>
      <c r="J98" s="8">
        <f t="shared" si="21"/>
        <v>1</v>
      </c>
      <c r="K98" s="6">
        <v>0</v>
      </c>
      <c r="L98" s="8">
        <f t="shared" si="22"/>
        <v>6</v>
      </c>
      <c r="M98" s="8">
        <f t="shared" si="23"/>
        <v>0</v>
      </c>
      <c r="N98" s="6">
        <v>0</v>
      </c>
      <c r="O98" s="8">
        <f t="shared" si="24"/>
        <v>-2</v>
      </c>
      <c r="P98" s="8">
        <f t="shared" si="25"/>
        <v>1</v>
      </c>
      <c r="Q98" s="6">
        <v>8</v>
      </c>
      <c r="R98" s="8">
        <f t="shared" si="26"/>
        <v>0</v>
      </c>
      <c r="S98" s="8">
        <f t="shared" si="27"/>
        <v>0</v>
      </c>
      <c r="T98" s="6">
        <v>0</v>
      </c>
      <c r="U98" s="8">
        <f t="shared" si="28"/>
        <v>4</v>
      </c>
      <c r="V98" s="8">
        <f t="shared" ref="V98:V111" si="29">(T98-MEDIAN($T$2:$T$111))/MEDIAN($U$2:$U$111)</f>
        <v>0</v>
      </c>
    </row>
    <row r="99" spans="1:22" ht="19.5" thickBot="1" x14ac:dyDescent="0.3">
      <c r="A99" s="6" t="s">
        <v>97</v>
      </c>
      <c r="B99" s="6">
        <v>16</v>
      </c>
      <c r="C99" s="8">
        <f t="shared" si="16"/>
        <v>2</v>
      </c>
      <c r="D99" s="8">
        <f t="shared" si="17"/>
        <v>0.2</v>
      </c>
      <c r="E99" s="6">
        <v>35044</v>
      </c>
      <c r="F99" s="8">
        <f t="shared" si="18"/>
        <v>3278.5</v>
      </c>
      <c r="G99" s="8">
        <f t="shared" si="19"/>
        <v>-0.36945007888212755</v>
      </c>
      <c r="H99" s="6">
        <v>3</v>
      </c>
      <c r="I99" s="8">
        <f t="shared" si="20"/>
        <v>0</v>
      </c>
      <c r="J99" s="8">
        <f t="shared" si="21"/>
        <v>0</v>
      </c>
      <c r="K99" s="6">
        <v>0</v>
      </c>
      <c r="L99" s="8">
        <f t="shared" si="22"/>
        <v>6</v>
      </c>
      <c r="M99" s="8">
        <f t="shared" si="23"/>
        <v>0</v>
      </c>
      <c r="N99" s="6">
        <v>0</v>
      </c>
      <c r="O99" s="8">
        <f t="shared" si="24"/>
        <v>-2</v>
      </c>
      <c r="P99" s="8">
        <f t="shared" si="25"/>
        <v>1</v>
      </c>
      <c r="Q99" s="6">
        <v>0</v>
      </c>
      <c r="R99" s="8">
        <f t="shared" si="26"/>
        <v>8</v>
      </c>
      <c r="S99" s="8">
        <f t="shared" si="27"/>
        <v>-1</v>
      </c>
      <c r="T99" s="6">
        <v>0</v>
      </c>
      <c r="U99" s="8">
        <f t="shared" si="28"/>
        <v>4</v>
      </c>
      <c r="V99" s="8">
        <f t="shared" si="29"/>
        <v>0</v>
      </c>
    </row>
    <row r="100" spans="1:22" ht="38.25" thickBot="1" x14ac:dyDescent="0.3">
      <c r="A100" s="6" t="s">
        <v>98</v>
      </c>
      <c r="B100" s="6">
        <v>59</v>
      </c>
      <c r="C100" s="8">
        <f t="shared" si="16"/>
        <v>45</v>
      </c>
      <c r="D100" s="8">
        <f t="shared" si="17"/>
        <v>4.5</v>
      </c>
      <c r="E100" s="6">
        <v>0</v>
      </c>
      <c r="F100" s="8">
        <f t="shared" si="18"/>
        <v>0</v>
      </c>
      <c r="G100" s="8">
        <f t="shared" si="19"/>
        <v>0</v>
      </c>
      <c r="H100" s="6">
        <v>5</v>
      </c>
      <c r="I100" s="8">
        <f t="shared" si="20"/>
        <v>2</v>
      </c>
      <c r="J100" s="8">
        <f t="shared" si="21"/>
        <v>2</v>
      </c>
      <c r="K100" s="6">
        <v>0</v>
      </c>
      <c r="L100" s="8">
        <f t="shared" si="22"/>
        <v>6</v>
      </c>
      <c r="M100" s="8">
        <f t="shared" si="23"/>
        <v>0</v>
      </c>
      <c r="N100" s="6">
        <v>0</v>
      </c>
      <c r="O100" s="8">
        <f t="shared" si="24"/>
        <v>-2</v>
      </c>
      <c r="P100" s="8">
        <f t="shared" si="25"/>
        <v>1</v>
      </c>
      <c r="Q100" s="6">
        <v>2</v>
      </c>
      <c r="R100" s="8">
        <f t="shared" si="26"/>
        <v>6</v>
      </c>
      <c r="S100" s="8">
        <f t="shared" si="27"/>
        <v>-0.75</v>
      </c>
      <c r="T100" s="6">
        <v>4</v>
      </c>
      <c r="U100" s="8">
        <f t="shared" si="28"/>
        <v>0</v>
      </c>
      <c r="V100" s="8">
        <f t="shared" si="29"/>
        <v>1</v>
      </c>
    </row>
    <row r="101" spans="1:22" ht="38.25" thickBot="1" x14ac:dyDescent="0.3">
      <c r="A101" s="6" t="s">
        <v>99</v>
      </c>
      <c r="B101" s="6">
        <v>52</v>
      </c>
      <c r="C101" s="8">
        <f t="shared" si="16"/>
        <v>38</v>
      </c>
      <c r="D101" s="8">
        <f t="shared" si="17"/>
        <v>3.8</v>
      </c>
      <c r="E101" s="6">
        <v>36595</v>
      </c>
      <c r="F101" s="8">
        <f t="shared" si="18"/>
        <v>1727.5</v>
      </c>
      <c r="G101" s="8">
        <f t="shared" si="19"/>
        <v>-0.19466982195176921</v>
      </c>
      <c r="H101" s="6">
        <v>7</v>
      </c>
      <c r="I101" s="8">
        <f t="shared" si="20"/>
        <v>4</v>
      </c>
      <c r="J101" s="8">
        <f t="shared" si="21"/>
        <v>4</v>
      </c>
      <c r="K101" s="6">
        <v>0</v>
      </c>
      <c r="L101" s="8">
        <f t="shared" si="22"/>
        <v>6</v>
      </c>
      <c r="M101" s="8">
        <f t="shared" si="23"/>
        <v>0</v>
      </c>
      <c r="N101" s="6">
        <v>0</v>
      </c>
      <c r="O101" s="8">
        <f t="shared" si="24"/>
        <v>-2</v>
      </c>
      <c r="P101" s="8">
        <f t="shared" si="25"/>
        <v>1</v>
      </c>
      <c r="Q101" s="6">
        <v>20</v>
      </c>
      <c r="R101" s="8">
        <f t="shared" si="26"/>
        <v>12</v>
      </c>
      <c r="S101" s="8">
        <f t="shared" si="27"/>
        <v>1.5</v>
      </c>
      <c r="T101" s="6">
        <v>4</v>
      </c>
      <c r="U101" s="8">
        <f t="shared" si="28"/>
        <v>0</v>
      </c>
      <c r="V101" s="8">
        <f t="shared" si="29"/>
        <v>1</v>
      </c>
    </row>
    <row r="102" spans="1:22" ht="38.25" thickBot="1" x14ac:dyDescent="0.3">
      <c r="A102" s="6" t="s">
        <v>100</v>
      </c>
      <c r="B102" s="6">
        <v>88</v>
      </c>
      <c r="C102" s="8">
        <f t="shared" si="16"/>
        <v>74</v>
      </c>
      <c r="D102" s="8">
        <f t="shared" si="17"/>
        <v>7.4</v>
      </c>
      <c r="E102" s="6">
        <v>39143</v>
      </c>
      <c r="F102" s="8">
        <f t="shared" si="18"/>
        <v>820.5</v>
      </c>
      <c r="G102" s="8">
        <f t="shared" si="19"/>
        <v>9.246112237998648E-2</v>
      </c>
      <c r="H102" s="6">
        <v>4</v>
      </c>
      <c r="I102" s="8">
        <f t="shared" si="20"/>
        <v>1</v>
      </c>
      <c r="J102" s="8">
        <f t="shared" si="21"/>
        <v>1</v>
      </c>
      <c r="K102" s="6">
        <v>0</v>
      </c>
      <c r="L102" s="8">
        <f t="shared" si="22"/>
        <v>6</v>
      </c>
      <c r="M102" s="8">
        <f t="shared" si="23"/>
        <v>0</v>
      </c>
      <c r="N102" s="6">
        <v>0</v>
      </c>
      <c r="O102" s="8">
        <f t="shared" si="24"/>
        <v>-2</v>
      </c>
      <c r="P102" s="8">
        <f t="shared" si="25"/>
        <v>1</v>
      </c>
      <c r="Q102" s="6">
        <v>0</v>
      </c>
      <c r="R102" s="8">
        <f t="shared" si="26"/>
        <v>8</v>
      </c>
      <c r="S102" s="8">
        <f t="shared" si="27"/>
        <v>-1</v>
      </c>
      <c r="T102" s="6">
        <v>0</v>
      </c>
      <c r="U102" s="8">
        <f t="shared" si="28"/>
        <v>4</v>
      </c>
      <c r="V102" s="8">
        <f t="shared" si="29"/>
        <v>0</v>
      </c>
    </row>
    <row r="103" spans="1:22" ht="19.5" thickBot="1" x14ac:dyDescent="0.3">
      <c r="A103" s="6" t="s">
        <v>101</v>
      </c>
      <c r="B103" s="6">
        <v>125</v>
      </c>
      <c r="C103" s="8">
        <f t="shared" si="16"/>
        <v>111</v>
      </c>
      <c r="D103" s="8">
        <f t="shared" si="17"/>
        <v>11.1</v>
      </c>
      <c r="E103" s="6">
        <v>0</v>
      </c>
      <c r="F103" s="8">
        <f t="shared" si="18"/>
        <v>0</v>
      </c>
      <c r="G103" s="8">
        <f t="shared" si="19"/>
        <v>0</v>
      </c>
      <c r="H103" s="6">
        <v>6</v>
      </c>
      <c r="I103" s="8">
        <f t="shared" si="20"/>
        <v>3</v>
      </c>
      <c r="J103" s="8">
        <f t="shared" si="21"/>
        <v>3</v>
      </c>
      <c r="K103" s="6">
        <v>0</v>
      </c>
      <c r="L103" s="8">
        <f t="shared" si="22"/>
        <v>6</v>
      </c>
      <c r="M103" s="8">
        <f t="shared" si="23"/>
        <v>0</v>
      </c>
      <c r="N103" s="6">
        <v>0</v>
      </c>
      <c r="O103" s="8">
        <f t="shared" si="24"/>
        <v>-2</v>
      </c>
      <c r="P103" s="8">
        <f t="shared" si="25"/>
        <v>1</v>
      </c>
      <c r="Q103" s="6">
        <v>0</v>
      </c>
      <c r="R103" s="8">
        <f t="shared" si="26"/>
        <v>8</v>
      </c>
      <c r="S103" s="8">
        <f t="shared" si="27"/>
        <v>-1</v>
      </c>
      <c r="T103" s="6">
        <v>0</v>
      </c>
      <c r="U103" s="8">
        <f t="shared" si="28"/>
        <v>4</v>
      </c>
      <c r="V103" s="8">
        <f t="shared" si="29"/>
        <v>0</v>
      </c>
    </row>
    <row r="104" spans="1:22" ht="38.25" thickBot="1" x14ac:dyDescent="0.3">
      <c r="A104" s="6" t="s">
        <v>102</v>
      </c>
      <c r="B104" s="6">
        <v>220</v>
      </c>
      <c r="C104" s="8">
        <f t="shared" si="16"/>
        <v>206</v>
      </c>
      <c r="D104" s="8">
        <f t="shared" si="17"/>
        <v>20.6</v>
      </c>
      <c r="E104" s="6">
        <v>49208</v>
      </c>
      <c r="F104" s="8">
        <f t="shared" si="18"/>
        <v>10885.5</v>
      </c>
      <c r="G104" s="8">
        <f t="shared" si="19"/>
        <v>1.2266734279918865</v>
      </c>
      <c r="H104" s="6">
        <v>5</v>
      </c>
      <c r="I104" s="8">
        <f t="shared" si="20"/>
        <v>2</v>
      </c>
      <c r="J104" s="8">
        <f t="shared" si="21"/>
        <v>2</v>
      </c>
      <c r="K104" s="6">
        <v>0</v>
      </c>
      <c r="L104" s="8">
        <f t="shared" si="22"/>
        <v>6</v>
      </c>
      <c r="M104" s="8">
        <f t="shared" si="23"/>
        <v>0</v>
      </c>
      <c r="N104" s="6">
        <v>4</v>
      </c>
      <c r="O104" s="8">
        <f t="shared" si="24"/>
        <v>2</v>
      </c>
      <c r="P104" s="8">
        <f t="shared" si="25"/>
        <v>-1</v>
      </c>
      <c r="Q104" s="6">
        <v>16</v>
      </c>
      <c r="R104" s="8">
        <f t="shared" si="26"/>
        <v>8</v>
      </c>
      <c r="S104" s="8">
        <f t="shared" si="27"/>
        <v>1</v>
      </c>
      <c r="T104" s="6">
        <v>2</v>
      </c>
      <c r="U104" s="8">
        <f t="shared" si="28"/>
        <v>2</v>
      </c>
      <c r="V104" s="8">
        <f t="shared" si="29"/>
        <v>0.5</v>
      </c>
    </row>
    <row r="105" spans="1:22" ht="38.25" thickBot="1" x14ac:dyDescent="0.3">
      <c r="A105" s="6" t="s">
        <v>103</v>
      </c>
      <c r="B105" s="6">
        <v>78</v>
      </c>
      <c r="C105" s="8">
        <f t="shared" si="16"/>
        <v>64</v>
      </c>
      <c r="D105" s="8">
        <f t="shared" si="17"/>
        <v>6.4</v>
      </c>
      <c r="E105" s="6">
        <v>47938</v>
      </c>
      <c r="F105" s="8">
        <f t="shared" si="18"/>
        <v>9615.5</v>
      </c>
      <c r="G105" s="8">
        <f t="shared" si="19"/>
        <v>1.0835587108406581</v>
      </c>
      <c r="H105" s="6">
        <v>7</v>
      </c>
      <c r="I105" s="8">
        <f t="shared" si="20"/>
        <v>4</v>
      </c>
      <c r="J105" s="8">
        <f t="shared" si="21"/>
        <v>4</v>
      </c>
      <c r="K105" s="6">
        <v>0</v>
      </c>
      <c r="L105" s="8">
        <f t="shared" si="22"/>
        <v>6</v>
      </c>
      <c r="M105" s="8">
        <f t="shared" si="23"/>
        <v>0</v>
      </c>
      <c r="N105" s="6">
        <v>0</v>
      </c>
      <c r="O105" s="8">
        <f t="shared" si="24"/>
        <v>-2</v>
      </c>
      <c r="P105" s="8">
        <f t="shared" si="25"/>
        <v>1</v>
      </c>
      <c r="Q105" s="6">
        <v>20</v>
      </c>
      <c r="R105" s="8">
        <f t="shared" si="26"/>
        <v>12</v>
      </c>
      <c r="S105" s="8">
        <f t="shared" si="27"/>
        <v>1.5</v>
      </c>
      <c r="T105" s="6">
        <v>8</v>
      </c>
      <c r="U105" s="8">
        <f t="shared" si="28"/>
        <v>4</v>
      </c>
      <c r="V105" s="8">
        <f t="shared" si="29"/>
        <v>2</v>
      </c>
    </row>
    <row r="106" spans="1:22" ht="38.25" thickBot="1" x14ac:dyDescent="0.3">
      <c r="A106" s="6" t="s">
        <v>104</v>
      </c>
      <c r="B106" s="6">
        <v>160</v>
      </c>
      <c r="C106" s="8">
        <f t="shared" si="16"/>
        <v>146</v>
      </c>
      <c r="D106" s="8">
        <f t="shared" si="17"/>
        <v>14.6</v>
      </c>
      <c r="E106" s="6">
        <v>49168</v>
      </c>
      <c r="F106" s="8">
        <f t="shared" si="18"/>
        <v>10845.5</v>
      </c>
      <c r="G106" s="8">
        <f t="shared" si="19"/>
        <v>1.222165877845391</v>
      </c>
      <c r="H106" s="6">
        <v>5</v>
      </c>
      <c r="I106" s="8">
        <f t="shared" si="20"/>
        <v>2</v>
      </c>
      <c r="J106" s="8">
        <f t="shared" si="21"/>
        <v>2</v>
      </c>
      <c r="K106" s="6">
        <v>0</v>
      </c>
      <c r="L106" s="8">
        <f t="shared" si="22"/>
        <v>6</v>
      </c>
      <c r="M106" s="8">
        <f t="shared" si="23"/>
        <v>0</v>
      </c>
      <c r="N106" s="6">
        <v>0</v>
      </c>
      <c r="O106" s="8">
        <f t="shared" si="24"/>
        <v>-2</v>
      </c>
      <c r="P106" s="8">
        <f t="shared" si="25"/>
        <v>1</v>
      </c>
      <c r="Q106" s="6">
        <v>0</v>
      </c>
      <c r="R106" s="8">
        <f t="shared" si="26"/>
        <v>8</v>
      </c>
      <c r="S106" s="8">
        <f t="shared" si="27"/>
        <v>-1</v>
      </c>
      <c r="T106" s="6">
        <v>2</v>
      </c>
      <c r="U106" s="8">
        <f t="shared" si="28"/>
        <v>2</v>
      </c>
      <c r="V106" s="8">
        <f t="shared" si="29"/>
        <v>0.5</v>
      </c>
    </row>
    <row r="107" spans="1:22" ht="19.5" thickBot="1" x14ac:dyDescent="0.3">
      <c r="A107" s="6" t="s">
        <v>105</v>
      </c>
      <c r="B107" s="6">
        <v>104</v>
      </c>
      <c r="C107" s="8">
        <f t="shared" si="16"/>
        <v>90</v>
      </c>
      <c r="D107" s="8">
        <f t="shared" si="17"/>
        <v>9</v>
      </c>
      <c r="E107" s="6">
        <v>49304</v>
      </c>
      <c r="F107" s="8">
        <f t="shared" si="18"/>
        <v>10981.5</v>
      </c>
      <c r="G107" s="8">
        <f t="shared" si="19"/>
        <v>1.2374915483434754</v>
      </c>
      <c r="H107" s="6">
        <v>5</v>
      </c>
      <c r="I107" s="8">
        <f t="shared" si="20"/>
        <v>2</v>
      </c>
      <c r="J107" s="8">
        <f t="shared" si="21"/>
        <v>2</v>
      </c>
      <c r="K107" s="6">
        <v>0</v>
      </c>
      <c r="L107" s="8">
        <f t="shared" si="22"/>
        <v>6</v>
      </c>
      <c r="M107" s="8">
        <f t="shared" si="23"/>
        <v>0</v>
      </c>
      <c r="N107" s="6">
        <v>0</v>
      </c>
      <c r="O107" s="8">
        <f t="shared" si="24"/>
        <v>-2</v>
      </c>
      <c r="P107" s="8">
        <f t="shared" si="25"/>
        <v>1</v>
      </c>
      <c r="Q107" s="6">
        <v>2</v>
      </c>
      <c r="R107" s="8">
        <f t="shared" si="26"/>
        <v>6</v>
      </c>
      <c r="S107" s="8">
        <f t="shared" si="27"/>
        <v>-0.75</v>
      </c>
      <c r="T107" s="6">
        <v>2</v>
      </c>
      <c r="U107" s="8">
        <f t="shared" si="28"/>
        <v>2</v>
      </c>
      <c r="V107" s="8">
        <f t="shared" si="29"/>
        <v>0.5</v>
      </c>
    </row>
    <row r="108" spans="1:22" ht="38.25" thickBot="1" x14ac:dyDescent="0.3">
      <c r="A108" s="6" t="s">
        <v>106</v>
      </c>
      <c r="B108" s="6">
        <v>130</v>
      </c>
      <c r="C108" s="8">
        <f t="shared" si="16"/>
        <v>116</v>
      </c>
      <c r="D108" s="8">
        <f t="shared" si="17"/>
        <v>11.6</v>
      </c>
      <c r="E108" s="6">
        <v>32610</v>
      </c>
      <c r="F108" s="8">
        <f t="shared" si="18"/>
        <v>5712.5</v>
      </c>
      <c r="G108" s="8">
        <f t="shared" si="19"/>
        <v>-0.64373450529637144</v>
      </c>
      <c r="H108" s="6">
        <v>5</v>
      </c>
      <c r="I108" s="8">
        <f t="shared" si="20"/>
        <v>2</v>
      </c>
      <c r="J108" s="8">
        <f t="shared" si="21"/>
        <v>2</v>
      </c>
      <c r="K108" s="6">
        <v>0</v>
      </c>
      <c r="L108" s="8">
        <f t="shared" si="22"/>
        <v>6</v>
      </c>
      <c r="M108" s="8">
        <f t="shared" si="23"/>
        <v>0</v>
      </c>
      <c r="N108" s="6">
        <v>0</v>
      </c>
      <c r="O108" s="8">
        <f t="shared" si="24"/>
        <v>-2</v>
      </c>
      <c r="P108" s="8">
        <f t="shared" si="25"/>
        <v>1</v>
      </c>
      <c r="Q108" s="6">
        <v>8</v>
      </c>
      <c r="R108" s="8">
        <f t="shared" si="26"/>
        <v>0</v>
      </c>
      <c r="S108" s="8">
        <f t="shared" si="27"/>
        <v>0</v>
      </c>
      <c r="T108" s="6">
        <v>2</v>
      </c>
      <c r="U108" s="8">
        <f t="shared" si="28"/>
        <v>2</v>
      </c>
      <c r="V108" s="8">
        <f t="shared" si="29"/>
        <v>0.5</v>
      </c>
    </row>
    <row r="109" spans="1:22" ht="38.25" thickBot="1" x14ac:dyDescent="0.3">
      <c r="A109" s="6" t="s">
        <v>107</v>
      </c>
      <c r="B109" s="6">
        <v>64</v>
      </c>
      <c r="C109" s="8">
        <f t="shared" si="16"/>
        <v>50</v>
      </c>
      <c r="D109" s="8">
        <f t="shared" si="17"/>
        <v>5</v>
      </c>
      <c r="E109" s="6">
        <v>30486</v>
      </c>
      <c r="F109" s="8">
        <f t="shared" si="18"/>
        <v>7836.5</v>
      </c>
      <c r="G109" s="8">
        <f t="shared" si="19"/>
        <v>-0.88308541807527607</v>
      </c>
      <c r="H109" s="6">
        <v>7</v>
      </c>
      <c r="I109" s="8">
        <f t="shared" si="20"/>
        <v>4</v>
      </c>
      <c r="J109" s="8">
        <f t="shared" si="21"/>
        <v>4</v>
      </c>
      <c r="K109" s="6">
        <v>0</v>
      </c>
      <c r="L109" s="8">
        <f t="shared" si="22"/>
        <v>6</v>
      </c>
      <c r="M109" s="8">
        <f t="shared" si="23"/>
        <v>0</v>
      </c>
      <c r="N109" s="6">
        <v>2</v>
      </c>
      <c r="O109" s="8">
        <f t="shared" si="24"/>
        <v>0</v>
      </c>
      <c r="P109" s="8">
        <f t="shared" si="25"/>
        <v>0</v>
      </c>
      <c r="Q109" s="6">
        <v>16</v>
      </c>
      <c r="R109" s="8">
        <f t="shared" si="26"/>
        <v>8</v>
      </c>
      <c r="S109" s="8">
        <f t="shared" si="27"/>
        <v>1</v>
      </c>
      <c r="T109" s="6">
        <v>6</v>
      </c>
      <c r="U109" s="8">
        <f t="shared" si="28"/>
        <v>2</v>
      </c>
      <c r="V109" s="8">
        <f t="shared" si="29"/>
        <v>1.5</v>
      </c>
    </row>
    <row r="110" spans="1:22" ht="38.25" thickBot="1" x14ac:dyDescent="0.3">
      <c r="A110" s="6" t="s">
        <v>108</v>
      </c>
      <c r="B110" s="6">
        <v>186</v>
      </c>
      <c r="C110" s="8">
        <f t="shared" si="16"/>
        <v>172</v>
      </c>
      <c r="D110" s="8">
        <f t="shared" si="17"/>
        <v>17.2</v>
      </c>
      <c r="E110" s="6">
        <v>32912</v>
      </c>
      <c r="F110" s="8">
        <f t="shared" si="18"/>
        <v>5410.5</v>
      </c>
      <c r="G110" s="8">
        <f t="shared" si="19"/>
        <v>-0.60970250169033136</v>
      </c>
      <c r="H110" s="6">
        <v>5</v>
      </c>
      <c r="I110" s="8">
        <f t="shared" si="20"/>
        <v>2</v>
      </c>
      <c r="J110" s="8">
        <f t="shared" si="21"/>
        <v>2</v>
      </c>
      <c r="K110" s="6">
        <v>0</v>
      </c>
      <c r="L110" s="8">
        <f t="shared" si="22"/>
        <v>6</v>
      </c>
      <c r="M110" s="8">
        <f t="shared" si="23"/>
        <v>0</v>
      </c>
      <c r="N110" s="6">
        <v>0</v>
      </c>
      <c r="O110" s="8">
        <f t="shared" si="24"/>
        <v>-2</v>
      </c>
      <c r="P110" s="8">
        <f t="shared" si="25"/>
        <v>1</v>
      </c>
      <c r="Q110" s="6">
        <v>12</v>
      </c>
      <c r="R110" s="8">
        <f t="shared" si="26"/>
        <v>4</v>
      </c>
      <c r="S110" s="8">
        <f t="shared" si="27"/>
        <v>0.5</v>
      </c>
      <c r="T110" s="6">
        <v>2</v>
      </c>
      <c r="U110" s="8">
        <f t="shared" si="28"/>
        <v>2</v>
      </c>
      <c r="V110" s="8">
        <f t="shared" si="29"/>
        <v>0.5</v>
      </c>
    </row>
    <row r="111" spans="1:22" ht="19.5" thickBot="1" x14ac:dyDescent="0.3">
      <c r="A111" s="6" t="s">
        <v>109</v>
      </c>
      <c r="B111" s="6">
        <v>74</v>
      </c>
      <c r="C111" s="8">
        <f t="shared" si="16"/>
        <v>60</v>
      </c>
      <c r="D111" s="8">
        <f t="shared" si="17"/>
        <v>6</v>
      </c>
      <c r="E111" s="6">
        <v>32606</v>
      </c>
      <c r="F111" s="8">
        <f t="shared" si="18"/>
        <v>5716.5</v>
      </c>
      <c r="G111" s="8">
        <f t="shared" si="19"/>
        <v>-0.64418526031102097</v>
      </c>
      <c r="H111" s="6">
        <v>5</v>
      </c>
      <c r="I111" s="8">
        <f t="shared" si="20"/>
        <v>2</v>
      </c>
      <c r="J111" s="8">
        <f t="shared" si="21"/>
        <v>2</v>
      </c>
      <c r="K111" s="6">
        <v>0</v>
      </c>
      <c r="L111" s="8">
        <f t="shared" si="22"/>
        <v>6</v>
      </c>
      <c r="M111" s="8">
        <f t="shared" si="23"/>
        <v>0</v>
      </c>
      <c r="N111" s="6">
        <v>0</v>
      </c>
      <c r="O111" s="8">
        <f t="shared" si="24"/>
        <v>-2</v>
      </c>
      <c r="P111" s="8">
        <f t="shared" si="25"/>
        <v>1</v>
      </c>
      <c r="Q111" s="6">
        <v>4</v>
      </c>
      <c r="R111" s="8">
        <f t="shared" si="26"/>
        <v>4</v>
      </c>
      <c r="S111" s="8">
        <f t="shared" si="27"/>
        <v>-0.5</v>
      </c>
      <c r="T111" s="6">
        <v>0</v>
      </c>
      <c r="U111" s="8">
        <f t="shared" si="28"/>
        <v>4</v>
      </c>
      <c r="V111" s="8">
        <f t="shared" si="29"/>
        <v>0</v>
      </c>
    </row>
    <row r="112" spans="1:22" ht="15.75" thickBo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f>MEDIAN(N2:N111)</f>
        <v>0</v>
      </c>
      <c r="O112" s="5"/>
      <c r="P112" s="5"/>
      <c r="Q112" s="5"/>
      <c r="R112" s="5"/>
      <c r="S112" s="5"/>
      <c r="T112" s="5"/>
      <c r="U112" s="5"/>
      <c r="V112" s="5"/>
    </row>
    <row r="113" spans="1:22" ht="38.25" thickBot="1" x14ac:dyDescent="0.3">
      <c r="A113" s="3" t="s">
        <v>113</v>
      </c>
      <c r="B113" s="3">
        <f>_xlfn.VAR.P(B2:B111)</f>
        <v>2533.1623140495867</v>
      </c>
      <c r="C113" s="3">
        <f t="shared" ref="C113:H113" si="30">_xlfn.VAR.P(C2:C111)</f>
        <v>2137.4360330578511</v>
      </c>
      <c r="D113" s="3">
        <f t="shared" si="30"/>
        <v>25.331623140495868</v>
      </c>
      <c r="E113" s="3">
        <f>_xlfn.VAR.P(E2:E111)</f>
        <v>130963609.10652892</v>
      </c>
      <c r="F113" s="3">
        <f t="shared" si="30"/>
        <v>32151286.097024795</v>
      </c>
      <c r="G113" s="3">
        <f t="shared" si="30"/>
        <v>1.2709079158240058</v>
      </c>
      <c r="H113" s="3">
        <f t="shared" ref="H113:J113" si="31">_xlfn.VAR.P(H2:H111)</f>
        <v>2.9735537190082644</v>
      </c>
      <c r="I113" s="3">
        <f t="shared" si="31"/>
        <v>1.0723966942148759</v>
      </c>
      <c r="J113" s="3">
        <f t="shared" si="31"/>
        <v>2.9735537190082644</v>
      </c>
      <c r="K113" s="3">
        <f t="shared" ref="J113:P113" si="32">_xlfn.VAR.P(K2:K111)</f>
        <v>269.70743801652895</v>
      </c>
      <c r="L113" s="3">
        <f t="shared" si="32"/>
        <v>207.81520661157026</v>
      </c>
      <c r="M113" s="3">
        <f t="shared" si="32"/>
        <v>7.271404958677687</v>
      </c>
      <c r="N113" s="3">
        <f t="shared" si="32"/>
        <v>1.0251239669421488</v>
      </c>
      <c r="O113" s="3">
        <f t="shared" si="32"/>
        <v>1.0251239669421488</v>
      </c>
      <c r="P113" s="3">
        <f t="shared" si="32"/>
        <v>0.2562809917355372</v>
      </c>
      <c r="Q113" s="3" t="s">
        <v>113</v>
      </c>
      <c r="R113" s="3">
        <f t="shared" ref="R113:V113" si="33">_xlfn.VAR.P(R2:R111)</f>
        <v>16.472396694214876</v>
      </c>
      <c r="S113" s="3">
        <f t="shared" si="33"/>
        <v>0.88857954545454543</v>
      </c>
      <c r="T113" s="3">
        <f t="shared" si="33"/>
        <v>6.9553719008264459</v>
      </c>
      <c r="U113" s="3">
        <f t="shared" si="33"/>
        <v>2.7186776859504134</v>
      </c>
      <c r="V113" s="3">
        <f t="shared" si="33"/>
        <v>0.43471074380165287</v>
      </c>
    </row>
    <row r="114" spans="1:22" ht="57" thickBot="1" x14ac:dyDescent="0.3">
      <c r="A114" s="3" t="s">
        <v>114</v>
      </c>
      <c r="B114" s="3">
        <f>_xlfn.STDEV.P(B2:B111)</f>
        <v>50.330530635485921</v>
      </c>
      <c r="C114" s="3">
        <f t="shared" ref="C114:H114" si="34">_xlfn.STDEV.P(C2:C111)</f>
        <v>46.232413229874247</v>
      </c>
      <c r="D114" s="3">
        <f t="shared" si="34"/>
        <v>5.0330530635485919</v>
      </c>
      <c r="E114" s="3">
        <f t="shared" si="34"/>
        <v>11443.933288276759</v>
      </c>
      <c r="F114" s="3">
        <f t="shared" si="34"/>
        <v>5670.2104102956173</v>
      </c>
      <c r="G114" s="3">
        <f t="shared" ref="G114:J114" si="35">_xlfn.VAR.P(G3:G112)</f>
        <v>1.2466420592805068</v>
      </c>
      <c r="H114" s="3">
        <f t="shared" si="35"/>
        <v>2.9931823920545408</v>
      </c>
      <c r="I114" s="3">
        <f t="shared" si="35"/>
        <v>1.0808854473529164</v>
      </c>
      <c r="J114" s="3">
        <f t="shared" si="35"/>
        <v>2.9931823920545408</v>
      </c>
      <c r="K114" s="3">
        <f t="shared" ref="J114:P114" si="36">_xlfn.STDEV.P(K2:K111)</f>
        <v>16.422771934619593</v>
      </c>
      <c r="L114" s="3">
        <f t="shared" si="36"/>
        <v>14.415797120227873</v>
      </c>
      <c r="M114" s="3">
        <f t="shared" si="36"/>
        <v>2.6965542751218057</v>
      </c>
      <c r="N114" s="3">
        <f t="shared" si="36"/>
        <v>1.0124840576236984</v>
      </c>
      <c r="O114" s="3">
        <f t="shared" si="36"/>
        <v>1.0124840576236984</v>
      </c>
      <c r="P114" s="3">
        <f t="shared" si="36"/>
        <v>0.50624202881184921</v>
      </c>
      <c r="Q114" s="3" t="s">
        <v>114</v>
      </c>
      <c r="R114" s="3">
        <f t="shared" ref="R114:V114" si="37">_xlfn.STDEV.P(R2:R111)</f>
        <v>4.058620048023081</v>
      </c>
      <c r="S114" s="3">
        <f t="shared" si="37"/>
        <v>0.94264497317629903</v>
      </c>
      <c r="T114" s="3">
        <f t="shared" si="37"/>
        <v>2.6373039075590903</v>
      </c>
      <c r="U114" s="3">
        <f t="shared" si="37"/>
        <v>1.6488413161824922</v>
      </c>
      <c r="V114" s="3">
        <f t="shared" si="37"/>
        <v>0.65932597688977257</v>
      </c>
    </row>
    <row r="115" spans="1:22" ht="75.75" thickBot="1" x14ac:dyDescent="0.3">
      <c r="A115" s="3" t="s">
        <v>125</v>
      </c>
      <c r="B115" s="3">
        <f>B114/AVERAGE(B2:B111)</f>
        <v>1.3616228160116703</v>
      </c>
      <c r="C115" s="3">
        <f t="shared" ref="C115:V115" si="38">C114/AVERAGE(C2:C111)</f>
        <v>1.5217131823118393</v>
      </c>
      <c r="D115" s="3">
        <f t="shared" si="38"/>
        <v>2.1917491567313747</v>
      </c>
      <c r="E115" s="3">
        <f t="shared" si="38"/>
        <v>0.27929861694648173</v>
      </c>
      <c r="F115" s="3">
        <f t="shared" si="38"/>
        <v>0.63738485205138729</v>
      </c>
      <c r="G115" s="3">
        <f t="shared" si="38"/>
        <v>3.304173003809685</v>
      </c>
      <c r="H115" s="3">
        <f t="shared" si="38"/>
        <v>0.96838253860588086</v>
      </c>
      <c r="I115" s="3">
        <f t="shared" si="38"/>
        <v>0.78221973163697889</v>
      </c>
      <c r="J115" s="3">
        <f t="shared" si="38"/>
        <v>32.925006312599947</v>
      </c>
      <c r="K115" s="3">
        <f t="shared" si="38"/>
        <v>3.8436274740599052</v>
      </c>
      <c r="L115" s="3">
        <f t="shared" si="38"/>
        <v>1.7897716514955599</v>
      </c>
      <c r="M115" s="3">
        <f t="shared" si="38"/>
        <v>3.8356159947853272</v>
      </c>
      <c r="N115" s="3">
        <f t="shared" si="38"/>
        <v>2.4211575291001486</v>
      </c>
      <c r="O115" s="3">
        <f t="shared" si="38"/>
        <v>-0.64007612838279782</v>
      </c>
      <c r="P115" s="3">
        <f t="shared" si="38"/>
        <v>0.64007612838279782</v>
      </c>
      <c r="Q115" s="3" t="e">
        <f t="shared" si="38"/>
        <v>#VALUE!</v>
      </c>
      <c r="R115" s="3">
        <f t="shared" si="38"/>
        <v>0.53275442157820874</v>
      </c>
      <c r="S115" s="3">
        <f t="shared" si="38"/>
        <v>-1.7955142346215218</v>
      </c>
      <c r="T115" s="3">
        <f t="shared" si="38"/>
        <v>2.4175285819291661</v>
      </c>
      <c r="U115" s="3">
        <f t="shared" si="38"/>
        <v>0.46268506321447489</v>
      </c>
      <c r="V115" s="3">
        <f t="shared" si="38"/>
        <v>2.4175285819291661</v>
      </c>
    </row>
    <row r="116" spans="1:22" ht="19.5" thickBot="1" x14ac:dyDescent="0.3">
      <c r="A116" s="15" t="s">
        <v>126</v>
      </c>
      <c r="B116" s="3">
        <f t="shared" ref="B116:C116" si="39">MIN(B3:B112)</f>
        <v>2</v>
      </c>
      <c r="C116" s="3">
        <f t="shared" si="39"/>
        <v>0</v>
      </c>
      <c r="D116" s="3">
        <f>MIN(D3:D112)</f>
        <v>-1.2</v>
      </c>
      <c r="E116" s="3">
        <f t="shared" ref="E116:V116" si="40">MIN(E3:E112)</f>
        <v>0</v>
      </c>
      <c r="F116" s="3">
        <f t="shared" si="40"/>
        <v>0</v>
      </c>
      <c r="G116" s="3">
        <f t="shared" si="40"/>
        <v>-1.0959544737435205</v>
      </c>
      <c r="H116" s="3">
        <f t="shared" si="40"/>
        <v>1</v>
      </c>
      <c r="I116" s="3">
        <f t="shared" si="40"/>
        <v>0</v>
      </c>
      <c r="J116" s="3">
        <f t="shared" si="40"/>
        <v>-2</v>
      </c>
      <c r="K116" s="3">
        <f t="shared" si="40"/>
        <v>0</v>
      </c>
      <c r="L116" s="3">
        <f t="shared" si="40"/>
        <v>0</v>
      </c>
      <c r="M116" s="3">
        <f t="shared" si="40"/>
        <v>0</v>
      </c>
      <c r="N116" s="3">
        <f t="shared" si="40"/>
        <v>0</v>
      </c>
      <c r="O116" s="3">
        <f t="shared" si="40"/>
        <v>-2</v>
      </c>
      <c r="P116" s="3">
        <f t="shared" si="40"/>
        <v>-1</v>
      </c>
      <c r="Q116" s="3">
        <f t="shared" si="40"/>
        <v>0</v>
      </c>
      <c r="R116" s="3">
        <f t="shared" si="40"/>
        <v>0</v>
      </c>
      <c r="S116" s="3">
        <f t="shared" si="40"/>
        <v>-1</v>
      </c>
      <c r="T116" s="3">
        <f t="shared" si="40"/>
        <v>0</v>
      </c>
      <c r="U116" s="3">
        <f t="shared" si="40"/>
        <v>0</v>
      </c>
      <c r="V116" s="3">
        <f t="shared" si="40"/>
        <v>0</v>
      </c>
    </row>
    <row r="117" spans="1:22" ht="19.5" thickBot="1" x14ac:dyDescent="0.3">
      <c r="A117" s="15" t="s">
        <v>127</v>
      </c>
      <c r="B117" s="3">
        <f t="shared" ref="B117:C117" si="41">MAX(B4:B113)</f>
        <v>2533.1623140495867</v>
      </c>
      <c r="C117" s="3">
        <f t="shared" si="41"/>
        <v>2137.4360330578511</v>
      </c>
      <c r="D117" s="3">
        <f>MAX(D4:D113)</f>
        <v>25.331623140495868</v>
      </c>
      <c r="E117" s="3">
        <f t="shared" ref="E117:V117" si="42">MAX(E4:E113)</f>
        <v>130963609.10652892</v>
      </c>
      <c r="F117" s="3">
        <f t="shared" si="42"/>
        <v>32151286.097024795</v>
      </c>
      <c r="G117" s="3">
        <f>MAX(G4:G113)</f>
        <v>2.4336826684696868</v>
      </c>
      <c r="H117" s="3">
        <f>MAX(H4:H113)</f>
        <v>9</v>
      </c>
      <c r="I117" s="3">
        <f>MAX(I4:I113)</f>
        <v>6</v>
      </c>
      <c r="J117" s="3">
        <f>MAX(J4:J113)</f>
        <v>6</v>
      </c>
      <c r="K117" s="3">
        <f>MAX(K4:K113)</f>
        <v>269.70743801652895</v>
      </c>
      <c r="L117" s="3">
        <f>MAX(L4:L113)</f>
        <v>207.81520661157026</v>
      </c>
      <c r="M117" s="3">
        <f>MAX(M4:M113)</f>
        <v>23.666666666666668</v>
      </c>
      <c r="N117" s="3">
        <f>MAX(N4:N113)</f>
        <v>4</v>
      </c>
      <c r="O117" s="3">
        <f>MAX(O4:O113)</f>
        <v>2</v>
      </c>
      <c r="P117" s="3">
        <f>MAX(P4:P113)</f>
        <v>1</v>
      </c>
      <c r="Q117" s="3">
        <f>MAX(Q4:Q113)</f>
        <v>42</v>
      </c>
      <c r="R117" s="3">
        <f>MAX(R4:R113)</f>
        <v>34</v>
      </c>
      <c r="S117" s="3">
        <f>MAX(S4:S113)</f>
        <v>4.25</v>
      </c>
      <c r="T117" s="3">
        <f>MAX(T4:T113)</f>
        <v>16</v>
      </c>
      <c r="U117" s="3">
        <f>MAX(U4:U113)</f>
        <v>12</v>
      </c>
      <c r="V117" s="3">
        <f>MAX(V4:V113)</f>
        <v>4</v>
      </c>
    </row>
    <row r="118" spans="1:22" ht="19.5" thickBot="1" x14ac:dyDescent="0.3">
      <c r="A118" s="15" t="s">
        <v>128</v>
      </c>
      <c r="B118" s="3">
        <f t="shared" ref="B118:C118" si="43">AVERAGE(B5:B114)</f>
        <v>59.976998575092409</v>
      </c>
      <c r="C118" s="3">
        <f t="shared" si="43"/>
        <v>50.052004094382802</v>
      </c>
      <c r="D118" s="3">
        <f>AVERAGE(D5:D114)</f>
        <v>2.5317860202205913</v>
      </c>
      <c r="E118" s="3">
        <f t="shared" ref="E118:V118" si="44">AVERAGE(E5:E114)</f>
        <v>1241400.064585479</v>
      </c>
      <c r="F118" s="3">
        <f t="shared" si="44"/>
        <v>303494.70465536782</v>
      </c>
      <c r="G118" s="3">
        <f t="shared" si="44"/>
        <v>0.34740416646411398</v>
      </c>
      <c r="H118" s="3">
        <f t="shared" si="44"/>
        <v>3.0822636340464475</v>
      </c>
      <c r="I118" s="3">
        <f t="shared" si="44"/>
        <v>1.4050759829501633</v>
      </c>
      <c r="J118" s="3">
        <f t="shared" si="44"/>
        <v>0.1373095056060808</v>
      </c>
      <c r="K118" s="3">
        <f t="shared" si="44"/>
        <v>5.9094514674417304</v>
      </c>
      <c r="L118" s="3">
        <f t="shared" si="44"/>
        <v>9.3048715938697075</v>
      </c>
      <c r="M118" s="3">
        <f t="shared" si="44"/>
        <v>0.63884977890335937</v>
      </c>
      <c r="N118" s="3">
        <f t="shared" si="44"/>
        <v>0.41852370931423494</v>
      </c>
      <c r="O118" s="3">
        <f t="shared" si="44"/>
        <v>-1.5409393759214143</v>
      </c>
      <c r="P118" s="3">
        <f t="shared" si="44"/>
        <v>0.78681213780318704</v>
      </c>
      <c r="Q118" s="3">
        <f t="shared" si="44"/>
        <v>3.6074766355140189</v>
      </c>
      <c r="R118" s="3">
        <f t="shared" si="44"/>
        <v>7.5828533646076881</v>
      </c>
      <c r="S118" s="3">
        <f t="shared" si="44"/>
        <v>-0.52219060074650603</v>
      </c>
      <c r="T118" s="3">
        <f t="shared" si="44"/>
        <v>1.1522263835631701</v>
      </c>
      <c r="U118" s="3">
        <f t="shared" si="44"/>
        <v>3.5630047614874578</v>
      </c>
      <c r="V118" s="3">
        <f t="shared" si="44"/>
        <v>0.27609208000634333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1-D</vt:lpstr>
      <vt:lpstr>1d-normalized</vt:lpstr>
      <vt:lpstr>1d normazlied with zero exc 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2018-01-21T04:52:45Z</dcterms:modified>
</cp:coreProperties>
</file>