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bookViews>
    <workbookView xWindow="-120" yWindow="-120" windowWidth="29040" windowHeight="15990"/>
  </bookViews>
  <sheets>
    <sheet name="Playlist" sheetId="5" r:id="rId1"/>
    <sheet name="POA" sheetId="3" r:id="rId2"/>
    <sheet name="Python" sheetId="4" r:id="rId3"/>
    <sheet name="Stats" sheetId="1" r:id="rId4"/>
    <sheet name="Python EDA" sheetId="6" r:id="rId5"/>
    <sheet name="FE" sheetId="14" r:id="rId6"/>
    <sheet name="Basic Excel" sheetId="7" r:id="rId7"/>
    <sheet name="Advanced Excel" sheetId="8" r:id="rId8"/>
    <sheet name="SQL" sheetId="13" r:id="rId9"/>
    <sheet name="PowerBI" sheetId="9" r:id="rId10"/>
    <sheet name="Tableau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4" l="1"/>
  <c r="A1" i="15"/>
  <c r="A11" i="3"/>
  <c r="D3" i="15"/>
  <c r="C3" i="15"/>
  <c r="F1" i="3"/>
  <c r="A6" i="3"/>
  <c r="D17" i="14"/>
  <c r="C17" i="14"/>
  <c r="A1" i="13"/>
  <c r="A9" i="3"/>
  <c r="D3" i="13"/>
  <c r="C3" i="13"/>
  <c r="A4" i="3"/>
  <c r="A5" i="3"/>
  <c r="A7" i="3"/>
  <c r="A8" i="3"/>
  <c r="A10" i="3"/>
  <c r="A3" i="3"/>
  <c r="A1" i="4"/>
  <c r="A1" i="9"/>
  <c r="A1" i="8"/>
  <c r="A1" i="7"/>
  <c r="A1" i="6"/>
  <c r="A1" i="1"/>
  <c r="C15" i="6"/>
  <c r="C30" i="1"/>
  <c r="C10" i="7"/>
  <c r="C9" i="8"/>
  <c r="C3" i="9"/>
  <c r="D3" i="9"/>
  <c r="D9" i="8"/>
  <c r="D10" i="7"/>
  <c r="D15" i="6"/>
  <c r="D54" i="4"/>
  <c r="D30" i="1"/>
  <c r="H1" i="3"/>
  <c r="D1" i="3"/>
  <c r="B1" i="3"/>
  <c r="C54" i="4"/>
  <c r="C5" i="3"/>
  <c r="B5" i="3"/>
  <c r="F7" i="3"/>
  <c r="I3" i="3"/>
  <c r="F11" i="3"/>
  <c r="H8" i="3"/>
  <c r="F5" i="3"/>
  <c r="B9" i="3"/>
  <c r="B6" i="3"/>
  <c r="G6" i="3"/>
  <c r="F9" i="3"/>
  <c r="B10" i="3"/>
  <c r="G8" i="3"/>
  <c r="C4" i="3"/>
  <c r="I11" i="3"/>
  <c r="B11" i="3"/>
  <c r="B7" i="3"/>
  <c r="D4" i="3"/>
  <c r="E9" i="3"/>
  <c r="E3" i="3"/>
  <c r="C9" i="3"/>
  <c r="D8" i="3"/>
  <c r="G9" i="3"/>
  <c r="F6" i="3"/>
  <c r="E10" i="3"/>
  <c r="B4" i="3"/>
  <c r="E8" i="3"/>
  <c r="H3" i="3"/>
  <c r="B8" i="3"/>
  <c r="H10" i="3"/>
  <c r="G10" i="3"/>
  <c r="D5" i="3"/>
  <c r="H7" i="3"/>
  <c r="F10" i="3"/>
  <c r="H11" i="3"/>
  <c r="I8" i="3"/>
  <c r="H9" i="3"/>
  <c r="D11" i="3"/>
  <c r="G4" i="3"/>
  <c r="E5" i="3"/>
  <c r="E7" i="3"/>
  <c r="I9" i="3"/>
  <c r="I7" i="3"/>
  <c r="H6" i="3"/>
  <c r="G11" i="3"/>
  <c r="C8" i="3"/>
  <c r="E4" i="3"/>
  <c r="H5" i="3"/>
  <c r="E11" i="3"/>
  <c r="G3" i="3"/>
  <c r="D10" i="3"/>
  <c r="G5" i="3"/>
  <c r="D6" i="3"/>
  <c r="D3" i="3"/>
  <c r="I4" i="3"/>
  <c r="C3" i="3"/>
  <c r="I6" i="3"/>
  <c r="C11" i="3"/>
  <c r="F3" i="3"/>
  <c r="D9" i="3"/>
  <c r="E6" i="3"/>
  <c r="C7" i="3"/>
  <c r="C6" i="3"/>
  <c r="H4" i="3"/>
  <c r="D7" i="3"/>
  <c r="G7" i="3"/>
  <c r="F4" i="3"/>
  <c r="I5" i="3"/>
  <c r="I10" i="3"/>
  <c r="F8" i="3"/>
  <c r="C10" i="3"/>
  <c r="B3" i="3"/>
  <c r="L5" i="3" l="1"/>
  <c r="D4" i="5" s="1"/>
  <c r="M5" i="3"/>
  <c r="D12" i="3"/>
  <c r="H12" i="3"/>
  <c r="C12" i="3"/>
  <c r="E12" i="3"/>
  <c r="I12" i="3"/>
  <c r="F12" i="3"/>
  <c r="G12" i="3"/>
  <c r="M11" i="3"/>
  <c r="K11" i="3"/>
  <c r="L11" i="3"/>
  <c r="O11" i="3" s="1"/>
  <c r="J11" i="3"/>
  <c r="B12" i="3"/>
  <c r="J9" i="3"/>
  <c r="L4" i="3"/>
  <c r="L7" i="3"/>
  <c r="L6" i="3"/>
  <c r="L8" i="3"/>
  <c r="L3" i="3"/>
  <c r="D2" i="5" s="1"/>
  <c r="L10" i="3"/>
  <c r="L9" i="3"/>
  <c r="M6" i="3"/>
  <c r="J6" i="3"/>
  <c r="J7" i="3"/>
  <c r="K7" i="3"/>
  <c r="J4" i="3"/>
  <c r="K8" i="3"/>
  <c r="J10" i="3"/>
  <c r="N11" i="3" l="1"/>
  <c r="E10" i="5"/>
  <c r="N6" i="3"/>
  <c r="E5" i="5"/>
  <c r="O4" i="3"/>
  <c r="D3" i="5"/>
  <c r="O9" i="3"/>
  <c r="D8" i="5"/>
  <c r="O6" i="3"/>
  <c r="D5" i="5"/>
  <c r="O7" i="3"/>
  <c r="D6" i="5"/>
  <c r="O10" i="3"/>
  <c r="D9" i="5"/>
  <c r="O8" i="3"/>
  <c r="D7" i="5"/>
  <c r="O5" i="3"/>
  <c r="O3" i="3"/>
  <c r="L12" i="3"/>
  <c r="D10" i="5" s="1"/>
  <c r="K3" i="3"/>
  <c r="J3" i="3"/>
  <c r="K6" i="3"/>
  <c r="K4" i="3"/>
  <c r="J8" i="3"/>
  <c r="K10" i="3"/>
  <c r="K9" i="3"/>
  <c r="M9" i="3"/>
  <c r="M10" i="3"/>
  <c r="E9" i="5" s="1"/>
  <c r="M8" i="3"/>
  <c r="E7" i="5" s="1"/>
  <c r="M3" i="3"/>
  <c r="E2" i="5" s="1"/>
  <c r="M4" i="3"/>
  <c r="E3" i="5" s="1"/>
  <c r="F5" i="5" l="1"/>
  <c r="N9" i="3"/>
  <c r="E8" i="5"/>
  <c r="F8" i="5" s="1"/>
  <c r="F2" i="5"/>
  <c r="F3" i="5"/>
  <c r="N4" i="3"/>
  <c r="N3" i="3"/>
  <c r="F7" i="5"/>
  <c r="N8" i="3"/>
  <c r="F9" i="5"/>
  <c r="N10" i="3"/>
  <c r="K5" i="3" l="1"/>
  <c r="J5" i="3"/>
  <c r="E4" i="5"/>
  <c r="M7" i="3"/>
  <c r="E6" i="5" s="1"/>
  <c r="J12" i="3" l="1"/>
  <c r="K12" i="3"/>
  <c r="N5" i="3"/>
  <c r="M12" i="3"/>
  <c r="F6" i="5"/>
  <c r="N7" i="3"/>
  <c r="O12" i="3"/>
  <c r="N12" i="3" l="1"/>
  <c r="E11" i="5"/>
  <c r="F10" i="5"/>
  <c r="D11" i="5"/>
  <c r="F4" i="5"/>
  <c r="F11" i="5" l="1"/>
</calcChain>
</file>

<file path=xl/sharedStrings.xml><?xml version="1.0" encoding="utf-8"?>
<sst xmlns="http://schemas.openxmlformats.org/spreadsheetml/2006/main" count="338" uniqueCount="156">
  <si>
    <t>Task</t>
  </si>
  <si>
    <t>Python</t>
  </si>
  <si>
    <t>SN</t>
  </si>
  <si>
    <t>List</t>
  </si>
  <si>
    <t>Complete Road Map To Be Expert In Python- Follow My Way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</si>
  <si>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</si>
  <si>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</si>
  <si>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</si>
  <si>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</si>
  <si>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</si>
  <si>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</si>
  <si>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</si>
  <si>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</si>
  <si>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</si>
  <si>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</si>
  <si>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</si>
  <si>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</si>
  <si>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</si>
  <si>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</si>
  <si>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</si>
  <si>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</si>
  <si>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</si>
  <si>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</si>
  <si>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</si>
  <si>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</si>
  <si>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</si>
  <si>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</si>
  <si>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</si>
  <si>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</si>
  <si>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</si>
  <si>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</si>
  <si>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</si>
  <si>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</si>
  <si>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</si>
  <si>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</si>
  <si>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</si>
  <si>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</si>
  <si>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</si>
  <si>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</si>
  <si>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</si>
  <si>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</si>
  <si>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</si>
  <si>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</si>
  <si>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</si>
  <si>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</si>
  <si>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</si>
  <si>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</si>
  <si>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</si>
  <si>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</si>
  <si>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</si>
  <si>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</si>
  <si>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</si>
  <si>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</si>
  <si>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</si>
  <si>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</si>
  <si>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</si>
  <si>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</si>
  <si>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</si>
  <si>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</si>
  <si>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</si>
  <si>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</si>
  <si>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</si>
  <si>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</si>
  <si>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</si>
  <si>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</si>
  <si>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</si>
  <si>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</si>
  <si>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</si>
  <si>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</si>
  <si>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</si>
  <si>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</si>
  <si>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</si>
  <si>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</si>
  <si>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</si>
  <si>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</si>
  <si>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</si>
  <si>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</si>
  <si>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</si>
  <si>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</si>
  <si>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</si>
  <si>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</si>
  <si>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</si>
  <si>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</si>
  <si>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Link</t>
  </si>
  <si>
    <t>Title</t>
  </si>
  <si>
    <t>Stats</t>
  </si>
  <si>
    <t>Perform Exploratory Data Analysis In Minutes- Data Science| Machine Learning</t>
  </si>
  <si>
    <t>All Automated EDA Libraries All At One Place</t>
  </si>
  <si>
    <t>Discussing All The Types Of Feature Transformation In Machine Learning</t>
  </si>
  <si>
    <t>Autoviz-Automatically Visualize Any Dataset With Single Line Of Code</t>
  </si>
  <si>
    <t>DataPrep Library- Perform Faster EDA Within No Time</t>
  </si>
  <si>
    <t>Time</t>
  </si>
  <si>
    <t>Total</t>
  </si>
  <si>
    <t>In Progress</t>
  </si>
  <si>
    <t>Completed</t>
  </si>
  <si>
    <t>Current Status</t>
  </si>
  <si>
    <t>Tasks</t>
  </si>
  <si>
    <t>https://www.youtube.com/playlist?list=PLZoTAELRMXVMhVyr3Ri9IQ-t5QPBtxzJO</t>
  </si>
  <si>
    <t>Count</t>
  </si>
  <si>
    <t>https://www.youtube.com/playlist?list=PLZoTAELRMXVNUL99R4bDlVYsncUNvwUBB</t>
  </si>
  <si>
    <t>Hours</t>
  </si>
  <si>
    <t>Stats Interview Series #3-Asked In Interview #shorts⭐ ⭐⭐⭐⭐⭐</t>
  </si>
  <si>
    <t>Yet to Start</t>
  </si>
  <si>
    <t>Remaining</t>
  </si>
  <si>
    <t>Per%</t>
  </si>
  <si>
    <t>FE</t>
  </si>
  <si>
    <t>https://www.youtube.com/playlist?list=PLZoTAELRMXVPwYGE2PXD3x0bfKnR0cJjN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</si>
  <si>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</si>
  <si>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</si>
  <si>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</si>
  <si>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</si>
  <si>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</si>
  <si>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</si>
  <si>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</si>
  <si>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</si>
  <si>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</si>
  <si>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</si>
  <si>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</si>
  <si>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</si>
  <si>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</si>
  <si>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</si>
  <si>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Master</t>
  </si>
  <si>
    <t>On Hold</t>
  </si>
  <si>
    <t>Time (H)</t>
  </si>
  <si>
    <t>Python EDA</t>
  </si>
  <si>
    <t>Pandas Visual Analysis- Perform Exploratory Data Analysis In A Single Line Of Code</t>
  </si>
  <si>
    <t>D-Tale The Best Library To Perform Exploratory Data Analysis Using Single Line Of Code</t>
  </si>
  <si>
    <t>Building Automated Exploratory Data Analysis Project- Project From Subscriber</t>
  </si>
  <si>
    <t>https://www.youtube.com/watch?v=ioN1jcWxbv8&amp;list=PLZoTAELRMXVPQyArDHyQVjQxjj_YmEuO9&amp;index=1</t>
  </si>
  <si>
    <t>Basics of Excel Session 1 by Yash</t>
  </si>
  <si>
    <t>Excel Tables and functionalities Lecture 2 by Yash</t>
  </si>
  <si>
    <t>Slicers and Flash Fill in Excel | Lecture 3 by Yash</t>
  </si>
  <si>
    <t>Relative Absolute and Mixed Cell Reference | Excel Lecture 4 by Yash</t>
  </si>
  <si>
    <t>Number Formatting | Excel | Session 5 by Yash</t>
  </si>
  <si>
    <t>Excel Logical Formulas | Excel | Lecture 7 by Yash</t>
  </si>
  <si>
    <t>Excel Math Formulas | Lecture 8 by Yash</t>
  </si>
  <si>
    <t>Sum functions Excel Lecture 9 by yash</t>
  </si>
  <si>
    <t>https://www.youtube.com/watch?v=PgNLRr3czCI&amp;list=PLmQAMKHKeLZ_ADx6nJcoTM5t2S1bmsMdm&amp;index=1</t>
  </si>
  <si>
    <t>Basic Excel</t>
  </si>
  <si>
    <t>Introduction to Advance Excel - Data Analytics</t>
  </si>
  <si>
    <t>Charts, Functions, Templates and List in Excel</t>
  </si>
  <si>
    <t>15 EF LookupFunctions</t>
  </si>
  <si>
    <t>Working with text functions in Adv. Excel</t>
  </si>
  <si>
    <t>Adv Excel Text Function &amp; VBA Intro</t>
  </si>
  <si>
    <t>Adv Excel Functions</t>
  </si>
  <si>
    <t>Adv Excel VBAM Project 1</t>
  </si>
  <si>
    <t>Advanced Excel</t>
  </si>
  <si>
    <t>https://www.youtube.com/watch?v=KHQKQwaVB2A&amp;list=PLmQAMKHKeLZ_e9xmZNPACsLdgie3Tkaxf&amp;index=1</t>
  </si>
  <si>
    <t>SQL</t>
  </si>
  <si>
    <t>https://www.khanacademy.org/computing/computer-programming/sql</t>
  </si>
  <si>
    <t>Intro to SQL: Querying and managing data</t>
  </si>
  <si>
    <t>https://ineuron.ai/home/coursedetail/powerbi--100</t>
  </si>
  <si>
    <t>Microsoft Power BI</t>
  </si>
  <si>
    <t>Tableau</t>
  </si>
  <si>
    <t>PowerBI</t>
  </si>
  <si>
    <t>https://ineuron.ai/home/coursedetail/tableau-101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</si>
</sst>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1" fillId="2" borderId="2" xfId="0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6" fillId="0" borderId="1" xfId="1" applyFont="1" applyBorder="1"/>
    <xf numFmtId="0" fontId="7" fillId="0" borderId="1" xfId="0" applyFont="1" applyFill="1" applyBorder="1"/>
    <xf numFmtId="0" fontId="7" fillId="0" borderId="1" xfId="0" applyFont="1" applyBorder="1"/>
    <xf numFmtId="0" fontId="7" fillId="0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playlist?list=PLZoTAELRMXVNUL99R4bDlVYsncUNvwUBB" TargetMode="External"/><Relationship Id="rId1" Type="http://schemas.openxmlformats.org/officeDocument/2006/relationships/hyperlink" Target="https://www.youtube.com/playlist?list=PLZoTAELRMXVMhVyr3Ri9IQ-t5QPBtxzJ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30" zoomScaleNormal="130" workbookViewId="0">
      <selection activeCell="C10" sqref="C10"/>
    </sheetView>
  </sheetViews>
  <sheetFormatPr defaultRowHeight="15" x14ac:dyDescent="0.25"/>
  <cols>
    <col min="1" max="1" width="3.42578125" bestFit="1" customWidth="1"/>
    <col min="2" max="2" width="15.5703125" customWidth="1"/>
    <col min="3" max="3" width="78.85546875" bestFit="1" customWidth="1"/>
    <col min="4" max="4" width="6.28515625" bestFit="1" customWidth="1"/>
    <col min="5" max="5" width="7" bestFit="1" customWidth="1"/>
    <col min="6" max="6" width="8.5703125" bestFit="1" customWidth="1"/>
    <col min="9" max="9" width="10.85546875" bestFit="1" customWidth="1"/>
  </cols>
  <sheetData>
    <row r="1" spans="1:9" x14ac:dyDescent="0.25">
      <c r="A1" s="1" t="s">
        <v>2</v>
      </c>
      <c r="B1" s="1" t="s">
        <v>84</v>
      </c>
      <c r="C1" s="1" t="s">
        <v>83</v>
      </c>
      <c r="D1" s="1" t="s">
        <v>98</v>
      </c>
      <c r="E1" s="4" t="s">
        <v>91</v>
      </c>
      <c r="F1" s="4" t="s">
        <v>123</v>
      </c>
      <c r="H1" s="1" t="s">
        <v>2</v>
      </c>
      <c r="I1" s="1" t="s">
        <v>121</v>
      </c>
    </row>
    <row r="2" spans="1:9" x14ac:dyDescent="0.25">
      <c r="A2" s="2">
        <v>1</v>
      </c>
      <c r="B2" s="2" t="s">
        <v>1</v>
      </c>
      <c r="C2" s="3" t="s">
        <v>99</v>
      </c>
      <c r="D2" s="2">
        <f ca="1">POA!L3</f>
        <v>52</v>
      </c>
      <c r="E2" s="2">
        <f ca="1">POA!M3</f>
        <v>708.5</v>
      </c>
      <c r="F2" s="2">
        <f ca="1">ROUND(E2/60,2)</f>
        <v>11.81</v>
      </c>
      <c r="H2" s="2">
        <v>1</v>
      </c>
      <c r="I2" s="2" t="s">
        <v>102</v>
      </c>
    </row>
    <row r="3" spans="1:9" x14ac:dyDescent="0.25">
      <c r="A3" s="2">
        <v>2</v>
      </c>
      <c r="B3" s="2" t="s">
        <v>85</v>
      </c>
      <c r="C3" s="3" t="s">
        <v>97</v>
      </c>
      <c r="D3" s="2">
        <f ca="1">POA!L4</f>
        <v>28</v>
      </c>
      <c r="E3" s="2">
        <f ca="1">POA!M4</f>
        <v>282.2</v>
      </c>
      <c r="F3" s="2">
        <f t="shared" ref="F3:F10" ca="1" si="0">ROUND(E3/60,2)</f>
        <v>4.7</v>
      </c>
      <c r="H3" s="2">
        <v>2</v>
      </c>
      <c r="I3" s="2" t="s">
        <v>93</v>
      </c>
    </row>
    <row r="4" spans="1:9" x14ac:dyDescent="0.25">
      <c r="A4" s="2">
        <v>3</v>
      </c>
      <c r="B4" s="2" t="s">
        <v>124</v>
      </c>
      <c r="C4" s="3" t="s">
        <v>128</v>
      </c>
      <c r="D4" s="2">
        <f ca="1">POA!L5</f>
        <v>13</v>
      </c>
      <c r="E4" s="2">
        <f ca="1">POA!M5</f>
        <v>182.1</v>
      </c>
      <c r="F4" s="2">
        <f t="shared" ca="1" si="0"/>
        <v>3.04</v>
      </c>
      <c r="H4" s="2">
        <v>3</v>
      </c>
      <c r="I4" s="2" t="s">
        <v>122</v>
      </c>
    </row>
    <row r="5" spans="1:9" x14ac:dyDescent="0.25">
      <c r="A5" s="2">
        <v>4</v>
      </c>
      <c r="B5" s="2" t="s">
        <v>105</v>
      </c>
      <c r="C5" s="3" t="s">
        <v>106</v>
      </c>
      <c r="D5" s="2">
        <f ca="1">POA!L6</f>
        <v>15</v>
      </c>
      <c r="E5" s="2">
        <f ca="1">POA!M6</f>
        <v>757.8</v>
      </c>
      <c r="F5" s="2">
        <f t="shared" ca="1" si="0"/>
        <v>12.63</v>
      </c>
      <c r="H5" s="2">
        <v>4</v>
      </c>
      <c r="I5" s="2" t="s">
        <v>94</v>
      </c>
    </row>
    <row r="6" spans="1:9" x14ac:dyDescent="0.25">
      <c r="A6" s="2">
        <v>5</v>
      </c>
      <c r="B6" s="2" t="s">
        <v>138</v>
      </c>
      <c r="C6" s="3" t="s">
        <v>137</v>
      </c>
      <c r="D6" s="2">
        <f ca="1">POA!L7</f>
        <v>8</v>
      </c>
      <c r="E6" s="2">
        <f ca="1">POA!M7</f>
        <v>224.29</v>
      </c>
      <c r="F6" s="2">
        <f t="shared" ca="1" si="0"/>
        <v>3.74</v>
      </c>
    </row>
    <row r="7" spans="1:9" x14ac:dyDescent="0.25">
      <c r="A7" s="2">
        <v>6</v>
      </c>
      <c r="B7" s="2" t="s">
        <v>146</v>
      </c>
      <c r="C7" s="3" t="s">
        <v>147</v>
      </c>
      <c r="D7" s="2">
        <f ca="1">POA!L8</f>
        <v>7</v>
      </c>
      <c r="E7" s="2">
        <f ca="1">POA!M8</f>
        <v>314.33999999999997</v>
      </c>
      <c r="F7" s="2">
        <f t="shared" ca="1" si="0"/>
        <v>5.24</v>
      </c>
    </row>
    <row r="8" spans="1:9" x14ac:dyDescent="0.25">
      <c r="A8" s="2">
        <v>7</v>
      </c>
      <c r="B8" s="2" t="s">
        <v>148</v>
      </c>
      <c r="C8" s="3" t="s">
        <v>149</v>
      </c>
      <c r="D8" s="2">
        <f ca="1">POA!L9</f>
        <v>1</v>
      </c>
      <c r="E8" s="2">
        <f ca="1">POA!M9</f>
        <v>300.39999999999998</v>
      </c>
      <c r="F8" s="2">
        <f t="shared" ca="1" si="0"/>
        <v>5.01</v>
      </c>
    </row>
    <row r="9" spans="1:9" x14ac:dyDescent="0.25">
      <c r="A9" s="2">
        <v>8</v>
      </c>
      <c r="B9" s="2" t="s">
        <v>154</v>
      </c>
      <c r="C9" s="3" t="s">
        <v>151</v>
      </c>
      <c r="D9" s="2">
        <f ca="1">POA!L10</f>
        <v>1</v>
      </c>
      <c r="E9" s="2">
        <f ca="1">POA!M10</f>
        <v>300</v>
      </c>
      <c r="F9" s="2">
        <f t="shared" ca="1" si="0"/>
        <v>5</v>
      </c>
    </row>
    <row r="10" spans="1:9" x14ac:dyDescent="0.25">
      <c r="A10" s="2">
        <v>9</v>
      </c>
      <c r="B10" s="2" t="s">
        <v>153</v>
      </c>
      <c r="C10" s="3" t="s">
        <v>155</v>
      </c>
      <c r="D10" s="2">
        <f ca="1">POA!L12</f>
        <v>126</v>
      </c>
      <c r="E10" s="2">
        <f ca="1">POA!M11</f>
        <v>200</v>
      </c>
      <c r="F10" s="2">
        <f t="shared" ca="1" si="0"/>
        <v>3.33</v>
      </c>
    </row>
    <row r="11" spans="1:9" x14ac:dyDescent="0.25">
      <c r="A11" s="1"/>
      <c r="B11" s="1" t="s">
        <v>92</v>
      </c>
      <c r="C11" s="1"/>
      <c r="D11" s="1">
        <f ca="1">SUM(D2:D10)</f>
        <v>251</v>
      </c>
      <c r="E11" s="1">
        <f t="shared" ref="E11:F11" ca="1" si="1">SUM(E2:E10)</f>
        <v>3269.63</v>
      </c>
      <c r="F11" s="1">
        <f t="shared" ca="1" si="1"/>
        <v>54.5</v>
      </c>
    </row>
  </sheetData>
  <hyperlinks>
    <hyperlink ref="C3" r:id="rId1"/>
    <hyperlink ref="C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30" zoomScaleNormal="130" workbookViewId="0">
      <selection activeCell="B10" sqref="B10"/>
    </sheetView>
  </sheetViews>
  <sheetFormatPr defaultRowHeight="15" x14ac:dyDescent="0.25"/>
  <cols>
    <col min="1" max="1" width="5.42578125" bestFit="1" customWidth="1"/>
    <col min="2" max="2" width="83.57031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HYPERLINK(Playlist!C9,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152</v>
      </c>
      <c r="C2" s="2">
        <v>300</v>
      </c>
      <c r="D2" s="2" t="s">
        <v>102</v>
      </c>
    </row>
    <row r="3" spans="1:4" x14ac:dyDescent="0.25">
      <c r="A3" s="1" t="s">
        <v>92</v>
      </c>
      <c r="B3" s="1"/>
      <c r="C3" s="1">
        <f>SUM(C2:C2)</f>
        <v>300</v>
      </c>
      <c r="D3" s="1">
        <f>COUNTIF(D2:D2,Playlist!$I$5)</f>
        <v>0</v>
      </c>
    </row>
  </sheetData>
  <conditionalFormatting sqref="D2">
    <cfRule type="cellIs" dxfId="6" priority="1" operator="equal">
      <formula>"On Hold"</formula>
    </cfRule>
    <cfRule type="containsText" dxfId="5" priority="2" operator="containsText" text="Yet to Start">
      <formula>NOT(ISERROR(SEARCH("Yet to Start",D2)))</formula>
    </cfRule>
    <cfRule type="containsText" dxfId="4" priority="3" operator="containsText" text="Completed">
      <formula>NOT(ISERROR(SEARCH("Completed",D2)))</formula>
    </cfRule>
    <cfRule type="containsText" dxfId="3" priority="4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30" zoomScaleNormal="130" workbookViewId="0">
      <selection activeCell="B14" sqref="B14"/>
    </sheetView>
  </sheetViews>
  <sheetFormatPr defaultRowHeight="15" x14ac:dyDescent="0.25"/>
  <cols>
    <col min="1" max="1" width="5.42578125" bestFit="1" customWidth="1"/>
    <col min="2" max="2" width="101.8554687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HYPERLINK(Playlist!C10,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153</v>
      </c>
      <c r="C2" s="2">
        <v>200</v>
      </c>
      <c r="D2" s="2" t="s">
        <v>102</v>
      </c>
    </row>
    <row r="3" spans="1:4" x14ac:dyDescent="0.25">
      <c r="A3" s="1" t="s">
        <v>92</v>
      </c>
      <c r="B3" s="1"/>
      <c r="C3" s="1">
        <f>SUM(C2:C2)</f>
        <v>200</v>
      </c>
      <c r="D3" s="1">
        <f>COUNTIF(Tableau!D2:D2,Playlist!$I$5)</f>
        <v>0</v>
      </c>
    </row>
  </sheetData>
  <conditionalFormatting sqref="D2">
    <cfRule type="containsText" dxfId="2" priority="1" operator="containsText" text="Start">
      <formula>NOT(ISERROR(SEARCH("Start",D2)))</formula>
    </cfRule>
    <cfRule type="containsText" dxfId="1" priority="2" operator="containsText" text="Completed">
      <formula>NOT(ISERROR(SEARCH("Completed",D2)))</formula>
    </cfRule>
    <cfRule type="containsText" dxfId="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85" zoomScaleNormal="85" workbookViewId="0">
      <selection activeCell="C15" sqref="C15"/>
    </sheetView>
  </sheetViews>
  <sheetFormatPr defaultColWidth="15.42578125" defaultRowHeight="36.75" customHeight="1" x14ac:dyDescent="0.25"/>
  <cols>
    <col min="15" max="15" width="20.5703125" customWidth="1"/>
  </cols>
  <sheetData>
    <row r="1" spans="1:15" ht="36.75" customHeight="1" x14ac:dyDescent="0.35">
      <c r="A1" s="16" t="s">
        <v>0</v>
      </c>
      <c r="B1" s="15" t="str">
        <f>Playlist!I2</f>
        <v>Yet to Start</v>
      </c>
      <c r="C1" s="15"/>
      <c r="D1" s="15" t="str">
        <f>Playlist!I3</f>
        <v>In Progress</v>
      </c>
      <c r="E1" s="15"/>
      <c r="F1" s="15" t="str">
        <f>Playlist!I4</f>
        <v>On Hold</v>
      </c>
      <c r="G1" s="15"/>
      <c r="H1" s="15" t="str">
        <f>Playlist!I5</f>
        <v>Completed</v>
      </c>
      <c r="I1" s="15"/>
      <c r="J1" s="15" t="s">
        <v>103</v>
      </c>
      <c r="K1" s="15"/>
      <c r="L1" s="15" t="s">
        <v>92</v>
      </c>
      <c r="M1" s="15"/>
      <c r="N1" s="7" t="s">
        <v>92</v>
      </c>
      <c r="O1" s="14" t="s">
        <v>104</v>
      </c>
    </row>
    <row r="2" spans="1:15" ht="36.75" customHeight="1" x14ac:dyDescent="0.35">
      <c r="A2" s="17"/>
      <c r="B2" s="8" t="s">
        <v>96</v>
      </c>
      <c r="C2" s="8" t="s">
        <v>91</v>
      </c>
      <c r="D2" s="8" t="s">
        <v>96</v>
      </c>
      <c r="E2" s="8" t="s">
        <v>91</v>
      </c>
      <c r="F2" s="8" t="s">
        <v>96</v>
      </c>
      <c r="G2" s="8" t="s">
        <v>91</v>
      </c>
      <c r="H2" s="8" t="s">
        <v>96</v>
      </c>
      <c r="I2" s="8" t="s">
        <v>91</v>
      </c>
      <c r="J2" s="8" t="s">
        <v>96</v>
      </c>
      <c r="K2" s="8" t="s">
        <v>91</v>
      </c>
      <c r="L2" s="8" t="s">
        <v>96</v>
      </c>
      <c r="M2" s="8" t="s">
        <v>91</v>
      </c>
      <c r="N2" s="9" t="s">
        <v>100</v>
      </c>
      <c r="O2" s="14"/>
    </row>
    <row r="3" spans="1:15" ht="36.75" customHeight="1" x14ac:dyDescent="0.35">
      <c r="A3" s="10" t="str">
        <f>HYPERLINK(Playlist!C2, Playlist!B2)</f>
        <v>Python</v>
      </c>
      <c r="B3" s="11">
        <f ca="1">COUNTIF(INDIRECT("'"&amp;$A3&amp;"'!$D:$D"),B$1)</f>
        <v>52</v>
      </c>
      <c r="C3" s="11">
        <f ca="1">SUMIF(INDIRECT("'"&amp;$A3&amp;"'!$D:$D"),B$1,INDIRECT("'"&amp;$A3&amp;"'!$C:$C"))</f>
        <v>708.5</v>
      </c>
      <c r="D3" s="11">
        <f ca="1">COUNTIF(INDIRECT("'"&amp;$A3&amp;"'!$D:$D"),D$1)</f>
        <v>0</v>
      </c>
      <c r="E3" s="11">
        <f ca="1">SUMIF(INDIRECT("'"&amp;$A3&amp;"'!$D:$D"),D$1,INDIRECT("'"&amp;$A3&amp;"'!$C:$C"))</f>
        <v>0</v>
      </c>
      <c r="F3" s="11">
        <f ca="1">COUNTIF(INDIRECT("'"&amp;$A3&amp;"'!$D:$D"),F$1)</f>
        <v>0</v>
      </c>
      <c r="G3" s="11">
        <f ca="1">SUMIF(INDIRECT("'"&amp;$A3&amp;"'!$D:$D"),F$1,INDIRECT("'"&amp;$A3&amp;"'!$C:$C"))</f>
        <v>0</v>
      </c>
      <c r="H3" s="11">
        <f ca="1">COUNTIF(INDIRECT("'"&amp;$A3&amp;"'!$D:$D"),H$1)</f>
        <v>0</v>
      </c>
      <c r="I3" s="11">
        <f ca="1">SUMIF(INDIRECT("'"&amp;$A3&amp;"'!$D:$D"),H$1,INDIRECT("'"&amp;$A3&amp;"'!$C:$C"))</f>
        <v>0</v>
      </c>
      <c r="J3" s="12">
        <f t="shared" ref="J3:J11" ca="1" si="0">SUM(B3,D3)</f>
        <v>52</v>
      </c>
      <c r="K3" s="12">
        <f t="shared" ref="K3:K11" ca="1" si="1">SUM(C3,E3)</f>
        <v>708.5</v>
      </c>
      <c r="L3" s="12">
        <f t="shared" ref="L3:L8" ca="1" si="2">SUM(B3,D3,F3,H3)</f>
        <v>52</v>
      </c>
      <c r="M3" s="12">
        <f t="shared" ref="M3:M11" ca="1" si="3">SUM(C3,E3,I3)</f>
        <v>708.5</v>
      </c>
      <c r="N3" s="12">
        <f ca="1">ROUND(M3/60,2)</f>
        <v>11.81</v>
      </c>
      <c r="O3" s="12">
        <f t="shared" ref="O3:O8" ca="1" si="4">ROUND(((H3+F3)/L3)*100,2)</f>
        <v>0</v>
      </c>
    </row>
    <row r="4" spans="1:15" ht="36.75" customHeight="1" x14ac:dyDescent="0.35">
      <c r="A4" s="10" t="str">
        <f>HYPERLINK(Playlist!C3, Playlist!B3)</f>
        <v>Stats</v>
      </c>
      <c r="B4" s="11">
        <f ca="1">COUNTIF(INDIRECT("'"&amp;$A4&amp;"'!$D:$D"),B$1)</f>
        <v>28</v>
      </c>
      <c r="C4" s="11">
        <f t="shared" ref="C4:C9" ca="1" si="5">SUMIF(INDIRECT("'"&amp;$A4&amp;"'!$D:$D"),B$1,INDIRECT("'"&amp;$A4&amp;"'!$C:$C"))</f>
        <v>282.2</v>
      </c>
      <c r="D4" s="11">
        <f t="shared" ref="D4:D9" ca="1" si="6">COUNTIF(INDIRECT("'"&amp;$A4&amp;"'!$D:$D"),D$1)</f>
        <v>0</v>
      </c>
      <c r="E4" s="11">
        <f t="shared" ref="E4:E9" ca="1" si="7">SUMIF(INDIRECT("'"&amp;$A4&amp;"'!$D:$D"),D$1,INDIRECT("'"&amp;$A4&amp;"'!$C:$C"))</f>
        <v>0</v>
      </c>
      <c r="F4" s="11">
        <f t="shared" ref="F4:F9" ca="1" si="8">COUNTIF(INDIRECT("'"&amp;$A4&amp;"'!$D:$D"),F$1)</f>
        <v>0</v>
      </c>
      <c r="G4" s="11">
        <f t="shared" ref="G4:G9" ca="1" si="9">SUMIF(INDIRECT("'"&amp;$A4&amp;"'!$D:$D"),F$1,INDIRECT("'"&amp;$A4&amp;"'!$C:$C"))</f>
        <v>0</v>
      </c>
      <c r="H4" s="11">
        <f t="shared" ref="H4:H9" ca="1" si="10">COUNTIF(INDIRECT("'"&amp;$A4&amp;"'!$D:$D"),H$1)</f>
        <v>0</v>
      </c>
      <c r="I4" s="11">
        <f t="shared" ref="I4:I9" ca="1" si="11">SUMIF(INDIRECT("'"&amp;$A4&amp;"'!$D:$D"),H$1,INDIRECT("'"&amp;$A4&amp;"'!$C:$C"))</f>
        <v>0</v>
      </c>
      <c r="J4" s="12">
        <f t="shared" ca="1" si="0"/>
        <v>28</v>
      </c>
      <c r="K4" s="12">
        <f t="shared" ca="1" si="1"/>
        <v>282.2</v>
      </c>
      <c r="L4" s="12">
        <f t="shared" ca="1" si="2"/>
        <v>28</v>
      </c>
      <c r="M4" s="12">
        <f t="shared" ca="1" si="3"/>
        <v>282.2</v>
      </c>
      <c r="N4" s="12">
        <f t="shared" ref="N4:N8" ca="1" si="12">ROUND(M4/60,2)</f>
        <v>4.7</v>
      </c>
      <c r="O4" s="12">
        <f t="shared" ca="1" si="4"/>
        <v>0</v>
      </c>
    </row>
    <row r="5" spans="1:15" ht="36.75" customHeight="1" x14ac:dyDescent="0.35">
      <c r="A5" s="10" t="str">
        <f>HYPERLINK(Playlist!C4, Playlist!B4)</f>
        <v>Python EDA</v>
      </c>
      <c r="B5" s="11">
        <f t="shared" ref="B5:B9" ca="1" si="13">COUNTIF(INDIRECT("'"&amp;$A5&amp;"'!$D:$D"),B$1)</f>
        <v>13</v>
      </c>
      <c r="C5" s="11">
        <f t="shared" ca="1" si="5"/>
        <v>182.1</v>
      </c>
      <c r="D5" s="11">
        <f t="shared" ca="1" si="6"/>
        <v>0</v>
      </c>
      <c r="E5" s="11">
        <f t="shared" ca="1" si="7"/>
        <v>0</v>
      </c>
      <c r="F5" s="11">
        <f t="shared" ca="1" si="8"/>
        <v>0</v>
      </c>
      <c r="G5" s="11">
        <f t="shared" ca="1" si="9"/>
        <v>0</v>
      </c>
      <c r="H5" s="11">
        <f t="shared" ca="1" si="10"/>
        <v>0</v>
      </c>
      <c r="I5" s="11">
        <f t="shared" ca="1" si="11"/>
        <v>0</v>
      </c>
      <c r="J5" s="12">
        <f t="shared" ca="1" si="0"/>
        <v>13</v>
      </c>
      <c r="K5" s="12">
        <f t="shared" ca="1" si="1"/>
        <v>182.1</v>
      </c>
      <c r="L5" s="12">
        <f t="shared" ca="1" si="2"/>
        <v>13</v>
      </c>
      <c r="M5" s="12">
        <f t="shared" ca="1" si="3"/>
        <v>182.1</v>
      </c>
      <c r="N5" s="12">
        <f t="shared" ca="1" si="12"/>
        <v>3.04</v>
      </c>
      <c r="O5" s="12">
        <f t="shared" ca="1" si="4"/>
        <v>0</v>
      </c>
    </row>
    <row r="6" spans="1:15" ht="36.75" customHeight="1" x14ac:dyDescent="0.35">
      <c r="A6" s="10" t="str">
        <f>HYPERLINK(Playlist!C5, Playlist!B5)</f>
        <v>FE</v>
      </c>
      <c r="B6" s="11">
        <f t="shared" ca="1" si="13"/>
        <v>15</v>
      </c>
      <c r="C6" s="11">
        <f t="shared" ca="1" si="5"/>
        <v>757.8</v>
      </c>
      <c r="D6" s="11">
        <f t="shared" ca="1" si="6"/>
        <v>0</v>
      </c>
      <c r="E6" s="11">
        <f t="shared" ca="1" si="7"/>
        <v>0</v>
      </c>
      <c r="F6" s="11">
        <f t="shared" ca="1" si="8"/>
        <v>0</v>
      </c>
      <c r="G6" s="11">
        <f t="shared" ca="1" si="9"/>
        <v>0</v>
      </c>
      <c r="H6" s="11">
        <f t="shared" ca="1" si="10"/>
        <v>0</v>
      </c>
      <c r="I6" s="11">
        <f t="shared" ca="1" si="11"/>
        <v>0</v>
      </c>
      <c r="J6" s="12">
        <f t="shared" ca="1" si="0"/>
        <v>15</v>
      </c>
      <c r="K6" s="12">
        <f t="shared" ca="1" si="1"/>
        <v>757.8</v>
      </c>
      <c r="L6" s="12">
        <f t="shared" ca="1" si="2"/>
        <v>15</v>
      </c>
      <c r="M6" s="12">
        <f t="shared" ca="1" si="3"/>
        <v>757.8</v>
      </c>
      <c r="N6" s="12">
        <f t="shared" ref="N6" ca="1" si="14">ROUND(M6/60,2)</f>
        <v>12.63</v>
      </c>
      <c r="O6" s="12">
        <f t="shared" ca="1" si="4"/>
        <v>0</v>
      </c>
    </row>
    <row r="7" spans="1:15" ht="36.75" customHeight="1" x14ac:dyDescent="0.35">
      <c r="A7" s="10" t="str">
        <f>HYPERLINK(Playlist!C6, Playlist!B6)</f>
        <v>Basic Excel</v>
      </c>
      <c r="B7" s="11">
        <f t="shared" ca="1" si="13"/>
        <v>8</v>
      </c>
      <c r="C7" s="11">
        <f t="shared" ca="1" si="5"/>
        <v>224.29</v>
      </c>
      <c r="D7" s="11">
        <f t="shared" ca="1" si="6"/>
        <v>0</v>
      </c>
      <c r="E7" s="11">
        <f t="shared" ca="1" si="7"/>
        <v>0</v>
      </c>
      <c r="F7" s="11">
        <f t="shared" ca="1" si="8"/>
        <v>0</v>
      </c>
      <c r="G7" s="11">
        <f t="shared" ca="1" si="9"/>
        <v>0</v>
      </c>
      <c r="H7" s="11">
        <f t="shared" ca="1" si="10"/>
        <v>0</v>
      </c>
      <c r="I7" s="11">
        <f t="shared" ca="1" si="11"/>
        <v>0</v>
      </c>
      <c r="J7" s="12">
        <f t="shared" ca="1" si="0"/>
        <v>8</v>
      </c>
      <c r="K7" s="12">
        <f t="shared" ca="1" si="1"/>
        <v>224.29</v>
      </c>
      <c r="L7" s="12">
        <f t="shared" ca="1" si="2"/>
        <v>8</v>
      </c>
      <c r="M7" s="12">
        <f t="shared" ca="1" si="3"/>
        <v>224.29</v>
      </c>
      <c r="N7" s="12">
        <f t="shared" ca="1" si="12"/>
        <v>3.74</v>
      </c>
      <c r="O7" s="12">
        <f t="shared" ca="1" si="4"/>
        <v>0</v>
      </c>
    </row>
    <row r="8" spans="1:15" ht="36.75" customHeight="1" x14ac:dyDescent="0.35">
      <c r="A8" s="10" t="str">
        <f>HYPERLINK(Playlist!C7, Playlist!B7)</f>
        <v>Advanced Excel</v>
      </c>
      <c r="B8" s="11">
        <f t="shared" ca="1" si="13"/>
        <v>7</v>
      </c>
      <c r="C8" s="11">
        <f t="shared" ca="1" si="5"/>
        <v>314.33999999999997</v>
      </c>
      <c r="D8" s="11">
        <f t="shared" ca="1" si="6"/>
        <v>0</v>
      </c>
      <c r="E8" s="11">
        <f t="shared" ca="1" si="7"/>
        <v>0</v>
      </c>
      <c r="F8" s="11">
        <f t="shared" ca="1" si="8"/>
        <v>0</v>
      </c>
      <c r="G8" s="11">
        <f t="shared" ca="1" si="9"/>
        <v>0</v>
      </c>
      <c r="H8" s="11">
        <f t="shared" ca="1" si="10"/>
        <v>0</v>
      </c>
      <c r="I8" s="11">
        <f t="shared" ca="1" si="11"/>
        <v>0</v>
      </c>
      <c r="J8" s="12">
        <f t="shared" ca="1" si="0"/>
        <v>7</v>
      </c>
      <c r="K8" s="12">
        <f t="shared" ca="1" si="1"/>
        <v>314.33999999999997</v>
      </c>
      <c r="L8" s="12">
        <f t="shared" ca="1" si="2"/>
        <v>7</v>
      </c>
      <c r="M8" s="12">
        <f t="shared" ca="1" si="3"/>
        <v>314.33999999999997</v>
      </c>
      <c r="N8" s="12">
        <f t="shared" ca="1" si="12"/>
        <v>5.24</v>
      </c>
      <c r="O8" s="12">
        <f t="shared" ca="1" si="4"/>
        <v>0</v>
      </c>
    </row>
    <row r="9" spans="1:15" ht="36.75" customHeight="1" x14ac:dyDescent="0.35">
      <c r="A9" s="10" t="str">
        <f>HYPERLINK(Playlist!C8, Playlist!B8)</f>
        <v>SQL</v>
      </c>
      <c r="B9" s="11">
        <f t="shared" ca="1" si="13"/>
        <v>1</v>
      </c>
      <c r="C9" s="11">
        <f t="shared" ca="1" si="5"/>
        <v>300.39999999999998</v>
      </c>
      <c r="D9" s="11">
        <f t="shared" ca="1" si="6"/>
        <v>0</v>
      </c>
      <c r="E9" s="11">
        <f t="shared" ca="1" si="7"/>
        <v>0</v>
      </c>
      <c r="F9" s="11">
        <f t="shared" ca="1" si="8"/>
        <v>0</v>
      </c>
      <c r="G9" s="11">
        <f t="shared" ca="1" si="9"/>
        <v>0</v>
      </c>
      <c r="H9" s="11">
        <f t="shared" ca="1" si="10"/>
        <v>0</v>
      </c>
      <c r="I9" s="11">
        <f t="shared" ca="1" si="11"/>
        <v>0</v>
      </c>
      <c r="J9" s="12">
        <f t="shared" ca="1" si="0"/>
        <v>1</v>
      </c>
      <c r="K9" s="12">
        <f t="shared" ca="1" si="1"/>
        <v>300.39999999999998</v>
      </c>
      <c r="L9" s="12">
        <f ca="1">SUM(B9,D9,F9,H9)</f>
        <v>1</v>
      </c>
      <c r="M9" s="12">
        <f t="shared" ca="1" si="3"/>
        <v>300.39999999999998</v>
      </c>
      <c r="N9" s="12">
        <f ca="1">ROUND(M9/60,2)</f>
        <v>5.01</v>
      </c>
      <c r="O9" s="12">
        <f ca="1">ROUND(((H9+F9)/L9)*100,2)</f>
        <v>0</v>
      </c>
    </row>
    <row r="10" spans="1:15" ht="36.75" customHeight="1" x14ac:dyDescent="0.35">
      <c r="A10" s="10" t="str">
        <f>HYPERLINK(Playlist!C9, Playlist!B9)</f>
        <v>PowerBI</v>
      </c>
      <c r="B10" s="11">
        <f ca="1">COUNTIF(INDIRECT("'"&amp;$A10&amp;"'!$D:$D"),B$1)</f>
        <v>1</v>
      </c>
      <c r="C10" s="11">
        <f ca="1">SUMIF(INDIRECT("'"&amp;$A10&amp;"'!$D:$D"),B$1,INDIRECT("'"&amp;$A10&amp;"'!$C:$C"))</f>
        <v>300</v>
      </c>
      <c r="D10" s="11">
        <f ca="1">COUNTIF(INDIRECT("'"&amp;$A10&amp;"'!$D:$D"),D$1)</f>
        <v>0</v>
      </c>
      <c r="E10" s="11">
        <f ca="1">SUMIF(INDIRECT("'"&amp;$A10&amp;"'!$D:$D"),D$1,INDIRECT("'"&amp;$A10&amp;"'!$C:$C"))</f>
        <v>0</v>
      </c>
      <c r="F10" s="11">
        <f ca="1">COUNTIF(INDIRECT("'"&amp;$A10&amp;"'!$D:$D"),F$1)</f>
        <v>0</v>
      </c>
      <c r="G10" s="11">
        <f ca="1">SUMIF(INDIRECT("'"&amp;$A10&amp;"'!$D:$D"),F$1,INDIRECT("'"&amp;$A10&amp;"'!$C:$C"))</f>
        <v>0</v>
      </c>
      <c r="H10" s="11">
        <f ca="1">COUNTIF(INDIRECT("'"&amp;$A10&amp;"'!$D:$D"),H$1)</f>
        <v>0</v>
      </c>
      <c r="I10" s="11">
        <f ca="1">SUMIF(INDIRECT("'"&amp;$A10&amp;"'!$D:$D"),H$1,INDIRECT("'"&amp;$A10&amp;"'!$C:$C"))</f>
        <v>0</v>
      </c>
      <c r="J10" s="12">
        <f t="shared" ca="1" si="0"/>
        <v>1</v>
      </c>
      <c r="K10" s="12">
        <f t="shared" ca="1" si="1"/>
        <v>300</v>
      </c>
      <c r="L10" s="12">
        <f ca="1">SUM(B10,D10,F10,H10)</f>
        <v>1</v>
      </c>
      <c r="M10" s="12">
        <f t="shared" ca="1" si="3"/>
        <v>300</v>
      </c>
      <c r="N10" s="12">
        <f ca="1">ROUND(M10/60,2)</f>
        <v>5</v>
      </c>
      <c r="O10" s="12">
        <f ca="1">ROUND(((H10+F10)/L10)*100,2)</f>
        <v>0</v>
      </c>
    </row>
    <row r="11" spans="1:15" ht="36.75" customHeight="1" x14ac:dyDescent="0.35">
      <c r="A11" s="10" t="str">
        <f>HYPERLINK(Playlist!C10, Playlist!B10)</f>
        <v>Tableau</v>
      </c>
      <c r="B11" s="11">
        <f ca="1">COUNTIF(INDIRECT("'"&amp;$A11&amp;"'!$D:$D"),B$1)</f>
        <v>1</v>
      </c>
      <c r="C11" s="11">
        <f ca="1">SUMIF(INDIRECT("'"&amp;$A11&amp;"'!$D:$D"),B$1,INDIRECT("'"&amp;$A11&amp;"'!$C:$C"))</f>
        <v>200</v>
      </c>
      <c r="D11" s="11">
        <f ca="1">COUNTIF(INDIRECT("'"&amp;$A11&amp;"'!$D:$D"),D$1)</f>
        <v>0</v>
      </c>
      <c r="E11" s="11">
        <f ca="1">SUMIF(INDIRECT("'"&amp;$A11&amp;"'!$D:$D"),D$1,INDIRECT("'"&amp;$A11&amp;"'!$C:$C"))</f>
        <v>0</v>
      </c>
      <c r="F11" s="11">
        <f ca="1">COUNTIF(INDIRECT("'"&amp;$A11&amp;"'!$D:$D"),F$1)</f>
        <v>0</v>
      </c>
      <c r="G11" s="11">
        <f ca="1">SUMIF(INDIRECT("'"&amp;$A11&amp;"'!$D:$D"),F$1,INDIRECT("'"&amp;$A11&amp;"'!$C:$C"))</f>
        <v>0</v>
      </c>
      <c r="H11" s="11">
        <f ca="1">COUNTIF(INDIRECT("'"&amp;$A11&amp;"'!$D:$D"),H$1)</f>
        <v>0</v>
      </c>
      <c r="I11" s="11">
        <f ca="1">SUMIF(INDIRECT("'"&amp;$A11&amp;"'!$D:$D"),H$1,INDIRECT("'"&amp;$A11&amp;"'!$C:$C"))</f>
        <v>0</v>
      </c>
      <c r="J11" s="12">
        <f t="shared" ca="1" si="0"/>
        <v>1</v>
      </c>
      <c r="K11" s="12">
        <f t="shared" ca="1" si="1"/>
        <v>200</v>
      </c>
      <c r="L11" s="12">
        <f ca="1">SUM(B11,D11,F11,H11)</f>
        <v>1</v>
      </c>
      <c r="M11" s="12">
        <f t="shared" ca="1" si="3"/>
        <v>200</v>
      </c>
      <c r="N11" s="12">
        <f ca="1">ROUND(M11/60,2)</f>
        <v>3.33</v>
      </c>
      <c r="O11" s="12">
        <f t="shared" ref="O11:O12" ca="1" si="15">ROUND(((H11+F11)/L11)*100,2)</f>
        <v>0</v>
      </c>
    </row>
    <row r="12" spans="1:15" ht="36.75" customHeight="1" x14ac:dyDescent="0.35">
      <c r="A12" s="8" t="s">
        <v>92</v>
      </c>
      <c r="B12" s="8">
        <f ca="1">SUM(B3:B11)</f>
        <v>126</v>
      </c>
      <c r="C12" s="8">
        <f t="shared" ref="C12:N12" ca="1" si="16">SUM(C3:C11)</f>
        <v>3269.63</v>
      </c>
      <c r="D12" s="8">
        <f t="shared" ca="1" si="16"/>
        <v>0</v>
      </c>
      <c r="E12" s="8">
        <f t="shared" ca="1" si="16"/>
        <v>0</v>
      </c>
      <c r="F12" s="8">
        <f t="shared" ca="1" si="16"/>
        <v>0</v>
      </c>
      <c r="G12" s="8">
        <f t="shared" ca="1" si="16"/>
        <v>0</v>
      </c>
      <c r="H12" s="8">
        <f t="shared" ca="1" si="16"/>
        <v>0</v>
      </c>
      <c r="I12" s="8">
        <f t="shared" ca="1" si="16"/>
        <v>0</v>
      </c>
      <c r="J12" s="8">
        <f t="shared" ca="1" si="16"/>
        <v>126</v>
      </c>
      <c r="K12" s="8">
        <f t="shared" ca="1" si="16"/>
        <v>3269.63</v>
      </c>
      <c r="L12" s="8">
        <f t="shared" ca="1" si="16"/>
        <v>126</v>
      </c>
      <c r="M12" s="8">
        <f t="shared" ca="1" si="16"/>
        <v>3269.63</v>
      </c>
      <c r="N12" s="8">
        <f t="shared" ca="1" si="16"/>
        <v>54.5</v>
      </c>
      <c r="O12" s="12">
        <f t="shared" ca="1" si="15"/>
        <v>0</v>
      </c>
    </row>
    <row r="14" spans="1:15" ht="36.75" customHeight="1" x14ac:dyDescent="0.35">
      <c r="B14" s="13"/>
    </row>
  </sheetData>
  <mergeCells count="8">
    <mergeCell ref="O1:O2"/>
    <mergeCell ref="F1:G1"/>
    <mergeCell ref="A1:A2"/>
    <mergeCell ref="B1:C1"/>
    <mergeCell ref="L1:M1"/>
    <mergeCell ref="D1:E1"/>
    <mergeCell ref="H1:I1"/>
    <mergeCell ref="J1:K1"/>
  </mergeCells>
  <conditionalFormatting sqref="B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2">
    <cfRule type="dataBar" priority="1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{D9B0F908-DC9D-4B71-9901-B6D166505794}</x14:id>
        </ext>
      </extLst>
    </cfRule>
  </conditionalFormatting>
  <conditionalFormatting sqref="B3:B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C3:H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0F908-DC9D-4B71-9901-B6D16650579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O3:O12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30" zoomScaleNormal="130" workbookViewId="0">
      <selection activeCell="F9" sqref="F9"/>
    </sheetView>
  </sheetViews>
  <sheetFormatPr defaultRowHeight="15" x14ac:dyDescent="0.25"/>
  <cols>
    <col min="1" max="1" width="5.42578125" bestFit="1" customWidth="1"/>
    <col min="2" max="2" width="91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HYPERLINK(Playlist!C2,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4</v>
      </c>
      <c r="C2" s="2">
        <v>29.2</v>
      </c>
      <c r="D2" s="2" t="s">
        <v>102</v>
      </c>
    </row>
    <row r="3" spans="1:4" x14ac:dyDescent="0.25">
      <c r="A3" s="2">
        <v>2</v>
      </c>
      <c r="B3" s="2" t="s">
        <v>5</v>
      </c>
      <c r="C3" s="2">
        <v>19.100000000000001</v>
      </c>
      <c r="D3" s="2" t="s">
        <v>102</v>
      </c>
    </row>
    <row r="4" spans="1:4" x14ac:dyDescent="0.25">
      <c r="A4" s="2">
        <v>3</v>
      </c>
      <c r="B4" s="2" t="s">
        <v>6</v>
      </c>
      <c r="C4" s="2">
        <v>5.2</v>
      </c>
      <c r="D4" s="2" t="s">
        <v>102</v>
      </c>
    </row>
    <row r="5" spans="1:4" x14ac:dyDescent="0.25">
      <c r="A5" s="2">
        <v>4</v>
      </c>
      <c r="B5" s="2" t="s">
        <v>7</v>
      </c>
      <c r="C5" s="2">
        <v>21.8</v>
      </c>
      <c r="D5" s="2" t="s">
        <v>102</v>
      </c>
    </row>
    <row r="6" spans="1:4" x14ac:dyDescent="0.25">
      <c r="A6" s="2">
        <v>5</v>
      </c>
      <c r="B6" s="2" t="s">
        <v>8</v>
      </c>
      <c r="C6" s="2">
        <v>16.100000000000001</v>
      </c>
      <c r="D6" s="2" t="s">
        <v>102</v>
      </c>
    </row>
    <row r="7" spans="1:4" x14ac:dyDescent="0.25">
      <c r="A7" s="2">
        <v>6</v>
      </c>
      <c r="B7" s="2" t="s">
        <v>9</v>
      </c>
      <c r="C7" s="2">
        <v>26.7</v>
      </c>
      <c r="D7" s="2" t="s">
        <v>102</v>
      </c>
    </row>
    <row r="8" spans="1:4" x14ac:dyDescent="0.25">
      <c r="A8" s="2">
        <v>7</v>
      </c>
      <c r="B8" s="2" t="s">
        <v>10</v>
      </c>
      <c r="C8" s="2">
        <v>16.8</v>
      </c>
      <c r="D8" s="2" t="s">
        <v>102</v>
      </c>
    </row>
    <row r="9" spans="1:4" x14ac:dyDescent="0.25">
      <c r="A9" s="2">
        <v>8</v>
      </c>
      <c r="B9" s="2" t="s">
        <v>11</v>
      </c>
      <c r="C9" s="2">
        <v>29.5</v>
      </c>
      <c r="D9" s="2" t="s">
        <v>102</v>
      </c>
    </row>
    <row r="10" spans="1:4" x14ac:dyDescent="0.25">
      <c r="A10" s="2">
        <v>9</v>
      </c>
      <c r="B10" s="2" t="s">
        <v>12</v>
      </c>
      <c r="C10" s="2">
        <v>19.5</v>
      </c>
      <c r="D10" s="2" t="s">
        <v>102</v>
      </c>
    </row>
    <row r="11" spans="1:4" x14ac:dyDescent="0.25">
      <c r="A11" s="2">
        <v>10</v>
      </c>
      <c r="B11" s="2" t="s">
        <v>13</v>
      </c>
      <c r="C11" s="2">
        <v>25.9</v>
      </c>
      <c r="D11" s="2" t="s">
        <v>102</v>
      </c>
    </row>
    <row r="12" spans="1:4" x14ac:dyDescent="0.25">
      <c r="A12" s="2">
        <v>11</v>
      </c>
      <c r="B12" s="2" t="s">
        <v>14</v>
      </c>
      <c r="C12" s="2">
        <v>21.7</v>
      </c>
      <c r="D12" s="2" t="s">
        <v>102</v>
      </c>
    </row>
    <row r="13" spans="1:4" x14ac:dyDescent="0.25">
      <c r="A13" s="2">
        <v>12</v>
      </c>
      <c r="B13" s="2" t="s">
        <v>15</v>
      </c>
      <c r="C13" s="2">
        <v>10.9</v>
      </c>
      <c r="D13" s="2" t="s">
        <v>102</v>
      </c>
    </row>
    <row r="14" spans="1:4" x14ac:dyDescent="0.25">
      <c r="A14" s="2">
        <v>13</v>
      </c>
      <c r="B14" s="2" t="s">
        <v>16</v>
      </c>
      <c r="C14" s="2">
        <v>10.1</v>
      </c>
      <c r="D14" s="2" t="s">
        <v>102</v>
      </c>
    </row>
    <row r="15" spans="1:4" x14ac:dyDescent="0.25">
      <c r="A15" s="2">
        <v>14</v>
      </c>
      <c r="B15" s="2" t="s">
        <v>17</v>
      </c>
      <c r="C15" s="2">
        <v>31.8</v>
      </c>
      <c r="D15" s="2" t="s">
        <v>102</v>
      </c>
    </row>
    <row r="16" spans="1:4" x14ac:dyDescent="0.25">
      <c r="A16" s="2">
        <v>15</v>
      </c>
      <c r="B16" s="2" t="s">
        <v>18</v>
      </c>
      <c r="C16" s="2">
        <v>13.7</v>
      </c>
      <c r="D16" s="2" t="s">
        <v>102</v>
      </c>
    </row>
    <row r="17" spans="1:4" x14ac:dyDescent="0.25">
      <c r="A17" s="2">
        <v>16</v>
      </c>
      <c r="B17" s="2" t="s">
        <v>19</v>
      </c>
      <c r="C17" s="2">
        <v>6.1</v>
      </c>
      <c r="D17" s="2" t="s">
        <v>102</v>
      </c>
    </row>
    <row r="18" spans="1:4" x14ac:dyDescent="0.25">
      <c r="A18" s="2">
        <v>17</v>
      </c>
      <c r="B18" s="2" t="s">
        <v>20</v>
      </c>
      <c r="C18" s="2">
        <v>4.8</v>
      </c>
      <c r="D18" s="2" t="s">
        <v>102</v>
      </c>
    </row>
    <row r="19" spans="1:4" x14ac:dyDescent="0.25">
      <c r="A19" s="2">
        <v>18</v>
      </c>
      <c r="B19" s="2" t="s">
        <v>21</v>
      </c>
      <c r="C19" s="2">
        <v>4</v>
      </c>
      <c r="D19" s="2" t="s">
        <v>102</v>
      </c>
    </row>
    <row r="20" spans="1:4" x14ac:dyDescent="0.25">
      <c r="A20" s="2">
        <v>19</v>
      </c>
      <c r="B20" s="2" t="s">
        <v>22</v>
      </c>
      <c r="C20" s="2">
        <v>8.1</v>
      </c>
      <c r="D20" s="2" t="s">
        <v>102</v>
      </c>
    </row>
    <row r="21" spans="1:4" x14ac:dyDescent="0.25">
      <c r="A21" s="2">
        <v>20</v>
      </c>
      <c r="B21" s="2" t="s">
        <v>23</v>
      </c>
      <c r="C21" s="2">
        <v>10.4</v>
      </c>
      <c r="D21" s="2" t="s">
        <v>102</v>
      </c>
    </row>
    <row r="22" spans="1:4" x14ac:dyDescent="0.25">
      <c r="A22" s="2">
        <v>21</v>
      </c>
      <c r="B22" s="2" t="s">
        <v>24</v>
      </c>
      <c r="C22" s="2">
        <v>12</v>
      </c>
      <c r="D22" s="2" t="s">
        <v>102</v>
      </c>
    </row>
    <row r="23" spans="1:4" x14ac:dyDescent="0.25">
      <c r="A23" s="2">
        <v>22</v>
      </c>
      <c r="B23" s="2" t="s">
        <v>25</v>
      </c>
      <c r="C23" s="2">
        <v>5</v>
      </c>
      <c r="D23" s="2" t="s">
        <v>102</v>
      </c>
    </row>
    <row r="24" spans="1:4" x14ac:dyDescent="0.25">
      <c r="A24" s="2">
        <v>23</v>
      </c>
      <c r="B24" s="2" t="s">
        <v>26</v>
      </c>
      <c r="C24" s="2">
        <v>14.5</v>
      </c>
      <c r="D24" s="2" t="s">
        <v>102</v>
      </c>
    </row>
    <row r="25" spans="1:4" x14ac:dyDescent="0.25">
      <c r="A25" s="2">
        <v>24</v>
      </c>
      <c r="B25" s="2" t="s">
        <v>27</v>
      </c>
      <c r="C25" s="2">
        <v>20.5</v>
      </c>
      <c r="D25" s="2" t="s">
        <v>102</v>
      </c>
    </row>
    <row r="26" spans="1:4" x14ac:dyDescent="0.25">
      <c r="A26" s="2">
        <v>25</v>
      </c>
      <c r="B26" s="2" t="s">
        <v>28</v>
      </c>
      <c r="C26" s="2">
        <v>9</v>
      </c>
      <c r="D26" s="2" t="s">
        <v>102</v>
      </c>
    </row>
    <row r="27" spans="1:4" x14ac:dyDescent="0.25">
      <c r="A27" s="2">
        <v>26</v>
      </c>
      <c r="B27" s="2" t="s">
        <v>29</v>
      </c>
      <c r="C27" s="2">
        <v>11.7</v>
      </c>
      <c r="D27" s="2" t="s">
        <v>102</v>
      </c>
    </row>
    <row r="28" spans="1:4" x14ac:dyDescent="0.25">
      <c r="A28" s="2">
        <v>27</v>
      </c>
      <c r="B28" s="2" t="s">
        <v>30</v>
      </c>
      <c r="C28" s="2">
        <v>10.1</v>
      </c>
      <c r="D28" s="2" t="s">
        <v>102</v>
      </c>
    </row>
    <row r="29" spans="1:4" x14ac:dyDescent="0.25">
      <c r="A29" s="2">
        <v>28</v>
      </c>
      <c r="B29" s="2" t="s">
        <v>31</v>
      </c>
      <c r="C29" s="2">
        <v>6.1</v>
      </c>
      <c r="D29" s="2" t="s">
        <v>102</v>
      </c>
    </row>
    <row r="30" spans="1:4" x14ac:dyDescent="0.25">
      <c r="A30" s="2">
        <v>29</v>
      </c>
      <c r="B30" s="2" t="s">
        <v>32</v>
      </c>
      <c r="C30" s="2">
        <v>16.3</v>
      </c>
      <c r="D30" s="2" t="s">
        <v>102</v>
      </c>
    </row>
    <row r="31" spans="1:4" x14ac:dyDescent="0.25">
      <c r="A31" s="2">
        <v>30</v>
      </c>
      <c r="B31" s="2" t="s">
        <v>33</v>
      </c>
      <c r="C31" s="2">
        <v>17</v>
      </c>
      <c r="D31" s="2" t="s">
        <v>102</v>
      </c>
    </row>
    <row r="32" spans="1:4" x14ac:dyDescent="0.25">
      <c r="A32" s="2">
        <v>31</v>
      </c>
      <c r="B32" s="2" t="s">
        <v>34</v>
      </c>
      <c r="C32" s="2">
        <v>6.9</v>
      </c>
      <c r="D32" s="2" t="s">
        <v>102</v>
      </c>
    </row>
    <row r="33" spans="1:4" x14ac:dyDescent="0.25">
      <c r="A33" s="2">
        <v>32</v>
      </c>
      <c r="B33" s="2" t="s">
        <v>35</v>
      </c>
      <c r="C33" s="2">
        <v>5.5</v>
      </c>
      <c r="D33" s="2" t="s">
        <v>102</v>
      </c>
    </row>
    <row r="34" spans="1:4" x14ac:dyDescent="0.25">
      <c r="A34" s="2">
        <v>33</v>
      </c>
      <c r="B34" s="2" t="s">
        <v>36</v>
      </c>
      <c r="C34" s="2">
        <v>12.8</v>
      </c>
      <c r="D34" s="2" t="s">
        <v>102</v>
      </c>
    </row>
    <row r="35" spans="1:4" x14ac:dyDescent="0.25">
      <c r="A35" s="2">
        <v>34</v>
      </c>
      <c r="B35" s="2" t="s">
        <v>37</v>
      </c>
      <c r="C35" s="2">
        <v>12.1</v>
      </c>
      <c r="D35" s="2" t="s">
        <v>102</v>
      </c>
    </row>
    <row r="36" spans="1:4" x14ac:dyDescent="0.25">
      <c r="A36" s="2">
        <v>35</v>
      </c>
      <c r="B36" s="2" t="s">
        <v>38</v>
      </c>
      <c r="C36" s="2">
        <v>9.8000000000000007</v>
      </c>
      <c r="D36" s="2" t="s">
        <v>102</v>
      </c>
    </row>
    <row r="37" spans="1:4" x14ac:dyDescent="0.25">
      <c r="A37" s="2">
        <v>36</v>
      </c>
      <c r="B37" s="2" t="s">
        <v>39</v>
      </c>
      <c r="C37" s="2">
        <v>9.4</v>
      </c>
      <c r="D37" s="2" t="s">
        <v>102</v>
      </c>
    </row>
    <row r="38" spans="1:4" x14ac:dyDescent="0.25">
      <c r="A38" s="2">
        <v>37</v>
      </c>
      <c r="B38" s="2" t="s">
        <v>40</v>
      </c>
      <c r="C38" s="2">
        <v>9.6999999999999993</v>
      </c>
      <c r="D38" s="2" t="s">
        <v>102</v>
      </c>
    </row>
    <row r="39" spans="1:4" x14ac:dyDescent="0.25">
      <c r="A39" s="2">
        <v>38</v>
      </c>
      <c r="B39" s="2" t="s">
        <v>41</v>
      </c>
      <c r="C39" s="2">
        <v>18.5</v>
      </c>
      <c r="D39" s="2" t="s">
        <v>102</v>
      </c>
    </row>
    <row r="40" spans="1:4" x14ac:dyDescent="0.25">
      <c r="A40" s="2">
        <v>39</v>
      </c>
      <c r="B40" s="2" t="s">
        <v>42</v>
      </c>
      <c r="C40" s="2">
        <v>23.5</v>
      </c>
      <c r="D40" s="2" t="s">
        <v>102</v>
      </c>
    </row>
    <row r="41" spans="1:4" x14ac:dyDescent="0.25">
      <c r="A41" s="2">
        <v>40</v>
      </c>
      <c r="B41" s="2" t="s">
        <v>43</v>
      </c>
      <c r="C41" s="2">
        <v>19.8</v>
      </c>
      <c r="D41" s="2" t="s">
        <v>102</v>
      </c>
    </row>
    <row r="42" spans="1:4" x14ac:dyDescent="0.25">
      <c r="A42" s="2">
        <v>41</v>
      </c>
      <c r="B42" s="2" t="s">
        <v>44</v>
      </c>
      <c r="C42" s="2">
        <v>14.2</v>
      </c>
      <c r="D42" s="2" t="s">
        <v>102</v>
      </c>
    </row>
    <row r="43" spans="1:4" x14ac:dyDescent="0.25">
      <c r="A43" s="2">
        <v>42</v>
      </c>
      <c r="B43" s="2" t="s">
        <v>45</v>
      </c>
      <c r="C43" s="2">
        <v>13.9</v>
      </c>
      <c r="D43" s="2" t="s">
        <v>102</v>
      </c>
    </row>
    <row r="44" spans="1:4" x14ac:dyDescent="0.25">
      <c r="A44" s="2">
        <v>43</v>
      </c>
      <c r="B44" s="2" t="s">
        <v>46</v>
      </c>
      <c r="C44" s="2">
        <v>8.1</v>
      </c>
      <c r="D44" s="2" t="s">
        <v>102</v>
      </c>
    </row>
    <row r="45" spans="1:4" x14ac:dyDescent="0.25">
      <c r="A45" s="2">
        <v>44</v>
      </c>
      <c r="B45" s="2" t="s">
        <v>47</v>
      </c>
      <c r="C45" s="2">
        <v>14.2</v>
      </c>
      <c r="D45" s="2" t="s">
        <v>102</v>
      </c>
    </row>
    <row r="46" spans="1:4" x14ac:dyDescent="0.25">
      <c r="A46" s="2">
        <v>45</v>
      </c>
      <c r="B46" s="2" t="s">
        <v>48</v>
      </c>
      <c r="C46" s="2">
        <v>6.8</v>
      </c>
      <c r="D46" s="2" t="s">
        <v>102</v>
      </c>
    </row>
    <row r="47" spans="1:4" x14ac:dyDescent="0.25">
      <c r="A47" s="2">
        <v>46</v>
      </c>
      <c r="B47" s="2" t="s">
        <v>49</v>
      </c>
      <c r="C47" s="2">
        <v>14.5</v>
      </c>
      <c r="D47" s="2" t="s">
        <v>102</v>
      </c>
    </row>
    <row r="48" spans="1:4" x14ac:dyDescent="0.25">
      <c r="A48" s="2">
        <v>47</v>
      </c>
      <c r="B48" s="2" t="s">
        <v>50</v>
      </c>
      <c r="C48" s="2">
        <v>8.9</v>
      </c>
      <c r="D48" s="2" t="s">
        <v>102</v>
      </c>
    </row>
    <row r="49" spans="1:4" x14ac:dyDescent="0.25">
      <c r="A49" s="2">
        <v>48</v>
      </c>
      <c r="B49" s="2" t="s">
        <v>51</v>
      </c>
      <c r="C49" s="2">
        <v>6.2</v>
      </c>
      <c r="D49" s="2" t="s">
        <v>102</v>
      </c>
    </row>
    <row r="50" spans="1:4" x14ac:dyDescent="0.25">
      <c r="A50" s="2">
        <v>49</v>
      </c>
      <c r="B50" s="2" t="s">
        <v>52</v>
      </c>
      <c r="C50" s="2">
        <v>9.1999999999999993</v>
      </c>
      <c r="D50" s="2" t="s">
        <v>102</v>
      </c>
    </row>
    <row r="51" spans="1:4" x14ac:dyDescent="0.25">
      <c r="A51" s="2">
        <v>50</v>
      </c>
      <c r="B51" s="2" t="s">
        <v>53</v>
      </c>
      <c r="C51" s="2">
        <v>12.3</v>
      </c>
      <c r="D51" s="2" t="s">
        <v>102</v>
      </c>
    </row>
    <row r="52" spans="1:4" x14ac:dyDescent="0.25">
      <c r="A52" s="2">
        <v>51</v>
      </c>
      <c r="B52" s="2" t="s">
        <v>54</v>
      </c>
      <c r="C52" s="2">
        <v>6.8</v>
      </c>
      <c r="D52" s="2" t="s">
        <v>102</v>
      </c>
    </row>
    <row r="53" spans="1:4" x14ac:dyDescent="0.25">
      <c r="A53" s="2">
        <v>52</v>
      </c>
      <c r="B53" s="2" t="s">
        <v>55</v>
      </c>
      <c r="C53" s="2">
        <v>11.8</v>
      </c>
      <c r="D53" s="2" t="s">
        <v>102</v>
      </c>
    </row>
    <row r="54" spans="1:4" x14ac:dyDescent="0.25">
      <c r="A54" s="1" t="s">
        <v>92</v>
      </c>
      <c r="B54" s="1"/>
      <c r="C54" s="1">
        <f>SUM(C2:C53)</f>
        <v>708.5</v>
      </c>
      <c r="D54" s="1">
        <f>COUNTIF(Python!D2:D53,Playlist!$I$5)</f>
        <v>0</v>
      </c>
    </row>
  </sheetData>
  <conditionalFormatting sqref="D55:D1048576 D1:D53">
    <cfRule type="containsText" dxfId="28" priority="4" operator="containsText" text="Start">
      <formula>NOT(ISERROR(SEARCH("Start",D1)))</formula>
    </cfRule>
    <cfRule type="containsText" dxfId="27" priority="5" operator="containsText" text="Completed">
      <formula>NOT(ISERROR(SEARCH("Completed",D1)))</formula>
    </cfRule>
    <cfRule type="containsText" dxfId="26" priority="6" operator="containsText" text="In Progress">
      <formula>NOT(ISERROR(SEARCH("In Progress",D1)))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_x000a_">
          <x14:formula1>
            <xm:f>Playlist!$I$2:$I$5</xm:f>
          </x14:formula1>
          <xm:sqref>D2:D53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30" zoomScaleNormal="130" workbookViewId="0">
      <selection activeCell="B35" sqref="B35"/>
    </sheetView>
  </sheetViews>
  <sheetFormatPr defaultRowHeight="15" x14ac:dyDescent="0.25"/>
  <cols>
    <col min="1" max="1" width="5.42578125" bestFit="1" customWidth="1"/>
    <col min="2" max="2" width="96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HYPERLINK(Playlist!C3,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56</v>
      </c>
      <c r="C2" s="2">
        <v>19.7</v>
      </c>
      <c r="D2" s="2" t="s">
        <v>102</v>
      </c>
    </row>
    <row r="3" spans="1:4" x14ac:dyDescent="0.25">
      <c r="A3" s="2">
        <v>2</v>
      </c>
      <c r="B3" s="2" t="s">
        <v>57</v>
      </c>
      <c r="C3" s="2">
        <v>10.5</v>
      </c>
      <c r="D3" s="2" t="s">
        <v>102</v>
      </c>
    </row>
    <row r="4" spans="1:4" x14ac:dyDescent="0.25">
      <c r="A4" s="2">
        <v>3</v>
      </c>
      <c r="B4" s="2" t="s">
        <v>58</v>
      </c>
      <c r="C4" s="2">
        <v>12.9</v>
      </c>
      <c r="D4" s="2" t="s">
        <v>102</v>
      </c>
    </row>
    <row r="5" spans="1:4" x14ac:dyDescent="0.25">
      <c r="A5" s="2">
        <v>4</v>
      </c>
      <c r="B5" s="2" t="s">
        <v>59</v>
      </c>
      <c r="C5" s="2">
        <v>11.8</v>
      </c>
      <c r="D5" s="2" t="s">
        <v>102</v>
      </c>
    </row>
    <row r="6" spans="1:4" x14ac:dyDescent="0.25">
      <c r="A6" s="2">
        <v>5</v>
      </c>
      <c r="B6" s="2" t="s">
        <v>60</v>
      </c>
      <c r="C6" s="2">
        <v>15.8</v>
      </c>
      <c r="D6" s="2" t="s">
        <v>102</v>
      </c>
    </row>
    <row r="7" spans="1:4" x14ac:dyDescent="0.25">
      <c r="A7" s="2">
        <v>6</v>
      </c>
      <c r="B7" s="2" t="s">
        <v>61</v>
      </c>
      <c r="C7" s="2">
        <v>12</v>
      </c>
      <c r="D7" s="2" t="s">
        <v>102</v>
      </c>
    </row>
    <row r="8" spans="1:4" x14ac:dyDescent="0.25">
      <c r="A8" s="2">
        <v>7</v>
      </c>
      <c r="B8" s="2" t="s">
        <v>62</v>
      </c>
      <c r="C8" s="2">
        <v>8.4</v>
      </c>
      <c r="D8" s="2" t="s">
        <v>102</v>
      </c>
    </row>
    <row r="9" spans="1:4" x14ac:dyDescent="0.25">
      <c r="A9" s="2">
        <v>8</v>
      </c>
      <c r="B9" s="2" t="s">
        <v>63</v>
      </c>
      <c r="C9" s="2">
        <v>9.5</v>
      </c>
      <c r="D9" s="2" t="s">
        <v>102</v>
      </c>
    </row>
    <row r="10" spans="1:4" x14ac:dyDescent="0.25">
      <c r="A10" s="2">
        <v>9</v>
      </c>
      <c r="B10" s="2" t="s">
        <v>64</v>
      </c>
      <c r="C10" s="2">
        <v>6.8</v>
      </c>
      <c r="D10" s="2" t="s">
        <v>102</v>
      </c>
    </row>
    <row r="11" spans="1:4" x14ac:dyDescent="0.25">
      <c r="A11" s="2">
        <v>10</v>
      </c>
      <c r="B11" s="2" t="s">
        <v>65</v>
      </c>
      <c r="C11" s="2">
        <v>5</v>
      </c>
      <c r="D11" s="2" t="s">
        <v>102</v>
      </c>
    </row>
    <row r="12" spans="1:4" x14ac:dyDescent="0.25">
      <c r="A12" s="2">
        <v>11</v>
      </c>
      <c r="B12" s="2" t="s">
        <v>66</v>
      </c>
      <c r="C12" s="2">
        <v>4.7</v>
      </c>
      <c r="D12" s="2" t="s">
        <v>102</v>
      </c>
    </row>
    <row r="13" spans="1:4" x14ac:dyDescent="0.25">
      <c r="A13" s="2">
        <v>12</v>
      </c>
      <c r="B13" s="2" t="s">
        <v>67</v>
      </c>
      <c r="C13" s="2">
        <v>4.7</v>
      </c>
      <c r="D13" s="2" t="s">
        <v>102</v>
      </c>
    </row>
    <row r="14" spans="1:4" x14ac:dyDescent="0.25">
      <c r="A14" s="2">
        <v>13</v>
      </c>
      <c r="B14" s="2" t="s">
        <v>68</v>
      </c>
      <c r="C14" s="2">
        <v>11.3</v>
      </c>
      <c r="D14" s="2" t="s">
        <v>102</v>
      </c>
    </row>
    <row r="15" spans="1:4" x14ac:dyDescent="0.25">
      <c r="A15" s="2">
        <v>14</v>
      </c>
      <c r="B15" s="2" t="s">
        <v>69</v>
      </c>
      <c r="C15" s="2">
        <v>11.1</v>
      </c>
      <c r="D15" s="2" t="s">
        <v>102</v>
      </c>
    </row>
    <row r="16" spans="1:4" x14ac:dyDescent="0.25">
      <c r="A16" s="2">
        <v>15</v>
      </c>
      <c r="B16" s="2" t="s">
        <v>70</v>
      </c>
      <c r="C16" s="2">
        <v>16.399999999999999</v>
      </c>
      <c r="D16" s="2" t="s">
        <v>102</v>
      </c>
    </row>
    <row r="17" spans="1:4" x14ac:dyDescent="0.25">
      <c r="A17" s="2">
        <v>16</v>
      </c>
      <c r="B17" s="2" t="s">
        <v>71</v>
      </c>
      <c r="C17" s="2">
        <v>12.9</v>
      </c>
      <c r="D17" s="2" t="s">
        <v>102</v>
      </c>
    </row>
    <row r="18" spans="1:4" x14ac:dyDescent="0.25">
      <c r="A18" s="2">
        <v>17</v>
      </c>
      <c r="B18" s="2" t="s">
        <v>72</v>
      </c>
      <c r="C18" s="2">
        <v>11.3</v>
      </c>
      <c r="D18" s="2" t="s">
        <v>102</v>
      </c>
    </row>
    <row r="19" spans="1:4" x14ac:dyDescent="0.25">
      <c r="A19" s="2">
        <v>18</v>
      </c>
      <c r="B19" s="2" t="s">
        <v>73</v>
      </c>
      <c r="C19" s="2">
        <v>6.8</v>
      </c>
      <c r="D19" s="2" t="s">
        <v>102</v>
      </c>
    </row>
    <row r="20" spans="1:4" x14ac:dyDescent="0.25">
      <c r="A20" s="2">
        <v>19</v>
      </c>
      <c r="B20" s="2" t="s">
        <v>74</v>
      </c>
      <c r="C20" s="2">
        <v>2</v>
      </c>
      <c r="D20" s="2" t="s">
        <v>102</v>
      </c>
    </row>
    <row r="21" spans="1:4" x14ac:dyDescent="0.25">
      <c r="A21" s="2">
        <v>20</v>
      </c>
      <c r="B21" s="2" t="s">
        <v>75</v>
      </c>
      <c r="C21" s="2">
        <v>2.2999999999999998</v>
      </c>
      <c r="D21" s="2" t="s">
        <v>102</v>
      </c>
    </row>
    <row r="22" spans="1:4" x14ac:dyDescent="0.25">
      <c r="A22" s="2">
        <v>21</v>
      </c>
      <c r="B22" s="2" t="s">
        <v>76</v>
      </c>
      <c r="C22" s="2">
        <v>14.8</v>
      </c>
      <c r="D22" s="2" t="s">
        <v>102</v>
      </c>
    </row>
    <row r="23" spans="1:4" x14ac:dyDescent="0.25">
      <c r="A23" s="2">
        <v>22</v>
      </c>
      <c r="B23" s="2" t="s">
        <v>77</v>
      </c>
      <c r="C23" s="2">
        <v>12.1</v>
      </c>
      <c r="D23" s="2" t="s">
        <v>102</v>
      </c>
    </row>
    <row r="24" spans="1:4" x14ac:dyDescent="0.25">
      <c r="A24" s="2">
        <v>23</v>
      </c>
      <c r="B24" s="2" t="s">
        <v>101</v>
      </c>
      <c r="C24" s="2">
        <v>1.1000000000000001</v>
      </c>
      <c r="D24" s="2" t="s">
        <v>102</v>
      </c>
    </row>
    <row r="25" spans="1:4" x14ac:dyDescent="0.25">
      <c r="A25" s="2">
        <v>24</v>
      </c>
      <c r="B25" s="2" t="s">
        <v>78</v>
      </c>
      <c r="C25" s="2">
        <v>16.2</v>
      </c>
      <c r="D25" s="2" t="s">
        <v>102</v>
      </c>
    </row>
    <row r="26" spans="1:4" x14ac:dyDescent="0.25">
      <c r="A26" s="2">
        <v>25</v>
      </c>
      <c r="B26" s="2" t="s">
        <v>79</v>
      </c>
      <c r="C26" s="2">
        <v>8.9</v>
      </c>
      <c r="D26" s="2" t="s">
        <v>102</v>
      </c>
    </row>
    <row r="27" spans="1:4" x14ac:dyDescent="0.25">
      <c r="A27" s="2">
        <v>26</v>
      </c>
      <c r="B27" s="2" t="s">
        <v>80</v>
      </c>
      <c r="C27" s="2">
        <v>10.9</v>
      </c>
      <c r="D27" s="2" t="s">
        <v>102</v>
      </c>
    </row>
    <row r="28" spans="1:4" x14ac:dyDescent="0.25">
      <c r="A28" s="2">
        <v>27</v>
      </c>
      <c r="B28" s="2" t="s">
        <v>81</v>
      </c>
      <c r="C28" s="2">
        <v>12.4</v>
      </c>
      <c r="D28" s="2" t="s">
        <v>102</v>
      </c>
    </row>
    <row r="29" spans="1:4" x14ac:dyDescent="0.25">
      <c r="A29" s="2">
        <v>28</v>
      </c>
      <c r="B29" s="2" t="s">
        <v>82</v>
      </c>
      <c r="C29" s="2">
        <v>9.9</v>
      </c>
      <c r="D29" s="2" t="s">
        <v>102</v>
      </c>
    </row>
    <row r="30" spans="1:4" x14ac:dyDescent="0.25">
      <c r="A30" s="1" t="s">
        <v>92</v>
      </c>
      <c r="B30" s="1"/>
      <c r="C30" s="1">
        <f>SUM(C2:C29)</f>
        <v>282.2</v>
      </c>
      <c r="D30" s="1">
        <f>COUNTIF(Stats!D2:D29,Playlist!$I$5)</f>
        <v>0</v>
      </c>
    </row>
  </sheetData>
  <conditionalFormatting sqref="D2:D29">
    <cfRule type="containsText" dxfId="25" priority="1" operator="containsText" text="Start">
      <formula>NOT(ISERROR(SEARCH("Start",D2)))</formula>
    </cfRule>
    <cfRule type="containsText" dxfId="24" priority="2" operator="containsText" text="Completed">
      <formula>NOT(ISERROR(SEARCH("Completed",D2)))</formula>
    </cfRule>
    <cfRule type="containsText" dxfId="23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30" zoomScaleNormal="130" workbookViewId="0">
      <selection activeCell="B26" sqref="B26"/>
    </sheetView>
  </sheetViews>
  <sheetFormatPr defaultRowHeight="15" x14ac:dyDescent="0.25"/>
  <cols>
    <col min="1" max="1" width="5.42578125" bestFit="1" customWidth="1"/>
    <col min="2" max="2" width="95.42578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HYPERLINK(Playlist!C4,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42</v>
      </c>
      <c r="C2" s="2">
        <v>23.28</v>
      </c>
      <c r="D2" s="2" t="s">
        <v>102</v>
      </c>
    </row>
    <row r="3" spans="1:4" x14ac:dyDescent="0.25">
      <c r="A3" s="2">
        <v>2</v>
      </c>
      <c r="B3" s="2" t="s">
        <v>43</v>
      </c>
      <c r="C3" s="2">
        <v>19.47</v>
      </c>
      <c r="D3" s="2" t="s">
        <v>102</v>
      </c>
    </row>
    <row r="4" spans="1:4" x14ac:dyDescent="0.25">
      <c r="A4" s="2">
        <v>3</v>
      </c>
      <c r="B4" s="2" t="s">
        <v>44</v>
      </c>
      <c r="C4" s="2">
        <v>14.11</v>
      </c>
      <c r="D4" s="2" t="s">
        <v>102</v>
      </c>
    </row>
    <row r="5" spans="1:4" x14ac:dyDescent="0.25">
      <c r="A5" s="2">
        <v>4</v>
      </c>
      <c r="B5" s="2" t="s">
        <v>45</v>
      </c>
      <c r="C5" s="2">
        <v>13.53</v>
      </c>
      <c r="D5" s="2" t="s">
        <v>102</v>
      </c>
    </row>
    <row r="6" spans="1:4" x14ac:dyDescent="0.25">
      <c r="A6" s="2">
        <v>5</v>
      </c>
      <c r="B6" s="2" t="s">
        <v>46</v>
      </c>
      <c r="C6" s="2">
        <v>8.02</v>
      </c>
      <c r="D6" s="2" t="s">
        <v>102</v>
      </c>
    </row>
    <row r="7" spans="1:4" x14ac:dyDescent="0.25">
      <c r="A7" s="2">
        <v>6</v>
      </c>
      <c r="B7" s="2" t="s">
        <v>89</v>
      </c>
      <c r="C7" s="2">
        <v>6.09</v>
      </c>
      <c r="D7" s="2" t="s">
        <v>102</v>
      </c>
    </row>
    <row r="8" spans="1:4" x14ac:dyDescent="0.25">
      <c r="A8" s="2">
        <v>7</v>
      </c>
      <c r="B8" s="2" t="s">
        <v>87</v>
      </c>
      <c r="C8" s="2">
        <v>14.38</v>
      </c>
      <c r="D8" s="2" t="s">
        <v>102</v>
      </c>
    </row>
    <row r="9" spans="1:4" x14ac:dyDescent="0.25">
      <c r="A9" s="2">
        <v>8</v>
      </c>
      <c r="B9" s="2" t="s">
        <v>125</v>
      </c>
      <c r="C9" s="2">
        <v>13.11</v>
      </c>
      <c r="D9" s="2" t="s">
        <v>102</v>
      </c>
    </row>
    <row r="10" spans="1:4" x14ac:dyDescent="0.25">
      <c r="A10" s="2">
        <v>9</v>
      </c>
      <c r="B10" s="2" t="s">
        <v>126</v>
      </c>
      <c r="C10" s="2">
        <v>12.53</v>
      </c>
      <c r="D10" s="2" t="s">
        <v>102</v>
      </c>
    </row>
    <row r="11" spans="1:4" x14ac:dyDescent="0.25">
      <c r="A11" s="2">
        <v>10</v>
      </c>
      <c r="B11" s="2" t="s">
        <v>88</v>
      </c>
      <c r="C11" s="2">
        <v>22.3</v>
      </c>
      <c r="D11" s="2" t="s">
        <v>102</v>
      </c>
    </row>
    <row r="12" spans="1:4" x14ac:dyDescent="0.25">
      <c r="A12" s="2">
        <v>11</v>
      </c>
      <c r="B12" s="2" t="s">
        <v>86</v>
      </c>
      <c r="C12" s="2">
        <v>18.329999999999998</v>
      </c>
      <c r="D12" s="2" t="s">
        <v>102</v>
      </c>
    </row>
    <row r="13" spans="1:4" x14ac:dyDescent="0.25">
      <c r="A13" s="2">
        <v>12</v>
      </c>
      <c r="B13" s="2" t="s">
        <v>127</v>
      </c>
      <c r="C13" s="2">
        <v>6.05</v>
      </c>
      <c r="D13" s="2" t="s">
        <v>102</v>
      </c>
    </row>
    <row r="14" spans="1:4" x14ac:dyDescent="0.25">
      <c r="A14" s="2">
        <v>13</v>
      </c>
      <c r="B14" s="2" t="s">
        <v>90</v>
      </c>
      <c r="C14" s="2">
        <v>10.9</v>
      </c>
      <c r="D14" s="2" t="s">
        <v>102</v>
      </c>
    </row>
    <row r="15" spans="1:4" x14ac:dyDescent="0.25">
      <c r="A15" s="1" t="s">
        <v>92</v>
      </c>
      <c r="B15" s="1"/>
      <c r="C15" s="1">
        <f>SUM(C2:C14)</f>
        <v>182.1</v>
      </c>
      <c r="D15" s="1">
        <f>COUNTIF('Python EDA'!D2:D14,Playlist!$I$5)</f>
        <v>0</v>
      </c>
    </row>
  </sheetData>
  <conditionalFormatting sqref="D2:D14">
    <cfRule type="containsText" dxfId="22" priority="1" operator="containsText" text="Start">
      <formula>NOT(ISERROR(SEARCH("Start",D2)))</formula>
    </cfRule>
    <cfRule type="containsText" dxfId="21" priority="2" operator="containsText" text="Completed">
      <formula>NOT(ISERROR(SEARCH("Completed",D2)))</formula>
    </cfRule>
    <cfRule type="containsText" dxfId="20" priority="3" operator="containsText" text="In Progress">
      <formula>NOT(ISERROR(SEARCH("In Progress",D2)))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30" zoomScaleNormal="130" workbookViewId="0">
      <selection activeCell="E22" sqref="E22"/>
    </sheetView>
  </sheetViews>
  <sheetFormatPr defaultRowHeight="15" x14ac:dyDescent="0.25"/>
  <cols>
    <col min="1" max="1" width="5.42578125" bestFit="1" customWidth="1"/>
    <col min="2" max="2" width="95.42578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HYPERLINK(Playlist!C5,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107</v>
      </c>
      <c r="C2" s="2">
        <v>12.5</v>
      </c>
      <c r="D2" s="2" t="s">
        <v>102</v>
      </c>
    </row>
    <row r="3" spans="1:4" x14ac:dyDescent="0.25">
      <c r="A3" s="2">
        <v>2</v>
      </c>
      <c r="B3" s="2" t="s">
        <v>108</v>
      </c>
      <c r="C3" s="2">
        <v>24.2</v>
      </c>
      <c r="D3" s="2" t="s">
        <v>102</v>
      </c>
    </row>
    <row r="4" spans="1:4" x14ac:dyDescent="0.25">
      <c r="A4" s="2">
        <v>3</v>
      </c>
      <c r="B4" s="2" t="s">
        <v>109</v>
      </c>
      <c r="C4" s="2">
        <v>8.1</v>
      </c>
      <c r="D4" s="2" t="s">
        <v>102</v>
      </c>
    </row>
    <row r="5" spans="1:4" x14ac:dyDescent="0.25">
      <c r="A5" s="2">
        <v>4</v>
      </c>
      <c r="B5" s="2" t="s">
        <v>110</v>
      </c>
      <c r="C5" s="2">
        <v>6.5</v>
      </c>
      <c r="D5" s="2" t="s">
        <v>102</v>
      </c>
    </row>
    <row r="6" spans="1:4" x14ac:dyDescent="0.25">
      <c r="A6" s="2">
        <v>5</v>
      </c>
      <c r="B6" s="2" t="s">
        <v>111</v>
      </c>
      <c r="C6" s="2">
        <v>11.5</v>
      </c>
      <c r="D6" s="2" t="s">
        <v>102</v>
      </c>
    </row>
    <row r="7" spans="1:4" x14ac:dyDescent="0.25">
      <c r="A7" s="2">
        <v>6</v>
      </c>
      <c r="B7" s="2" t="s">
        <v>112</v>
      </c>
      <c r="C7" s="2">
        <v>7.8</v>
      </c>
      <c r="D7" s="2" t="s">
        <v>102</v>
      </c>
    </row>
    <row r="8" spans="1:4" x14ac:dyDescent="0.25">
      <c r="A8" s="2">
        <v>7</v>
      </c>
      <c r="B8" s="2" t="s">
        <v>113</v>
      </c>
      <c r="C8" s="2">
        <v>92</v>
      </c>
      <c r="D8" s="2" t="s">
        <v>102</v>
      </c>
    </row>
    <row r="9" spans="1:4" x14ac:dyDescent="0.25">
      <c r="A9" s="2">
        <v>8</v>
      </c>
      <c r="B9" s="2" t="s">
        <v>114</v>
      </c>
      <c r="C9" s="2">
        <v>82.8</v>
      </c>
      <c r="D9" s="2" t="s">
        <v>102</v>
      </c>
    </row>
    <row r="10" spans="1:4" x14ac:dyDescent="0.25">
      <c r="A10" s="2">
        <v>9</v>
      </c>
      <c r="B10" s="2" t="s">
        <v>115</v>
      </c>
      <c r="C10" s="2">
        <v>111.6</v>
      </c>
      <c r="D10" s="2" t="s">
        <v>102</v>
      </c>
    </row>
    <row r="11" spans="1:4" x14ac:dyDescent="0.25">
      <c r="A11" s="2">
        <v>10</v>
      </c>
      <c r="B11" s="2" t="s">
        <v>116</v>
      </c>
      <c r="C11" s="2">
        <v>80.900000000000006</v>
      </c>
      <c r="D11" s="2" t="s">
        <v>102</v>
      </c>
    </row>
    <row r="12" spans="1:4" x14ac:dyDescent="0.25">
      <c r="A12" s="2">
        <v>11</v>
      </c>
      <c r="B12" s="2" t="s">
        <v>117</v>
      </c>
      <c r="C12" s="2">
        <v>17.7</v>
      </c>
      <c r="D12" s="2" t="s">
        <v>102</v>
      </c>
    </row>
    <row r="13" spans="1:4" x14ac:dyDescent="0.25">
      <c r="A13" s="2">
        <v>12</v>
      </c>
      <c r="B13" s="2" t="s">
        <v>118</v>
      </c>
      <c r="C13" s="2">
        <v>101.8</v>
      </c>
      <c r="D13" s="2" t="s">
        <v>102</v>
      </c>
    </row>
    <row r="14" spans="1:4" x14ac:dyDescent="0.25">
      <c r="A14" s="2">
        <v>13</v>
      </c>
      <c r="B14" s="2" t="s">
        <v>119</v>
      </c>
      <c r="C14" s="2">
        <v>80.099999999999994</v>
      </c>
      <c r="D14" s="2" t="s">
        <v>102</v>
      </c>
    </row>
    <row r="15" spans="1:4" x14ac:dyDescent="0.25">
      <c r="A15" s="2">
        <v>14</v>
      </c>
      <c r="B15" s="2" t="s">
        <v>120</v>
      </c>
      <c r="C15" s="2">
        <v>97.9</v>
      </c>
      <c r="D15" s="2" t="s">
        <v>102</v>
      </c>
    </row>
    <row r="16" spans="1:4" x14ac:dyDescent="0.25">
      <c r="A16" s="2">
        <v>15</v>
      </c>
      <c r="B16" s="2" t="s">
        <v>88</v>
      </c>
      <c r="C16" s="2">
        <v>22.4</v>
      </c>
      <c r="D16" s="2" t="s">
        <v>102</v>
      </c>
    </row>
    <row r="17" spans="1:4" x14ac:dyDescent="0.25">
      <c r="A17" s="1" t="s">
        <v>92</v>
      </c>
      <c r="B17" s="1"/>
      <c r="C17" s="1">
        <f>SUM(C2:C16)</f>
        <v>757.8</v>
      </c>
      <c r="D17" s="1">
        <f>COUNTIF(FE!D2:D16,Playlist!$I$5)</f>
        <v>0</v>
      </c>
    </row>
  </sheetData>
  <conditionalFormatting sqref="D2:D16">
    <cfRule type="containsText" dxfId="19" priority="1" operator="containsText" text="Start">
      <formula>NOT(ISERROR(SEARCH("Start",D2)))</formula>
    </cfRule>
    <cfRule type="containsText" dxfId="18" priority="2" operator="containsText" text="Completed">
      <formula>NOT(ISERROR(SEARCH("Completed",D2)))</formula>
    </cfRule>
    <cfRule type="containsText" dxfId="17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F12" sqref="F12"/>
    </sheetView>
  </sheetViews>
  <sheetFormatPr defaultRowHeight="15" x14ac:dyDescent="0.25"/>
  <cols>
    <col min="1" max="1" width="5.42578125" bestFit="1" customWidth="1"/>
    <col min="2" max="2" width="102.5703125" bestFit="1" customWidth="1"/>
    <col min="3" max="3" width="16.5703125" bestFit="1" customWidth="1"/>
    <col min="4" max="4" width="13.7109375" bestFit="1" customWidth="1"/>
  </cols>
  <sheetData>
    <row r="1" spans="1:4" x14ac:dyDescent="0.25">
      <c r="A1" s="5" t="str">
        <f>HYPERLINK(Playlist!C6,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129</v>
      </c>
      <c r="C2" s="2">
        <v>32.229999999999997</v>
      </c>
      <c r="D2" s="2" t="s">
        <v>102</v>
      </c>
    </row>
    <row r="3" spans="1:4" x14ac:dyDescent="0.25">
      <c r="A3" s="2">
        <v>2</v>
      </c>
      <c r="B3" s="2" t="s">
        <v>130</v>
      </c>
      <c r="C3" s="2">
        <v>36.380000000000003</v>
      </c>
      <c r="D3" s="2" t="s">
        <v>102</v>
      </c>
    </row>
    <row r="4" spans="1:4" x14ac:dyDescent="0.25">
      <c r="A4" s="2">
        <v>3</v>
      </c>
      <c r="B4" s="2" t="s">
        <v>131</v>
      </c>
      <c r="C4" s="2">
        <v>28.12</v>
      </c>
      <c r="D4" s="2" t="s">
        <v>102</v>
      </c>
    </row>
    <row r="5" spans="1:4" x14ac:dyDescent="0.25">
      <c r="A5" s="2">
        <v>4</v>
      </c>
      <c r="B5" s="2" t="s">
        <v>132</v>
      </c>
      <c r="C5" s="2">
        <v>29.05</v>
      </c>
      <c r="D5" s="2" t="s">
        <v>102</v>
      </c>
    </row>
    <row r="6" spans="1:4" x14ac:dyDescent="0.25">
      <c r="A6" s="2">
        <v>5</v>
      </c>
      <c r="B6" s="2" t="s">
        <v>133</v>
      </c>
      <c r="C6" s="2">
        <v>35.299999999999997</v>
      </c>
      <c r="D6" s="2" t="s">
        <v>102</v>
      </c>
    </row>
    <row r="7" spans="1:4" x14ac:dyDescent="0.25">
      <c r="A7" s="2">
        <v>6</v>
      </c>
      <c r="B7" s="2" t="s">
        <v>134</v>
      </c>
      <c r="C7" s="2">
        <v>26.32</v>
      </c>
      <c r="D7" s="2" t="s">
        <v>102</v>
      </c>
    </row>
    <row r="8" spans="1:4" x14ac:dyDescent="0.25">
      <c r="A8" s="2">
        <v>7</v>
      </c>
      <c r="B8" s="2" t="s">
        <v>135</v>
      </c>
      <c r="C8" s="2">
        <v>22.59</v>
      </c>
      <c r="D8" s="2" t="s">
        <v>102</v>
      </c>
    </row>
    <row r="9" spans="1:4" x14ac:dyDescent="0.25">
      <c r="A9" s="2">
        <v>8</v>
      </c>
      <c r="B9" s="2" t="s">
        <v>136</v>
      </c>
      <c r="C9" s="2">
        <v>14.3</v>
      </c>
      <c r="D9" s="2" t="s">
        <v>102</v>
      </c>
    </row>
    <row r="10" spans="1:4" x14ac:dyDescent="0.25">
      <c r="A10" s="1" t="s">
        <v>92</v>
      </c>
      <c r="B10" s="1"/>
      <c r="C10" s="1">
        <f>SUM(C2:C9)</f>
        <v>224.29</v>
      </c>
      <c r="D10" s="1">
        <f>COUNTIF(D2:D9,Playlist!$I$5)</f>
        <v>0</v>
      </c>
    </row>
  </sheetData>
  <conditionalFormatting sqref="D2:D9">
    <cfRule type="containsText" dxfId="16" priority="1" operator="containsText" text="Start">
      <formula>NOT(ISERROR(SEARCH("Start",D2)))</formula>
    </cfRule>
    <cfRule type="containsText" dxfId="15" priority="2" operator="containsText" text="Completed">
      <formula>NOT(ISERROR(SEARCH("Completed",D2)))</formula>
    </cfRule>
    <cfRule type="containsText" dxfId="14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30" zoomScaleNormal="130" workbookViewId="0">
      <selection activeCell="C2" sqref="C2:C8"/>
    </sheetView>
  </sheetViews>
  <sheetFormatPr defaultRowHeight="15" x14ac:dyDescent="0.25"/>
  <cols>
    <col min="1" max="1" width="5.42578125" bestFit="1" customWidth="1"/>
    <col min="2" max="2" width="98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HYPERLINK(Playlist!C7,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139</v>
      </c>
      <c r="C2" s="2">
        <v>86.34</v>
      </c>
      <c r="D2" s="2" t="s">
        <v>102</v>
      </c>
    </row>
    <row r="3" spans="1:4" x14ac:dyDescent="0.25">
      <c r="A3" s="2">
        <v>2</v>
      </c>
      <c r="B3" s="2" t="s">
        <v>140</v>
      </c>
      <c r="C3" s="2">
        <v>69.25</v>
      </c>
      <c r="D3" s="2" t="s">
        <v>102</v>
      </c>
    </row>
    <row r="4" spans="1:4" x14ac:dyDescent="0.25">
      <c r="A4" s="2">
        <v>3</v>
      </c>
      <c r="B4" s="2" t="s">
        <v>141</v>
      </c>
      <c r="C4" s="2">
        <v>22.15</v>
      </c>
      <c r="D4" s="2" t="s">
        <v>102</v>
      </c>
    </row>
    <row r="5" spans="1:4" x14ac:dyDescent="0.25">
      <c r="A5" s="2">
        <v>4</v>
      </c>
      <c r="B5" s="2" t="s">
        <v>142</v>
      </c>
      <c r="C5" s="2">
        <v>31.11</v>
      </c>
      <c r="D5" s="2" t="s">
        <v>102</v>
      </c>
    </row>
    <row r="6" spans="1:4" x14ac:dyDescent="0.25">
      <c r="A6" s="2">
        <v>5</v>
      </c>
      <c r="B6" s="2" t="s">
        <v>143</v>
      </c>
      <c r="C6" s="2">
        <v>49.15</v>
      </c>
      <c r="D6" s="2" t="s">
        <v>102</v>
      </c>
    </row>
    <row r="7" spans="1:4" x14ac:dyDescent="0.25">
      <c r="A7" s="2">
        <v>6</v>
      </c>
      <c r="B7" s="2" t="s">
        <v>144</v>
      </c>
      <c r="C7" s="2">
        <v>33.25</v>
      </c>
      <c r="D7" s="2" t="s">
        <v>102</v>
      </c>
    </row>
    <row r="8" spans="1:4" x14ac:dyDescent="0.25">
      <c r="A8" s="2">
        <v>7</v>
      </c>
      <c r="B8" s="2" t="s">
        <v>145</v>
      </c>
      <c r="C8" s="2">
        <v>23.09</v>
      </c>
      <c r="D8" s="2" t="s">
        <v>102</v>
      </c>
    </row>
    <row r="9" spans="1:4" x14ac:dyDescent="0.25">
      <c r="A9" s="1" t="s">
        <v>92</v>
      </c>
      <c r="B9" s="1"/>
      <c r="C9" s="1">
        <f>SUM(C2:C8)</f>
        <v>314.33999999999997</v>
      </c>
      <c r="D9" s="1">
        <f>COUNTIF(D2:D8,Playlist!$I$5)</f>
        <v>0</v>
      </c>
    </row>
  </sheetData>
  <conditionalFormatting sqref="D2:D8">
    <cfRule type="containsText" dxfId="13" priority="1" operator="containsText" text="Start">
      <formula>NOT(ISERROR(SEARCH("Start",D2)))</formula>
    </cfRule>
    <cfRule type="containsText" dxfId="12" priority="2" operator="containsText" text="Completed">
      <formula>NOT(ISERROR(SEARCH("Completed",D2)))</formula>
    </cfRule>
    <cfRule type="containsText" dxfId="11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30" zoomScaleNormal="130" workbookViewId="0">
      <selection activeCell="C8" sqref="C8"/>
    </sheetView>
  </sheetViews>
  <sheetFormatPr defaultRowHeight="15" x14ac:dyDescent="0.25"/>
  <cols>
    <col min="1" max="1" width="5.42578125" bestFit="1" customWidth="1"/>
    <col min="2" max="2" width="83.5703125" bestFit="1" customWidth="1"/>
    <col min="4" max="4" width="13.7109375" bestFit="1" customWidth="1"/>
  </cols>
  <sheetData>
    <row r="1" spans="1:4" x14ac:dyDescent="0.25">
      <c r="A1" s="6" t="str">
        <f>HYPERLINK(Playlist!C8,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150</v>
      </c>
      <c r="C2" s="2">
        <v>300.39999999999998</v>
      </c>
      <c r="D2" s="2" t="s">
        <v>102</v>
      </c>
    </row>
    <row r="3" spans="1:4" x14ac:dyDescent="0.25">
      <c r="A3" s="1" t="s">
        <v>92</v>
      </c>
      <c r="B3" s="1"/>
      <c r="C3" s="1">
        <f>SUM(C2:C2)</f>
        <v>300.39999999999998</v>
      </c>
      <c r="D3" s="1">
        <f>COUNTIF(D2:D2,Playlist!$I$5)</f>
        <v>0</v>
      </c>
    </row>
  </sheetData>
  <conditionalFormatting sqref="D2">
    <cfRule type="cellIs" dxfId="10" priority="1" operator="equal">
      <formula>"On Hold"</formula>
    </cfRule>
    <cfRule type="containsText" dxfId="9" priority="2" operator="containsText" text="Yet to Start">
      <formula>NOT(ISERROR(SEARCH("Yet to Start",D2)))</formula>
    </cfRule>
    <cfRule type="containsText" dxfId="8" priority="3" operator="containsText" text="Completed">
      <formula>NOT(ISERROR(SEARCH("Completed",D2)))</formula>
    </cfRule>
    <cfRule type="containsText" dxfId="7" priority="4" operator="containsText" text="In Progress">
      <formula>NOT(ISERROR(SEARCH("In Progress",D2)))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Playlist</vt:lpstr>
      <vt:lpstr>POA</vt:lpstr>
      <vt:lpstr>Python</vt:lpstr>
      <vt:lpstr>Stats</vt:lpstr>
      <vt:lpstr>Python EDA</vt:lpstr>
      <vt:lpstr>FE</vt:lpstr>
      <vt:lpstr>Basic Excel</vt:lpstr>
      <vt:lpstr>Advanced Excel</vt:lpstr>
      <vt:lpstr>SQL</vt:lpstr>
      <vt:lpstr>PowerBI</vt:lpstr>
      <vt:lpstr>Tableau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Achanta</dc:creator>
  <cp:lastModifiedBy>win10</cp:lastModifiedBy>
  <dcterms:created xsi:type="dcterms:W3CDTF">2021-05-16T22:32:54Z</dcterms:created>
  <dcterms:modified xsi:type="dcterms:W3CDTF">2021-07-23T08:11:41Z</dcterms:modified>
</cp:coreProperties>
</file>