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Projects\Petro_Australis\P5921_Cuba_Resources_Evaluation\ERCE_Working\Petrophysics\2_XRD_CORE\"/>
    </mc:Choice>
  </mc:AlternateContent>
  <xr:revisionPtr revIDLastSave="0" documentId="13_ncr:1_{B9FBBDA3-9528-475A-A4A7-E3AE17CFD5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npt" sheetId="1" r:id="rId1"/>
    <sheet name="plotdata" sheetId="2" r:id="rId2"/>
    <sheet name="how_to_read_Ternary_Diagra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6" i="2" l="1"/>
  <c r="N66" i="2"/>
  <c r="L66" i="2"/>
  <c r="U4" i="2"/>
  <c r="V4" i="2"/>
  <c r="P4" i="2"/>
  <c r="N5" i="2"/>
  <c r="R5" i="2" s="1"/>
  <c r="N6" i="2"/>
  <c r="P6" i="2" s="1"/>
  <c r="V6" i="2" s="1"/>
  <c r="N7" i="2"/>
  <c r="N8" i="2"/>
  <c r="P8" i="2" s="1"/>
  <c r="N9" i="2"/>
  <c r="N10" i="2"/>
  <c r="N11" i="2"/>
  <c r="N12" i="2"/>
  <c r="Q12" i="2" s="1"/>
  <c r="U12" i="2" s="1"/>
  <c r="N13" i="2"/>
  <c r="P13" i="2" s="1"/>
  <c r="V13" i="2" s="1"/>
  <c r="N14" i="2"/>
  <c r="N15" i="2"/>
  <c r="N16" i="2"/>
  <c r="N17" i="2"/>
  <c r="R17" i="2" s="1"/>
  <c r="N18" i="2"/>
  <c r="Q18" i="2" s="1"/>
  <c r="N19" i="2"/>
  <c r="N20" i="2"/>
  <c r="P20" i="2" s="1"/>
  <c r="V20" i="2" s="1"/>
  <c r="N21" i="2"/>
  <c r="N22" i="2"/>
  <c r="N23" i="2"/>
  <c r="N24" i="2"/>
  <c r="Q24" i="2" s="1"/>
  <c r="N25" i="2"/>
  <c r="P25" i="2" s="1"/>
  <c r="N26" i="2"/>
  <c r="R26" i="2" s="1"/>
  <c r="N27" i="2"/>
  <c r="N28" i="2"/>
  <c r="N29" i="2"/>
  <c r="P29" i="2" s="1"/>
  <c r="V29" i="2" s="1"/>
  <c r="N30" i="2"/>
  <c r="N31" i="2"/>
  <c r="N32" i="2"/>
  <c r="Q32" i="2" s="1"/>
  <c r="N33" i="2"/>
  <c r="N34" i="2"/>
  <c r="N35" i="2"/>
  <c r="N36" i="2"/>
  <c r="N37" i="2"/>
  <c r="P37" i="2" s="1"/>
  <c r="V37" i="2" s="1"/>
  <c r="N38" i="2"/>
  <c r="P38" i="2" s="1"/>
  <c r="N39" i="2"/>
  <c r="N40" i="2"/>
  <c r="N41" i="2"/>
  <c r="N42" i="2"/>
  <c r="N43" i="2"/>
  <c r="Q43" i="2" s="1"/>
  <c r="U43" i="2" s="1"/>
  <c r="N44" i="2"/>
  <c r="N45" i="2"/>
  <c r="N46" i="2"/>
  <c r="N47" i="2"/>
  <c r="N48" i="2"/>
  <c r="P48" i="2" s="1"/>
  <c r="V48" i="2" s="1"/>
  <c r="N49" i="2"/>
  <c r="Q49" i="2" s="1"/>
  <c r="N50" i="2"/>
  <c r="N51" i="2"/>
  <c r="N52" i="2"/>
  <c r="N53" i="2"/>
  <c r="N54" i="2"/>
  <c r="P54" i="2" s="1"/>
  <c r="N55" i="2"/>
  <c r="N56" i="2"/>
  <c r="N57" i="2"/>
  <c r="N58" i="2"/>
  <c r="N59" i="2"/>
  <c r="N60" i="2"/>
  <c r="N61" i="2"/>
  <c r="Q61" i="2" s="1"/>
  <c r="N62" i="2"/>
  <c r="P62" i="2" s="1"/>
  <c r="N63" i="2"/>
  <c r="N64" i="2"/>
  <c r="N4" i="2"/>
  <c r="Q4" i="2" s="1"/>
  <c r="M34" i="2"/>
  <c r="Q34" i="2" s="1"/>
  <c r="M35" i="2"/>
  <c r="Q35" i="2" s="1"/>
  <c r="M36" i="2"/>
  <c r="M37" i="2"/>
  <c r="M38" i="2"/>
  <c r="M39" i="2"/>
  <c r="M40" i="2"/>
  <c r="M41" i="2"/>
  <c r="P41" i="2" s="1"/>
  <c r="M42" i="2"/>
  <c r="Q42" i="2" s="1"/>
  <c r="M43" i="2"/>
  <c r="R43" i="2" s="1"/>
  <c r="M44" i="2"/>
  <c r="M45" i="2"/>
  <c r="P45" i="2" s="1"/>
  <c r="V45" i="2" s="1"/>
  <c r="M46" i="2"/>
  <c r="M47" i="2"/>
  <c r="P47" i="2" s="1"/>
  <c r="V47" i="2" s="1"/>
  <c r="M48" i="2"/>
  <c r="M49" i="2"/>
  <c r="M50" i="2"/>
  <c r="M51" i="2"/>
  <c r="M52" i="2"/>
  <c r="M53" i="2"/>
  <c r="M54" i="2"/>
  <c r="Q54" i="2" s="1"/>
  <c r="M55" i="2"/>
  <c r="P55" i="2" s="1"/>
  <c r="V55" i="2" s="1"/>
  <c r="M56" i="2"/>
  <c r="M57" i="2"/>
  <c r="M58" i="2"/>
  <c r="R58" i="2" s="1"/>
  <c r="M59" i="2"/>
  <c r="P59" i="2" s="1"/>
  <c r="V59" i="2" s="1"/>
  <c r="M60" i="2"/>
  <c r="M61" i="2"/>
  <c r="M62" i="2"/>
  <c r="M63" i="2"/>
  <c r="M64" i="2"/>
  <c r="M5" i="2"/>
  <c r="M6" i="2"/>
  <c r="Q6" i="2" s="1"/>
  <c r="M7" i="2"/>
  <c r="Q7" i="2" s="1"/>
  <c r="M8" i="2"/>
  <c r="M9" i="2"/>
  <c r="M10" i="2"/>
  <c r="P10" i="2" s="1"/>
  <c r="M11" i="2"/>
  <c r="M12" i="2"/>
  <c r="P12" i="2" s="1"/>
  <c r="M13" i="2"/>
  <c r="M14" i="2"/>
  <c r="M15" i="2"/>
  <c r="M16" i="2"/>
  <c r="Q16" i="2" s="1"/>
  <c r="M17" i="2"/>
  <c r="M18" i="2"/>
  <c r="R18" i="2" s="1"/>
  <c r="M19" i="2"/>
  <c r="P19" i="2" s="1"/>
  <c r="V19" i="2" s="1"/>
  <c r="M20" i="2"/>
  <c r="M21" i="2"/>
  <c r="M22" i="2"/>
  <c r="R22" i="2" s="1"/>
  <c r="M23" i="2"/>
  <c r="M24" i="2"/>
  <c r="P24" i="2" s="1"/>
  <c r="V24" i="2" s="1"/>
  <c r="M25" i="2"/>
  <c r="M26" i="2"/>
  <c r="M27" i="2"/>
  <c r="M28" i="2"/>
  <c r="Q28" i="2" s="1"/>
  <c r="M29" i="2"/>
  <c r="M30" i="2"/>
  <c r="P30" i="2" s="1"/>
  <c r="M31" i="2"/>
  <c r="R31" i="2" s="1"/>
  <c r="M32" i="2"/>
  <c r="M3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P36" i="2" s="1"/>
  <c r="L37" i="2"/>
  <c r="L38" i="2"/>
  <c r="L39" i="2"/>
  <c r="L40" i="2"/>
  <c r="P40" i="2" s="1"/>
  <c r="L41" i="2"/>
  <c r="L42" i="2"/>
  <c r="L43" i="2"/>
  <c r="L44" i="2"/>
  <c r="L45" i="2"/>
  <c r="L46" i="2"/>
  <c r="L47" i="2"/>
  <c r="L48" i="2"/>
  <c r="L49" i="2"/>
  <c r="R49" i="2" s="1"/>
  <c r="L50" i="2"/>
  <c r="L51" i="2"/>
  <c r="L52" i="2"/>
  <c r="P52" i="2" s="1"/>
  <c r="L53" i="2"/>
  <c r="L54" i="2"/>
  <c r="L55" i="2"/>
  <c r="L56" i="2"/>
  <c r="L57" i="2"/>
  <c r="L58" i="2"/>
  <c r="L59" i="2"/>
  <c r="L60" i="2"/>
  <c r="L61" i="2"/>
  <c r="L62" i="2"/>
  <c r="L63" i="2"/>
  <c r="L64" i="2"/>
  <c r="L4" i="2"/>
  <c r="P35" i="2"/>
  <c r="V35" i="2" s="1"/>
  <c r="R40" i="2"/>
  <c r="P42" i="2"/>
  <c r="V42" i="2" s="1"/>
  <c r="P43" i="2"/>
  <c r="V43" i="2" s="1"/>
  <c r="Q45" i="2"/>
  <c r="P46" i="2"/>
  <c r="Q46" i="2"/>
  <c r="R46" i="2"/>
  <c r="P53" i="2"/>
  <c r="V53" i="2" s="1"/>
  <c r="Q53" i="2"/>
  <c r="U53" i="2" s="1"/>
  <c r="R53" i="2"/>
  <c r="R54" i="2"/>
  <c r="P57" i="2"/>
  <c r="V57" i="2" s="1"/>
  <c r="Q57" i="2"/>
  <c r="U57" i="2" s="1"/>
  <c r="R57" i="2"/>
  <c r="P58" i="2"/>
  <c r="V58" i="2" s="1"/>
  <c r="Q58" i="2"/>
  <c r="Q59" i="2"/>
  <c r="P60" i="2"/>
  <c r="V60" i="2" s="1"/>
  <c r="Q60" i="2"/>
  <c r="U60" i="2" s="1"/>
  <c r="R60" i="2"/>
  <c r="P64" i="2"/>
  <c r="V64" i="2" s="1"/>
  <c r="Q64" i="2"/>
  <c r="R64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1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4" i="2"/>
  <c r="J5" i="2"/>
  <c r="J6" i="2"/>
  <c r="P5" i="2"/>
  <c r="V5" i="2" s="1"/>
  <c r="Q5" i="2"/>
  <c r="R6" i="2"/>
  <c r="P7" i="2"/>
  <c r="V7" i="2" s="1"/>
  <c r="R7" i="2"/>
  <c r="P9" i="2"/>
  <c r="V9" i="2" s="1"/>
  <c r="Q9" i="2"/>
  <c r="U9" i="2" s="1"/>
  <c r="R9" i="2"/>
  <c r="S9" i="2" s="1"/>
  <c r="R10" i="2"/>
  <c r="P11" i="2"/>
  <c r="V11" i="2" s="1"/>
  <c r="Q11" i="2"/>
  <c r="U11" i="2" s="1"/>
  <c r="R11" i="2"/>
  <c r="S11" i="2" s="1"/>
  <c r="P16" i="2"/>
  <c r="V16" i="2" s="1"/>
  <c r="R16" i="2"/>
  <c r="P17" i="2"/>
  <c r="V17" i="2"/>
  <c r="Q17" i="2"/>
  <c r="U17" i="2" s="1"/>
  <c r="Q19" i="2"/>
  <c r="Q20" i="2"/>
  <c r="P21" i="2"/>
  <c r="V21" i="2" s="1"/>
  <c r="Q21" i="2"/>
  <c r="R21" i="2"/>
  <c r="Q22" i="2"/>
  <c r="P23" i="2"/>
  <c r="Q23" i="2"/>
  <c r="U23" i="2" s="1"/>
  <c r="R23" i="2"/>
  <c r="R29" i="2"/>
  <c r="Q30" i="2"/>
  <c r="Q31" i="2"/>
  <c r="P32" i="2"/>
  <c r="V32" i="2" s="1"/>
  <c r="R32" i="2"/>
  <c r="P33" i="2"/>
  <c r="V33" i="2" s="1"/>
  <c r="Q33" i="2"/>
  <c r="S33" i="2" s="1"/>
  <c r="R33" i="2"/>
  <c r="U5" i="2"/>
  <c r="U61" i="2" l="1"/>
  <c r="U25" i="2"/>
  <c r="V25" i="2"/>
  <c r="V8" i="2"/>
  <c r="P61" i="2"/>
  <c r="V61" i="2" s="1"/>
  <c r="R62" i="2"/>
  <c r="P50" i="2"/>
  <c r="R38" i="2"/>
  <c r="P56" i="2"/>
  <c r="P44" i="2"/>
  <c r="V44" i="2" s="1"/>
  <c r="U54" i="2"/>
  <c r="Q29" i="2"/>
  <c r="U29" i="2" s="1"/>
  <c r="R8" i="2"/>
  <c r="U64" i="2"/>
  <c r="R48" i="2"/>
  <c r="R37" i="2"/>
  <c r="S37" i="2" s="1"/>
  <c r="S32" i="2"/>
  <c r="S43" i="2"/>
  <c r="U6" i="2"/>
  <c r="R13" i="2"/>
  <c r="S13" i="2" s="1"/>
  <c r="Q8" i="2"/>
  <c r="U8" i="2" s="1"/>
  <c r="Q48" i="2"/>
  <c r="S48" i="2" s="1"/>
  <c r="Q37" i="2"/>
  <c r="U37" i="2" s="1"/>
  <c r="P14" i="2"/>
  <c r="V14" i="2" s="1"/>
  <c r="R20" i="2"/>
  <c r="Q13" i="2"/>
  <c r="U13" i="2" s="1"/>
  <c r="Q62" i="2"/>
  <c r="U62" i="2" s="1"/>
  <c r="R25" i="2"/>
  <c r="S25" i="2" s="1"/>
  <c r="U20" i="2"/>
  <c r="Q25" i="2"/>
  <c r="U35" i="2"/>
  <c r="R61" i="2"/>
  <c r="R4" i="2"/>
  <c r="V56" i="2"/>
  <c r="U59" i="2"/>
  <c r="U41" i="2"/>
  <c r="P63" i="2"/>
  <c r="V63" i="2" s="1"/>
  <c r="R51" i="2"/>
  <c r="P39" i="2"/>
  <c r="V39" i="2" s="1"/>
  <c r="S46" i="2"/>
  <c r="R56" i="2"/>
  <c r="R42" i="2"/>
  <c r="S42" i="2" s="1"/>
  <c r="R35" i="2"/>
  <c r="S35" i="2" s="1"/>
  <c r="Q47" i="2"/>
  <c r="U47" i="2" s="1"/>
  <c r="R59" i="2"/>
  <c r="S59" i="2" s="1"/>
  <c r="Q56" i="2"/>
  <c r="U56" i="2" s="1"/>
  <c r="R45" i="2"/>
  <c r="S45" i="2" s="1"/>
  <c r="P34" i="2"/>
  <c r="S34" i="2" s="1"/>
  <c r="U45" i="2"/>
  <c r="R41" i="2"/>
  <c r="R34" i="2"/>
  <c r="S61" i="2"/>
  <c r="R55" i="2"/>
  <c r="Q41" i="2"/>
  <c r="Q55" i="2"/>
  <c r="U55" i="2" s="1"/>
  <c r="R44" i="2"/>
  <c r="Q44" i="2"/>
  <c r="S30" i="2"/>
  <c r="V30" i="2"/>
  <c r="U19" i="2"/>
  <c r="U24" i="2"/>
  <c r="U16" i="2"/>
  <c r="S16" i="2"/>
  <c r="V12" i="2"/>
  <c r="P28" i="2"/>
  <c r="P22" i="2"/>
  <c r="V22" i="2" s="1"/>
  <c r="P18" i="2"/>
  <c r="S29" i="2"/>
  <c r="P31" i="2"/>
  <c r="R30" i="2"/>
  <c r="R12" i="2"/>
  <c r="S12" i="2" s="1"/>
  <c r="U30" i="2"/>
  <c r="S5" i="2"/>
  <c r="U33" i="2"/>
  <c r="R24" i="2"/>
  <c r="S24" i="2" s="1"/>
  <c r="S17" i="2"/>
  <c r="R27" i="2"/>
  <c r="P15" i="2"/>
  <c r="V15" i="2" s="1"/>
  <c r="U32" i="2"/>
  <c r="R19" i="2"/>
  <c r="S19" i="2" s="1"/>
  <c r="P26" i="2"/>
  <c r="R14" i="2"/>
  <c r="R28" i="2"/>
  <c r="S23" i="2"/>
  <c r="Q10" i="2"/>
  <c r="U10" i="2" s="1"/>
  <c r="S7" i="2"/>
  <c r="V52" i="2"/>
  <c r="V40" i="2"/>
  <c r="V50" i="2"/>
  <c r="V36" i="2"/>
  <c r="V34" i="2"/>
  <c r="V26" i="2"/>
  <c r="Q27" i="2"/>
  <c r="Q14" i="2"/>
  <c r="U46" i="2"/>
  <c r="Q38" i="2"/>
  <c r="U38" i="2" s="1"/>
  <c r="S54" i="2"/>
  <c r="U7" i="2"/>
  <c r="Q26" i="2"/>
  <c r="V23" i="2"/>
  <c r="V10" i="2"/>
  <c r="Q51" i="2"/>
  <c r="S51" i="2" s="1"/>
  <c r="Q40" i="2"/>
  <c r="U40" i="2" s="1"/>
  <c r="S20" i="2"/>
  <c r="P51" i="2"/>
  <c r="V51" i="2" s="1"/>
  <c r="S64" i="2"/>
  <c r="S53" i="2"/>
  <c r="R50" i="2"/>
  <c r="R15" i="2"/>
  <c r="U58" i="2"/>
  <c r="Q50" i="2"/>
  <c r="U50" i="2" s="1"/>
  <c r="R47" i="2"/>
  <c r="S47" i="2" s="1"/>
  <c r="R39" i="2"/>
  <c r="P27" i="2"/>
  <c r="S62" i="2"/>
  <c r="S6" i="2"/>
  <c r="Q15" i="2"/>
  <c r="R63" i="2"/>
  <c r="S58" i="2"/>
  <c r="V41" i="2"/>
  <c r="Q39" i="2"/>
  <c r="U39" i="2" s="1"/>
  <c r="R36" i="2"/>
  <c r="P49" i="2"/>
  <c r="U49" i="2" s="1"/>
  <c r="U21" i="2"/>
  <c r="Q63" i="2"/>
  <c r="R52" i="2"/>
  <c r="Q36" i="2"/>
  <c r="S21" i="2"/>
  <c r="Q52" i="2"/>
  <c r="U52" i="2" s="1"/>
  <c r="V46" i="2"/>
  <c r="S41" i="2"/>
  <c r="V38" i="2"/>
  <c r="V62" i="2"/>
  <c r="S60" i="2"/>
  <c r="S57" i="2"/>
  <c r="V54" i="2"/>
  <c r="S4" i="2"/>
  <c r="U42" i="2"/>
  <c r="U63" i="2" l="1"/>
  <c r="U48" i="2"/>
  <c r="S44" i="2"/>
  <c r="U44" i="2"/>
  <c r="S55" i="2"/>
  <c r="S63" i="2"/>
  <c r="U15" i="2"/>
  <c r="S8" i="2"/>
  <c r="U14" i="2"/>
  <c r="U34" i="2"/>
  <c r="S56" i="2"/>
  <c r="S36" i="2"/>
  <c r="S39" i="2"/>
  <c r="V28" i="2"/>
  <c r="S28" i="2"/>
  <c r="S10" i="2"/>
  <c r="S18" i="2"/>
  <c r="V18" i="2"/>
  <c r="U22" i="2"/>
  <c r="S22" i="2"/>
  <c r="U28" i="2"/>
  <c r="U26" i="2"/>
  <c r="S31" i="2"/>
  <c r="U31" i="2"/>
  <c r="V31" i="2"/>
  <c r="U18" i="2"/>
  <c r="S14" i="2"/>
  <c r="S38" i="2"/>
  <c r="S27" i="2"/>
  <c r="V27" i="2"/>
  <c r="U27" i="2"/>
  <c r="S50" i="2"/>
  <c r="U36" i="2"/>
  <c r="U51" i="2"/>
  <c r="S26" i="2"/>
  <c r="S40" i="2"/>
  <c r="S15" i="2"/>
  <c r="S49" i="2"/>
  <c r="V49" i="2"/>
  <c r="S52" i="2"/>
</calcChain>
</file>

<file path=xl/sharedStrings.xml><?xml version="1.0" encoding="utf-8"?>
<sst xmlns="http://schemas.openxmlformats.org/spreadsheetml/2006/main" count="40" uniqueCount="35">
  <si>
    <t>Folk Triangle</t>
  </si>
  <si>
    <t>3 component</t>
  </si>
  <si>
    <t>RAW VALUES</t>
  </si>
  <si>
    <t>NORM VALUES</t>
  </si>
  <si>
    <t>VALS TO PLOT</t>
  </si>
  <si>
    <t>overlay</t>
  </si>
  <si>
    <t>triangle</t>
  </si>
  <si>
    <t>Q</t>
  </si>
  <si>
    <t>R</t>
  </si>
  <si>
    <t>SUM</t>
  </si>
  <si>
    <t>M</t>
  </si>
  <si>
    <t>S</t>
  </si>
  <si>
    <t>RAW VALUES combined</t>
  </si>
  <si>
    <t>Quartz</t>
  </si>
  <si>
    <t>Plagioclase</t>
  </si>
  <si>
    <t>K-Feldspar</t>
  </si>
  <si>
    <t>Source</t>
  </si>
  <si>
    <t>PI_154 Xray Diffrac Analysis</t>
  </si>
  <si>
    <t>Matrix Clays</t>
  </si>
  <si>
    <t>Total</t>
  </si>
  <si>
    <t>Sample</t>
  </si>
  <si>
    <t>Cement (Carbonates, Evaporites)</t>
  </si>
  <si>
    <t>Calcite, Heulandite, Siderite, Pyrite, Anhydrite</t>
  </si>
  <si>
    <t>Kaolinite, Illite, Chlorite, Smectite, Magnetite</t>
  </si>
  <si>
    <t>Magnetite</t>
  </si>
  <si>
    <t>Br-2 Analysis Wireline and Testing</t>
  </si>
  <si>
    <t>Br-2 Analysis Diffraction Rays</t>
  </si>
  <si>
    <t>Depth (m)</t>
  </si>
  <si>
    <t>PI_152 Xray Diffrac Analysis</t>
  </si>
  <si>
    <t>PI_151 Xray Diffrac Analysis</t>
  </si>
  <si>
    <t>Top Tuff</t>
  </si>
  <si>
    <t>Top Efusivos</t>
  </si>
  <si>
    <t>Clay</t>
  </si>
  <si>
    <t>Quartz_Feldspar</t>
  </si>
  <si>
    <t>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</si>
</sst>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6157337367625"/>
          <c:y val="0.13364595545134819"/>
          <c:w val="0.80332829046898635"/>
          <c:h val="0.644783118405627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(plotdata!$U$4:$U$64,plotdata!$X$4:$X$15)</c:f>
              <c:numCache>
                <c:formatCode>General</c:formatCode>
                <c:ptCount val="73"/>
                <c:pt idx="0">
                  <c:v>65.5</c:v>
                </c:pt>
                <c:pt idx="1">
                  <c:v>62.5</c:v>
                </c:pt>
                <c:pt idx="2">
                  <c:v>60</c:v>
                </c:pt>
                <c:pt idx="3">
                  <c:v>62</c:v>
                </c:pt>
                <c:pt idx="4">
                  <c:v>64.5</c:v>
                </c:pt>
                <c:pt idx="5">
                  <c:v>48</c:v>
                </c:pt>
                <c:pt idx="6">
                  <c:v>61</c:v>
                </c:pt>
                <c:pt idx="7">
                  <c:v>56</c:v>
                </c:pt>
                <c:pt idx="8">
                  <c:v>33.5</c:v>
                </c:pt>
                <c:pt idx="9">
                  <c:v>11.5</c:v>
                </c:pt>
                <c:pt idx="10">
                  <c:v>59</c:v>
                </c:pt>
                <c:pt idx="11">
                  <c:v>40</c:v>
                </c:pt>
                <c:pt idx="12">
                  <c:v>57.5</c:v>
                </c:pt>
                <c:pt idx="13">
                  <c:v>74</c:v>
                </c:pt>
                <c:pt idx="14">
                  <c:v>81.5</c:v>
                </c:pt>
                <c:pt idx="15">
                  <c:v>68</c:v>
                </c:pt>
                <c:pt idx="16">
                  <c:v>68</c:v>
                </c:pt>
                <c:pt idx="17">
                  <c:v>74</c:v>
                </c:pt>
                <c:pt idx="18">
                  <c:v>69.5</c:v>
                </c:pt>
                <c:pt idx="19">
                  <c:v>72.5</c:v>
                </c:pt>
                <c:pt idx="20">
                  <c:v>45</c:v>
                </c:pt>
                <c:pt idx="21">
                  <c:v>31</c:v>
                </c:pt>
                <c:pt idx="22">
                  <c:v>50.5</c:v>
                </c:pt>
                <c:pt idx="23">
                  <c:v>32</c:v>
                </c:pt>
                <c:pt idx="24">
                  <c:v>46.5</c:v>
                </c:pt>
                <c:pt idx="25">
                  <c:v>40.5</c:v>
                </c:pt>
                <c:pt idx="26">
                  <c:v>56</c:v>
                </c:pt>
                <c:pt idx="27">
                  <c:v>55</c:v>
                </c:pt>
                <c:pt idx="28">
                  <c:v>70.5</c:v>
                </c:pt>
                <c:pt idx="29">
                  <c:v>71.5</c:v>
                </c:pt>
                <c:pt idx="30">
                  <c:v>65.5</c:v>
                </c:pt>
                <c:pt idx="31">
                  <c:v>64.5</c:v>
                </c:pt>
                <c:pt idx="32">
                  <c:v>57.5</c:v>
                </c:pt>
                <c:pt idx="33">
                  <c:v>52</c:v>
                </c:pt>
                <c:pt idx="34">
                  <c:v>62.5</c:v>
                </c:pt>
                <c:pt idx="35">
                  <c:v>68.5</c:v>
                </c:pt>
                <c:pt idx="36">
                  <c:v>56</c:v>
                </c:pt>
                <c:pt idx="37">
                  <c:v>53.5</c:v>
                </c:pt>
                <c:pt idx="38">
                  <c:v>57</c:v>
                </c:pt>
                <c:pt idx="39">
                  <c:v>49.5</c:v>
                </c:pt>
                <c:pt idx="40">
                  <c:v>49.5</c:v>
                </c:pt>
                <c:pt idx="41">
                  <c:v>37</c:v>
                </c:pt>
                <c:pt idx="42">
                  <c:v>55</c:v>
                </c:pt>
                <c:pt idx="43">
                  <c:v>54</c:v>
                </c:pt>
                <c:pt idx="44">
                  <c:v>56</c:v>
                </c:pt>
                <c:pt idx="45">
                  <c:v>51</c:v>
                </c:pt>
                <c:pt idx="46">
                  <c:v>52</c:v>
                </c:pt>
                <c:pt idx="47">
                  <c:v>51.5</c:v>
                </c:pt>
                <c:pt idx="48">
                  <c:v>52</c:v>
                </c:pt>
                <c:pt idx="49">
                  <c:v>31</c:v>
                </c:pt>
                <c:pt idx="50">
                  <c:v>50</c:v>
                </c:pt>
                <c:pt idx="51">
                  <c:v>50.5</c:v>
                </c:pt>
                <c:pt idx="52">
                  <c:v>100</c:v>
                </c:pt>
                <c:pt idx="53">
                  <c:v>55</c:v>
                </c:pt>
                <c:pt idx="54">
                  <c:v>51</c:v>
                </c:pt>
                <c:pt idx="55">
                  <c:v>49</c:v>
                </c:pt>
                <c:pt idx="56">
                  <c:v>46.5</c:v>
                </c:pt>
                <c:pt idx="57">
                  <c:v>51</c:v>
                </c:pt>
                <c:pt idx="58">
                  <c:v>59.5</c:v>
                </c:pt>
                <c:pt idx="59">
                  <c:v>56</c:v>
                </c:pt>
                <c:pt idx="60">
                  <c:v>42.5</c:v>
                </c:pt>
                <c:pt idx="61">
                  <c:v>0</c:v>
                </c:pt>
                <c:pt idx="62">
                  <c:v>50</c:v>
                </c:pt>
                <c:pt idx="63">
                  <c:v>100</c:v>
                </c:pt>
                <c:pt idx="64">
                  <c:v>0</c:v>
                </c:pt>
                <c:pt idx="65">
                  <c:v>47.5</c:v>
                </c:pt>
                <c:pt idx="66">
                  <c:v>52.5</c:v>
                </c:pt>
                <c:pt idx="67">
                  <c:v>62.5</c:v>
                </c:pt>
                <c:pt idx="68">
                  <c:v>37.5</c:v>
                </c:pt>
                <c:pt idx="69">
                  <c:v>43.75</c:v>
                </c:pt>
                <c:pt idx="70">
                  <c:v>25</c:v>
                </c:pt>
                <c:pt idx="71">
                  <c:v>50</c:v>
                </c:pt>
                <c:pt idx="72">
                  <c:v>50</c:v>
                </c:pt>
              </c:numCache>
            </c:numRef>
          </c:xVal>
          <c:yVal>
            <c:numRef>
              <c:f>(plotdata!$V$4:$V$64,plotdata!$Y$4:$Y$15)</c:f>
              <c:numCache>
                <c:formatCode>General</c:formatCode>
                <c:ptCount val="73"/>
                <c:pt idx="0">
                  <c:v>69</c:v>
                </c:pt>
                <c:pt idx="1">
                  <c:v>65</c:v>
                </c:pt>
                <c:pt idx="2">
                  <c:v>60</c:v>
                </c:pt>
                <c:pt idx="3">
                  <c:v>66</c:v>
                </c:pt>
                <c:pt idx="4">
                  <c:v>71</c:v>
                </c:pt>
                <c:pt idx="5">
                  <c:v>94</c:v>
                </c:pt>
                <c:pt idx="6">
                  <c:v>62</c:v>
                </c:pt>
                <c:pt idx="7">
                  <c:v>46</c:v>
                </c:pt>
                <c:pt idx="8">
                  <c:v>67</c:v>
                </c:pt>
                <c:pt idx="9">
                  <c:v>23</c:v>
                </c:pt>
                <c:pt idx="10">
                  <c:v>66</c:v>
                </c:pt>
                <c:pt idx="11">
                  <c:v>20</c:v>
                </c:pt>
                <c:pt idx="12">
                  <c:v>65</c:v>
                </c:pt>
                <c:pt idx="13">
                  <c:v>40</c:v>
                </c:pt>
                <c:pt idx="14">
                  <c:v>29</c:v>
                </c:pt>
                <c:pt idx="15">
                  <c:v>42</c:v>
                </c:pt>
                <c:pt idx="16">
                  <c:v>38</c:v>
                </c:pt>
                <c:pt idx="17">
                  <c:v>42</c:v>
                </c:pt>
                <c:pt idx="18">
                  <c:v>31</c:v>
                </c:pt>
                <c:pt idx="19">
                  <c:v>43</c:v>
                </c:pt>
                <c:pt idx="20">
                  <c:v>86</c:v>
                </c:pt>
                <c:pt idx="21">
                  <c:v>56</c:v>
                </c:pt>
                <c:pt idx="22">
                  <c:v>69</c:v>
                </c:pt>
                <c:pt idx="23">
                  <c:v>32</c:v>
                </c:pt>
                <c:pt idx="24">
                  <c:v>89</c:v>
                </c:pt>
                <c:pt idx="25">
                  <c:v>43</c:v>
                </c:pt>
                <c:pt idx="26">
                  <c:v>64</c:v>
                </c:pt>
                <c:pt idx="27">
                  <c:v>64</c:v>
                </c:pt>
                <c:pt idx="28">
                  <c:v>45</c:v>
                </c:pt>
                <c:pt idx="29">
                  <c:v>43</c:v>
                </c:pt>
                <c:pt idx="30">
                  <c:v>51</c:v>
                </c:pt>
                <c:pt idx="31">
                  <c:v>41</c:v>
                </c:pt>
                <c:pt idx="32">
                  <c:v>47</c:v>
                </c:pt>
                <c:pt idx="33">
                  <c:v>54</c:v>
                </c:pt>
                <c:pt idx="34">
                  <c:v>41</c:v>
                </c:pt>
                <c:pt idx="35">
                  <c:v>49</c:v>
                </c:pt>
                <c:pt idx="36">
                  <c:v>88</c:v>
                </c:pt>
                <c:pt idx="37">
                  <c:v>93</c:v>
                </c:pt>
                <c:pt idx="38">
                  <c:v>84</c:v>
                </c:pt>
                <c:pt idx="39">
                  <c:v>93</c:v>
                </c:pt>
                <c:pt idx="40">
                  <c:v>85</c:v>
                </c:pt>
                <c:pt idx="41">
                  <c:v>62</c:v>
                </c:pt>
                <c:pt idx="42">
                  <c:v>90</c:v>
                </c:pt>
                <c:pt idx="43">
                  <c:v>74</c:v>
                </c:pt>
                <c:pt idx="44">
                  <c:v>72</c:v>
                </c:pt>
                <c:pt idx="45">
                  <c:v>80</c:v>
                </c:pt>
                <c:pt idx="46">
                  <c:v>66</c:v>
                </c:pt>
                <c:pt idx="47">
                  <c:v>85</c:v>
                </c:pt>
                <c:pt idx="48">
                  <c:v>94</c:v>
                </c:pt>
                <c:pt idx="49">
                  <c:v>54</c:v>
                </c:pt>
                <c:pt idx="50">
                  <c:v>78</c:v>
                </c:pt>
                <c:pt idx="51">
                  <c:v>65</c:v>
                </c:pt>
                <c:pt idx="52">
                  <c:v>0</c:v>
                </c:pt>
                <c:pt idx="53">
                  <c:v>80</c:v>
                </c:pt>
                <c:pt idx="54">
                  <c:v>36</c:v>
                </c:pt>
                <c:pt idx="55">
                  <c:v>84</c:v>
                </c:pt>
                <c:pt idx="56">
                  <c:v>85</c:v>
                </c:pt>
                <c:pt idx="57">
                  <c:v>74</c:v>
                </c:pt>
                <c:pt idx="58">
                  <c:v>81</c:v>
                </c:pt>
                <c:pt idx="59">
                  <c:v>80</c:v>
                </c:pt>
                <c:pt idx="60">
                  <c:v>59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95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0</c:v>
                </c:pt>
                <c:pt idx="71">
                  <c:v>0</c:v>
                </c:pt>
                <c:pt idx="7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8-4987-8B61-C1D52FA9A47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plotdata!$X$4:$X$15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  <c:pt idx="4">
                  <c:v>47.5</c:v>
                </c:pt>
                <c:pt idx="5">
                  <c:v>52.5</c:v>
                </c:pt>
                <c:pt idx="6">
                  <c:v>62.5</c:v>
                </c:pt>
                <c:pt idx="7">
                  <c:v>37.5</c:v>
                </c:pt>
                <c:pt idx="8">
                  <c:v>43.75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</c:numCache>
            </c:numRef>
          </c:xVal>
          <c:yVal>
            <c:numRef>
              <c:f>plotdata!$Y$4:$Y$15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8-4987-8B61-C1D52FA9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5008"/>
        <c:axId val="1"/>
      </c:scatterChart>
      <c:valAx>
        <c:axId val="810875008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81087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5" workbookViewId="0"/>
  </sheetViews>
  <pageMargins left="0.75" right="0.75" top="1" bottom="1" header="0.5" footer="0.5"/>
  <pageSetup orientation="portrait" horizontalDpi="300" verticalDpi="300" r:id="rId1"/>
  <headerFooter alignWithMargins="0">
    <oddHeader>&amp;CFIGURE 1. FOLK SANDSTONE COMPOSITION PLOT, 16/7-6A SOUTH, NORWAY.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86500" cy="8115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19AA9-B609-444F-9C17-4F5B1915E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0.38293</cdr:x>
      <cdr:y>0.17626</cdr:y>
    </cdr:from>
    <cdr:to>
      <cdr:x>0.65017</cdr:x>
      <cdr:y>0.23365</cdr:y>
    </cdr:to>
    <cdr:sp macro="" textlink="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7297" y="1430395"/>
          <a:ext cx="1680012" cy="4657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SG" sz="1350" b="1" i="0" u="none" strike="noStrike" baseline="0">
              <a:solidFill>
                <a:srgbClr val="000000"/>
              </a:solidFill>
              <a:latin typeface="MS Sans Serif"/>
            </a:rPr>
            <a:t>FrameWork Grains</a:t>
          </a:r>
          <a:br>
            <a:rPr lang="en-SG" sz="1350" b="1" i="0" u="none" strike="noStrike" baseline="0">
              <a:solidFill>
                <a:srgbClr val="000000"/>
              </a:solidFill>
              <a:latin typeface="MS Sans Serif"/>
            </a:rPr>
          </a:br>
          <a:r>
            <a:rPr lang="en-SG" sz="1350" b="1" i="0" u="none" strike="noStrike" baseline="0">
              <a:solidFill>
                <a:srgbClr val="000000"/>
              </a:solidFill>
              <a:latin typeface="MS Sans Serif"/>
            </a:rPr>
            <a:t>e.g. Quartz, Feldspar</a:t>
          </a:r>
        </a:p>
      </cdr:txBody>
    </cdr:sp>
  </cdr:relSizeAnchor>
  <cdr:relSizeAnchor xmlns:cdr="http://schemas.openxmlformats.org/drawingml/2006/chartDrawing">
    <cdr:from>
      <cdr:x>0</cdr:x>
      <cdr:y>0.80712</cdr:y>
    </cdr:from>
    <cdr:to>
      <cdr:x>0.38751</cdr:x>
      <cdr:y>0.87887</cdr:y>
    </cdr:to>
    <cdr:sp macro="" textlink="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50055"/>
          <a:ext cx="2436083" cy="582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SG" sz="1350" b="1" i="0" u="none" strike="noStrike" baseline="0">
              <a:solidFill>
                <a:srgbClr val="000000"/>
              </a:solidFill>
              <a:latin typeface="MS Sans Serif"/>
            </a:rPr>
            <a:t>Authigenic Components</a:t>
          </a:r>
          <a:br>
            <a:rPr lang="en-SG" sz="1350" b="1" i="0" u="none" strike="noStrike" baseline="0">
              <a:solidFill>
                <a:srgbClr val="000000"/>
              </a:solidFill>
              <a:latin typeface="MS Sans Serif"/>
            </a:rPr>
          </a:br>
          <a:r>
            <a:rPr lang="en-SG" sz="1350" b="1" i="0" u="none" strike="noStrike" baseline="0">
              <a:solidFill>
                <a:srgbClr val="000000"/>
              </a:solidFill>
              <a:latin typeface="MS Sans Serif"/>
            </a:rPr>
            <a:t>e.g. Carboonate Cement</a:t>
          </a:r>
        </a:p>
      </cdr:txBody>
    </cdr:sp>
  </cdr:relSizeAnchor>
  <cdr:relSizeAnchor xmlns:cdr="http://schemas.openxmlformats.org/drawingml/2006/chartDrawing">
    <cdr:from>
      <cdr:x>0.51659</cdr:x>
      <cdr:y>0.8188</cdr:y>
    </cdr:from>
    <cdr:to>
      <cdr:x>1</cdr:x>
      <cdr:y>0.86036</cdr:y>
    </cdr:to>
    <cdr:sp macro="" textlink="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7527" y="6644844"/>
          <a:ext cx="3038973" cy="337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SG" sz="1350" b="1" i="0" u="none" strike="noStrike" baseline="0">
              <a:solidFill>
                <a:srgbClr val="000000"/>
              </a:solidFill>
              <a:latin typeface="MS Sans Serif"/>
            </a:rPr>
            <a:t>Ductile Components e.g. Clays</a:t>
          </a:r>
        </a:p>
      </cdr:txBody>
    </cdr:sp>
  </cdr:relSizeAnchor>
  <cdr:relSizeAnchor xmlns:cdr="http://schemas.openxmlformats.org/drawingml/2006/chartDrawing">
    <cdr:from>
      <cdr:x>0.42626</cdr:x>
      <cdr:y>0.34212</cdr:y>
    </cdr:from>
    <cdr:to>
      <cdr:x>0.74682</cdr:x>
      <cdr:y>0.7759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9EBA04C-DA4F-4C02-AB01-3946427D907C}"/>
            </a:ext>
          </a:extLst>
        </cdr:cNvPr>
        <cdr:cNvCxnSpPr/>
      </cdr:nvCxnSpPr>
      <cdr:spPr bwMode="auto">
        <a:xfrm xmlns:a="http://schemas.openxmlformats.org/drawingml/2006/main" flipH="1" flipV="1">
          <a:off x="2679700" y="2780459"/>
          <a:ext cx="2015203" cy="3506041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0.34373</cdr:x>
      <cdr:y>0.45853</cdr:y>
    </cdr:from>
    <cdr:to>
      <cdr:x>0.57945</cdr:x>
      <cdr:y>0.77746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99E6FEB1-70D2-4FDB-BFC8-3161EA79A434}"/>
            </a:ext>
          </a:extLst>
        </cdr:cNvPr>
        <cdr:cNvCxnSpPr/>
      </cdr:nvCxnSpPr>
      <cdr:spPr bwMode="auto">
        <a:xfrm xmlns:a="http://schemas.openxmlformats.org/drawingml/2006/main" flipH="1" flipV="1">
          <a:off x="2160862" y="3721100"/>
          <a:ext cx="1481841" cy="257810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0.26205</cdr:x>
      <cdr:y>0.5605</cdr:y>
    </cdr:from>
    <cdr:to>
      <cdr:x>0.42229</cdr:x>
      <cdr:y>0.77746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54D143AD-9AEC-4EAF-972F-1A9E53290202}"/>
            </a:ext>
          </a:extLst>
        </cdr:cNvPr>
        <cdr:cNvCxnSpPr/>
      </cdr:nvCxnSpPr>
      <cdr:spPr bwMode="auto">
        <a:xfrm xmlns:a="http://schemas.openxmlformats.org/drawingml/2006/main" flipH="1" flipV="1">
          <a:off x="1647387" y="4546600"/>
          <a:ext cx="1007361" cy="1752601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0.18384</cdr:x>
      <cdr:y>0.67147</cdr:y>
    </cdr:from>
    <cdr:to>
      <cdr:x>0.26327</cdr:x>
      <cdr:y>0.77903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8F960B44-D73F-425D-9DD5-48EBFB9F33A9}"/>
            </a:ext>
          </a:extLst>
        </cdr:cNvPr>
        <cdr:cNvCxnSpPr/>
      </cdr:nvCxnSpPr>
      <cdr:spPr bwMode="auto">
        <a:xfrm xmlns:a="http://schemas.openxmlformats.org/drawingml/2006/main" flipH="1" flipV="1">
          <a:off x="1155700" y="5443116"/>
          <a:ext cx="499362" cy="868786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0.26061</cdr:x>
      <cdr:y>0.34717</cdr:y>
    </cdr:from>
    <cdr:to>
      <cdr:x>0.58487</cdr:x>
      <cdr:y>0.78372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966ADDC4-5CE3-472E-8D6A-B79959E0FAC9}"/>
            </a:ext>
          </a:extLst>
        </cdr:cNvPr>
        <cdr:cNvCxnSpPr/>
      </cdr:nvCxnSpPr>
      <cdr:spPr bwMode="auto">
        <a:xfrm xmlns:a="http://schemas.openxmlformats.org/drawingml/2006/main" flipV="1">
          <a:off x="1638300" y="2819400"/>
          <a:ext cx="2038501" cy="3530601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0.42222</cdr:x>
      <cdr:y>0.45325</cdr:y>
    </cdr:from>
    <cdr:to>
      <cdr:x>0.66061</cdr:x>
      <cdr:y>0.77433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FB577AD3-551D-43DF-B29D-46B0FA55E26B}"/>
            </a:ext>
          </a:extLst>
        </cdr:cNvPr>
        <cdr:cNvCxnSpPr/>
      </cdr:nvCxnSpPr>
      <cdr:spPr bwMode="auto">
        <a:xfrm xmlns:a="http://schemas.openxmlformats.org/drawingml/2006/main" flipV="1">
          <a:off x="2654300" y="3678287"/>
          <a:ext cx="1498600" cy="2595515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0.5798</cdr:x>
      <cdr:y>0.56407</cdr:y>
    </cdr:from>
    <cdr:to>
      <cdr:x>0.73737</cdr:x>
      <cdr:y>0.77648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id="{2DE293AB-A57D-4E2C-A40D-80141F7CFD19}"/>
            </a:ext>
          </a:extLst>
        </cdr:cNvPr>
        <cdr:cNvCxnSpPr/>
      </cdr:nvCxnSpPr>
      <cdr:spPr bwMode="auto">
        <a:xfrm xmlns:a="http://schemas.openxmlformats.org/drawingml/2006/main" flipV="1">
          <a:off x="3644900" y="4575535"/>
          <a:ext cx="990600" cy="1715682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0.74747</cdr:x>
      <cdr:y>0.67055</cdr:y>
    </cdr:from>
    <cdr:to>
      <cdr:x>0.82457</cdr:x>
      <cdr:y>0.77448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55D8B93B-CD64-4552-8A0E-C5488B0A7E81}"/>
            </a:ext>
          </a:extLst>
        </cdr:cNvPr>
        <cdr:cNvCxnSpPr/>
      </cdr:nvCxnSpPr>
      <cdr:spPr bwMode="auto">
        <a:xfrm xmlns:a="http://schemas.openxmlformats.org/drawingml/2006/main" flipV="1">
          <a:off x="4699000" y="5435600"/>
          <a:ext cx="484642" cy="839382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152400</xdr:rowOff>
    </xdr:from>
    <xdr:to>
      <xdr:col>15</xdr:col>
      <xdr:colOff>104775</xdr:colOff>
      <xdr:row>12</xdr:row>
      <xdr:rowOff>19050</xdr:rowOff>
    </xdr:to>
    <xdr:pic>
      <xdr:nvPicPr>
        <xdr:cNvPr id="2122" name="Picture 1">
          <a:extLst>
            <a:ext uri="{FF2B5EF4-FFF2-40B4-BE49-F238E27FC236}">
              <a16:creationId xmlns:a16="http://schemas.microsoft.com/office/drawing/2014/main" id="{FCC062F4-E470-4E50-BFFC-8DA890D5B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52400"/>
          <a:ext cx="58674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609600</xdr:colOff>
      <xdr:row>58</xdr:row>
      <xdr:rowOff>19050</xdr:rowOff>
    </xdr:to>
    <xdr:pic>
      <xdr:nvPicPr>
        <xdr:cNvPr id="2123" name="Picture 2">
          <a:extLst>
            <a:ext uri="{FF2B5EF4-FFF2-40B4-BE49-F238E27FC236}">
              <a16:creationId xmlns:a16="http://schemas.microsoft.com/office/drawing/2014/main" id="{F166D1C1-60B8-4F63-9EA4-3F6E05DA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"/>
          <a:ext cx="6096000" cy="714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285750</xdr:colOff>
      <xdr:row>13</xdr:row>
      <xdr:rowOff>9525</xdr:rowOff>
    </xdr:from>
    <xdr:to>
      <xdr:col>21</xdr:col>
      <xdr:colOff>600075</xdr:colOff>
      <xdr:row>49</xdr:row>
      <xdr:rowOff>133350</xdr:rowOff>
    </xdr:to>
    <xdr:pic>
      <xdr:nvPicPr>
        <xdr:cNvPr id="2124" name="Picture 3">
          <a:extLst>
            <a:ext uri="{FF2B5EF4-FFF2-40B4-BE49-F238E27FC236}">
              <a16:creationId xmlns:a16="http://schemas.microsoft.com/office/drawing/2014/main" id="{8BE69EB4-48C4-4A12-84B5-FB3BA9C97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2114550"/>
          <a:ext cx="6410325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7"/>
  <sheetViews>
    <sheetView tabSelected="1" topLeftCell="A34" zoomScale="85" zoomScaleNormal="85" workbookViewId="0">
      <selection activeCell="O75" sqref="O75"/>
    </sheetView>
  </sheetViews>
  <sheetFormatPr defaultRowHeight="12.75" x14ac:dyDescent="0.2"/>
  <cols>
    <col min="1" max="1" width="30.28515625" style="1" bestFit="1" customWidth="1"/>
    <col min="2" max="2" width="11.7109375" style="1" bestFit="1" customWidth="1"/>
    <col min="3" max="3" width="7.28515625" style="1" bestFit="1" customWidth="1"/>
    <col min="4" max="4" width="13.5703125" style="1" bestFit="1" customWidth="1"/>
    <col min="5" max="5" width="10.5703125" style="1" bestFit="1" customWidth="1"/>
    <col min="6" max="6" width="10" style="1" bestFit="1" customWidth="1"/>
    <col min="7" max="7" width="11.42578125" style="1" customWidth="1"/>
    <col min="8" max="8" width="11.42578125" style="1" bestFit="1" customWidth="1"/>
    <col min="9" max="9" width="9.140625" style="1" bestFit="1" customWidth="1"/>
    <col min="10" max="10" width="5" style="1" bestFit="1" customWidth="1"/>
    <col min="11" max="11" width="9.140625" style="1"/>
    <col min="12" max="12" width="15" style="1" bestFit="1" customWidth="1"/>
    <col min="13" max="13" width="5.7109375" style="1" bestFit="1" customWidth="1"/>
    <col min="14" max="14" width="8.42578125" style="8" bestFit="1" customWidth="1"/>
    <col min="15" max="15" width="9.140625" style="1"/>
    <col min="16" max="16" width="8.7109375" style="1" bestFit="1" customWidth="1"/>
    <col min="17" max="17" width="4.7109375" style="1" bestFit="1" customWidth="1"/>
    <col min="18" max="18" width="8.42578125" style="1" bestFit="1" customWidth="1"/>
    <col min="19" max="19" width="5.140625" style="1" bestFit="1" customWidth="1"/>
    <col min="20" max="20" width="9.140625" style="1"/>
    <col min="21" max="21" width="5.140625" style="8" bestFit="1" customWidth="1"/>
    <col min="22" max="22" width="6.7109375" style="8" bestFit="1" customWidth="1"/>
    <col min="23" max="23" width="9.140625" style="1"/>
    <col min="24" max="24" width="11.5703125" style="1" bestFit="1" customWidth="1"/>
    <col min="25" max="25" width="4.140625" style="1" bestFit="1" customWidth="1"/>
    <col min="26" max="26" width="9.140625" style="1"/>
    <col min="27" max="27" width="11.7109375" style="1" bestFit="1" customWidth="1"/>
    <col min="28" max="28" width="8.140625" style="1" customWidth="1"/>
    <col min="29" max="16384" width="9.140625" style="1"/>
  </cols>
  <sheetData>
    <row r="1" spans="1:28" x14ac:dyDescent="0.2">
      <c r="X1" s="1" t="s">
        <v>0</v>
      </c>
      <c r="AA1" s="1" t="s">
        <v>1</v>
      </c>
    </row>
    <row r="2" spans="1:28" s="2" customFormat="1" ht="63.75" x14ac:dyDescent="0.2">
      <c r="A2" s="11" t="s">
        <v>16</v>
      </c>
      <c r="B2" s="11" t="s">
        <v>27</v>
      </c>
      <c r="C2" s="11" t="s">
        <v>20</v>
      </c>
      <c r="D2" s="2" t="s">
        <v>2</v>
      </c>
      <c r="G2" s="2" t="s">
        <v>22</v>
      </c>
      <c r="H2" s="2" t="s">
        <v>23</v>
      </c>
      <c r="J2" s="2" t="s">
        <v>19</v>
      </c>
      <c r="L2" s="11" t="s">
        <v>12</v>
      </c>
      <c r="M2" s="11"/>
      <c r="N2" s="11"/>
      <c r="P2" s="11" t="s">
        <v>3</v>
      </c>
      <c r="Q2" s="11"/>
      <c r="R2" s="11"/>
      <c r="S2" s="11"/>
      <c r="U2" s="12" t="s">
        <v>4</v>
      </c>
      <c r="V2" s="12"/>
      <c r="X2" s="2" t="s">
        <v>5</v>
      </c>
      <c r="AA2" s="2" t="s">
        <v>6</v>
      </c>
    </row>
    <row r="3" spans="1:28" s="2" customFormat="1" ht="38.25" x14ac:dyDescent="0.2">
      <c r="A3" s="11"/>
      <c r="B3" s="11"/>
      <c r="C3" s="11"/>
      <c r="D3" s="2" t="s">
        <v>13</v>
      </c>
      <c r="E3" s="2" t="s">
        <v>14</v>
      </c>
      <c r="F3" s="2" t="s">
        <v>15</v>
      </c>
      <c r="G3" s="2" t="s">
        <v>21</v>
      </c>
      <c r="H3" s="2" t="s">
        <v>18</v>
      </c>
      <c r="I3" s="2" t="s">
        <v>24</v>
      </c>
      <c r="L3" s="2" t="s">
        <v>33</v>
      </c>
      <c r="M3" s="2" t="s">
        <v>32</v>
      </c>
      <c r="N3" s="9" t="s">
        <v>34</v>
      </c>
      <c r="P3" s="2" t="s">
        <v>33</v>
      </c>
      <c r="Q3" s="2" t="s">
        <v>32</v>
      </c>
      <c r="R3" s="2" t="s">
        <v>34</v>
      </c>
      <c r="S3" s="2" t="s">
        <v>9</v>
      </c>
      <c r="U3" s="9" t="s">
        <v>32</v>
      </c>
      <c r="V3" s="9" t="s">
        <v>33</v>
      </c>
      <c r="X3" s="2" t="s">
        <v>8</v>
      </c>
      <c r="Y3" s="2" t="s">
        <v>7</v>
      </c>
      <c r="AA3" s="2" t="s">
        <v>10</v>
      </c>
      <c r="AB3" s="2" t="s">
        <v>11</v>
      </c>
    </row>
    <row r="4" spans="1:28" x14ac:dyDescent="0.2">
      <c r="A4" s="11" t="s">
        <v>17</v>
      </c>
      <c r="B4" s="2"/>
      <c r="C4" s="1">
        <v>2</v>
      </c>
      <c r="D4" s="1">
        <v>30</v>
      </c>
      <c r="E4" s="1">
        <v>39</v>
      </c>
      <c r="H4" s="1">
        <v>31</v>
      </c>
      <c r="J4" s="1">
        <f t="shared" ref="J4:J37" si="0">SUM(D4:I4)</f>
        <v>100</v>
      </c>
      <c r="L4" s="3">
        <f>SUM(D4:F4)</f>
        <v>69</v>
      </c>
      <c r="M4" s="3">
        <f>SUM(H4:I4)</f>
        <v>31</v>
      </c>
      <c r="N4" s="10">
        <f>G4</f>
        <v>0</v>
      </c>
      <c r="P4" s="1">
        <f>100*L4/(L4+M4+N4)</f>
        <v>69</v>
      </c>
      <c r="Q4" s="1">
        <f t="shared" ref="Q4:Q33" si="1">(100*M4)/(L4+M4+N4)</f>
        <v>31</v>
      </c>
      <c r="R4" s="1">
        <f t="shared" ref="R4:R33" si="2">100*N4/(L4+M4+N4)</f>
        <v>0</v>
      </c>
      <c r="S4" s="1">
        <f t="shared" ref="S4:S33" si="3">SUM(P4:R4)</f>
        <v>100</v>
      </c>
      <c r="U4" s="8">
        <f>Q4+(P4/2)</f>
        <v>65.5</v>
      </c>
      <c r="V4" s="8">
        <f>P4</f>
        <v>69</v>
      </c>
      <c r="X4" s="1">
        <v>0</v>
      </c>
      <c r="Y4" s="1">
        <v>0</v>
      </c>
      <c r="AA4" s="1">
        <v>0</v>
      </c>
      <c r="AB4" s="1">
        <v>0</v>
      </c>
    </row>
    <row r="5" spans="1:28" x14ac:dyDescent="0.2">
      <c r="A5" s="11"/>
      <c r="B5" s="2"/>
      <c r="C5" s="1">
        <v>8</v>
      </c>
      <c r="D5" s="1">
        <v>11</v>
      </c>
      <c r="E5" s="1">
        <v>54</v>
      </c>
      <c r="G5" s="1">
        <v>5</v>
      </c>
      <c r="H5" s="1">
        <v>30</v>
      </c>
      <c r="J5" s="1">
        <f t="shared" si="0"/>
        <v>100</v>
      </c>
      <c r="L5" s="3">
        <f t="shared" ref="L5:L64" si="4">SUM(D5:F5)</f>
        <v>65</v>
      </c>
      <c r="M5" s="3">
        <f t="shared" ref="M5:M64" si="5">SUM(H5:I5)</f>
        <v>30</v>
      </c>
      <c r="N5" s="10">
        <f t="shared" ref="N5:N64" si="6">G5</f>
        <v>5</v>
      </c>
      <c r="P5" s="1">
        <f t="shared" ref="P5:P33" si="7">100*L5/(L5+M5+N5)</f>
        <v>65</v>
      </c>
      <c r="Q5" s="1">
        <f t="shared" si="1"/>
        <v>30</v>
      </c>
      <c r="R5" s="1">
        <f t="shared" si="2"/>
        <v>5</v>
      </c>
      <c r="S5" s="1">
        <f t="shared" si="3"/>
        <v>100</v>
      </c>
      <c r="U5" s="8">
        <f t="shared" ref="U5:U33" si="8">Q5+(P5/2)</f>
        <v>62.5</v>
      </c>
      <c r="V5" s="8">
        <f t="shared" ref="V5:V33" si="9">P5</f>
        <v>65</v>
      </c>
      <c r="X5" s="1">
        <v>50</v>
      </c>
      <c r="Y5" s="1">
        <v>100</v>
      </c>
      <c r="AA5" s="1">
        <v>50</v>
      </c>
      <c r="AB5" s="1">
        <v>100</v>
      </c>
    </row>
    <row r="6" spans="1:28" x14ac:dyDescent="0.2">
      <c r="A6" s="11"/>
      <c r="B6" s="2"/>
      <c r="C6" s="1">
        <v>10</v>
      </c>
      <c r="D6" s="1">
        <v>16</v>
      </c>
      <c r="E6" s="1">
        <v>44</v>
      </c>
      <c r="G6" s="1">
        <v>10</v>
      </c>
      <c r="H6" s="1">
        <v>25</v>
      </c>
      <c r="I6" s="1">
        <v>5</v>
      </c>
      <c r="J6" s="1">
        <f t="shared" si="0"/>
        <v>100</v>
      </c>
      <c r="L6" s="3">
        <f t="shared" si="4"/>
        <v>60</v>
      </c>
      <c r="M6" s="3">
        <f t="shared" si="5"/>
        <v>30</v>
      </c>
      <c r="N6" s="10">
        <f t="shared" si="6"/>
        <v>10</v>
      </c>
      <c r="P6" s="1">
        <f t="shared" si="7"/>
        <v>60</v>
      </c>
      <c r="Q6" s="1">
        <f t="shared" si="1"/>
        <v>30</v>
      </c>
      <c r="R6" s="1">
        <f t="shared" si="2"/>
        <v>10</v>
      </c>
      <c r="S6" s="1">
        <f t="shared" si="3"/>
        <v>100</v>
      </c>
      <c r="U6" s="8">
        <f t="shared" si="8"/>
        <v>60</v>
      </c>
      <c r="V6" s="8">
        <f t="shared" si="9"/>
        <v>60</v>
      </c>
      <c r="X6" s="1">
        <v>100</v>
      </c>
      <c r="Y6" s="1">
        <v>0</v>
      </c>
      <c r="AA6" s="1">
        <v>100</v>
      </c>
      <c r="AB6" s="1">
        <v>0</v>
      </c>
    </row>
    <row r="7" spans="1:28" x14ac:dyDescent="0.2">
      <c r="A7" s="11"/>
      <c r="B7" s="14" t="s">
        <v>31</v>
      </c>
      <c r="C7" s="1">
        <v>16</v>
      </c>
      <c r="E7" s="1">
        <v>66</v>
      </c>
      <c r="G7" s="1">
        <v>5</v>
      </c>
      <c r="H7" s="1">
        <v>26</v>
      </c>
      <c r="I7" s="1">
        <v>3</v>
      </c>
      <c r="J7" s="1">
        <f t="shared" si="0"/>
        <v>100</v>
      </c>
      <c r="L7" s="3">
        <f t="shared" si="4"/>
        <v>66</v>
      </c>
      <c r="M7" s="3">
        <f t="shared" si="5"/>
        <v>29</v>
      </c>
      <c r="N7" s="10">
        <f t="shared" si="6"/>
        <v>5</v>
      </c>
      <c r="P7" s="1">
        <f t="shared" si="7"/>
        <v>66</v>
      </c>
      <c r="Q7" s="1">
        <f t="shared" si="1"/>
        <v>29</v>
      </c>
      <c r="R7" s="1">
        <f t="shared" si="2"/>
        <v>5</v>
      </c>
      <c r="S7" s="1">
        <f t="shared" si="3"/>
        <v>100</v>
      </c>
      <c r="U7" s="8">
        <f t="shared" si="8"/>
        <v>62</v>
      </c>
      <c r="V7" s="8">
        <f t="shared" si="9"/>
        <v>66</v>
      </c>
      <c r="X7" s="1">
        <v>0</v>
      </c>
      <c r="Y7" s="1">
        <v>0</v>
      </c>
      <c r="AA7" s="1">
        <v>0</v>
      </c>
      <c r="AB7" s="1">
        <v>0</v>
      </c>
    </row>
    <row r="8" spans="1:28" x14ac:dyDescent="0.2">
      <c r="A8" s="11"/>
      <c r="B8" s="14"/>
      <c r="C8" s="1">
        <v>17</v>
      </c>
      <c r="E8" s="1">
        <v>71</v>
      </c>
      <c r="H8" s="1">
        <v>25</v>
      </c>
      <c r="I8" s="1">
        <v>4</v>
      </c>
      <c r="J8" s="1">
        <f t="shared" si="0"/>
        <v>100</v>
      </c>
      <c r="L8" s="3">
        <f t="shared" si="4"/>
        <v>71</v>
      </c>
      <c r="M8" s="3">
        <f t="shared" si="5"/>
        <v>29</v>
      </c>
      <c r="N8" s="10">
        <f t="shared" si="6"/>
        <v>0</v>
      </c>
      <c r="P8" s="1">
        <f t="shared" si="7"/>
        <v>71</v>
      </c>
      <c r="Q8" s="1">
        <f t="shared" si="1"/>
        <v>29</v>
      </c>
      <c r="R8" s="1">
        <f t="shared" si="2"/>
        <v>0</v>
      </c>
      <c r="S8" s="1">
        <f t="shared" si="3"/>
        <v>100</v>
      </c>
      <c r="U8" s="8">
        <f t="shared" si="8"/>
        <v>64.5</v>
      </c>
      <c r="V8" s="8">
        <f t="shared" si="9"/>
        <v>71</v>
      </c>
      <c r="X8" s="1">
        <v>47.5</v>
      </c>
      <c r="Y8" s="1">
        <v>95</v>
      </c>
      <c r="AA8" s="1">
        <v>25</v>
      </c>
      <c r="AB8" s="1">
        <v>50</v>
      </c>
    </row>
    <row r="9" spans="1:28" x14ac:dyDescent="0.2">
      <c r="A9" s="11"/>
      <c r="B9" s="14"/>
      <c r="C9" s="1">
        <v>20</v>
      </c>
      <c r="D9" s="1">
        <v>53</v>
      </c>
      <c r="E9" s="1">
        <v>41</v>
      </c>
      <c r="G9" s="1">
        <v>5</v>
      </c>
      <c r="I9" s="1">
        <v>1</v>
      </c>
      <c r="J9" s="1">
        <f t="shared" si="0"/>
        <v>100</v>
      </c>
      <c r="L9" s="3">
        <f t="shared" si="4"/>
        <v>94</v>
      </c>
      <c r="M9" s="3">
        <f t="shared" si="5"/>
        <v>1</v>
      </c>
      <c r="N9" s="10">
        <f t="shared" si="6"/>
        <v>5</v>
      </c>
      <c r="P9" s="1">
        <f t="shared" si="7"/>
        <v>94</v>
      </c>
      <c r="Q9" s="1">
        <f t="shared" si="1"/>
        <v>1</v>
      </c>
      <c r="R9" s="1">
        <f t="shared" si="2"/>
        <v>5</v>
      </c>
      <c r="S9" s="1">
        <f t="shared" si="3"/>
        <v>100</v>
      </c>
      <c r="U9" s="8">
        <f t="shared" si="8"/>
        <v>48</v>
      </c>
      <c r="V9" s="8">
        <f t="shared" si="9"/>
        <v>94</v>
      </c>
      <c r="X9" s="1">
        <v>52.5</v>
      </c>
      <c r="Y9" s="1">
        <v>95</v>
      </c>
      <c r="AA9" s="1">
        <v>50</v>
      </c>
      <c r="AB9" s="1">
        <v>33.332999999999998</v>
      </c>
    </row>
    <row r="10" spans="1:28" x14ac:dyDescent="0.2">
      <c r="A10" s="11"/>
      <c r="B10" s="14"/>
      <c r="C10" s="1">
        <v>22</v>
      </c>
      <c r="D10" s="1">
        <v>17</v>
      </c>
      <c r="E10" s="1">
        <v>33</v>
      </c>
      <c r="F10" s="1">
        <v>12</v>
      </c>
      <c r="G10" s="1">
        <v>8</v>
      </c>
      <c r="H10" s="1">
        <v>25</v>
      </c>
      <c r="I10" s="1">
        <v>5</v>
      </c>
      <c r="J10" s="1">
        <f t="shared" si="0"/>
        <v>100</v>
      </c>
      <c r="L10" s="3">
        <f t="shared" si="4"/>
        <v>62</v>
      </c>
      <c r="M10" s="3">
        <f t="shared" si="5"/>
        <v>30</v>
      </c>
      <c r="N10" s="10">
        <f t="shared" si="6"/>
        <v>8</v>
      </c>
      <c r="P10" s="1">
        <f t="shared" si="7"/>
        <v>62</v>
      </c>
      <c r="Q10" s="1">
        <f t="shared" si="1"/>
        <v>30</v>
      </c>
      <c r="R10" s="1">
        <f t="shared" si="2"/>
        <v>8</v>
      </c>
      <c r="S10" s="1">
        <f t="shared" si="3"/>
        <v>100</v>
      </c>
      <c r="U10" s="8">
        <f t="shared" si="8"/>
        <v>61</v>
      </c>
      <c r="V10" s="8">
        <f t="shared" si="9"/>
        <v>62</v>
      </c>
      <c r="X10" s="1">
        <v>62.5</v>
      </c>
      <c r="Y10" s="1">
        <v>75</v>
      </c>
      <c r="AA10" s="1">
        <v>75</v>
      </c>
      <c r="AB10" s="1">
        <v>50</v>
      </c>
    </row>
    <row r="11" spans="1:28" x14ac:dyDescent="0.2">
      <c r="A11" s="11"/>
      <c r="B11" s="14"/>
      <c r="C11" s="1">
        <v>25</v>
      </c>
      <c r="E11" s="1">
        <v>46</v>
      </c>
      <c r="G11" s="1">
        <v>21</v>
      </c>
      <c r="H11" s="1">
        <v>30</v>
      </c>
      <c r="I11" s="1">
        <v>3</v>
      </c>
      <c r="J11" s="1">
        <f t="shared" si="0"/>
        <v>100</v>
      </c>
      <c r="L11" s="3">
        <f t="shared" si="4"/>
        <v>46</v>
      </c>
      <c r="M11" s="3">
        <f t="shared" si="5"/>
        <v>33</v>
      </c>
      <c r="N11" s="10">
        <f t="shared" si="6"/>
        <v>21</v>
      </c>
      <c r="P11" s="1">
        <f t="shared" si="7"/>
        <v>46</v>
      </c>
      <c r="Q11" s="1">
        <f t="shared" si="1"/>
        <v>33</v>
      </c>
      <c r="R11" s="1">
        <f t="shared" si="2"/>
        <v>21</v>
      </c>
      <c r="S11" s="1">
        <f t="shared" si="3"/>
        <v>100</v>
      </c>
      <c r="U11" s="8">
        <f t="shared" si="8"/>
        <v>56</v>
      </c>
      <c r="V11" s="8">
        <f t="shared" si="9"/>
        <v>46</v>
      </c>
      <c r="X11" s="1">
        <v>37.5</v>
      </c>
      <c r="Y11" s="1">
        <v>75</v>
      </c>
      <c r="AA11" s="1">
        <v>50</v>
      </c>
      <c r="AB11" s="1">
        <v>33.333300000000001</v>
      </c>
    </row>
    <row r="12" spans="1:28" x14ac:dyDescent="0.2">
      <c r="A12" s="11"/>
      <c r="B12" s="14"/>
      <c r="C12" s="1">
        <v>26</v>
      </c>
      <c r="E12" s="1">
        <v>67</v>
      </c>
      <c r="G12" s="1">
        <v>33</v>
      </c>
      <c r="J12" s="1">
        <f t="shared" si="0"/>
        <v>100</v>
      </c>
      <c r="L12" s="3">
        <f t="shared" si="4"/>
        <v>67</v>
      </c>
      <c r="M12" s="3">
        <f t="shared" si="5"/>
        <v>0</v>
      </c>
      <c r="N12" s="10">
        <f t="shared" si="6"/>
        <v>33</v>
      </c>
      <c r="P12" s="1">
        <f t="shared" si="7"/>
        <v>67</v>
      </c>
      <c r="Q12" s="1">
        <f t="shared" si="1"/>
        <v>0</v>
      </c>
      <c r="R12" s="1">
        <f t="shared" si="2"/>
        <v>33</v>
      </c>
      <c r="S12" s="1">
        <f t="shared" si="3"/>
        <v>100</v>
      </c>
      <c r="U12" s="8">
        <f t="shared" si="8"/>
        <v>33.5</v>
      </c>
      <c r="V12" s="8">
        <f t="shared" si="9"/>
        <v>67</v>
      </c>
      <c r="X12" s="1">
        <v>43.75</v>
      </c>
      <c r="Y12" s="1">
        <v>75</v>
      </c>
      <c r="AA12" s="1">
        <v>50</v>
      </c>
      <c r="AB12" s="1">
        <v>0</v>
      </c>
    </row>
    <row r="13" spans="1:28" x14ac:dyDescent="0.2">
      <c r="A13" s="11"/>
      <c r="B13" s="14"/>
      <c r="C13" s="1">
        <v>27</v>
      </c>
      <c r="E13" s="1">
        <v>23</v>
      </c>
      <c r="G13" s="1">
        <v>77</v>
      </c>
      <c r="J13" s="1">
        <f t="shared" si="0"/>
        <v>100</v>
      </c>
      <c r="L13" s="3">
        <f t="shared" si="4"/>
        <v>23</v>
      </c>
      <c r="M13" s="3">
        <f t="shared" si="5"/>
        <v>0</v>
      </c>
      <c r="N13" s="10">
        <f t="shared" si="6"/>
        <v>77</v>
      </c>
      <c r="P13" s="1">
        <f t="shared" si="7"/>
        <v>23</v>
      </c>
      <c r="Q13" s="1">
        <f t="shared" si="1"/>
        <v>0</v>
      </c>
      <c r="R13" s="1">
        <f t="shared" si="2"/>
        <v>77</v>
      </c>
      <c r="S13" s="1">
        <f t="shared" si="3"/>
        <v>100</v>
      </c>
      <c r="U13" s="8">
        <f t="shared" si="8"/>
        <v>11.5</v>
      </c>
      <c r="V13" s="8">
        <f t="shared" si="9"/>
        <v>23</v>
      </c>
      <c r="X13" s="1">
        <v>25</v>
      </c>
      <c r="Y13" s="1">
        <v>0</v>
      </c>
    </row>
    <row r="14" spans="1:28" x14ac:dyDescent="0.2">
      <c r="A14" s="11" t="s">
        <v>25</v>
      </c>
      <c r="B14" s="2"/>
      <c r="C14" s="1">
        <v>27</v>
      </c>
      <c r="D14" s="1">
        <v>47</v>
      </c>
      <c r="E14" s="1">
        <v>19</v>
      </c>
      <c r="G14" s="1">
        <v>8</v>
      </c>
      <c r="H14" s="1">
        <v>26</v>
      </c>
      <c r="J14" s="1">
        <f t="shared" si="0"/>
        <v>100</v>
      </c>
      <c r="L14" s="3">
        <f t="shared" si="4"/>
        <v>66</v>
      </c>
      <c r="M14" s="3">
        <f t="shared" si="5"/>
        <v>26</v>
      </c>
      <c r="N14" s="10">
        <f t="shared" si="6"/>
        <v>8</v>
      </c>
      <c r="P14" s="1">
        <f t="shared" si="7"/>
        <v>66</v>
      </c>
      <c r="Q14" s="1">
        <f t="shared" si="1"/>
        <v>26</v>
      </c>
      <c r="R14" s="1">
        <f t="shared" si="2"/>
        <v>8</v>
      </c>
      <c r="S14" s="1">
        <f t="shared" si="3"/>
        <v>100</v>
      </c>
      <c r="U14" s="8">
        <f t="shared" si="8"/>
        <v>59</v>
      </c>
      <c r="V14" s="8">
        <f t="shared" si="9"/>
        <v>66</v>
      </c>
      <c r="X14" s="1">
        <v>50</v>
      </c>
      <c r="Y14" s="1">
        <v>0</v>
      </c>
    </row>
    <row r="15" spans="1:28" x14ac:dyDescent="0.2">
      <c r="A15" s="11"/>
      <c r="B15" s="2"/>
      <c r="C15" s="1">
        <v>25</v>
      </c>
      <c r="D15" s="1">
        <v>20</v>
      </c>
      <c r="G15" s="1">
        <v>50</v>
      </c>
      <c r="H15" s="1">
        <v>30</v>
      </c>
      <c r="J15" s="1">
        <f t="shared" si="0"/>
        <v>100</v>
      </c>
      <c r="L15" s="3">
        <f t="shared" si="4"/>
        <v>20</v>
      </c>
      <c r="M15" s="3">
        <f t="shared" si="5"/>
        <v>30</v>
      </c>
      <c r="N15" s="10">
        <f t="shared" si="6"/>
        <v>50</v>
      </c>
      <c r="P15" s="1">
        <f t="shared" si="7"/>
        <v>20</v>
      </c>
      <c r="Q15" s="1">
        <f t="shared" si="1"/>
        <v>30</v>
      </c>
      <c r="R15" s="1">
        <f t="shared" si="2"/>
        <v>50</v>
      </c>
      <c r="S15" s="1">
        <f t="shared" si="3"/>
        <v>100</v>
      </c>
      <c r="U15" s="8">
        <f t="shared" si="8"/>
        <v>40</v>
      </c>
      <c r="V15" s="8">
        <f t="shared" si="9"/>
        <v>20</v>
      </c>
      <c r="X15" s="1">
        <v>50</v>
      </c>
      <c r="Y15" s="1">
        <v>95</v>
      </c>
    </row>
    <row r="16" spans="1:28" x14ac:dyDescent="0.2">
      <c r="A16" s="11"/>
      <c r="B16" s="2"/>
      <c r="C16" s="1">
        <v>20</v>
      </c>
      <c r="D16" s="1">
        <v>26</v>
      </c>
      <c r="E16" s="1">
        <v>39</v>
      </c>
      <c r="G16" s="1">
        <v>10</v>
      </c>
      <c r="H16" s="1">
        <v>21</v>
      </c>
      <c r="I16" s="1">
        <v>4</v>
      </c>
      <c r="J16" s="1">
        <f t="shared" si="0"/>
        <v>100</v>
      </c>
      <c r="L16" s="3">
        <f t="shared" si="4"/>
        <v>65</v>
      </c>
      <c r="M16" s="3">
        <f t="shared" si="5"/>
        <v>25</v>
      </c>
      <c r="N16" s="10">
        <f t="shared" si="6"/>
        <v>10</v>
      </c>
      <c r="P16" s="1">
        <f t="shared" si="7"/>
        <v>65</v>
      </c>
      <c r="Q16" s="1">
        <f t="shared" si="1"/>
        <v>25</v>
      </c>
      <c r="R16" s="1">
        <f t="shared" si="2"/>
        <v>10</v>
      </c>
      <c r="S16" s="1">
        <f t="shared" si="3"/>
        <v>100</v>
      </c>
      <c r="U16" s="8">
        <f t="shared" si="8"/>
        <v>57.5</v>
      </c>
      <c r="V16" s="8">
        <f t="shared" si="9"/>
        <v>65</v>
      </c>
      <c r="X16" s="1">
        <v>50</v>
      </c>
      <c r="Y16" s="1">
        <v>75</v>
      </c>
    </row>
    <row r="17" spans="1:25" x14ac:dyDescent="0.2">
      <c r="A17" s="11"/>
      <c r="B17" s="2"/>
      <c r="C17" s="1">
        <v>15</v>
      </c>
      <c r="D17" s="1">
        <v>21</v>
      </c>
      <c r="E17" s="1">
        <v>19</v>
      </c>
      <c r="G17" s="1">
        <v>6</v>
      </c>
      <c r="H17" s="1">
        <v>54</v>
      </c>
      <c r="J17" s="1">
        <f t="shared" si="0"/>
        <v>100</v>
      </c>
      <c r="L17" s="3">
        <f t="shared" si="4"/>
        <v>40</v>
      </c>
      <c r="M17" s="3">
        <f t="shared" si="5"/>
        <v>54</v>
      </c>
      <c r="N17" s="10">
        <f t="shared" si="6"/>
        <v>6</v>
      </c>
      <c r="P17" s="1">
        <f t="shared" si="7"/>
        <v>40</v>
      </c>
      <c r="Q17" s="1">
        <f t="shared" si="1"/>
        <v>54</v>
      </c>
      <c r="R17" s="1">
        <f t="shared" si="2"/>
        <v>6</v>
      </c>
      <c r="S17" s="1">
        <f t="shared" si="3"/>
        <v>100</v>
      </c>
      <c r="U17" s="8">
        <f t="shared" si="8"/>
        <v>74</v>
      </c>
      <c r="V17" s="8">
        <f t="shared" si="9"/>
        <v>40</v>
      </c>
      <c r="X17" s="1">
        <v>56.25</v>
      </c>
      <c r="Y17" s="1">
        <v>75</v>
      </c>
    </row>
    <row r="18" spans="1:25" x14ac:dyDescent="0.2">
      <c r="A18" s="11"/>
      <c r="B18" s="2"/>
      <c r="C18" s="1">
        <v>13</v>
      </c>
      <c r="D18" s="1">
        <v>8</v>
      </c>
      <c r="E18" s="1">
        <v>21</v>
      </c>
      <c r="G18" s="1">
        <v>4</v>
      </c>
      <c r="H18" s="1">
        <v>67</v>
      </c>
      <c r="J18" s="1">
        <f t="shared" si="0"/>
        <v>100</v>
      </c>
      <c r="L18" s="3">
        <f t="shared" si="4"/>
        <v>29</v>
      </c>
      <c r="M18" s="3">
        <f t="shared" si="5"/>
        <v>67</v>
      </c>
      <c r="N18" s="10">
        <f t="shared" si="6"/>
        <v>4</v>
      </c>
      <c r="P18" s="1">
        <f t="shared" si="7"/>
        <v>29</v>
      </c>
      <c r="Q18" s="1">
        <f t="shared" si="1"/>
        <v>67</v>
      </c>
      <c r="R18" s="1">
        <f t="shared" si="2"/>
        <v>4</v>
      </c>
      <c r="S18" s="1">
        <f t="shared" si="3"/>
        <v>100</v>
      </c>
      <c r="U18" s="8">
        <f t="shared" si="8"/>
        <v>81.5</v>
      </c>
      <c r="V18" s="8">
        <f t="shared" si="9"/>
        <v>29</v>
      </c>
      <c r="X18" s="1">
        <v>75</v>
      </c>
      <c r="Y18" s="1">
        <v>0</v>
      </c>
    </row>
    <row r="19" spans="1:25" x14ac:dyDescent="0.2">
      <c r="A19" s="11"/>
      <c r="B19" s="13" t="s">
        <v>30</v>
      </c>
      <c r="C19" s="1">
        <v>11</v>
      </c>
      <c r="D19" s="1">
        <v>14</v>
      </c>
      <c r="E19" s="1">
        <v>28</v>
      </c>
      <c r="G19" s="1">
        <v>11</v>
      </c>
      <c r="H19" s="1">
        <v>47</v>
      </c>
      <c r="J19" s="1">
        <f t="shared" si="0"/>
        <v>100</v>
      </c>
      <c r="L19" s="3">
        <f t="shared" si="4"/>
        <v>42</v>
      </c>
      <c r="M19" s="3">
        <f t="shared" si="5"/>
        <v>47</v>
      </c>
      <c r="N19" s="10">
        <f t="shared" si="6"/>
        <v>11</v>
      </c>
      <c r="P19" s="1">
        <f t="shared" si="7"/>
        <v>42</v>
      </c>
      <c r="Q19" s="1">
        <f t="shared" si="1"/>
        <v>47</v>
      </c>
      <c r="R19" s="1">
        <f t="shared" si="2"/>
        <v>11</v>
      </c>
      <c r="S19" s="1">
        <f t="shared" si="3"/>
        <v>100</v>
      </c>
      <c r="U19" s="8">
        <f t="shared" si="8"/>
        <v>68</v>
      </c>
      <c r="V19" s="8">
        <f t="shared" si="9"/>
        <v>42</v>
      </c>
    </row>
    <row r="20" spans="1:25" x14ac:dyDescent="0.2">
      <c r="A20" s="11"/>
      <c r="B20" s="13"/>
      <c r="C20" s="1">
        <v>8</v>
      </c>
      <c r="D20" s="1">
        <v>14</v>
      </c>
      <c r="E20" s="1">
        <v>24</v>
      </c>
      <c r="G20" s="1">
        <v>13</v>
      </c>
      <c r="H20" s="1">
        <v>48</v>
      </c>
      <c r="I20" s="1">
        <v>1</v>
      </c>
      <c r="J20" s="1">
        <f t="shared" si="0"/>
        <v>100</v>
      </c>
      <c r="L20" s="3">
        <f t="shared" si="4"/>
        <v>38</v>
      </c>
      <c r="M20" s="3">
        <f t="shared" si="5"/>
        <v>49</v>
      </c>
      <c r="N20" s="10">
        <f t="shared" si="6"/>
        <v>13</v>
      </c>
      <c r="P20" s="1">
        <f t="shared" si="7"/>
        <v>38</v>
      </c>
      <c r="Q20" s="1">
        <f t="shared" si="1"/>
        <v>49</v>
      </c>
      <c r="R20" s="1">
        <f t="shared" si="2"/>
        <v>13</v>
      </c>
      <c r="S20" s="1">
        <f t="shared" si="3"/>
        <v>100</v>
      </c>
      <c r="U20" s="8">
        <f t="shared" si="8"/>
        <v>68</v>
      </c>
      <c r="V20" s="8">
        <f t="shared" si="9"/>
        <v>38</v>
      </c>
    </row>
    <row r="21" spans="1:25" x14ac:dyDescent="0.2">
      <c r="A21" s="11"/>
      <c r="B21" s="13"/>
      <c r="C21" s="1">
        <v>6</v>
      </c>
      <c r="D21" s="1">
        <v>19</v>
      </c>
      <c r="E21" s="1">
        <v>23</v>
      </c>
      <c r="G21" s="1">
        <v>5</v>
      </c>
      <c r="H21" s="1">
        <v>53</v>
      </c>
      <c r="J21" s="1">
        <f t="shared" si="0"/>
        <v>100</v>
      </c>
      <c r="L21" s="3">
        <f t="shared" si="4"/>
        <v>42</v>
      </c>
      <c r="M21" s="3">
        <f t="shared" si="5"/>
        <v>53</v>
      </c>
      <c r="N21" s="10">
        <f t="shared" si="6"/>
        <v>5</v>
      </c>
      <c r="P21" s="1">
        <f t="shared" si="7"/>
        <v>42</v>
      </c>
      <c r="Q21" s="1">
        <f t="shared" si="1"/>
        <v>53</v>
      </c>
      <c r="R21" s="1">
        <f t="shared" si="2"/>
        <v>5</v>
      </c>
      <c r="S21" s="1">
        <f t="shared" si="3"/>
        <v>100</v>
      </c>
      <c r="U21" s="8">
        <f t="shared" si="8"/>
        <v>74</v>
      </c>
      <c r="V21" s="8">
        <f t="shared" si="9"/>
        <v>42</v>
      </c>
    </row>
    <row r="22" spans="1:25" x14ac:dyDescent="0.2">
      <c r="A22" s="11"/>
      <c r="B22" s="13"/>
      <c r="C22" s="1">
        <v>3</v>
      </c>
      <c r="D22" s="1">
        <v>7</v>
      </c>
      <c r="E22" s="1">
        <v>24</v>
      </c>
      <c r="G22" s="1">
        <v>15</v>
      </c>
      <c r="H22" s="1">
        <v>54</v>
      </c>
      <c r="J22" s="1">
        <f t="shared" si="0"/>
        <v>100</v>
      </c>
      <c r="L22" s="3">
        <f t="shared" si="4"/>
        <v>31</v>
      </c>
      <c r="M22" s="3">
        <f t="shared" si="5"/>
        <v>54</v>
      </c>
      <c r="N22" s="10">
        <f t="shared" si="6"/>
        <v>15</v>
      </c>
      <c r="P22" s="1">
        <f t="shared" si="7"/>
        <v>31</v>
      </c>
      <c r="Q22" s="1">
        <f t="shared" si="1"/>
        <v>54</v>
      </c>
      <c r="R22" s="1">
        <f t="shared" si="2"/>
        <v>15</v>
      </c>
      <c r="S22" s="1">
        <f t="shared" si="3"/>
        <v>100</v>
      </c>
      <c r="U22" s="8">
        <f t="shared" si="8"/>
        <v>69.5</v>
      </c>
      <c r="V22" s="8">
        <f t="shared" si="9"/>
        <v>31</v>
      </c>
    </row>
    <row r="23" spans="1:25" x14ac:dyDescent="0.2">
      <c r="A23" s="11"/>
      <c r="B23" s="13"/>
      <c r="C23" s="1">
        <v>1</v>
      </c>
      <c r="D23" s="1">
        <v>14</v>
      </c>
      <c r="E23" s="1">
        <v>29</v>
      </c>
      <c r="G23" s="1">
        <v>6</v>
      </c>
      <c r="H23" s="1">
        <v>51</v>
      </c>
      <c r="J23" s="1">
        <f t="shared" si="0"/>
        <v>100</v>
      </c>
      <c r="L23" s="3">
        <f t="shared" si="4"/>
        <v>43</v>
      </c>
      <c r="M23" s="3">
        <f t="shared" si="5"/>
        <v>51</v>
      </c>
      <c r="N23" s="10">
        <f t="shared" si="6"/>
        <v>6</v>
      </c>
      <c r="P23" s="1">
        <f t="shared" si="7"/>
        <v>43</v>
      </c>
      <c r="Q23" s="1">
        <f t="shared" si="1"/>
        <v>51</v>
      </c>
      <c r="R23" s="1">
        <f t="shared" si="2"/>
        <v>6</v>
      </c>
      <c r="S23" s="1">
        <f t="shared" si="3"/>
        <v>100</v>
      </c>
      <c r="U23" s="8">
        <f t="shared" si="8"/>
        <v>72.5</v>
      </c>
      <c r="V23" s="8">
        <f t="shared" si="9"/>
        <v>43</v>
      </c>
    </row>
    <row r="24" spans="1:25" x14ac:dyDescent="0.2">
      <c r="A24" s="11" t="s">
        <v>26</v>
      </c>
      <c r="B24" s="1">
        <v>866</v>
      </c>
      <c r="C24" s="1">
        <v>866</v>
      </c>
      <c r="D24" s="1">
        <v>59</v>
      </c>
      <c r="E24" s="1">
        <v>27</v>
      </c>
      <c r="G24" s="1">
        <v>12</v>
      </c>
      <c r="H24" s="1">
        <v>2</v>
      </c>
      <c r="J24" s="1">
        <f t="shared" si="0"/>
        <v>100</v>
      </c>
      <c r="L24" s="3">
        <f t="shared" si="4"/>
        <v>86</v>
      </c>
      <c r="M24" s="3">
        <f t="shared" si="5"/>
        <v>2</v>
      </c>
      <c r="N24" s="10">
        <f t="shared" si="6"/>
        <v>12</v>
      </c>
      <c r="P24" s="1">
        <f t="shared" si="7"/>
        <v>86</v>
      </c>
      <c r="Q24" s="1">
        <f t="shared" si="1"/>
        <v>2</v>
      </c>
      <c r="R24" s="1">
        <f t="shared" si="2"/>
        <v>12</v>
      </c>
      <c r="S24" s="1">
        <f t="shared" si="3"/>
        <v>100</v>
      </c>
      <c r="U24" s="8">
        <f t="shared" si="8"/>
        <v>45</v>
      </c>
      <c r="V24" s="8">
        <f t="shared" si="9"/>
        <v>86</v>
      </c>
    </row>
    <row r="25" spans="1:25" x14ac:dyDescent="0.2">
      <c r="A25" s="11"/>
      <c r="B25" s="1">
        <v>940</v>
      </c>
      <c r="C25" s="1">
        <v>940</v>
      </c>
      <c r="D25" s="1">
        <v>43</v>
      </c>
      <c r="E25" s="1">
        <v>13</v>
      </c>
      <c r="G25" s="1">
        <v>41</v>
      </c>
      <c r="H25" s="1">
        <v>3</v>
      </c>
      <c r="J25" s="1">
        <f t="shared" si="0"/>
        <v>100</v>
      </c>
      <c r="L25" s="3">
        <f t="shared" si="4"/>
        <v>56</v>
      </c>
      <c r="M25" s="3">
        <f t="shared" si="5"/>
        <v>3</v>
      </c>
      <c r="N25" s="10">
        <f t="shared" si="6"/>
        <v>41</v>
      </c>
      <c r="P25" s="1">
        <f t="shared" si="7"/>
        <v>56</v>
      </c>
      <c r="Q25" s="1">
        <f t="shared" si="1"/>
        <v>3</v>
      </c>
      <c r="R25" s="1">
        <f t="shared" si="2"/>
        <v>41</v>
      </c>
      <c r="S25" s="1">
        <f t="shared" si="3"/>
        <v>100</v>
      </c>
      <c r="U25" s="8">
        <f t="shared" si="8"/>
        <v>31</v>
      </c>
      <c r="V25" s="8">
        <f t="shared" si="9"/>
        <v>56</v>
      </c>
    </row>
    <row r="26" spans="1:25" x14ac:dyDescent="0.2">
      <c r="A26" s="11"/>
      <c r="B26" s="1">
        <v>962</v>
      </c>
      <c r="C26" s="1">
        <v>962</v>
      </c>
      <c r="D26" s="1">
        <v>50</v>
      </c>
      <c r="E26" s="1">
        <v>19</v>
      </c>
      <c r="G26" s="1">
        <v>15</v>
      </c>
      <c r="H26" s="1">
        <v>16</v>
      </c>
      <c r="J26" s="1">
        <f t="shared" si="0"/>
        <v>100</v>
      </c>
      <c r="L26" s="3">
        <f t="shared" si="4"/>
        <v>69</v>
      </c>
      <c r="M26" s="3">
        <f t="shared" si="5"/>
        <v>16</v>
      </c>
      <c r="N26" s="10">
        <f t="shared" si="6"/>
        <v>15</v>
      </c>
      <c r="P26" s="1">
        <f t="shared" si="7"/>
        <v>69</v>
      </c>
      <c r="Q26" s="1">
        <f t="shared" si="1"/>
        <v>16</v>
      </c>
      <c r="R26" s="1">
        <f t="shared" si="2"/>
        <v>15</v>
      </c>
      <c r="S26" s="1">
        <f t="shared" si="3"/>
        <v>100</v>
      </c>
      <c r="U26" s="8">
        <f t="shared" si="8"/>
        <v>50.5</v>
      </c>
      <c r="V26" s="8">
        <f t="shared" si="9"/>
        <v>69</v>
      </c>
    </row>
    <row r="27" spans="1:25" x14ac:dyDescent="0.2">
      <c r="A27" s="11"/>
      <c r="B27" s="1">
        <v>980</v>
      </c>
      <c r="C27" s="1">
        <v>980</v>
      </c>
      <c r="D27" s="1">
        <v>28</v>
      </c>
      <c r="E27" s="1">
        <v>4</v>
      </c>
      <c r="G27" s="1">
        <v>52</v>
      </c>
      <c r="H27" s="1">
        <v>16</v>
      </c>
      <c r="J27" s="1">
        <f t="shared" si="0"/>
        <v>100</v>
      </c>
      <c r="L27" s="3">
        <f t="shared" si="4"/>
        <v>32</v>
      </c>
      <c r="M27" s="3">
        <f t="shared" si="5"/>
        <v>16</v>
      </c>
      <c r="N27" s="10">
        <f t="shared" si="6"/>
        <v>52</v>
      </c>
      <c r="P27" s="1">
        <f t="shared" si="7"/>
        <v>32</v>
      </c>
      <c r="Q27" s="1">
        <f t="shared" si="1"/>
        <v>16</v>
      </c>
      <c r="R27" s="1">
        <f t="shared" si="2"/>
        <v>52</v>
      </c>
      <c r="S27" s="1">
        <f t="shared" si="3"/>
        <v>100</v>
      </c>
      <c r="U27" s="8">
        <f t="shared" si="8"/>
        <v>32</v>
      </c>
      <c r="V27" s="8">
        <f t="shared" si="9"/>
        <v>32</v>
      </c>
    </row>
    <row r="28" spans="1:25" x14ac:dyDescent="0.2">
      <c r="A28" s="11"/>
      <c r="B28" s="1">
        <v>995</v>
      </c>
      <c r="C28" s="1">
        <v>995</v>
      </c>
      <c r="D28" s="1">
        <v>65</v>
      </c>
      <c r="E28" s="1">
        <v>18</v>
      </c>
      <c r="F28" s="1">
        <v>6</v>
      </c>
      <c r="G28" s="1">
        <v>9</v>
      </c>
      <c r="H28" s="1">
        <v>2</v>
      </c>
      <c r="J28" s="1">
        <f t="shared" si="0"/>
        <v>100</v>
      </c>
      <c r="L28" s="3">
        <f t="shared" si="4"/>
        <v>89</v>
      </c>
      <c r="M28" s="3">
        <f t="shared" si="5"/>
        <v>2</v>
      </c>
      <c r="N28" s="10">
        <f t="shared" si="6"/>
        <v>9</v>
      </c>
      <c r="P28" s="1">
        <f t="shared" si="7"/>
        <v>89</v>
      </c>
      <c r="Q28" s="1">
        <f t="shared" si="1"/>
        <v>2</v>
      </c>
      <c r="R28" s="1">
        <f t="shared" si="2"/>
        <v>9</v>
      </c>
      <c r="S28" s="1">
        <f t="shared" si="3"/>
        <v>100</v>
      </c>
      <c r="U28" s="8">
        <f t="shared" si="8"/>
        <v>46.5</v>
      </c>
      <c r="V28" s="8">
        <f t="shared" si="9"/>
        <v>89</v>
      </c>
    </row>
    <row r="29" spans="1:25" x14ac:dyDescent="0.2">
      <c r="A29" s="11"/>
      <c r="B29" s="1">
        <v>1017</v>
      </c>
      <c r="C29" s="1">
        <v>1017</v>
      </c>
      <c r="D29" s="1">
        <v>29</v>
      </c>
      <c r="E29" s="1">
        <v>14</v>
      </c>
      <c r="G29" s="1">
        <v>38</v>
      </c>
      <c r="H29" s="1">
        <v>19</v>
      </c>
      <c r="J29" s="1">
        <f t="shared" si="0"/>
        <v>100</v>
      </c>
      <c r="L29" s="3">
        <f t="shared" si="4"/>
        <v>43</v>
      </c>
      <c r="M29" s="3">
        <f t="shared" si="5"/>
        <v>19</v>
      </c>
      <c r="N29" s="10">
        <f t="shared" si="6"/>
        <v>38</v>
      </c>
      <c r="P29" s="1">
        <f t="shared" si="7"/>
        <v>43</v>
      </c>
      <c r="Q29" s="1">
        <f t="shared" si="1"/>
        <v>19</v>
      </c>
      <c r="R29" s="1">
        <f t="shared" si="2"/>
        <v>38</v>
      </c>
      <c r="S29" s="1">
        <f t="shared" si="3"/>
        <v>100</v>
      </c>
      <c r="U29" s="8">
        <f t="shared" si="8"/>
        <v>40.5</v>
      </c>
      <c r="V29" s="8">
        <f t="shared" si="9"/>
        <v>43</v>
      </c>
    </row>
    <row r="30" spans="1:25" x14ac:dyDescent="0.2">
      <c r="A30" s="11"/>
      <c r="B30" s="1">
        <v>1070</v>
      </c>
      <c r="C30" s="1">
        <v>1070</v>
      </c>
      <c r="D30" s="1">
        <v>27</v>
      </c>
      <c r="E30" s="1">
        <v>35</v>
      </c>
      <c r="F30" s="1">
        <v>2</v>
      </c>
      <c r="G30" s="1">
        <v>12</v>
      </c>
      <c r="H30" s="1">
        <v>24</v>
      </c>
      <c r="J30" s="1">
        <f t="shared" si="0"/>
        <v>100</v>
      </c>
      <c r="L30" s="3">
        <f t="shared" si="4"/>
        <v>64</v>
      </c>
      <c r="M30" s="3">
        <f t="shared" si="5"/>
        <v>24</v>
      </c>
      <c r="N30" s="10">
        <f t="shared" si="6"/>
        <v>12</v>
      </c>
      <c r="P30" s="1">
        <f t="shared" si="7"/>
        <v>64</v>
      </c>
      <c r="Q30" s="1">
        <f t="shared" si="1"/>
        <v>24</v>
      </c>
      <c r="R30" s="1">
        <f t="shared" si="2"/>
        <v>12</v>
      </c>
      <c r="S30" s="1">
        <f t="shared" si="3"/>
        <v>100</v>
      </c>
      <c r="U30" s="8">
        <f t="shared" si="8"/>
        <v>56</v>
      </c>
      <c r="V30" s="8">
        <f t="shared" si="9"/>
        <v>64</v>
      </c>
    </row>
    <row r="31" spans="1:25" x14ac:dyDescent="0.2">
      <c r="A31" s="11"/>
      <c r="B31" s="1">
        <v>1172</v>
      </c>
      <c r="C31" s="1">
        <v>1172</v>
      </c>
      <c r="D31" s="1">
        <v>26</v>
      </c>
      <c r="E31" s="1">
        <v>38</v>
      </c>
      <c r="G31" s="1">
        <v>13</v>
      </c>
      <c r="H31" s="1">
        <v>23</v>
      </c>
      <c r="J31" s="1">
        <f t="shared" si="0"/>
        <v>100</v>
      </c>
      <c r="L31" s="3">
        <f t="shared" si="4"/>
        <v>64</v>
      </c>
      <c r="M31" s="3">
        <f t="shared" si="5"/>
        <v>23</v>
      </c>
      <c r="N31" s="10">
        <f t="shared" si="6"/>
        <v>13</v>
      </c>
      <c r="P31" s="1">
        <f t="shared" si="7"/>
        <v>64</v>
      </c>
      <c r="Q31" s="1">
        <f t="shared" si="1"/>
        <v>23</v>
      </c>
      <c r="R31" s="1">
        <f t="shared" si="2"/>
        <v>13</v>
      </c>
      <c r="S31" s="1">
        <f t="shared" si="3"/>
        <v>100</v>
      </c>
      <c r="U31" s="8">
        <f t="shared" si="8"/>
        <v>55</v>
      </c>
      <c r="V31" s="8">
        <f t="shared" si="9"/>
        <v>64</v>
      </c>
    </row>
    <row r="32" spans="1:25" x14ac:dyDescent="0.2">
      <c r="A32" s="11"/>
      <c r="B32" s="1">
        <v>1202</v>
      </c>
      <c r="C32" s="1">
        <v>1202</v>
      </c>
      <c r="D32" s="1">
        <v>21</v>
      </c>
      <c r="E32" s="1">
        <v>22</v>
      </c>
      <c r="F32" s="1">
        <v>2</v>
      </c>
      <c r="G32" s="1">
        <v>7</v>
      </c>
      <c r="H32" s="1">
        <v>48</v>
      </c>
      <c r="J32" s="1">
        <f t="shared" si="0"/>
        <v>100</v>
      </c>
      <c r="L32" s="3">
        <f t="shared" si="4"/>
        <v>45</v>
      </c>
      <c r="M32" s="3">
        <f t="shared" si="5"/>
        <v>48</v>
      </c>
      <c r="N32" s="10">
        <f t="shared" si="6"/>
        <v>7</v>
      </c>
      <c r="P32" s="1">
        <f t="shared" si="7"/>
        <v>45</v>
      </c>
      <c r="Q32" s="1">
        <f t="shared" si="1"/>
        <v>48</v>
      </c>
      <c r="R32" s="1">
        <f t="shared" si="2"/>
        <v>7</v>
      </c>
      <c r="S32" s="1">
        <f t="shared" si="3"/>
        <v>100</v>
      </c>
      <c r="U32" s="8">
        <f t="shared" si="8"/>
        <v>70.5</v>
      </c>
      <c r="V32" s="8">
        <f t="shared" si="9"/>
        <v>45</v>
      </c>
    </row>
    <row r="33" spans="1:22" x14ac:dyDescent="0.2">
      <c r="A33" s="11"/>
      <c r="B33" s="1">
        <v>1232</v>
      </c>
      <c r="C33" s="1">
        <v>1232</v>
      </c>
      <c r="D33" s="1">
        <v>12</v>
      </c>
      <c r="E33" s="1">
        <v>27</v>
      </c>
      <c r="F33" s="1">
        <v>4</v>
      </c>
      <c r="G33" s="1">
        <v>7</v>
      </c>
      <c r="H33" s="1">
        <v>50</v>
      </c>
      <c r="J33" s="1">
        <f t="shared" si="0"/>
        <v>100</v>
      </c>
      <c r="L33" s="3">
        <f t="shared" si="4"/>
        <v>43</v>
      </c>
      <c r="M33" s="3">
        <f t="shared" si="5"/>
        <v>50</v>
      </c>
      <c r="N33" s="10">
        <f t="shared" si="6"/>
        <v>7</v>
      </c>
      <c r="P33" s="1">
        <f t="shared" si="7"/>
        <v>43</v>
      </c>
      <c r="Q33" s="1">
        <f t="shared" si="1"/>
        <v>50</v>
      </c>
      <c r="R33" s="1">
        <f t="shared" si="2"/>
        <v>7</v>
      </c>
      <c r="S33" s="1">
        <f t="shared" si="3"/>
        <v>100</v>
      </c>
      <c r="U33" s="8">
        <f t="shared" si="8"/>
        <v>71.5</v>
      </c>
      <c r="V33" s="8">
        <f t="shared" si="9"/>
        <v>43</v>
      </c>
    </row>
    <row r="34" spans="1:22" x14ac:dyDescent="0.2">
      <c r="A34" s="11"/>
      <c r="B34" s="4">
        <v>1252</v>
      </c>
      <c r="C34" s="1">
        <v>1252</v>
      </c>
      <c r="D34" s="1">
        <v>15</v>
      </c>
      <c r="E34" s="1">
        <v>34</v>
      </c>
      <c r="F34" s="1">
        <v>2</v>
      </c>
      <c r="G34" s="1">
        <v>9</v>
      </c>
      <c r="H34" s="1">
        <v>40</v>
      </c>
      <c r="J34" s="1">
        <f t="shared" si="0"/>
        <v>100</v>
      </c>
      <c r="L34" s="3">
        <f t="shared" si="4"/>
        <v>51</v>
      </c>
      <c r="M34" s="3">
        <f t="shared" si="5"/>
        <v>40</v>
      </c>
      <c r="N34" s="10">
        <f t="shared" si="6"/>
        <v>9</v>
      </c>
      <c r="P34" s="1">
        <f t="shared" ref="P34:P64" si="10">100*L34/(L34+M34+N34)</f>
        <v>51</v>
      </c>
      <c r="Q34" s="1">
        <f t="shared" ref="Q34:Q64" si="11">(100*M34)/(L34+M34+N34)</f>
        <v>40</v>
      </c>
      <c r="R34" s="1">
        <f t="shared" ref="R34:R64" si="12">100*N34/(L34+M34+N34)</f>
        <v>9</v>
      </c>
      <c r="S34" s="1">
        <f t="shared" ref="S34:S64" si="13">SUM(P34:R34)</f>
        <v>100</v>
      </c>
      <c r="U34" s="8">
        <f t="shared" ref="U34:U64" si="14">Q34+(P34/2)</f>
        <v>65.5</v>
      </c>
      <c r="V34" s="8">
        <f t="shared" ref="V34:V64" si="15">P34</f>
        <v>51</v>
      </c>
    </row>
    <row r="35" spans="1:22" x14ac:dyDescent="0.2">
      <c r="A35" s="11"/>
      <c r="B35" s="4">
        <v>1286</v>
      </c>
      <c r="C35" s="1">
        <v>1286</v>
      </c>
      <c r="D35" s="1">
        <v>14</v>
      </c>
      <c r="E35" s="1">
        <v>27</v>
      </c>
      <c r="G35" s="1">
        <v>15</v>
      </c>
      <c r="H35" s="1">
        <v>44</v>
      </c>
      <c r="J35" s="1">
        <f t="shared" si="0"/>
        <v>100</v>
      </c>
      <c r="L35" s="3">
        <f t="shared" si="4"/>
        <v>41</v>
      </c>
      <c r="M35" s="3">
        <f t="shared" si="5"/>
        <v>44</v>
      </c>
      <c r="N35" s="10">
        <f t="shared" si="6"/>
        <v>15</v>
      </c>
      <c r="P35" s="1">
        <f t="shared" si="10"/>
        <v>41</v>
      </c>
      <c r="Q35" s="1">
        <f t="shared" si="11"/>
        <v>44</v>
      </c>
      <c r="R35" s="1">
        <f t="shared" si="12"/>
        <v>15</v>
      </c>
      <c r="S35" s="1">
        <f t="shared" si="13"/>
        <v>100</v>
      </c>
      <c r="U35" s="8">
        <f t="shared" si="14"/>
        <v>64.5</v>
      </c>
      <c r="V35" s="8">
        <f t="shared" si="15"/>
        <v>41</v>
      </c>
    </row>
    <row r="36" spans="1:22" x14ac:dyDescent="0.2">
      <c r="A36" s="11"/>
      <c r="B36" s="4">
        <v>1308</v>
      </c>
      <c r="C36" s="1">
        <v>1308</v>
      </c>
      <c r="D36" s="1">
        <v>26</v>
      </c>
      <c r="E36" s="1">
        <v>21</v>
      </c>
      <c r="G36" s="1">
        <v>19</v>
      </c>
      <c r="H36" s="1">
        <v>34</v>
      </c>
      <c r="J36" s="1">
        <f t="shared" si="0"/>
        <v>100</v>
      </c>
      <c r="L36" s="3">
        <f t="shared" si="4"/>
        <v>47</v>
      </c>
      <c r="M36" s="3">
        <f t="shared" si="5"/>
        <v>34</v>
      </c>
      <c r="N36" s="10">
        <f t="shared" si="6"/>
        <v>19</v>
      </c>
      <c r="P36" s="1">
        <f t="shared" si="10"/>
        <v>47</v>
      </c>
      <c r="Q36" s="1">
        <f t="shared" si="11"/>
        <v>34</v>
      </c>
      <c r="R36" s="1">
        <f t="shared" si="12"/>
        <v>19</v>
      </c>
      <c r="S36" s="1">
        <f t="shared" si="13"/>
        <v>100</v>
      </c>
      <c r="U36" s="8">
        <f t="shared" si="14"/>
        <v>57.5</v>
      </c>
      <c r="V36" s="8">
        <f t="shared" si="15"/>
        <v>47</v>
      </c>
    </row>
    <row r="37" spans="1:22" x14ac:dyDescent="0.2">
      <c r="A37" s="11"/>
      <c r="B37" s="4">
        <v>1318</v>
      </c>
      <c r="C37" s="1">
        <v>1318</v>
      </c>
      <c r="D37" s="1">
        <v>28</v>
      </c>
      <c r="E37" s="1">
        <v>26</v>
      </c>
      <c r="G37" s="1">
        <v>21</v>
      </c>
      <c r="H37" s="1">
        <v>25</v>
      </c>
      <c r="J37" s="1">
        <f t="shared" si="0"/>
        <v>100</v>
      </c>
      <c r="L37" s="3">
        <f t="shared" si="4"/>
        <v>54</v>
      </c>
      <c r="M37" s="3">
        <f t="shared" si="5"/>
        <v>25</v>
      </c>
      <c r="N37" s="10">
        <f t="shared" si="6"/>
        <v>21</v>
      </c>
      <c r="P37" s="1">
        <f t="shared" si="10"/>
        <v>54</v>
      </c>
      <c r="Q37" s="1">
        <f t="shared" si="11"/>
        <v>25</v>
      </c>
      <c r="R37" s="1">
        <f t="shared" si="12"/>
        <v>21</v>
      </c>
      <c r="S37" s="1">
        <f t="shared" si="13"/>
        <v>100</v>
      </c>
      <c r="U37" s="8">
        <f t="shared" si="14"/>
        <v>52</v>
      </c>
      <c r="V37" s="8">
        <f t="shared" si="15"/>
        <v>54</v>
      </c>
    </row>
    <row r="38" spans="1:22" x14ac:dyDescent="0.2">
      <c r="A38" s="11"/>
      <c r="B38" s="4">
        <v>1360</v>
      </c>
      <c r="C38" s="1">
        <v>1360</v>
      </c>
      <c r="D38" s="1">
        <v>13</v>
      </c>
      <c r="E38" s="1">
        <v>28</v>
      </c>
      <c r="G38" s="1">
        <v>17</v>
      </c>
      <c r="H38" s="1">
        <v>42</v>
      </c>
      <c r="J38" s="1">
        <f t="shared" ref="J38:J61" si="16">SUM(D38:I38)</f>
        <v>100</v>
      </c>
      <c r="L38" s="3">
        <f t="shared" si="4"/>
        <v>41</v>
      </c>
      <c r="M38" s="3">
        <f t="shared" si="5"/>
        <v>42</v>
      </c>
      <c r="N38" s="10">
        <f t="shared" si="6"/>
        <v>17</v>
      </c>
      <c r="P38" s="1">
        <f t="shared" si="10"/>
        <v>41</v>
      </c>
      <c r="Q38" s="1">
        <f t="shared" si="11"/>
        <v>42</v>
      </c>
      <c r="R38" s="1">
        <f t="shared" si="12"/>
        <v>17</v>
      </c>
      <c r="S38" s="1">
        <f t="shared" si="13"/>
        <v>100</v>
      </c>
      <c r="U38" s="8">
        <f t="shared" si="14"/>
        <v>62.5</v>
      </c>
      <c r="V38" s="8">
        <f t="shared" si="15"/>
        <v>41</v>
      </c>
    </row>
    <row r="39" spans="1:22" x14ac:dyDescent="0.2">
      <c r="A39" s="11"/>
      <c r="B39" s="4">
        <v>1393</v>
      </c>
      <c r="C39" s="1">
        <v>1393</v>
      </c>
      <c r="D39" s="1">
        <v>16</v>
      </c>
      <c r="E39" s="1">
        <v>33</v>
      </c>
      <c r="G39" s="1">
        <v>7</v>
      </c>
      <c r="H39" s="1">
        <v>44</v>
      </c>
      <c r="J39" s="1">
        <f t="shared" si="16"/>
        <v>100</v>
      </c>
      <c r="L39" s="3">
        <f t="shared" si="4"/>
        <v>49</v>
      </c>
      <c r="M39" s="3">
        <f t="shared" si="5"/>
        <v>44</v>
      </c>
      <c r="N39" s="10">
        <f t="shared" si="6"/>
        <v>7</v>
      </c>
      <c r="P39" s="1">
        <f t="shared" si="10"/>
        <v>49</v>
      </c>
      <c r="Q39" s="1">
        <f t="shared" si="11"/>
        <v>44</v>
      </c>
      <c r="R39" s="1">
        <f t="shared" si="12"/>
        <v>7</v>
      </c>
      <c r="S39" s="1">
        <f t="shared" si="13"/>
        <v>100</v>
      </c>
      <c r="U39" s="8">
        <f t="shared" si="14"/>
        <v>68.5</v>
      </c>
      <c r="V39" s="8">
        <f t="shared" si="15"/>
        <v>49</v>
      </c>
    </row>
    <row r="40" spans="1:22" x14ac:dyDescent="0.2">
      <c r="A40" s="11" t="s">
        <v>28</v>
      </c>
      <c r="B40" s="5">
        <v>1219</v>
      </c>
      <c r="C40" s="1">
        <v>3</v>
      </c>
      <c r="D40" s="1">
        <v>28</v>
      </c>
      <c r="E40" s="1">
        <v>60</v>
      </c>
      <c r="H40" s="1">
        <v>12</v>
      </c>
      <c r="J40" s="1">
        <f t="shared" si="16"/>
        <v>100</v>
      </c>
      <c r="L40" s="3">
        <f t="shared" si="4"/>
        <v>88</v>
      </c>
      <c r="M40" s="3">
        <f t="shared" si="5"/>
        <v>12</v>
      </c>
      <c r="N40" s="10">
        <f t="shared" si="6"/>
        <v>0</v>
      </c>
      <c r="P40" s="1">
        <f t="shared" si="10"/>
        <v>88</v>
      </c>
      <c r="Q40" s="1">
        <f t="shared" si="11"/>
        <v>12</v>
      </c>
      <c r="R40" s="1">
        <f t="shared" si="12"/>
        <v>0</v>
      </c>
      <c r="S40" s="1">
        <f t="shared" si="13"/>
        <v>100</v>
      </c>
      <c r="U40" s="8">
        <f t="shared" si="14"/>
        <v>56</v>
      </c>
      <c r="V40" s="8">
        <f t="shared" si="15"/>
        <v>88</v>
      </c>
    </row>
    <row r="41" spans="1:22" x14ac:dyDescent="0.2">
      <c r="A41" s="11"/>
      <c r="B41" s="6">
        <v>1200</v>
      </c>
      <c r="C41" s="1">
        <v>5</v>
      </c>
      <c r="D41" s="1">
        <v>32</v>
      </c>
      <c r="E41" s="1">
        <v>61</v>
      </c>
      <c r="H41" s="1">
        <v>7</v>
      </c>
      <c r="J41" s="1">
        <f t="shared" si="16"/>
        <v>100</v>
      </c>
      <c r="L41" s="3">
        <f t="shared" si="4"/>
        <v>93</v>
      </c>
      <c r="M41" s="3">
        <f t="shared" si="5"/>
        <v>7</v>
      </c>
      <c r="N41" s="10">
        <f t="shared" si="6"/>
        <v>0</v>
      </c>
      <c r="P41" s="1">
        <f t="shared" si="10"/>
        <v>93</v>
      </c>
      <c r="Q41" s="1">
        <f t="shared" si="11"/>
        <v>7</v>
      </c>
      <c r="R41" s="1">
        <f t="shared" si="12"/>
        <v>0</v>
      </c>
      <c r="S41" s="1">
        <f t="shared" si="13"/>
        <v>100</v>
      </c>
      <c r="U41" s="8">
        <f t="shared" si="14"/>
        <v>53.5</v>
      </c>
      <c r="V41" s="8">
        <f t="shared" si="15"/>
        <v>93</v>
      </c>
    </row>
    <row r="42" spans="1:22" x14ac:dyDescent="0.2">
      <c r="A42" s="11"/>
      <c r="B42" s="6">
        <v>1184</v>
      </c>
      <c r="C42" s="1">
        <v>6</v>
      </c>
      <c r="D42" s="1">
        <v>30</v>
      </c>
      <c r="E42" s="1">
        <v>54</v>
      </c>
      <c r="G42" s="1">
        <v>1</v>
      </c>
      <c r="H42" s="1">
        <v>15</v>
      </c>
      <c r="J42" s="1">
        <f t="shared" si="16"/>
        <v>100</v>
      </c>
      <c r="L42" s="3">
        <f t="shared" si="4"/>
        <v>84</v>
      </c>
      <c r="M42" s="3">
        <f t="shared" si="5"/>
        <v>15</v>
      </c>
      <c r="N42" s="10">
        <f t="shared" si="6"/>
        <v>1</v>
      </c>
      <c r="P42" s="1">
        <f t="shared" si="10"/>
        <v>84</v>
      </c>
      <c r="Q42" s="1">
        <f t="shared" si="11"/>
        <v>15</v>
      </c>
      <c r="R42" s="1">
        <f t="shared" si="12"/>
        <v>1</v>
      </c>
      <c r="S42" s="1">
        <f t="shared" si="13"/>
        <v>100</v>
      </c>
      <c r="U42" s="8">
        <f t="shared" si="14"/>
        <v>57</v>
      </c>
      <c r="V42" s="8">
        <f t="shared" si="15"/>
        <v>84</v>
      </c>
    </row>
    <row r="43" spans="1:22" x14ac:dyDescent="0.2">
      <c r="A43" s="11"/>
      <c r="B43" s="6">
        <v>1153</v>
      </c>
      <c r="C43" s="1">
        <v>7</v>
      </c>
      <c r="D43" s="1">
        <v>36</v>
      </c>
      <c r="E43" s="1">
        <v>57</v>
      </c>
      <c r="G43" s="1">
        <v>4</v>
      </c>
      <c r="H43" s="1">
        <v>3</v>
      </c>
      <c r="J43" s="1">
        <f t="shared" si="16"/>
        <v>100</v>
      </c>
      <c r="L43" s="3">
        <f t="shared" si="4"/>
        <v>93</v>
      </c>
      <c r="M43" s="3">
        <f t="shared" si="5"/>
        <v>3</v>
      </c>
      <c r="N43" s="10">
        <f t="shared" si="6"/>
        <v>4</v>
      </c>
      <c r="P43" s="1">
        <f t="shared" si="10"/>
        <v>93</v>
      </c>
      <c r="Q43" s="1">
        <f t="shared" si="11"/>
        <v>3</v>
      </c>
      <c r="R43" s="1">
        <f t="shared" si="12"/>
        <v>4</v>
      </c>
      <c r="S43" s="1">
        <f t="shared" si="13"/>
        <v>100</v>
      </c>
      <c r="U43" s="8">
        <f t="shared" si="14"/>
        <v>49.5</v>
      </c>
      <c r="V43" s="8">
        <f t="shared" si="15"/>
        <v>93</v>
      </c>
    </row>
    <row r="44" spans="1:22" x14ac:dyDescent="0.2">
      <c r="A44" s="11"/>
      <c r="B44" s="6">
        <v>1150</v>
      </c>
      <c r="C44" s="1">
        <v>8</v>
      </c>
      <c r="D44" s="1">
        <v>38</v>
      </c>
      <c r="E44" s="1">
        <v>47</v>
      </c>
      <c r="G44" s="1">
        <v>8</v>
      </c>
      <c r="H44" s="1">
        <v>7</v>
      </c>
      <c r="J44" s="1">
        <f t="shared" si="16"/>
        <v>100</v>
      </c>
      <c r="L44" s="3">
        <f t="shared" si="4"/>
        <v>85</v>
      </c>
      <c r="M44" s="3">
        <f t="shared" si="5"/>
        <v>7</v>
      </c>
      <c r="N44" s="10">
        <f t="shared" si="6"/>
        <v>8</v>
      </c>
      <c r="P44" s="1">
        <f t="shared" si="10"/>
        <v>85</v>
      </c>
      <c r="Q44" s="1">
        <f t="shared" si="11"/>
        <v>7</v>
      </c>
      <c r="R44" s="1">
        <f t="shared" si="12"/>
        <v>8</v>
      </c>
      <c r="S44" s="1">
        <f t="shared" si="13"/>
        <v>100</v>
      </c>
      <c r="U44" s="8">
        <f t="shared" si="14"/>
        <v>49.5</v>
      </c>
      <c r="V44" s="8">
        <f t="shared" si="15"/>
        <v>85</v>
      </c>
    </row>
    <row r="45" spans="1:22" x14ac:dyDescent="0.2">
      <c r="A45" s="11"/>
      <c r="B45" s="6">
        <v>1128</v>
      </c>
      <c r="C45" s="1">
        <v>9</v>
      </c>
      <c r="D45" s="1">
        <v>26</v>
      </c>
      <c r="E45" s="1">
        <v>36</v>
      </c>
      <c r="G45" s="1">
        <v>32</v>
      </c>
      <c r="H45" s="1">
        <v>6</v>
      </c>
      <c r="J45" s="1">
        <f t="shared" si="16"/>
        <v>100</v>
      </c>
      <c r="L45" s="3">
        <f t="shared" si="4"/>
        <v>62</v>
      </c>
      <c r="M45" s="3">
        <f t="shared" si="5"/>
        <v>6</v>
      </c>
      <c r="N45" s="10">
        <f t="shared" si="6"/>
        <v>32</v>
      </c>
      <c r="P45" s="1">
        <f t="shared" si="10"/>
        <v>62</v>
      </c>
      <c r="Q45" s="1">
        <f t="shared" si="11"/>
        <v>6</v>
      </c>
      <c r="R45" s="1">
        <f t="shared" si="12"/>
        <v>32</v>
      </c>
      <c r="S45" s="1">
        <f t="shared" si="13"/>
        <v>100</v>
      </c>
      <c r="U45" s="8">
        <f t="shared" si="14"/>
        <v>37</v>
      </c>
      <c r="V45" s="8">
        <f t="shared" si="15"/>
        <v>62</v>
      </c>
    </row>
    <row r="46" spans="1:22" x14ac:dyDescent="0.2">
      <c r="A46" s="11"/>
      <c r="B46" s="6">
        <v>1125</v>
      </c>
      <c r="C46" s="1">
        <v>10</v>
      </c>
      <c r="D46" s="1">
        <v>30</v>
      </c>
      <c r="E46" s="1">
        <v>60</v>
      </c>
      <c r="H46" s="1">
        <v>10</v>
      </c>
      <c r="J46" s="1">
        <f t="shared" si="16"/>
        <v>100</v>
      </c>
      <c r="L46" s="3">
        <f t="shared" si="4"/>
        <v>90</v>
      </c>
      <c r="M46" s="3">
        <f t="shared" si="5"/>
        <v>10</v>
      </c>
      <c r="N46" s="10">
        <f t="shared" si="6"/>
        <v>0</v>
      </c>
      <c r="P46" s="1">
        <f t="shared" si="10"/>
        <v>90</v>
      </c>
      <c r="Q46" s="1">
        <f t="shared" si="11"/>
        <v>10</v>
      </c>
      <c r="R46" s="1">
        <f t="shared" si="12"/>
        <v>0</v>
      </c>
      <c r="S46" s="1">
        <f t="shared" si="13"/>
        <v>100</v>
      </c>
      <c r="U46" s="8">
        <f t="shared" si="14"/>
        <v>55</v>
      </c>
      <c r="V46" s="8">
        <f t="shared" si="15"/>
        <v>90</v>
      </c>
    </row>
    <row r="47" spans="1:22" x14ac:dyDescent="0.2">
      <c r="A47" s="11"/>
      <c r="B47" s="6">
        <v>1097</v>
      </c>
      <c r="C47" s="1">
        <v>12</v>
      </c>
      <c r="D47" s="1">
        <v>28</v>
      </c>
      <c r="E47" s="1">
        <v>46</v>
      </c>
      <c r="G47" s="1">
        <v>9</v>
      </c>
      <c r="H47" s="1">
        <v>17</v>
      </c>
      <c r="J47" s="1">
        <f t="shared" si="16"/>
        <v>100</v>
      </c>
      <c r="L47" s="3">
        <f t="shared" si="4"/>
        <v>74</v>
      </c>
      <c r="M47" s="3">
        <f t="shared" si="5"/>
        <v>17</v>
      </c>
      <c r="N47" s="10">
        <f t="shared" si="6"/>
        <v>9</v>
      </c>
      <c r="P47" s="1">
        <f t="shared" si="10"/>
        <v>74</v>
      </c>
      <c r="Q47" s="1">
        <f t="shared" si="11"/>
        <v>17</v>
      </c>
      <c r="R47" s="1">
        <f t="shared" si="12"/>
        <v>9</v>
      </c>
      <c r="S47" s="1">
        <f t="shared" si="13"/>
        <v>100</v>
      </c>
      <c r="U47" s="8">
        <f t="shared" si="14"/>
        <v>54</v>
      </c>
      <c r="V47" s="8">
        <f t="shared" si="15"/>
        <v>74</v>
      </c>
    </row>
    <row r="48" spans="1:22" x14ac:dyDescent="0.2">
      <c r="A48" s="11"/>
      <c r="B48" s="6">
        <v>1061</v>
      </c>
      <c r="C48" s="1">
        <v>14</v>
      </c>
      <c r="D48" s="1">
        <v>20</v>
      </c>
      <c r="E48" s="1">
        <v>52</v>
      </c>
      <c r="G48" s="1">
        <v>8</v>
      </c>
      <c r="H48" s="1">
        <v>20</v>
      </c>
      <c r="J48" s="1">
        <f t="shared" si="16"/>
        <v>100</v>
      </c>
      <c r="L48" s="3">
        <f t="shared" si="4"/>
        <v>72</v>
      </c>
      <c r="M48" s="3">
        <f t="shared" si="5"/>
        <v>20</v>
      </c>
      <c r="N48" s="10">
        <f t="shared" si="6"/>
        <v>8</v>
      </c>
      <c r="P48" s="1">
        <f t="shared" si="10"/>
        <v>72</v>
      </c>
      <c r="Q48" s="1">
        <f t="shared" si="11"/>
        <v>20</v>
      </c>
      <c r="R48" s="1">
        <f t="shared" si="12"/>
        <v>8</v>
      </c>
      <c r="S48" s="1">
        <f t="shared" si="13"/>
        <v>100</v>
      </c>
      <c r="U48" s="8">
        <f t="shared" si="14"/>
        <v>56</v>
      </c>
      <c r="V48" s="8">
        <f t="shared" si="15"/>
        <v>72</v>
      </c>
    </row>
    <row r="49" spans="1:22" x14ac:dyDescent="0.2">
      <c r="A49" s="11"/>
      <c r="B49" s="6">
        <v>1057</v>
      </c>
      <c r="C49" s="1">
        <v>15</v>
      </c>
      <c r="D49" s="1">
        <v>32</v>
      </c>
      <c r="E49" s="1">
        <v>48</v>
      </c>
      <c r="G49" s="1">
        <v>9</v>
      </c>
      <c r="H49" s="1">
        <v>11</v>
      </c>
      <c r="J49" s="1">
        <f t="shared" si="16"/>
        <v>100</v>
      </c>
      <c r="L49" s="3">
        <f t="shared" si="4"/>
        <v>80</v>
      </c>
      <c r="M49" s="3">
        <f t="shared" si="5"/>
        <v>11</v>
      </c>
      <c r="N49" s="10">
        <f t="shared" si="6"/>
        <v>9</v>
      </c>
      <c r="P49" s="1">
        <f>100*L49/(L49+M49+N49)</f>
        <v>80</v>
      </c>
      <c r="Q49" s="1">
        <f t="shared" si="11"/>
        <v>11</v>
      </c>
      <c r="R49" s="1">
        <f>100*N49/(L49+M49+N49)</f>
        <v>9</v>
      </c>
      <c r="S49" s="1">
        <f t="shared" si="13"/>
        <v>100</v>
      </c>
      <c r="U49" s="8">
        <f t="shared" si="14"/>
        <v>51</v>
      </c>
      <c r="V49" s="8">
        <f t="shared" si="15"/>
        <v>80</v>
      </c>
    </row>
    <row r="50" spans="1:22" x14ac:dyDescent="0.2">
      <c r="A50" s="11"/>
      <c r="B50" s="7">
        <v>1025</v>
      </c>
      <c r="C50" s="1">
        <v>18</v>
      </c>
      <c r="D50" s="1">
        <v>17</v>
      </c>
      <c r="E50" s="1">
        <v>49</v>
      </c>
      <c r="G50" s="1">
        <v>15</v>
      </c>
      <c r="H50" s="1">
        <v>19</v>
      </c>
      <c r="J50" s="1">
        <f t="shared" si="16"/>
        <v>100</v>
      </c>
      <c r="L50" s="3">
        <f t="shared" si="4"/>
        <v>66</v>
      </c>
      <c r="M50" s="3">
        <f t="shared" si="5"/>
        <v>19</v>
      </c>
      <c r="N50" s="10">
        <f t="shared" si="6"/>
        <v>15</v>
      </c>
      <c r="P50" s="1">
        <f t="shared" si="10"/>
        <v>66</v>
      </c>
      <c r="Q50" s="1">
        <f t="shared" si="11"/>
        <v>19</v>
      </c>
      <c r="R50" s="1">
        <f t="shared" si="12"/>
        <v>15</v>
      </c>
      <c r="S50" s="1">
        <f t="shared" si="13"/>
        <v>100</v>
      </c>
      <c r="U50" s="8">
        <f t="shared" si="14"/>
        <v>52</v>
      </c>
      <c r="V50" s="8">
        <f t="shared" si="15"/>
        <v>66</v>
      </c>
    </row>
    <row r="51" spans="1:22" x14ac:dyDescent="0.2">
      <c r="A51" s="11"/>
      <c r="B51" s="7">
        <v>1005</v>
      </c>
      <c r="C51" s="1">
        <v>20</v>
      </c>
      <c r="D51" s="1">
        <v>11</v>
      </c>
      <c r="E51" s="1">
        <v>74</v>
      </c>
      <c r="G51" s="1">
        <v>6</v>
      </c>
      <c r="H51" s="1">
        <v>9</v>
      </c>
      <c r="J51" s="1">
        <f t="shared" si="16"/>
        <v>100</v>
      </c>
      <c r="L51" s="3">
        <f t="shared" si="4"/>
        <v>85</v>
      </c>
      <c r="M51" s="3">
        <f t="shared" si="5"/>
        <v>9</v>
      </c>
      <c r="N51" s="10">
        <f t="shared" si="6"/>
        <v>6</v>
      </c>
      <c r="P51" s="1">
        <f t="shared" si="10"/>
        <v>85</v>
      </c>
      <c r="Q51" s="1">
        <f t="shared" si="11"/>
        <v>9</v>
      </c>
      <c r="R51" s="1">
        <f t="shared" si="12"/>
        <v>6</v>
      </c>
      <c r="S51" s="1">
        <f t="shared" si="13"/>
        <v>100</v>
      </c>
      <c r="U51" s="8">
        <f t="shared" si="14"/>
        <v>51.5</v>
      </c>
      <c r="V51" s="8">
        <f t="shared" si="15"/>
        <v>85</v>
      </c>
    </row>
    <row r="52" spans="1:22" x14ac:dyDescent="0.2">
      <c r="A52" s="11"/>
      <c r="B52" s="7">
        <v>941</v>
      </c>
      <c r="C52" s="1">
        <v>23</v>
      </c>
      <c r="D52" s="1">
        <v>52</v>
      </c>
      <c r="E52" s="1">
        <v>42</v>
      </c>
      <c r="G52" s="1">
        <v>1</v>
      </c>
      <c r="H52" s="1">
        <v>5</v>
      </c>
      <c r="J52" s="1">
        <f t="shared" si="16"/>
        <v>100</v>
      </c>
      <c r="L52" s="3">
        <f t="shared" si="4"/>
        <v>94</v>
      </c>
      <c r="M52" s="3">
        <f t="shared" si="5"/>
        <v>5</v>
      </c>
      <c r="N52" s="10">
        <f t="shared" si="6"/>
        <v>1</v>
      </c>
      <c r="P52" s="1">
        <f t="shared" si="10"/>
        <v>94</v>
      </c>
      <c r="Q52" s="1">
        <f t="shared" si="11"/>
        <v>5</v>
      </c>
      <c r="R52" s="1">
        <f t="shared" si="12"/>
        <v>1</v>
      </c>
      <c r="S52" s="1">
        <f t="shared" si="13"/>
        <v>100</v>
      </c>
      <c r="U52" s="8">
        <f t="shared" si="14"/>
        <v>52</v>
      </c>
      <c r="V52" s="8">
        <f t="shared" si="15"/>
        <v>94</v>
      </c>
    </row>
    <row r="53" spans="1:22" x14ac:dyDescent="0.2">
      <c r="A53" s="11"/>
      <c r="B53" s="7">
        <v>921</v>
      </c>
      <c r="C53" s="1">
        <v>26</v>
      </c>
      <c r="D53" s="1">
        <v>33</v>
      </c>
      <c r="E53" s="1">
        <v>21</v>
      </c>
      <c r="G53" s="1">
        <v>42</v>
      </c>
      <c r="H53" s="1">
        <v>4</v>
      </c>
      <c r="J53" s="1">
        <f t="shared" si="16"/>
        <v>100</v>
      </c>
      <c r="L53" s="3">
        <f t="shared" si="4"/>
        <v>54</v>
      </c>
      <c r="M53" s="3">
        <f t="shared" si="5"/>
        <v>4</v>
      </c>
      <c r="N53" s="10">
        <f t="shared" si="6"/>
        <v>42</v>
      </c>
      <c r="P53" s="1">
        <f t="shared" si="10"/>
        <v>54</v>
      </c>
      <c r="Q53" s="1">
        <f t="shared" si="11"/>
        <v>4</v>
      </c>
      <c r="R53" s="1">
        <f t="shared" si="12"/>
        <v>42</v>
      </c>
      <c r="S53" s="1">
        <f t="shared" si="13"/>
        <v>100</v>
      </c>
      <c r="U53" s="8">
        <f t="shared" si="14"/>
        <v>31</v>
      </c>
      <c r="V53" s="8">
        <f t="shared" si="15"/>
        <v>54</v>
      </c>
    </row>
    <row r="54" spans="1:22" x14ac:dyDescent="0.2">
      <c r="A54" s="11" t="s">
        <v>29</v>
      </c>
      <c r="B54" s="5">
        <v>1165</v>
      </c>
      <c r="C54" s="1">
        <v>9</v>
      </c>
      <c r="D54" s="1">
        <v>35</v>
      </c>
      <c r="E54" s="1">
        <v>12</v>
      </c>
      <c r="F54" s="1">
        <v>31</v>
      </c>
      <c r="G54" s="1">
        <v>11</v>
      </c>
      <c r="H54" s="1">
        <v>11</v>
      </c>
      <c r="J54" s="1">
        <f t="shared" si="16"/>
        <v>100</v>
      </c>
      <c r="L54" s="3">
        <f t="shared" si="4"/>
        <v>78</v>
      </c>
      <c r="M54" s="3">
        <f t="shared" si="5"/>
        <v>11</v>
      </c>
      <c r="N54" s="10">
        <f t="shared" si="6"/>
        <v>11</v>
      </c>
      <c r="P54" s="1">
        <f t="shared" si="10"/>
        <v>78</v>
      </c>
      <c r="Q54" s="1">
        <f t="shared" si="11"/>
        <v>11</v>
      </c>
      <c r="R54" s="1">
        <f t="shared" si="12"/>
        <v>11</v>
      </c>
      <c r="S54" s="1">
        <f t="shared" si="13"/>
        <v>100</v>
      </c>
      <c r="U54" s="8">
        <f t="shared" si="14"/>
        <v>50</v>
      </c>
      <c r="V54" s="8">
        <f t="shared" si="15"/>
        <v>78</v>
      </c>
    </row>
    <row r="55" spans="1:22" x14ac:dyDescent="0.2">
      <c r="A55" s="11"/>
      <c r="B55" s="5">
        <v>1156</v>
      </c>
      <c r="C55" s="1">
        <v>12</v>
      </c>
      <c r="D55" s="1">
        <v>23</v>
      </c>
      <c r="E55" s="1">
        <v>17</v>
      </c>
      <c r="F55" s="1">
        <v>25</v>
      </c>
      <c r="G55" s="1">
        <v>17</v>
      </c>
      <c r="H55" s="1">
        <v>18</v>
      </c>
      <c r="J55" s="1">
        <f t="shared" si="16"/>
        <v>100</v>
      </c>
      <c r="L55" s="3">
        <f t="shared" si="4"/>
        <v>65</v>
      </c>
      <c r="M55" s="3">
        <f t="shared" si="5"/>
        <v>18</v>
      </c>
      <c r="N55" s="10">
        <f t="shared" si="6"/>
        <v>17</v>
      </c>
      <c r="P55" s="1">
        <f t="shared" si="10"/>
        <v>65</v>
      </c>
      <c r="Q55" s="1">
        <f t="shared" si="11"/>
        <v>18</v>
      </c>
      <c r="R55" s="1">
        <f t="shared" si="12"/>
        <v>17</v>
      </c>
      <c r="S55" s="1">
        <f t="shared" si="13"/>
        <v>100</v>
      </c>
      <c r="U55" s="8">
        <f t="shared" si="14"/>
        <v>50.5</v>
      </c>
      <c r="V55" s="8">
        <f t="shared" si="15"/>
        <v>65</v>
      </c>
    </row>
    <row r="56" spans="1:22" x14ac:dyDescent="0.2">
      <c r="A56" s="11"/>
      <c r="B56" s="5">
        <v>1132</v>
      </c>
      <c r="C56" s="1">
        <v>17</v>
      </c>
      <c r="H56" s="1">
        <v>100</v>
      </c>
      <c r="J56" s="1">
        <f t="shared" si="16"/>
        <v>100</v>
      </c>
      <c r="L56" s="3">
        <f t="shared" si="4"/>
        <v>0</v>
      </c>
      <c r="M56" s="3">
        <f t="shared" si="5"/>
        <v>100</v>
      </c>
      <c r="N56" s="10">
        <f t="shared" si="6"/>
        <v>0</v>
      </c>
      <c r="P56" s="1">
        <f t="shared" si="10"/>
        <v>0</v>
      </c>
      <c r="Q56" s="1">
        <f t="shared" si="11"/>
        <v>100</v>
      </c>
      <c r="R56" s="1">
        <f t="shared" si="12"/>
        <v>0</v>
      </c>
      <c r="S56" s="1">
        <f t="shared" si="13"/>
        <v>100</v>
      </c>
      <c r="U56" s="8">
        <f t="shared" si="14"/>
        <v>100</v>
      </c>
      <c r="V56" s="8">
        <f t="shared" si="15"/>
        <v>0</v>
      </c>
    </row>
    <row r="57" spans="1:22" x14ac:dyDescent="0.2">
      <c r="A57" s="11"/>
      <c r="B57" s="5">
        <v>1167</v>
      </c>
      <c r="C57" s="1">
        <v>8</v>
      </c>
      <c r="D57" s="1">
        <v>44</v>
      </c>
      <c r="E57" s="1">
        <v>16</v>
      </c>
      <c r="F57" s="1">
        <v>20</v>
      </c>
      <c r="G57" s="1">
        <v>5</v>
      </c>
      <c r="H57" s="1">
        <v>15</v>
      </c>
      <c r="J57" s="1">
        <f t="shared" si="16"/>
        <v>100</v>
      </c>
      <c r="L57" s="3">
        <f t="shared" si="4"/>
        <v>80</v>
      </c>
      <c r="M57" s="3">
        <f t="shared" si="5"/>
        <v>15</v>
      </c>
      <c r="N57" s="10">
        <f t="shared" si="6"/>
        <v>5</v>
      </c>
      <c r="P57" s="1">
        <f t="shared" si="10"/>
        <v>80</v>
      </c>
      <c r="Q57" s="1">
        <f t="shared" si="11"/>
        <v>15</v>
      </c>
      <c r="R57" s="1">
        <f t="shared" si="12"/>
        <v>5</v>
      </c>
      <c r="S57" s="1">
        <f t="shared" si="13"/>
        <v>100</v>
      </c>
      <c r="U57" s="8">
        <f t="shared" si="14"/>
        <v>55</v>
      </c>
      <c r="V57" s="8">
        <f t="shared" si="15"/>
        <v>80</v>
      </c>
    </row>
    <row r="58" spans="1:22" x14ac:dyDescent="0.2">
      <c r="A58" s="11"/>
      <c r="B58" s="4">
        <v>1104</v>
      </c>
      <c r="C58" s="1">
        <v>22</v>
      </c>
      <c r="D58" s="1">
        <v>14</v>
      </c>
      <c r="F58" s="1">
        <v>22</v>
      </c>
      <c r="G58" s="1">
        <v>31</v>
      </c>
      <c r="H58" s="1">
        <v>33</v>
      </c>
      <c r="J58" s="1">
        <f t="shared" si="16"/>
        <v>100</v>
      </c>
      <c r="L58" s="3">
        <f t="shared" si="4"/>
        <v>36</v>
      </c>
      <c r="M58" s="3">
        <f t="shared" si="5"/>
        <v>33</v>
      </c>
      <c r="N58" s="10">
        <f t="shared" si="6"/>
        <v>31</v>
      </c>
      <c r="P58" s="1">
        <f t="shared" si="10"/>
        <v>36</v>
      </c>
      <c r="Q58" s="1">
        <f t="shared" si="11"/>
        <v>33</v>
      </c>
      <c r="R58" s="1">
        <f t="shared" si="12"/>
        <v>31</v>
      </c>
      <c r="S58" s="1">
        <f t="shared" si="13"/>
        <v>100</v>
      </c>
      <c r="U58" s="8">
        <f t="shared" si="14"/>
        <v>51</v>
      </c>
      <c r="V58" s="8">
        <f t="shared" si="15"/>
        <v>36</v>
      </c>
    </row>
    <row r="59" spans="1:22" x14ac:dyDescent="0.2">
      <c r="A59" s="11"/>
      <c r="B59" s="4">
        <v>1095</v>
      </c>
      <c r="C59" s="1">
        <v>25</v>
      </c>
      <c r="D59" s="1">
        <v>37</v>
      </c>
      <c r="E59" s="1">
        <v>20</v>
      </c>
      <c r="F59" s="1">
        <v>27</v>
      </c>
      <c r="G59" s="1">
        <v>9</v>
      </c>
      <c r="H59" s="1">
        <v>7</v>
      </c>
      <c r="J59" s="1">
        <f t="shared" si="16"/>
        <v>100</v>
      </c>
      <c r="L59" s="3">
        <f t="shared" si="4"/>
        <v>84</v>
      </c>
      <c r="M59" s="3">
        <f t="shared" si="5"/>
        <v>7</v>
      </c>
      <c r="N59" s="10">
        <f t="shared" si="6"/>
        <v>9</v>
      </c>
      <c r="P59" s="1">
        <f t="shared" si="10"/>
        <v>84</v>
      </c>
      <c r="Q59" s="1">
        <f t="shared" si="11"/>
        <v>7</v>
      </c>
      <c r="R59" s="1">
        <f t="shared" si="12"/>
        <v>9</v>
      </c>
      <c r="S59" s="1">
        <f t="shared" si="13"/>
        <v>100</v>
      </c>
      <c r="U59" s="8">
        <f t="shared" si="14"/>
        <v>49</v>
      </c>
      <c r="V59" s="8">
        <f t="shared" si="15"/>
        <v>84</v>
      </c>
    </row>
    <row r="60" spans="1:22" x14ac:dyDescent="0.2">
      <c r="A60" s="11"/>
      <c r="B60" s="4">
        <v>1091</v>
      </c>
      <c r="C60" s="1">
        <v>28</v>
      </c>
      <c r="D60" s="1">
        <v>32</v>
      </c>
      <c r="E60" s="1">
        <v>24</v>
      </c>
      <c r="F60" s="1">
        <v>29</v>
      </c>
      <c r="G60" s="1">
        <v>11</v>
      </c>
      <c r="H60" s="1">
        <v>4</v>
      </c>
      <c r="J60" s="1">
        <f t="shared" si="16"/>
        <v>100</v>
      </c>
      <c r="L60" s="3">
        <f t="shared" si="4"/>
        <v>85</v>
      </c>
      <c r="M60" s="3">
        <f t="shared" si="5"/>
        <v>4</v>
      </c>
      <c r="N60" s="10">
        <f t="shared" si="6"/>
        <v>11</v>
      </c>
      <c r="P60" s="1">
        <f t="shared" si="10"/>
        <v>85</v>
      </c>
      <c r="Q60" s="1">
        <f t="shared" si="11"/>
        <v>4</v>
      </c>
      <c r="R60" s="1">
        <f t="shared" si="12"/>
        <v>11</v>
      </c>
      <c r="S60" s="1">
        <f t="shared" si="13"/>
        <v>100</v>
      </c>
      <c r="U60" s="8">
        <f t="shared" si="14"/>
        <v>46.5</v>
      </c>
      <c r="V60" s="8">
        <f t="shared" si="15"/>
        <v>85</v>
      </c>
    </row>
    <row r="61" spans="1:22" x14ac:dyDescent="0.2">
      <c r="A61" s="11"/>
      <c r="B61" s="4">
        <v>1088</v>
      </c>
      <c r="C61" s="1">
        <v>29</v>
      </c>
      <c r="D61" s="1">
        <v>22</v>
      </c>
      <c r="E61" s="1">
        <v>20</v>
      </c>
      <c r="F61" s="1">
        <v>32</v>
      </c>
      <c r="G61" s="1">
        <v>12</v>
      </c>
      <c r="H61" s="1">
        <v>14</v>
      </c>
      <c r="J61" s="1">
        <f t="shared" si="16"/>
        <v>100</v>
      </c>
      <c r="L61" s="3">
        <f t="shared" si="4"/>
        <v>74</v>
      </c>
      <c r="M61" s="3">
        <f t="shared" si="5"/>
        <v>14</v>
      </c>
      <c r="N61" s="10">
        <f t="shared" si="6"/>
        <v>12</v>
      </c>
      <c r="P61" s="1">
        <f t="shared" si="10"/>
        <v>74</v>
      </c>
      <c r="Q61" s="1">
        <f t="shared" si="11"/>
        <v>14</v>
      </c>
      <c r="R61" s="1">
        <f t="shared" si="12"/>
        <v>12</v>
      </c>
      <c r="S61" s="1">
        <f t="shared" si="13"/>
        <v>100</v>
      </c>
      <c r="U61" s="8">
        <f t="shared" si="14"/>
        <v>51</v>
      </c>
      <c r="V61" s="8">
        <f t="shared" si="15"/>
        <v>74</v>
      </c>
    </row>
    <row r="62" spans="1:22" x14ac:dyDescent="0.2">
      <c r="A62" s="11"/>
      <c r="B62" s="4">
        <v>1070</v>
      </c>
      <c r="C62" s="1">
        <v>33</v>
      </c>
      <c r="D62" s="1">
        <v>28</v>
      </c>
      <c r="E62" s="1">
        <v>22</v>
      </c>
      <c r="F62" s="1">
        <v>31</v>
      </c>
      <c r="H62" s="1">
        <v>19</v>
      </c>
      <c r="J62" s="1">
        <f>SUM(D62:I62)</f>
        <v>100</v>
      </c>
      <c r="L62" s="3">
        <f t="shared" si="4"/>
        <v>81</v>
      </c>
      <c r="M62" s="3">
        <f t="shared" si="5"/>
        <v>19</v>
      </c>
      <c r="N62" s="10">
        <f t="shared" si="6"/>
        <v>0</v>
      </c>
      <c r="P62" s="1">
        <f t="shared" si="10"/>
        <v>81</v>
      </c>
      <c r="Q62" s="1">
        <f t="shared" si="11"/>
        <v>19</v>
      </c>
      <c r="R62" s="1">
        <f t="shared" si="12"/>
        <v>0</v>
      </c>
      <c r="S62" s="1">
        <f t="shared" si="13"/>
        <v>100</v>
      </c>
      <c r="U62" s="8">
        <f t="shared" si="14"/>
        <v>59.5</v>
      </c>
      <c r="V62" s="8">
        <f t="shared" si="15"/>
        <v>81</v>
      </c>
    </row>
    <row r="63" spans="1:22" x14ac:dyDescent="0.2">
      <c r="A63" s="11"/>
      <c r="B63" s="4">
        <v>1020</v>
      </c>
      <c r="C63" s="1">
        <v>40</v>
      </c>
      <c r="D63" s="1">
        <v>16</v>
      </c>
      <c r="E63" s="1">
        <v>31</v>
      </c>
      <c r="F63" s="1">
        <v>33</v>
      </c>
      <c r="G63" s="1">
        <v>4</v>
      </c>
      <c r="H63" s="1">
        <v>16</v>
      </c>
      <c r="J63" s="1">
        <f>SUM(D63:I63)</f>
        <v>100</v>
      </c>
      <c r="L63" s="3">
        <f t="shared" si="4"/>
        <v>80</v>
      </c>
      <c r="M63" s="3">
        <f t="shared" si="5"/>
        <v>16</v>
      </c>
      <c r="N63" s="10">
        <f t="shared" si="6"/>
        <v>4</v>
      </c>
      <c r="P63" s="1">
        <f t="shared" si="10"/>
        <v>80</v>
      </c>
      <c r="Q63" s="1">
        <f t="shared" si="11"/>
        <v>16</v>
      </c>
      <c r="R63" s="1">
        <f t="shared" si="12"/>
        <v>4</v>
      </c>
      <c r="S63" s="1">
        <f t="shared" si="13"/>
        <v>100</v>
      </c>
      <c r="U63" s="8">
        <f t="shared" si="14"/>
        <v>56</v>
      </c>
      <c r="V63" s="8">
        <f t="shared" si="15"/>
        <v>80</v>
      </c>
    </row>
    <row r="64" spans="1:22" x14ac:dyDescent="0.2">
      <c r="A64" s="11"/>
      <c r="B64" s="4">
        <v>1005</v>
      </c>
      <c r="C64" s="1">
        <v>43</v>
      </c>
      <c r="D64" s="1">
        <v>14</v>
      </c>
      <c r="E64" s="1">
        <v>21</v>
      </c>
      <c r="F64" s="1">
        <v>24</v>
      </c>
      <c r="G64" s="1">
        <v>28</v>
      </c>
      <c r="H64" s="1">
        <v>13</v>
      </c>
      <c r="J64" s="1">
        <f>SUM(D64:I64)</f>
        <v>100</v>
      </c>
      <c r="L64" s="3">
        <f t="shared" si="4"/>
        <v>59</v>
      </c>
      <c r="M64" s="3">
        <f t="shared" si="5"/>
        <v>13</v>
      </c>
      <c r="N64" s="10">
        <f t="shared" si="6"/>
        <v>28</v>
      </c>
      <c r="P64" s="1">
        <f t="shared" si="10"/>
        <v>59</v>
      </c>
      <c r="Q64" s="1">
        <f t="shared" si="11"/>
        <v>13</v>
      </c>
      <c r="R64" s="1">
        <f t="shared" si="12"/>
        <v>28</v>
      </c>
      <c r="S64" s="1">
        <f t="shared" si="13"/>
        <v>100</v>
      </c>
      <c r="U64" s="8">
        <f t="shared" si="14"/>
        <v>42.5</v>
      </c>
      <c r="V64" s="8">
        <f t="shared" si="15"/>
        <v>59</v>
      </c>
    </row>
    <row r="65" spans="1:14" x14ac:dyDescent="0.2">
      <c r="A65" s="11"/>
    </row>
    <row r="66" spans="1:14" x14ac:dyDescent="0.2">
      <c r="A66" s="11"/>
      <c r="L66" s="3">
        <f>AVERAGE(L4:L64)</f>
        <v>61.557377049180324</v>
      </c>
      <c r="M66" s="3">
        <f t="shared" ref="M66:N66" si="17">AVERAGE(M4:M64)</f>
        <v>24.524590163934427</v>
      </c>
      <c r="N66" s="3">
        <f t="shared" si="17"/>
        <v>13.918032786885245</v>
      </c>
    </row>
    <row r="67" spans="1:14" x14ac:dyDescent="0.2">
      <c r="A67" s="11"/>
    </row>
  </sheetData>
  <mergeCells count="13">
    <mergeCell ref="L2:N2"/>
    <mergeCell ref="P2:S2"/>
    <mergeCell ref="U2:V2"/>
    <mergeCell ref="A54:A67"/>
    <mergeCell ref="B19:B23"/>
    <mergeCell ref="B7:B13"/>
    <mergeCell ref="C2:C3"/>
    <mergeCell ref="A2:A3"/>
    <mergeCell ref="A4:A13"/>
    <mergeCell ref="A24:A39"/>
    <mergeCell ref="A14:A23"/>
    <mergeCell ref="B2:B3"/>
    <mergeCell ref="A40:A53"/>
  </mergeCells>
  <printOptions gridLines="1" gridLinesSet="0"/>
  <pageMargins left="0.75" right="0.75" top="1" bottom="1" header="0.5" footer="0.5"/>
  <pageSetup orientation="portrait" horizontalDpi="300" verticalDpi="4294967292" r:id="rId1"/>
  <headerFooter alignWithMargins="0">
    <oddHeader>&amp;F</oddHeader>
    <oddFooter>Page &amp;P</oddFooter>
  </headerFooter>
  <ignoredErrors>
    <ignoredError sqref="J4:J15 J16:J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14" sqref="M1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plotdata</vt:lpstr>
      <vt:lpstr>how_to_read_Ternary_Diagram</vt:lpstr>
      <vt:lpstr>ternpt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cp:lastPrinted>1997-12-17T16:01:20Z</cp:lastPrinted>
  <dcterms:created xsi:type="dcterms:W3CDTF">1997-12-08T19:45:34Z</dcterms:created>
  <dcterms:modified xsi:type="dcterms:W3CDTF">2022-03-25T06:27:47Z</dcterms:modified>
</cp:coreProperties>
</file>