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kumar\Documents\GitHub\munishkumar-gh.github.io\SuSS\2023_Sem1_ANL252_Python_4_Biz\3_Lecturer\2_GBA\1_Admin\"/>
    </mc:Choice>
  </mc:AlternateContent>
  <xr:revisionPtr revIDLastSave="0" documentId="13_ncr:1_{DB09206B-16A3-4F9F-BFBD-AE5638A22703}" xr6:coauthVersionLast="47" xr6:coauthVersionMax="47" xr10:uidLastSave="{00000000-0000-0000-0000-000000000000}"/>
  <bookViews>
    <workbookView xWindow="22932" yWindow="-108" windowWidth="23256" windowHeight="12576" activeTab="2" xr2:uid="{00000000-000D-0000-FFFF-FFFF00000000}"/>
  </bookViews>
  <sheets>
    <sheet name="Input Mark" sheetId="1" r:id="rId1"/>
    <sheet name="Example" sheetId="2" state="hidden" r:id="rId2"/>
    <sheet name="Student_Names_Sorte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2" i="1"/>
  <c r="H3" i="3"/>
  <c r="H4" i="3"/>
  <c r="H5" i="3"/>
  <c r="H6" i="3"/>
  <c r="H7" i="3"/>
  <c r="B6" i="1" s="1"/>
  <c r="H8" i="3"/>
  <c r="B7" i="1" s="1"/>
  <c r="H9" i="3"/>
  <c r="B8" i="1" s="1"/>
  <c r="H22" i="3"/>
  <c r="H11" i="3"/>
  <c r="H12" i="3"/>
  <c r="H13" i="3"/>
  <c r="H14" i="3"/>
  <c r="H15" i="3"/>
  <c r="H44" i="3"/>
  <c r="H16" i="3"/>
  <c r="H17" i="3"/>
  <c r="H18" i="3"/>
  <c r="H19" i="3"/>
  <c r="H45" i="3"/>
  <c r="H20" i="3"/>
  <c r="H21" i="3"/>
  <c r="H10" i="3"/>
  <c r="B9" i="1" s="1"/>
  <c r="H23" i="3"/>
  <c r="H24" i="3"/>
  <c r="H25" i="3"/>
  <c r="H26" i="3"/>
  <c r="H27" i="3"/>
  <c r="H28" i="3"/>
  <c r="H29" i="3"/>
  <c r="H30" i="3"/>
  <c r="H31" i="3"/>
  <c r="H32" i="3"/>
  <c r="H33" i="3"/>
  <c r="H46" i="3"/>
  <c r="H34" i="3"/>
  <c r="H35" i="3"/>
  <c r="H36" i="3"/>
  <c r="H37" i="3"/>
  <c r="H38" i="3"/>
  <c r="H39" i="3"/>
  <c r="H40" i="3"/>
  <c r="H43" i="3"/>
  <c r="H41" i="3"/>
  <c r="H2" i="3"/>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<sst xmlns="http://schemas.openxmlformats.org/spreadsheetml/2006/main" count="183" uniqueCount="134">
  <si>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</si>
  <si>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</si>
  <si>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</si>
  <si>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</si>
  <si>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</si>
  <si>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</si>
  <si>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</si>
  <si>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</si>
  <si>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</si>
  <si>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</si>
  <si>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</si>
  <si>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</si>
  <si>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</si>
  <si>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</si>
  <si>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</si>
  <si>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</si>
  <si>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</si>
  <si>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</si>
  <si>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</si>
  <si>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</si>
  <si>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</si>
  <si>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</si>
  <si>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</si>
  <si>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</si>
  <si>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</si>
  <si>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</si>
  <si>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</si>
  <si>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</si>
  <si>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</si>
  <si>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</si>
  <si>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</si>
  <si>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</si>
  <si>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</si>
  <si>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</si>
  <si>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</si>
  <si>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</si>
  <si>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</si>
  <si>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</si>
  <si>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</si>
  <si>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</si>
  <si>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</si>
  <si>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</si>
  <si>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</si>
  <si>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</si>
  <si>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</si>
  <si>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</si>
  <si>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</si>
  <si>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</si>
  <si>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</si>
  <si>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</si>
  <si>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</si>
  <si>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</si>
  <si>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</si>
  <si>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</si>
  <si>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</si>
  <si>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</si>
  <si>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</si>
  <si>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</si>
  <si>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TEY JIN HEAN</t>
  </si>
  <si>
    <t>jhtey002</t>
  </si>
  <si>
    <t>MUHAMMAD FIRDAUS BIN SARDI</t>
  </si>
  <si>
    <t>firdaus063</t>
  </si>
  <si>
    <t>ANG CHEER NENG</t>
  </si>
  <si>
    <t>cnang002</t>
  </si>
  <si>
    <t>SHAIFUL BIN JAFAR</t>
  </si>
  <si>
    <t>shaiful009</t>
  </si>
  <si>
    <t>TAN JIE YI</t>
  </si>
  <si>
    <t>jytan046</t>
  </si>
  <si>
    <t>CHEN JING</t>
  </si>
  <si>
    <t>chenjing001</t>
  </si>
  <si>
    <t>GARY LEW QI HAN</t>
  </si>
  <si>
    <t>garylew002</t>
  </si>
  <si>
    <t>KOH REN YI, DOMINIC</t>
  </si>
  <si>
    <t>dominickoh001</t>
  </si>
  <si>
    <t>MOHAMED NURHAIKAL BIN MOHAMED SHARIFF</t>
  </si>
  <si>
    <t>nurhaikal001</t>
  </si>
  <si>
    <t>DAMIAN SIM DING XIAN</t>
  </si>
  <si>
    <t>damiansim001</t>
  </si>
  <si>
    <t>ANG YONG XIANG</t>
  </si>
  <si>
    <t>yxang005</t>
  </si>
  <si>
    <t>IFFAH FARAHSYAZANA BINTE ABU BAKAR</t>
  </si>
  <si>
    <t>iffah003</t>
  </si>
  <si>
    <t>TAN JIA YI, SHANNON</t>
  </si>
  <si>
    <t>shannontan002</t>
  </si>
  <si>
    <t>TEH ZI JING</t>
  </si>
  <si>
    <t>zjteh001</t>
  </si>
  <si>
    <t>CHEN YAOGUANGHUA</t>
  </si>
  <si>
    <t>chenyaoguanghua001</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</si>
  <si>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</si>
  <si>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</si>
  <si>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</si>
  <si>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</si>
  <si>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</si>
  <si>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</si>
  <si>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</si>
  <si>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</si>
  <si>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</si>
  <si>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</si>
  <si>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</si>
  <si>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</si>
  <si>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</si>
  <si>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</si>
  <si>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</si>
  <si>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</si>
  <si>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</si>
  <si>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</si>
  <si>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</si>
  <si>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</si>
  <si>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</si>
  <si>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</si>
  <si>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CHONG WENG YEW</t>
  </si>
  <si>
    <t>wychong004</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</si>
  <si>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</si>
  <si>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</si>
  <si>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</si>
  <si>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</si>
  <si>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</si>
  <si>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</si>
  <si>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</si>
  <si>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</si>
  <si>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</si>
  <si>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</si>
  <si>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</si>
  <si>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</si>
  <si>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</si>
  <si>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</si>
  <si>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KHALID SYAKIR BIN MOHD YUZZRI</t>
  </si>
  <si>
    <t>khalidsyakir002</t>
  </si>
  <si>
    <t>NUR JANNAH BINTE YAZIT</t>
  </si>
  <si>
    <t>nurjannah004</t>
  </si>
  <si>
    <t>1a</t>
  </si>
  <si>
    <t>1b</t>
  </si>
  <si>
    <t>1c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</si>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</sst>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5" xfId="0" applyBorder="1" applyAlignment="1">
      <alignment horizontal="center" vertical="center"/>
    </xf>
    <xf numFmtId="0" fontId="0" fillId="0" borderId="0" xfId="0"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5" borderId="5" xfId="0" applyFont="1" applyFill="1"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5" borderId="7" xfId="0" applyFill="1" applyBorder="1" applyAlignment="1">
      <alignment horizontal="center" vertical="center"/>
    </xf>
    <xf numFmtId="0" fontId="0" fillId="5" borderId="13" xfId="0"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0.10256410256410256</c:v>
                </c:pt>
                <c:pt idx="2">
                  <c:v>0.20512820512820512</c:v>
                </c:pt>
                <c:pt idx="3">
                  <c:v>0.30769230769230771</c:v>
                </c:pt>
                <c:pt idx="4">
                  <c:v>0.17948717948717949</c:v>
                </c:pt>
                <c:pt idx="5">
                  <c:v>0.10256410256410256</c:v>
                </c:pt>
                <c:pt idx="6">
                  <c:v>0.10256410256410256</c:v>
                </c:pt>
                <c:pt idx="7">
                  <c:v>0</c:v>
                </c:pt>
                <c:pt idx="8">
                  <c:v>0</c:v>
                </c:pt>
                <c:pt idx="9">
                  <c:v>0</c:v>
                </c:pt>
                <c:pt idx="10">
                  <c:v>0</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536670728"/>
        <c:axId val="115326064"/>
      </c:barChart>
      <c:catAx>
        <c:axId val="53667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26064"/>
        <c:crosses val="autoZero"/>
        <c:auto val="1"/>
        <c:lblAlgn val="ctr"/>
        <c:lblOffset val="100"/>
        <c:noMultiLvlLbl val="0"/>
      </c:catAx>
      <c:valAx>
        <c:axId val="1153260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07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topLeftCell="A18" workbookViewId="0">
      <selection activeCell="N15" sqref="N15"/>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Student_Names_Sorted!H3</f>
        <v>75</v>
      </c>
      <c r="E2" s="18"/>
      <c r="F2" s="1"/>
    </row>
    <row r="3" spans="1:9" x14ac:dyDescent="0.25">
      <c r="A3" s="6">
        <v>2</v>
      </c>
      <c r="B3" s="8">
        <f>Student_Names_Sorted!H4</f>
        <v>75</v>
      </c>
      <c r="E3" s="11" t="s">
        <v>28</v>
      </c>
      <c r="F3" s="12">
        <f>COUNTIF($B$2:$B$61,"&gt;=0")</f>
        <v>39</v>
      </c>
    </row>
    <row r="4" spans="1:9" x14ac:dyDescent="0.25">
      <c r="A4" s="6">
        <v>3</v>
      </c>
      <c r="B4" s="8">
        <f>Student_Names_Sorted!H5</f>
        <v>75</v>
      </c>
      <c r="E4" s="11" t="s">
        <v>1</v>
      </c>
      <c r="F4" s="13">
        <f>IF(F3&gt;0,AVERAGE($B$2:$B$61),"")</f>
        <v>69.84615384615384</v>
      </c>
    </row>
    <row r="5" spans="1:9" ht="15.75" thickBot="1" x14ac:dyDescent="0.3">
      <c r="A5" s="6">
        <v>4</v>
      </c>
      <c r="B5" s="8">
        <f>Student_Names_Sorted!H6</f>
        <v>75</v>
      </c>
      <c r="E5" s="2" t="s">
        <v>2</v>
      </c>
      <c r="F5" s="14">
        <f>IF(F3&gt;1,STDEV($B$2:$B$61),"")</f>
        <v>6.6035814108249422</v>
      </c>
    </row>
    <row r="6" spans="1:9" ht="15.75" thickBot="1" x14ac:dyDescent="0.3">
      <c r="A6" s="6">
        <v>5</v>
      </c>
      <c r="B6" s="8">
        <f>Student_Names_Sorted!H7</f>
        <v>60</v>
      </c>
      <c r="E6" s="1"/>
      <c r="F6" s="1"/>
      <c r="G6" s="1"/>
      <c r="H6" s="1"/>
      <c r="I6" s="1"/>
    </row>
    <row r="7" spans="1:9" ht="15.75" thickBot="1" x14ac:dyDescent="0.3">
      <c r="A7" s="6">
        <v>6</v>
      </c>
      <c r="B7" s="8">
        <f>Student_Names_Sorted!H8</f>
        <v>60</v>
      </c>
      <c r="E7" s="2" t="s">
        <v>36</v>
      </c>
      <c r="F7" s="2" t="s">
        <v>12</v>
      </c>
      <c r="G7" s="2" t="s">
        <v>13</v>
      </c>
      <c r="H7" s="2" t="s">
        <v>34</v>
      </c>
      <c r="I7" s="15" t="s">
        <v>27</v>
      </c>
    </row>
    <row r="8" spans="1:9" x14ac:dyDescent="0.25">
      <c r="A8" s="6">
        <v>7</v>
      </c>
      <c r="B8" s="8">
        <f>Student_Names_Sorted!H9</f>
        <v>60</v>
      </c>
      <c r="E8" t="s">
        <v>29</v>
      </c>
      <c r="F8" t="s">
        <v>11</v>
      </c>
      <c r="G8" s="3">
        <v>5</v>
      </c>
      <c r="H8" t="s">
        <v>26</v>
      </c>
      <c r="I8" s="19">
        <f>IF($F$3&gt;0,(COUNTIF($B$2:$B$61,"&lt;101")-COUNTIF($B$2:$B$61,"&lt;85"))/$F$3,"")</f>
        <v>0</v>
      </c>
    </row>
    <row r="9" spans="1:9" x14ac:dyDescent="0.25">
      <c r="A9" s="6">
        <v>8</v>
      </c>
      <c r="B9" s="8">
        <f>Student_Names_Sorted!H10</f>
        <v>60</v>
      </c>
      <c r="E9" t="s">
        <v>29</v>
      </c>
      <c r="F9" t="s">
        <v>9</v>
      </c>
      <c r="G9" s="3">
        <v>5</v>
      </c>
      <c r="H9" t="s">
        <v>25</v>
      </c>
      <c r="I9" s="16">
        <f>IF($F$3&gt;0,(COUNTIF($B$2:$B$61,"&lt;85")-COUNTIF($B$2:$B$61,"&lt;80"))/$F$3,"")</f>
        <v>0.10256410256410256</v>
      </c>
    </row>
    <row r="10" spans="1:9" x14ac:dyDescent="0.25">
      <c r="A10" s="6">
        <v>9</v>
      </c>
      <c r="B10" s="8">
        <f>Student_Names_Sorted!H11</f>
        <v>69</v>
      </c>
      <c r="E10" t="s">
        <v>29</v>
      </c>
      <c r="F10" t="s">
        <v>10</v>
      </c>
      <c r="G10" s="3">
        <v>4.5</v>
      </c>
      <c r="H10" t="s">
        <v>24</v>
      </c>
      <c r="I10" s="16">
        <f>IF($F$3&gt;0,(COUNTIF($B$2:$B$61,"&lt;80")-COUNTIF($B$2:$B$61,"&lt;75"))/$F$3,"")</f>
        <v>0.20512820512820512</v>
      </c>
    </row>
    <row r="11" spans="1:9" x14ac:dyDescent="0.25">
      <c r="A11" s="6">
        <v>10</v>
      </c>
      <c r="B11" s="8">
        <f>Student_Names_Sorted!H12</f>
        <v>69</v>
      </c>
      <c r="E11" t="s">
        <v>30</v>
      </c>
      <c r="F11" t="s">
        <v>8</v>
      </c>
      <c r="G11" s="3">
        <v>4</v>
      </c>
      <c r="H11" t="s">
        <v>23</v>
      </c>
      <c r="I11" s="16">
        <f>IF($F$3&gt;0,(COUNTIF($B$2:$B$61,"&lt;75")-COUNTIF($B$2:$B$61,"&lt;70"))/$F$3,"")</f>
        <v>0.30769230769230771</v>
      </c>
    </row>
    <row r="12" spans="1:9" x14ac:dyDescent="0.25">
      <c r="A12" s="6">
        <v>11</v>
      </c>
      <c r="B12" s="8">
        <f>Student_Names_Sorted!H13</f>
        <v>69</v>
      </c>
      <c r="E12" t="s">
        <v>31</v>
      </c>
      <c r="F12" t="s">
        <v>38</v>
      </c>
      <c r="G12" s="3">
        <v>3.5</v>
      </c>
      <c r="H12" t="s">
        <v>22</v>
      </c>
      <c r="I12" s="16">
        <f>IF($F$3&gt;0,(COUNTIF($B$2:$B$61,"&lt;70")-COUNTIF($B$2:$B$61,"&lt;65"))/$F$3,"")</f>
        <v>0.17948717948717949</v>
      </c>
    </row>
    <row r="13" spans="1:9" x14ac:dyDescent="0.25">
      <c r="A13" s="6">
        <v>12</v>
      </c>
      <c r="B13" s="8">
        <f>Student_Names_Sorted!H14</f>
        <v>69</v>
      </c>
      <c r="E13" t="s">
        <v>32</v>
      </c>
      <c r="F13" t="s">
        <v>7</v>
      </c>
      <c r="G13" s="3">
        <v>3</v>
      </c>
      <c r="H13" t="s">
        <v>21</v>
      </c>
      <c r="I13" s="16">
        <f>IF($F$3&gt;0,(COUNTIF($B$2:$B$61,"&lt;65")-COUNTIF($B$2:$B$61,"&lt;60"))/$F$3,"")</f>
        <v>0.10256410256410256</v>
      </c>
    </row>
    <row r="14" spans="1:9" x14ac:dyDescent="0.25">
      <c r="A14" s="6">
        <v>13</v>
      </c>
      <c r="B14" s="8">
        <f>Student_Names_Sorted!H15</f>
        <v>67</v>
      </c>
      <c r="E14" t="s">
        <v>3</v>
      </c>
      <c r="F14" t="s">
        <v>6</v>
      </c>
      <c r="G14" s="3">
        <v>2.5</v>
      </c>
      <c r="H14" t="s">
        <v>20</v>
      </c>
      <c r="I14" s="16">
        <f>IF($F$3&gt;0,(COUNTIF($B$2:$B$61,"&lt;60")-COUNTIF($B$2:$B$61,"&lt;55"))/$F$3,"")</f>
        <v>0.10256410256410256</v>
      </c>
    </row>
    <row r="15" spans="1:9" x14ac:dyDescent="0.25">
      <c r="A15" s="6">
        <v>14</v>
      </c>
      <c r="B15" s="8">
        <f>Student_Names_Sorted!H16</f>
        <v>67</v>
      </c>
      <c r="E15" t="s">
        <v>3</v>
      </c>
      <c r="F15" t="s">
        <v>37</v>
      </c>
      <c r="G15" s="3">
        <v>2</v>
      </c>
      <c r="H15" t="s">
        <v>19</v>
      </c>
      <c r="I15" s="16">
        <f>IF($F$3&gt;0,(COUNTIF($B$2:$B$61,"&lt;55")-COUNTIF($B$2:$B$61,"&lt;50"))/$F$3,"")</f>
        <v>0</v>
      </c>
    </row>
    <row r="16" spans="1:9" x14ac:dyDescent="0.25">
      <c r="A16" s="6">
        <v>15</v>
      </c>
      <c r="B16" s="8">
        <f>Student_Names_Sorted!H17</f>
        <v>67</v>
      </c>
      <c r="E16" t="s">
        <v>15</v>
      </c>
      <c r="F16" t="s">
        <v>5</v>
      </c>
      <c r="G16" s="3">
        <v>1.5</v>
      </c>
      <c r="H16" t="s">
        <v>14</v>
      </c>
      <c r="I16" s="16">
        <f>IF($F$3&gt;0,(COUNTIF($B$2:$B$61,"&lt;50")-COUNTIF($B$2:$B$61,"&lt;45"))/$F$3,"")</f>
        <v>0</v>
      </c>
    </row>
    <row r="17" spans="1:9" x14ac:dyDescent="0.25">
      <c r="A17" s="6">
        <v>16</v>
      </c>
      <c r="B17" s="8">
        <f>Student_Names_Sorted!H18</f>
        <v>74</v>
      </c>
      <c r="E17" t="s">
        <v>15</v>
      </c>
      <c r="F17" t="s">
        <v>4</v>
      </c>
      <c r="G17" s="3">
        <v>1</v>
      </c>
      <c r="H17" t="s">
        <v>18</v>
      </c>
      <c r="I17" s="16">
        <f>IF($F$3&gt;0,(COUNTIF($B$2:$B$61,"&lt;45")-COUNTIF($B$2:$B$61,"&lt;40"))/$F$3,"")</f>
        <v>0</v>
      </c>
    </row>
    <row r="18" spans="1:9" ht="15.75" thickBot="1" x14ac:dyDescent="0.3">
      <c r="A18" s="6">
        <v>17</v>
      </c>
      <c r="B18" s="8">
        <f>Student_Names_Sorted!H19</f>
        <v>74</v>
      </c>
      <c r="E18" s="1" t="s">
        <v>15</v>
      </c>
      <c r="F18" s="1" t="s">
        <v>16</v>
      </c>
      <c r="G18" s="4">
        <v>0</v>
      </c>
      <c r="H18" s="1" t="s">
        <v>17</v>
      </c>
      <c r="I18" s="17">
        <f>IF($F$3&gt;0,COUNTIF($B$2:$B$61,"&lt;40")/COUNTIF($B$2:$B$61,"&gt;0"),"")</f>
        <v>0</v>
      </c>
    </row>
    <row r="19" spans="1:9" x14ac:dyDescent="0.25">
      <c r="A19" s="6">
        <v>18</v>
      </c>
      <c r="B19" s="8">
        <f>Student_Names_Sorted!H20</f>
        <v>74</v>
      </c>
    </row>
    <row r="20" spans="1:9" x14ac:dyDescent="0.25">
      <c r="A20" s="6">
        <v>19</v>
      </c>
      <c r="B20" s="8">
        <f>Student_Names_Sorted!H21</f>
        <v>75</v>
      </c>
    </row>
    <row r="21" spans="1:9" x14ac:dyDescent="0.25">
      <c r="A21" s="6">
        <v>20</v>
      </c>
      <c r="B21" s="8">
        <f>Student_Names_Sorted!H22</f>
        <v>75</v>
      </c>
    </row>
    <row r="22" spans="1:9" x14ac:dyDescent="0.25">
      <c r="A22" s="6">
        <v>21</v>
      </c>
      <c r="B22" s="8">
        <f>Student_Names_Sorted!H23</f>
        <v>75</v>
      </c>
    </row>
    <row r="23" spans="1:9" x14ac:dyDescent="0.25">
      <c r="A23" s="6">
        <v>22</v>
      </c>
      <c r="B23" s="8">
        <f>Student_Names_Sorted!H24</f>
        <v>75</v>
      </c>
    </row>
    <row r="24" spans="1:9" x14ac:dyDescent="0.25">
      <c r="A24" s="6">
        <v>23</v>
      </c>
      <c r="B24" s="8">
        <f>Student_Names_Sorted!H25</f>
        <v>58</v>
      </c>
    </row>
    <row r="25" spans="1:9" x14ac:dyDescent="0.25">
      <c r="A25" s="6">
        <v>24</v>
      </c>
      <c r="B25" s="8">
        <f>Student_Names_Sorted!H26</f>
        <v>58</v>
      </c>
    </row>
    <row r="26" spans="1:9" x14ac:dyDescent="0.25">
      <c r="A26" s="6">
        <v>25</v>
      </c>
      <c r="B26" s="8">
        <f>Student_Names_Sorted!H27</f>
        <v>58</v>
      </c>
    </row>
    <row r="27" spans="1:9" x14ac:dyDescent="0.25">
      <c r="A27" s="6">
        <v>26</v>
      </c>
      <c r="B27" s="8">
        <f>Student_Names_Sorted!H28</f>
        <v>58</v>
      </c>
    </row>
    <row r="28" spans="1:9" x14ac:dyDescent="0.25">
      <c r="A28" s="6">
        <v>27</v>
      </c>
      <c r="B28" s="8">
        <f>Student_Names_Sorted!H29</f>
        <v>70</v>
      </c>
    </row>
    <row r="29" spans="1:9" x14ac:dyDescent="0.25">
      <c r="A29" s="6">
        <v>28</v>
      </c>
      <c r="B29" s="8">
        <f>Student_Names_Sorted!H30</f>
        <v>70</v>
      </c>
    </row>
    <row r="30" spans="1:9" x14ac:dyDescent="0.25">
      <c r="A30" s="6">
        <v>29</v>
      </c>
      <c r="B30" s="8">
        <f>Student_Names_Sorted!H31</f>
        <v>70</v>
      </c>
    </row>
    <row r="31" spans="1:9" x14ac:dyDescent="0.25">
      <c r="A31" s="6">
        <v>30</v>
      </c>
      <c r="B31" s="8">
        <f>Student_Names_Sorted!H32</f>
        <v>70</v>
      </c>
    </row>
    <row r="32" spans="1:9" x14ac:dyDescent="0.25">
      <c r="A32" s="6">
        <v>31</v>
      </c>
      <c r="B32" s="8">
        <f>Student_Names_Sorted!H33</f>
        <v>71</v>
      </c>
    </row>
    <row r="33" spans="1:11" ht="15.75" thickBot="1" x14ac:dyDescent="0.3">
      <c r="A33" s="6">
        <v>32</v>
      </c>
      <c r="B33" s="8">
        <f>Student_Names_Sorted!H34</f>
        <v>71</v>
      </c>
    </row>
    <row r="34" spans="1:11" ht="17.25" customHeight="1" thickBot="1" x14ac:dyDescent="0.3">
      <c r="A34" s="6">
        <v>33</v>
      </c>
      <c r="B34" s="8">
        <f>Student_Names_Sorted!H35</f>
        <v>71</v>
      </c>
      <c r="D34" s="32" t="s">
        <v>39</v>
      </c>
      <c r="E34" s="33"/>
      <c r="F34" s="33"/>
      <c r="G34" s="33"/>
      <c r="H34" s="33"/>
      <c r="I34" s="33"/>
      <c r="J34" s="33"/>
      <c r="K34" s="34"/>
    </row>
    <row r="35" spans="1:11" x14ac:dyDescent="0.25">
      <c r="A35" s="6">
        <v>34</v>
      </c>
      <c r="B35" s="8">
        <f>Student_Names_Sorted!H36</f>
        <v>80</v>
      </c>
    </row>
    <row r="36" spans="1:11" x14ac:dyDescent="0.25">
      <c r="A36" s="6">
        <v>35</v>
      </c>
      <c r="B36" s="8">
        <f>Student_Names_Sorted!H37</f>
        <v>80</v>
      </c>
    </row>
    <row r="37" spans="1:11" x14ac:dyDescent="0.25">
      <c r="A37" s="6">
        <v>36</v>
      </c>
      <c r="B37" s="8">
        <f>Student_Names_Sorted!H38</f>
        <v>80</v>
      </c>
    </row>
    <row r="38" spans="1:11" x14ac:dyDescent="0.25">
      <c r="A38" s="6">
        <v>37</v>
      </c>
      <c r="B38" s="8">
        <f>Student_Names_Sorted!H39</f>
        <v>80</v>
      </c>
    </row>
    <row r="39" spans="1:11" x14ac:dyDescent="0.25">
      <c r="A39" s="6">
        <v>38</v>
      </c>
      <c r="B39" s="8">
        <f>Student_Names_Sorted!H40</f>
        <v>70</v>
      </c>
    </row>
    <row r="40" spans="1:11" x14ac:dyDescent="0.25">
      <c r="A40" s="6">
        <v>39</v>
      </c>
      <c r="B40" s="8">
        <f>Student_Names_Sorted!H41</f>
        <v>70</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xr:uid="{00000000-0002-0000-0100-000000000000}"/>
    <dataValidation type="decimal" allowBlank="1" showInputMessage="1" showErrorMessage="1" errorTitle="Error!" error="Please input numerical value between 0 to 100!" sqref="B2:B61" xr:uid="{00000000-0002-0000-0100-000001000000}">
      <formula1>0</formula1>
      <formula2>100</formula2>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12429-E1BC-4170-A513-E9D2DB799554}">
  <dimension ref="A1:H46"/>
  <sheetViews>
    <sheetView tabSelected="1" topLeftCell="A28" zoomScale="90" zoomScaleNormal="90" workbookViewId="0">
      <selection activeCell="A21" sqref="A21:A23"/>
    </sheetView>
  </sheetViews>
  <sheetFormatPr defaultRowHeight="15" outlineLevelCol="1" x14ac:dyDescent="0.25"/>
  <cols>
    <col min="1" max="1" width="44" style="21" bestFit="1" customWidth="1"/>
    <col min="2" max="2" width="7.28515625" style="21" hidden="1" customWidth="1" outlineLevel="1"/>
    <col min="3" max="3" width="20.28515625" style="21" hidden="1" customWidth="1" outlineLevel="1"/>
    <col min="4" max="4" width="10.5703125" style="21" customWidth="1" collapsed="1"/>
    <col min="5" max="5" width="15" style="21" hidden="1" customWidth="1" outlineLevel="1"/>
    <col min="6" max="7" width="14.7109375" style="21" hidden="1" customWidth="1" outlineLevel="1"/>
    <col min="8" max="8" width="14.28515625" style="21" bestFit="1" customWidth="1" collapsed="1"/>
    <col min="9" max="9" width="26" style="21" bestFit="1" customWidth="1"/>
    <col min="10" max="10" width="23.42578125" style="21" bestFit="1" customWidth="1"/>
    <col min="11" max="11" width="25.140625" style="21" bestFit="1" customWidth="1"/>
    <col min="12" max="12" width="34.5703125" style="21" bestFit="1" customWidth="1"/>
    <col min="13" max="13" width="22.7109375" style="21" bestFit="1" customWidth="1"/>
    <col min="14" max="14" width="32" style="21" bestFit="1" customWidth="1"/>
    <col min="15" max="15" width="20.42578125" style="21" bestFit="1" customWidth="1"/>
    <col min="16" max="16" width="18" style="21" bestFit="1" customWidth="1"/>
    <col min="17" max="17" width="19.7109375" style="21" bestFit="1" customWidth="1"/>
    <col min="18" max="18" width="29" style="21" bestFit="1" customWidth="1"/>
    <col min="19" max="19" width="17.28515625" style="21" bestFit="1" customWidth="1"/>
    <col min="20" max="20" width="26.5703125" style="21" bestFit="1" customWidth="1"/>
    <col min="21" max="21" width="17.85546875" style="21" bestFit="1" customWidth="1"/>
    <col min="22" max="22" width="15.28515625" style="21" bestFit="1" customWidth="1"/>
    <col min="23" max="23" width="17" style="21" bestFit="1" customWidth="1"/>
    <col min="24" max="24" width="26.42578125" style="21" bestFit="1" customWidth="1"/>
    <col min="25" max="25" width="14.5703125" style="21" bestFit="1" customWidth="1"/>
    <col min="26" max="26" width="23.85546875" style="21" bestFit="1" customWidth="1"/>
    <col min="27" max="27" width="20.140625" style="21" bestFit="1" customWidth="1"/>
    <col min="28" max="28" width="17.7109375" style="21" bestFit="1" customWidth="1"/>
    <col min="29" max="29" width="19.42578125" style="21" bestFit="1" customWidth="1"/>
    <col min="30" max="30" width="28.7109375" style="21" bestFit="1" customWidth="1"/>
    <col min="31" max="31" width="16.85546875" style="21" bestFit="1" customWidth="1"/>
    <col min="32" max="32" width="26.28515625" style="21" bestFit="1" customWidth="1"/>
    <col min="33" max="33" width="27.7109375" style="21" bestFit="1" customWidth="1"/>
    <col min="34" max="34" width="25.140625" style="21" bestFit="1" customWidth="1"/>
    <col min="35" max="35" width="27" style="21" bestFit="1" customWidth="1"/>
    <col min="36" max="36" width="36.28515625" style="21" bestFit="1" customWidth="1"/>
    <col min="37" max="37" width="24.42578125" style="21" bestFit="1" customWidth="1"/>
    <col min="38" max="38" width="33.85546875" style="21" bestFit="1" customWidth="1"/>
    <col min="39" max="39" width="13.85546875" style="21" bestFit="1" customWidth="1"/>
    <col min="40" max="40" width="11.28515625" style="21" bestFit="1" customWidth="1"/>
    <col min="41" max="41" width="13.140625" style="21" bestFit="1" customWidth="1"/>
    <col min="42" max="42" width="22.42578125" style="21" bestFit="1" customWidth="1"/>
    <col min="43" max="43" width="10.7109375" style="21" bestFit="1" customWidth="1"/>
    <col min="44" max="44" width="19.85546875" style="21" bestFit="1" customWidth="1"/>
    <col min="45" max="16384" width="9.140625" style="21"/>
  </cols>
  <sheetData>
    <row r="1" spans="1:8" x14ac:dyDescent="0.25">
      <c r="A1" s="35" t="s">
        <v>40</v>
      </c>
      <c r="B1" s="35" t="s">
        <v>41</v>
      </c>
      <c r="C1" s="35" t="s">
        <v>42</v>
      </c>
      <c r="D1" s="35" t="s">
        <v>43</v>
      </c>
      <c r="E1" s="31" t="s">
        <v>130</v>
      </c>
      <c r="F1" s="31" t="s">
        <v>131</v>
      </c>
      <c r="G1" s="31" t="s">
        <v>132</v>
      </c>
      <c r="H1" s="21" t="s">
        <v>133</v>
      </c>
    </row>
    <row r="2" spans="1:8" x14ac:dyDescent="0.25">
      <c r="A2" s="36"/>
      <c r="B2" s="36"/>
      <c r="C2" s="36"/>
      <c r="D2" s="36"/>
      <c r="E2" s="31">
        <v>40</v>
      </c>
      <c r="F2" s="31">
        <v>30</v>
      </c>
      <c r="G2" s="31">
        <v>30</v>
      </c>
      <c r="H2" s="21">
        <f>SUM(E2:G2)</f>
        <v>100</v>
      </c>
    </row>
    <row r="3" spans="1:8" x14ac:dyDescent="0.25">
      <c r="A3" s="22" t="s">
        <v>44</v>
      </c>
      <c r="B3" s="23">
        <v>53913</v>
      </c>
      <c r="C3" s="24" t="s">
        <v>45</v>
      </c>
      <c r="D3" s="24">
        <v>1</v>
      </c>
      <c r="E3" s="20">
        <v>30</v>
      </c>
      <c r="F3" s="20">
        <v>25</v>
      </c>
      <c r="G3" s="20">
        <v>20</v>
      </c>
      <c r="H3" s="21">
        <f t="shared" ref="H3:H40" si="0">SUM(E3:G3)</f>
        <v>75</v>
      </c>
    </row>
    <row r="4" spans="1:8" x14ac:dyDescent="0.25">
      <c r="A4" s="25" t="s">
        <v>46</v>
      </c>
      <c r="B4" s="26">
        <v>68105</v>
      </c>
      <c r="C4" s="27" t="s">
        <v>47</v>
      </c>
      <c r="D4" s="27">
        <v>1</v>
      </c>
      <c r="E4" s="20">
        <v>30</v>
      </c>
      <c r="F4" s="20">
        <v>25</v>
      </c>
      <c r="G4" s="20">
        <v>20</v>
      </c>
      <c r="H4" s="21">
        <f t="shared" si="0"/>
        <v>75</v>
      </c>
    </row>
    <row r="5" spans="1:8" x14ac:dyDescent="0.25">
      <c r="A5" s="25" t="s">
        <v>48</v>
      </c>
      <c r="B5" s="26">
        <v>84997</v>
      </c>
      <c r="C5" s="27" t="s">
        <v>49</v>
      </c>
      <c r="D5" s="27">
        <v>1</v>
      </c>
      <c r="E5" s="20">
        <v>30</v>
      </c>
      <c r="F5" s="20">
        <v>25</v>
      </c>
      <c r="G5" s="20">
        <v>20</v>
      </c>
      <c r="H5" s="21">
        <f t="shared" si="0"/>
        <v>75</v>
      </c>
    </row>
    <row r="6" spans="1:8" x14ac:dyDescent="0.25">
      <c r="A6" s="28" t="s">
        <v>50</v>
      </c>
      <c r="B6" s="29">
        <v>53323</v>
      </c>
      <c r="C6" s="30" t="s">
        <v>51</v>
      </c>
      <c r="D6" s="30">
        <v>1</v>
      </c>
      <c r="E6" s="20">
        <v>30</v>
      </c>
      <c r="F6" s="20">
        <v>25</v>
      </c>
      <c r="G6" s="20">
        <v>20</v>
      </c>
      <c r="H6" s="21">
        <f t="shared" si="0"/>
        <v>75</v>
      </c>
    </row>
    <row r="7" spans="1:8" x14ac:dyDescent="0.25">
      <c r="A7" s="22" t="s">
        <v>52</v>
      </c>
      <c r="B7" s="23">
        <v>94596</v>
      </c>
      <c r="C7" s="24" t="s">
        <v>53</v>
      </c>
      <c r="D7" s="24">
        <v>2</v>
      </c>
      <c r="E7" s="20">
        <v>33</v>
      </c>
      <c r="F7" s="20">
        <v>25</v>
      </c>
      <c r="G7" s="20">
        <v>2</v>
      </c>
      <c r="H7" s="21">
        <f t="shared" si="0"/>
        <v>60</v>
      </c>
    </row>
    <row r="8" spans="1:8" x14ac:dyDescent="0.25">
      <c r="A8" s="25" t="s">
        <v>54</v>
      </c>
      <c r="B8" s="26">
        <v>91993</v>
      </c>
      <c r="C8" s="27" t="s">
        <v>55</v>
      </c>
      <c r="D8" s="27">
        <v>2</v>
      </c>
      <c r="E8" s="20">
        <v>33</v>
      </c>
      <c r="F8" s="20">
        <v>25</v>
      </c>
      <c r="G8" s="20">
        <v>2</v>
      </c>
      <c r="H8" s="21">
        <f t="shared" si="0"/>
        <v>60</v>
      </c>
    </row>
    <row r="9" spans="1:8" x14ac:dyDescent="0.25">
      <c r="A9" s="25" t="s">
        <v>56</v>
      </c>
      <c r="B9" s="26">
        <v>45245</v>
      </c>
      <c r="C9" s="27" t="s">
        <v>57</v>
      </c>
      <c r="D9" s="27">
        <v>2</v>
      </c>
      <c r="E9" s="20">
        <v>33</v>
      </c>
      <c r="F9" s="20">
        <v>25</v>
      </c>
      <c r="G9" s="20">
        <v>2</v>
      </c>
      <c r="H9" s="21">
        <f t="shared" si="0"/>
        <v>60</v>
      </c>
    </row>
    <row r="10" spans="1:8" x14ac:dyDescent="0.25">
      <c r="A10" s="25" t="s">
        <v>86</v>
      </c>
      <c r="B10" s="26">
        <v>101652</v>
      </c>
      <c r="C10" s="27" t="s">
        <v>87</v>
      </c>
      <c r="D10" s="27">
        <v>2</v>
      </c>
      <c r="E10" s="20">
        <v>33</v>
      </c>
      <c r="F10" s="20">
        <v>25</v>
      </c>
      <c r="G10" s="20">
        <v>2</v>
      </c>
      <c r="H10" s="21">
        <f>SUM(E10:G10)</f>
        <v>60</v>
      </c>
    </row>
    <row r="11" spans="1:8" x14ac:dyDescent="0.25">
      <c r="A11" s="22" t="s">
        <v>60</v>
      </c>
      <c r="B11" s="23">
        <v>54656</v>
      </c>
      <c r="C11" s="24" t="s">
        <v>61</v>
      </c>
      <c r="D11" s="24">
        <v>3</v>
      </c>
      <c r="E11" s="20">
        <v>30</v>
      </c>
      <c r="F11" s="20">
        <v>25</v>
      </c>
      <c r="G11" s="20">
        <v>14</v>
      </c>
      <c r="H11" s="21">
        <f t="shared" si="0"/>
        <v>69</v>
      </c>
    </row>
    <row r="12" spans="1:8" x14ac:dyDescent="0.25">
      <c r="A12" s="25" t="s">
        <v>62</v>
      </c>
      <c r="B12" s="26">
        <v>100126</v>
      </c>
      <c r="C12" s="27" t="s">
        <v>63</v>
      </c>
      <c r="D12" s="27">
        <v>3</v>
      </c>
      <c r="E12" s="20">
        <v>30</v>
      </c>
      <c r="F12" s="20">
        <v>25</v>
      </c>
      <c r="G12" s="20">
        <v>14</v>
      </c>
      <c r="H12" s="21">
        <f t="shared" si="0"/>
        <v>69</v>
      </c>
    </row>
    <row r="13" spans="1:8" x14ac:dyDescent="0.25">
      <c r="A13" s="25" t="s">
        <v>64</v>
      </c>
      <c r="B13" s="26">
        <v>100404</v>
      </c>
      <c r="C13" s="27" t="s">
        <v>65</v>
      </c>
      <c r="D13" s="27">
        <v>3</v>
      </c>
      <c r="E13" s="20">
        <v>30</v>
      </c>
      <c r="F13" s="20">
        <v>25</v>
      </c>
      <c r="G13" s="20">
        <v>14</v>
      </c>
      <c r="H13" s="21">
        <f t="shared" si="0"/>
        <v>69</v>
      </c>
    </row>
    <row r="14" spans="1:8" x14ac:dyDescent="0.25">
      <c r="A14" s="28" t="s">
        <v>66</v>
      </c>
      <c r="B14" s="29">
        <v>99559</v>
      </c>
      <c r="C14" s="30" t="s">
        <v>67</v>
      </c>
      <c r="D14" s="30">
        <v>3</v>
      </c>
      <c r="E14" s="20">
        <v>30</v>
      </c>
      <c r="F14" s="20">
        <v>25</v>
      </c>
      <c r="G14" s="20">
        <v>14</v>
      </c>
      <c r="H14" s="21">
        <f t="shared" si="0"/>
        <v>69</v>
      </c>
    </row>
    <row r="15" spans="1:8" x14ac:dyDescent="0.25">
      <c r="A15" s="22" t="s">
        <v>68</v>
      </c>
      <c r="B15" s="23">
        <v>53506</v>
      </c>
      <c r="C15" s="24" t="s">
        <v>69</v>
      </c>
      <c r="D15" s="24">
        <v>4</v>
      </c>
      <c r="E15" s="20">
        <v>30</v>
      </c>
      <c r="F15" s="20">
        <v>20</v>
      </c>
      <c r="G15" s="20">
        <v>17</v>
      </c>
      <c r="H15" s="21">
        <f t="shared" si="0"/>
        <v>67</v>
      </c>
    </row>
    <row r="16" spans="1:8" x14ac:dyDescent="0.25">
      <c r="A16" s="25" t="s">
        <v>72</v>
      </c>
      <c r="B16" s="26">
        <v>49781</v>
      </c>
      <c r="C16" s="27" t="s">
        <v>73</v>
      </c>
      <c r="D16" s="27">
        <v>4</v>
      </c>
      <c r="E16" s="20">
        <v>30</v>
      </c>
      <c r="F16" s="20">
        <v>20</v>
      </c>
      <c r="G16" s="20">
        <v>17</v>
      </c>
      <c r="H16" s="21">
        <f t="shared" si="0"/>
        <v>67</v>
      </c>
    </row>
    <row r="17" spans="1:8" x14ac:dyDescent="0.25">
      <c r="A17" s="28" t="s">
        <v>74</v>
      </c>
      <c r="B17" s="29">
        <v>82324</v>
      </c>
      <c r="C17" s="30" t="s">
        <v>75</v>
      </c>
      <c r="D17" s="30">
        <v>4</v>
      </c>
      <c r="E17" s="20">
        <v>30</v>
      </c>
      <c r="F17" s="20">
        <v>20</v>
      </c>
      <c r="G17" s="20">
        <v>17</v>
      </c>
      <c r="H17" s="21">
        <f t="shared" si="0"/>
        <v>67</v>
      </c>
    </row>
    <row r="18" spans="1:8" x14ac:dyDescent="0.25">
      <c r="A18" s="22" t="s">
        <v>76</v>
      </c>
      <c r="B18" s="23">
        <v>99609</v>
      </c>
      <c r="C18" s="24" t="s">
        <v>77</v>
      </c>
      <c r="D18" s="24">
        <v>5</v>
      </c>
      <c r="E18" s="20">
        <v>33</v>
      </c>
      <c r="F18" s="20">
        <v>23</v>
      </c>
      <c r="G18" s="20">
        <v>18</v>
      </c>
      <c r="H18" s="21">
        <f t="shared" si="0"/>
        <v>74</v>
      </c>
    </row>
    <row r="19" spans="1:8" x14ac:dyDescent="0.25">
      <c r="A19" s="25" t="s">
        <v>78</v>
      </c>
      <c r="B19" s="26">
        <v>100773</v>
      </c>
      <c r="C19" s="27" t="s">
        <v>79</v>
      </c>
      <c r="D19" s="27">
        <v>5</v>
      </c>
      <c r="E19" s="20">
        <v>33</v>
      </c>
      <c r="F19" s="20">
        <v>23</v>
      </c>
      <c r="G19" s="20">
        <v>18</v>
      </c>
      <c r="H19" s="21">
        <f>SUM(E19:G19)</f>
        <v>74</v>
      </c>
    </row>
    <row r="20" spans="1:8" x14ac:dyDescent="0.25">
      <c r="A20" s="28" t="s">
        <v>82</v>
      </c>
      <c r="B20" s="29">
        <v>74763</v>
      </c>
      <c r="C20" s="30" t="s">
        <v>83</v>
      </c>
      <c r="D20" s="30">
        <v>5</v>
      </c>
      <c r="E20" s="20">
        <v>33</v>
      </c>
      <c r="F20" s="20">
        <v>23</v>
      </c>
      <c r="G20" s="20">
        <v>18</v>
      </c>
      <c r="H20" s="21">
        <f t="shared" si="0"/>
        <v>74</v>
      </c>
    </row>
    <row r="21" spans="1:8" x14ac:dyDescent="0.25">
      <c r="A21" s="22" t="s">
        <v>84</v>
      </c>
      <c r="B21" s="23">
        <v>93200</v>
      </c>
      <c r="C21" s="24" t="s">
        <v>85</v>
      </c>
      <c r="D21" s="24">
        <v>6</v>
      </c>
      <c r="E21" s="20">
        <v>33</v>
      </c>
      <c r="F21" s="20">
        <v>22</v>
      </c>
      <c r="G21" s="20">
        <v>20</v>
      </c>
      <c r="H21" s="21">
        <f t="shared" si="0"/>
        <v>75</v>
      </c>
    </row>
    <row r="22" spans="1:8" x14ac:dyDescent="0.25">
      <c r="A22" s="25" t="s">
        <v>58</v>
      </c>
      <c r="B22" s="26">
        <v>37748</v>
      </c>
      <c r="C22" s="27" t="s">
        <v>59</v>
      </c>
      <c r="D22" s="27">
        <v>6</v>
      </c>
      <c r="E22" s="20">
        <v>33</v>
      </c>
      <c r="F22" s="20">
        <v>22</v>
      </c>
      <c r="G22" s="20">
        <v>20</v>
      </c>
      <c r="H22" s="21">
        <f>SUM(E22:G22)</f>
        <v>75</v>
      </c>
    </row>
    <row r="23" spans="1:8" x14ac:dyDescent="0.25">
      <c r="A23" s="25" t="s">
        <v>88</v>
      </c>
      <c r="B23" s="26">
        <v>66876</v>
      </c>
      <c r="C23" s="27" t="s">
        <v>89</v>
      </c>
      <c r="D23" s="27">
        <v>6</v>
      </c>
      <c r="E23" s="20">
        <v>33</v>
      </c>
      <c r="F23" s="20">
        <v>22</v>
      </c>
      <c r="G23" s="20">
        <v>20</v>
      </c>
      <c r="H23" s="21">
        <f t="shared" si="0"/>
        <v>75</v>
      </c>
    </row>
    <row r="24" spans="1:8" x14ac:dyDescent="0.25">
      <c r="A24" s="28" t="s">
        <v>90</v>
      </c>
      <c r="B24" s="29">
        <v>76252</v>
      </c>
      <c r="C24" s="30" t="s">
        <v>91</v>
      </c>
      <c r="D24" s="30">
        <v>6</v>
      </c>
      <c r="E24" s="20">
        <v>33</v>
      </c>
      <c r="F24" s="20">
        <v>22</v>
      </c>
      <c r="G24" s="20">
        <v>20</v>
      </c>
      <c r="H24" s="21">
        <f t="shared" si="0"/>
        <v>75</v>
      </c>
    </row>
    <row r="25" spans="1:8" x14ac:dyDescent="0.25">
      <c r="A25" s="22" t="s">
        <v>92</v>
      </c>
      <c r="B25" s="23">
        <v>100049</v>
      </c>
      <c r="C25" s="24" t="s">
        <v>93</v>
      </c>
      <c r="D25" s="24">
        <v>7</v>
      </c>
      <c r="E25" s="20">
        <v>28</v>
      </c>
      <c r="F25" s="20">
        <v>20</v>
      </c>
      <c r="G25" s="20">
        <v>10</v>
      </c>
      <c r="H25" s="21">
        <f t="shared" si="0"/>
        <v>58</v>
      </c>
    </row>
    <row r="26" spans="1:8" x14ac:dyDescent="0.25">
      <c r="A26" s="25" t="s">
        <v>94</v>
      </c>
      <c r="B26" s="26">
        <v>74533</v>
      </c>
      <c r="C26" s="27" t="s">
        <v>95</v>
      </c>
      <c r="D26" s="27">
        <v>7</v>
      </c>
      <c r="E26" s="20">
        <v>28</v>
      </c>
      <c r="F26" s="20">
        <v>20</v>
      </c>
      <c r="G26" s="20">
        <v>10</v>
      </c>
      <c r="H26" s="21">
        <f t="shared" si="0"/>
        <v>58</v>
      </c>
    </row>
    <row r="27" spans="1:8" x14ac:dyDescent="0.25">
      <c r="A27" s="25" t="s">
        <v>96</v>
      </c>
      <c r="B27" s="26">
        <v>67841</v>
      </c>
      <c r="C27" s="27" t="s">
        <v>97</v>
      </c>
      <c r="D27" s="27">
        <v>7</v>
      </c>
      <c r="E27" s="20">
        <v>28</v>
      </c>
      <c r="F27" s="20">
        <v>20</v>
      </c>
      <c r="G27" s="20">
        <v>10</v>
      </c>
      <c r="H27" s="21">
        <f t="shared" si="0"/>
        <v>58</v>
      </c>
    </row>
    <row r="28" spans="1:8" x14ac:dyDescent="0.25">
      <c r="A28" s="28" t="s">
        <v>98</v>
      </c>
      <c r="B28" s="29">
        <v>74456</v>
      </c>
      <c r="C28" s="30" t="s">
        <v>99</v>
      </c>
      <c r="D28" s="30">
        <v>7</v>
      </c>
      <c r="E28" s="20">
        <v>28</v>
      </c>
      <c r="F28" s="20">
        <v>20</v>
      </c>
      <c r="G28" s="20">
        <v>10</v>
      </c>
      <c r="H28" s="21">
        <f t="shared" si="0"/>
        <v>58</v>
      </c>
    </row>
    <row r="29" spans="1:8" x14ac:dyDescent="0.25">
      <c r="A29" s="22" t="s">
        <v>100</v>
      </c>
      <c r="B29" s="23">
        <v>102142</v>
      </c>
      <c r="C29" s="24" t="s">
        <v>101</v>
      </c>
      <c r="D29" s="24">
        <v>8</v>
      </c>
      <c r="E29" s="20">
        <v>30</v>
      </c>
      <c r="F29" s="20">
        <v>20</v>
      </c>
      <c r="G29" s="20">
        <v>20</v>
      </c>
      <c r="H29" s="21">
        <f t="shared" si="0"/>
        <v>70</v>
      </c>
    </row>
    <row r="30" spans="1:8" x14ac:dyDescent="0.25">
      <c r="A30" s="25" t="s">
        <v>102</v>
      </c>
      <c r="B30" s="26">
        <v>93102</v>
      </c>
      <c r="C30" s="27" t="s">
        <v>103</v>
      </c>
      <c r="D30" s="27">
        <v>8</v>
      </c>
      <c r="E30" s="20">
        <v>30</v>
      </c>
      <c r="F30" s="20">
        <v>20</v>
      </c>
      <c r="G30" s="20">
        <v>20</v>
      </c>
      <c r="H30" s="21">
        <f t="shared" si="0"/>
        <v>70</v>
      </c>
    </row>
    <row r="31" spans="1:8" x14ac:dyDescent="0.25">
      <c r="A31" s="25" t="s">
        <v>104</v>
      </c>
      <c r="B31" s="26">
        <v>93274</v>
      </c>
      <c r="C31" s="27" t="s">
        <v>105</v>
      </c>
      <c r="D31" s="27">
        <v>8</v>
      </c>
      <c r="E31" s="20">
        <v>30</v>
      </c>
      <c r="F31" s="20">
        <v>20</v>
      </c>
      <c r="G31" s="20">
        <v>20</v>
      </c>
      <c r="H31" s="21">
        <f t="shared" si="0"/>
        <v>70</v>
      </c>
    </row>
    <row r="32" spans="1:8" x14ac:dyDescent="0.25">
      <c r="A32" s="28" t="s">
        <v>106</v>
      </c>
      <c r="B32" s="29">
        <v>74614</v>
      </c>
      <c r="C32" s="30" t="s">
        <v>107</v>
      </c>
      <c r="D32" s="30">
        <v>8</v>
      </c>
      <c r="E32" s="20">
        <v>30</v>
      </c>
      <c r="F32" s="20">
        <v>20</v>
      </c>
      <c r="G32" s="20">
        <v>20</v>
      </c>
      <c r="H32" s="21">
        <f t="shared" si="0"/>
        <v>70</v>
      </c>
    </row>
    <row r="33" spans="1:8" x14ac:dyDescent="0.25">
      <c r="A33" s="22" t="s">
        <v>108</v>
      </c>
      <c r="B33" s="23">
        <v>86123</v>
      </c>
      <c r="C33" s="24" t="s">
        <v>109</v>
      </c>
      <c r="D33" s="24">
        <v>9</v>
      </c>
      <c r="E33" s="20">
        <v>28</v>
      </c>
      <c r="F33" s="20">
        <v>25</v>
      </c>
      <c r="G33" s="20">
        <v>18</v>
      </c>
      <c r="H33" s="21">
        <f t="shared" si="0"/>
        <v>71</v>
      </c>
    </row>
    <row r="34" spans="1:8" x14ac:dyDescent="0.25">
      <c r="A34" s="25" t="s">
        <v>112</v>
      </c>
      <c r="B34" s="26">
        <v>66088</v>
      </c>
      <c r="C34" s="27" t="s">
        <v>113</v>
      </c>
      <c r="D34" s="27">
        <v>9</v>
      </c>
      <c r="E34" s="20">
        <v>28</v>
      </c>
      <c r="F34" s="20">
        <v>25</v>
      </c>
      <c r="G34" s="20">
        <v>18</v>
      </c>
      <c r="H34" s="21">
        <f t="shared" si="0"/>
        <v>71</v>
      </c>
    </row>
    <row r="35" spans="1:8" x14ac:dyDescent="0.25">
      <c r="A35" s="28" t="s">
        <v>114</v>
      </c>
      <c r="B35" s="29">
        <v>82761</v>
      </c>
      <c r="C35" s="30" t="s">
        <v>115</v>
      </c>
      <c r="D35" s="30">
        <v>9</v>
      </c>
      <c r="E35" s="20">
        <v>28</v>
      </c>
      <c r="F35" s="20">
        <v>25</v>
      </c>
      <c r="G35" s="20">
        <v>18</v>
      </c>
      <c r="H35" s="21">
        <f t="shared" si="0"/>
        <v>71</v>
      </c>
    </row>
    <row r="36" spans="1:8" x14ac:dyDescent="0.25">
      <c r="A36" s="22" t="s">
        <v>116</v>
      </c>
      <c r="B36" s="23">
        <v>94554</v>
      </c>
      <c r="C36" s="24" t="s">
        <v>117</v>
      </c>
      <c r="D36" s="24">
        <v>10</v>
      </c>
      <c r="E36" s="20">
        <v>33</v>
      </c>
      <c r="F36" s="20">
        <v>25</v>
      </c>
      <c r="G36" s="20">
        <v>22</v>
      </c>
      <c r="H36" s="21">
        <f t="shared" si="0"/>
        <v>80</v>
      </c>
    </row>
    <row r="37" spans="1:8" x14ac:dyDescent="0.25">
      <c r="A37" s="25" t="s">
        <v>118</v>
      </c>
      <c r="B37" s="26">
        <v>82996</v>
      </c>
      <c r="C37" s="27" t="s">
        <v>119</v>
      </c>
      <c r="D37" s="27">
        <v>10</v>
      </c>
      <c r="E37" s="20">
        <v>33</v>
      </c>
      <c r="F37" s="20">
        <v>25</v>
      </c>
      <c r="G37" s="20">
        <v>22</v>
      </c>
      <c r="H37" s="21">
        <f t="shared" si="0"/>
        <v>80</v>
      </c>
    </row>
    <row r="38" spans="1:8" x14ac:dyDescent="0.25">
      <c r="A38" s="25" t="s">
        <v>120</v>
      </c>
      <c r="B38" s="26">
        <v>84291</v>
      </c>
      <c r="C38" s="27" t="s">
        <v>121</v>
      </c>
      <c r="D38" s="27">
        <v>10</v>
      </c>
      <c r="E38" s="20">
        <v>33</v>
      </c>
      <c r="F38" s="20">
        <v>25</v>
      </c>
      <c r="G38" s="20">
        <v>22</v>
      </c>
      <c r="H38" s="21">
        <f t="shared" si="0"/>
        <v>80</v>
      </c>
    </row>
    <row r="39" spans="1:8" x14ac:dyDescent="0.25">
      <c r="A39" s="28" t="s">
        <v>122</v>
      </c>
      <c r="B39" s="29">
        <v>68852</v>
      </c>
      <c r="C39" s="30" t="s">
        <v>123</v>
      </c>
      <c r="D39" s="30">
        <v>10</v>
      </c>
      <c r="E39" s="20">
        <v>33</v>
      </c>
      <c r="F39" s="20">
        <v>25</v>
      </c>
      <c r="G39" s="20">
        <v>22</v>
      </c>
      <c r="H39" s="21">
        <f t="shared" si="0"/>
        <v>80</v>
      </c>
    </row>
    <row r="40" spans="1:8" x14ac:dyDescent="0.25">
      <c r="A40" s="22" t="s">
        <v>124</v>
      </c>
      <c r="B40" s="23">
        <v>83819</v>
      </c>
      <c r="C40" s="24" t="s">
        <v>125</v>
      </c>
      <c r="D40" s="24">
        <v>11</v>
      </c>
      <c r="E40" s="20">
        <v>33</v>
      </c>
      <c r="F40" s="20">
        <v>23</v>
      </c>
      <c r="G40" s="20">
        <v>14</v>
      </c>
      <c r="H40" s="21">
        <f t="shared" si="0"/>
        <v>70</v>
      </c>
    </row>
    <row r="41" spans="1:8" x14ac:dyDescent="0.25">
      <c r="A41" s="28" t="s">
        <v>128</v>
      </c>
      <c r="B41" s="29">
        <v>54356</v>
      </c>
      <c r="C41" s="30" t="s">
        <v>129</v>
      </c>
      <c r="D41" s="30">
        <v>11</v>
      </c>
      <c r="E41" s="20">
        <v>33</v>
      </c>
      <c r="F41" s="20">
        <v>23</v>
      </c>
      <c r="G41" s="20">
        <v>14</v>
      </c>
      <c r="H41" s="21">
        <f>SUM(E41:G41)</f>
        <v>70</v>
      </c>
    </row>
    <row r="43" spans="1:8" x14ac:dyDescent="0.25">
      <c r="A43" s="25" t="s">
        <v>126</v>
      </c>
      <c r="B43" s="26">
        <v>100993</v>
      </c>
      <c r="C43" s="27" t="s">
        <v>127</v>
      </c>
      <c r="D43" s="27">
        <v>11</v>
      </c>
      <c r="E43" s="20"/>
      <c r="F43" s="20"/>
      <c r="G43" s="20"/>
      <c r="H43" s="21">
        <f>SUM(E43:G43)</f>
        <v>0</v>
      </c>
    </row>
    <row r="44" spans="1:8" x14ac:dyDescent="0.25">
      <c r="A44" s="25" t="s">
        <v>70</v>
      </c>
      <c r="B44" s="26">
        <v>102643</v>
      </c>
      <c r="C44" s="27" t="s">
        <v>71</v>
      </c>
      <c r="D44" s="27">
        <v>4</v>
      </c>
      <c r="E44" s="20"/>
      <c r="F44" s="20"/>
      <c r="G44" s="20"/>
      <c r="H44" s="21">
        <f>SUM(E44:G44)</f>
        <v>0</v>
      </c>
    </row>
    <row r="45" spans="1:8" x14ac:dyDescent="0.25">
      <c r="A45" s="25" t="s">
        <v>80</v>
      </c>
      <c r="B45" s="26">
        <v>85799</v>
      </c>
      <c r="C45" s="27" t="s">
        <v>81</v>
      </c>
      <c r="D45" s="27">
        <v>5</v>
      </c>
      <c r="E45" s="20"/>
      <c r="F45" s="20"/>
      <c r="G45" s="20"/>
      <c r="H45" s="21">
        <f>SUM(E45:G45)</f>
        <v>0</v>
      </c>
    </row>
    <row r="46" spans="1:8" x14ac:dyDescent="0.25">
      <c r="A46" s="25" t="s">
        <v>110</v>
      </c>
      <c r="B46" s="26">
        <v>55457</v>
      </c>
      <c r="C46" s="27" t="s">
        <v>111</v>
      </c>
      <c r="D46" s="27">
        <v>9</v>
      </c>
      <c r="E46" s="20"/>
      <c r="F46" s="20"/>
      <c r="G46" s="20"/>
      <c r="H46" s="21">
        <f>SUM(E46:G46)</f>
        <v>0</v>
      </c>
    </row>
  </sheetData>
  <mergeCells count="4">
    <mergeCell ref="A1:A2"/>
    <mergeCell ref="B1:B2"/>
    <mergeCell ref="C1:C2"/>
    <mergeCell ref="D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Example</vt:lpstr>
      <vt:lpstr>Student_Names_Sorted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2023-03-01T10:16:16Z</dcterms:modified>
</cp:coreProperties>
</file>