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quant\Documents\GitHub\Optimisation\"/>
    </mc:Choice>
  </mc:AlternateContent>
  <bookViews>
    <workbookView xWindow="-120" yWindow="-120" windowWidth="29040" windowHeight="15840" tabRatio="872" activeTab="4"/>
  </bookViews>
  <sheets>
    <sheet name="BP field summary" sheetId="1" r:id="rId1"/>
    <sheet name="BP by Net cash flow" sheetId="2" r:id="rId2"/>
    <sheet name="BP by Capital costs" sheetId="3" r:id="rId3"/>
    <sheet name="BP by Liquid production" sheetId="5" r:id="rId4"/>
    <sheet name="BP by Gas production" sheetId="4" r:id="rId5"/>
    <sheet name="Summary" sheetId="6" r:id="rId6"/>
  </sheets>
  <definedNames>
    <definedName name="_xlnm._FilterDatabase" localSheetId="2" hidden="1">'BP by Capital costs'!$A$1:$CI$1</definedName>
    <definedName name="_xlnm._FilterDatabase" localSheetId="4" hidden="1">'BP by Gas production'!$A$1:$AP$22</definedName>
    <definedName name="_xlnm._FilterDatabase" localSheetId="3" hidden="1">'BP by Liquid production'!$A$1:$AQ$24</definedName>
    <definedName name="_xlnm._FilterDatabase" localSheetId="1" hidden="1">'BP by Net cash flow'!$A$1:$CI$1</definedName>
    <definedName name="_xlnm._FilterDatabase" localSheetId="0" hidden="1">'BP field summary'!$A$1:$M$1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6" i="2" l="1"/>
  <c r="R1" i="6" l="1"/>
  <c r="S1" i="6"/>
  <c r="T1" i="6"/>
  <c r="U1" i="6"/>
  <c r="V1" i="6"/>
  <c r="W1" i="6"/>
  <c r="X1" i="6"/>
  <c r="Y1" i="6"/>
  <c r="Z1" i="6"/>
  <c r="AA1" i="6"/>
  <c r="AB1" i="6"/>
  <c r="AC1" i="6"/>
  <c r="AD1" i="6"/>
  <c r="AE1" i="6"/>
  <c r="AF1" i="6"/>
  <c r="C1" i="6"/>
  <c r="D1" i="6"/>
  <c r="E1" i="6"/>
  <c r="F1" i="6"/>
  <c r="G1" i="6"/>
  <c r="H1" i="6"/>
  <c r="I1" i="6"/>
  <c r="J1" i="6"/>
  <c r="K1" i="6"/>
  <c r="L1" i="6"/>
  <c r="M1" i="6"/>
  <c r="N1" i="6"/>
  <c r="O1" i="6"/>
  <c r="P1" i="6"/>
  <c r="Q1" i="6"/>
  <c r="B1" i="6"/>
  <c r="A1" i="6"/>
  <c r="G26" i="5"/>
  <c r="G29" i="5" s="1"/>
  <c r="G30" i="5" s="1"/>
  <c r="I250" i="1"/>
  <c r="H250" i="1"/>
  <c r="H51" i="1" s="1"/>
  <c r="G27" i="5" l="1"/>
  <c r="G7" i="6" s="1"/>
  <c r="G2" i="6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B24" i="4"/>
  <c r="B25" i="4" s="1"/>
  <c r="C36" i="4" s="1"/>
  <c r="AF26" i="5"/>
  <c r="AE26" i="5"/>
  <c r="AD26" i="5"/>
  <c r="AC26" i="5"/>
  <c r="AB26" i="5"/>
  <c r="AA26" i="5"/>
  <c r="Z26" i="5"/>
  <c r="Y26" i="5"/>
  <c r="X26" i="5"/>
  <c r="W26" i="5"/>
  <c r="V26" i="5"/>
  <c r="U26" i="5"/>
  <c r="T26" i="5"/>
  <c r="S26" i="5"/>
  <c r="R26" i="5"/>
  <c r="Q26" i="5"/>
  <c r="P26" i="5"/>
  <c r="O26" i="5"/>
  <c r="N26" i="5"/>
  <c r="M26" i="5"/>
  <c r="L26" i="5"/>
  <c r="K26" i="5"/>
  <c r="J26" i="5"/>
  <c r="I26" i="5"/>
  <c r="H26" i="5"/>
  <c r="F26" i="5"/>
  <c r="E26" i="5"/>
  <c r="D26" i="5"/>
  <c r="C26" i="5"/>
  <c r="B26" i="5"/>
  <c r="B27" i="5" s="1"/>
  <c r="B7" i="6" s="1"/>
  <c r="B26" i="3"/>
  <c r="AF26" i="3"/>
  <c r="AE26" i="3"/>
  <c r="AD26" i="3"/>
  <c r="AC26" i="3"/>
  <c r="AB26" i="3"/>
  <c r="AA26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L29" i="5" l="1"/>
  <c r="L30" i="5" s="1"/>
  <c r="L2" i="6"/>
  <c r="L27" i="5"/>
  <c r="L7" i="6" s="1"/>
  <c r="Y29" i="5"/>
  <c r="Y30" i="5" s="1"/>
  <c r="Y2" i="6"/>
  <c r="Y27" i="5"/>
  <c r="Y7" i="6" s="1"/>
  <c r="AE29" i="5"/>
  <c r="AE30" i="5" s="1"/>
  <c r="AE2" i="6"/>
  <c r="AE27" i="5"/>
  <c r="AE7" i="6" s="1"/>
  <c r="AD29" i="5"/>
  <c r="AD30" i="5" s="1"/>
  <c r="AD2" i="6"/>
  <c r="AD27" i="5"/>
  <c r="AD7" i="6" s="1"/>
  <c r="H29" i="5"/>
  <c r="H30" i="5" s="1"/>
  <c r="H2" i="6"/>
  <c r="H27" i="5"/>
  <c r="H7" i="6" s="1"/>
  <c r="N29" i="5"/>
  <c r="N30" i="5" s="1"/>
  <c r="N2" i="6"/>
  <c r="N27" i="5"/>
  <c r="N7" i="6" s="1"/>
  <c r="T29" i="5"/>
  <c r="T30" i="5" s="1"/>
  <c r="T2" i="6"/>
  <c r="T27" i="5"/>
  <c r="T7" i="6" s="1"/>
  <c r="Z29" i="5"/>
  <c r="Z30" i="5" s="1"/>
  <c r="Z2" i="6"/>
  <c r="Z27" i="5"/>
  <c r="Z7" i="6" s="1"/>
  <c r="AF29" i="5"/>
  <c r="AF30" i="5" s="1"/>
  <c r="AF2" i="6"/>
  <c r="AF27" i="5"/>
  <c r="AF7" i="6" s="1"/>
  <c r="R29" i="5"/>
  <c r="R30" i="5" s="1"/>
  <c r="R27" i="5"/>
  <c r="R7" i="6" s="1"/>
  <c r="R2" i="6"/>
  <c r="M29" i="5"/>
  <c r="M30" i="5" s="1"/>
  <c r="M2" i="6"/>
  <c r="M27" i="5"/>
  <c r="M7" i="6" s="1"/>
  <c r="I29" i="5"/>
  <c r="I30" i="5" s="1"/>
  <c r="I27" i="5"/>
  <c r="I7" i="6" s="1"/>
  <c r="I2" i="6"/>
  <c r="O29" i="5"/>
  <c r="O30" i="5" s="1"/>
  <c r="O2" i="6"/>
  <c r="O27" i="5"/>
  <c r="O7" i="6" s="1"/>
  <c r="U29" i="5"/>
  <c r="U30" i="5" s="1"/>
  <c r="U27" i="5"/>
  <c r="U7" i="6" s="1"/>
  <c r="U2" i="6"/>
  <c r="AA29" i="5"/>
  <c r="AA30" i="5" s="1"/>
  <c r="AA2" i="6"/>
  <c r="AA27" i="5"/>
  <c r="AA7" i="6" s="1"/>
  <c r="E29" i="5"/>
  <c r="E30" i="5" s="1"/>
  <c r="E2" i="6"/>
  <c r="E27" i="5"/>
  <c r="E7" i="6" s="1"/>
  <c r="F29" i="5"/>
  <c r="F30" i="5" s="1"/>
  <c r="F2" i="6"/>
  <c r="F27" i="5"/>
  <c r="F7" i="6" s="1"/>
  <c r="C29" i="5"/>
  <c r="C30" i="5" s="1"/>
  <c r="C2" i="6"/>
  <c r="C27" i="5"/>
  <c r="C7" i="6" s="1"/>
  <c r="J29" i="5"/>
  <c r="J30" i="5" s="1"/>
  <c r="J2" i="6"/>
  <c r="J27" i="5"/>
  <c r="J7" i="6" s="1"/>
  <c r="P29" i="5"/>
  <c r="P30" i="5" s="1"/>
  <c r="P2" i="6"/>
  <c r="P27" i="5"/>
  <c r="P7" i="6" s="1"/>
  <c r="V29" i="5"/>
  <c r="V30" i="5" s="1"/>
  <c r="V2" i="6"/>
  <c r="V27" i="5"/>
  <c r="V7" i="6" s="1"/>
  <c r="AB29" i="5"/>
  <c r="AB30" i="5" s="1"/>
  <c r="AB2" i="6"/>
  <c r="AB27" i="5"/>
  <c r="AB7" i="6" s="1"/>
  <c r="X29" i="5"/>
  <c r="X30" i="5" s="1"/>
  <c r="X2" i="6"/>
  <c r="X27" i="5"/>
  <c r="X7" i="6" s="1"/>
  <c r="S29" i="5"/>
  <c r="S30" i="5" s="1"/>
  <c r="S2" i="6"/>
  <c r="S27" i="5"/>
  <c r="S7" i="6" s="1"/>
  <c r="D29" i="5"/>
  <c r="D30" i="5" s="1"/>
  <c r="D2" i="6"/>
  <c r="D27" i="5"/>
  <c r="D7" i="6" s="1"/>
  <c r="K29" i="5"/>
  <c r="K30" i="5" s="1"/>
  <c r="K2" i="6"/>
  <c r="K27" i="5"/>
  <c r="K7" i="6" s="1"/>
  <c r="Q29" i="5"/>
  <c r="Q30" i="5" s="1"/>
  <c r="Q2" i="6"/>
  <c r="Q27" i="5"/>
  <c r="Q7" i="6" s="1"/>
  <c r="W29" i="5"/>
  <c r="W30" i="5" s="1"/>
  <c r="W2" i="6"/>
  <c r="W27" i="5"/>
  <c r="W7" i="6" s="1"/>
  <c r="AC29" i="5"/>
  <c r="AC30" i="5" s="1"/>
  <c r="AC2" i="6"/>
  <c r="AC27" i="5"/>
  <c r="AC7" i="6" s="1"/>
  <c r="AE27" i="4"/>
  <c r="AE28" i="4" s="1"/>
  <c r="AE3" i="6"/>
  <c r="AE25" i="4"/>
  <c r="AE8" i="6" s="1"/>
  <c r="AE9" i="6" s="1"/>
  <c r="M27" i="4"/>
  <c r="M28" i="4" s="1"/>
  <c r="M3" i="6"/>
  <c r="M4" i="6" s="1"/>
  <c r="M25" i="4"/>
  <c r="M8" i="6" s="1"/>
  <c r="M9" i="6" s="1"/>
  <c r="X30" i="4"/>
  <c r="AD27" i="4"/>
  <c r="AD28" i="4" s="1"/>
  <c r="AD25" i="4"/>
  <c r="AD8" i="6" s="1"/>
  <c r="AD9" i="6" s="1"/>
  <c r="AD3" i="6"/>
  <c r="AD4" i="6" s="1"/>
  <c r="X27" i="4"/>
  <c r="X28" i="4" s="1"/>
  <c r="X3" i="6"/>
  <c r="X25" i="4"/>
  <c r="X8" i="6" s="1"/>
  <c r="X9" i="6" s="1"/>
  <c r="R27" i="4"/>
  <c r="R28" i="4" s="1"/>
  <c r="R30" i="4" s="1"/>
  <c r="R3" i="6"/>
  <c r="R4" i="6" s="1"/>
  <c r="R25" i="4"/>
  <c r="R8" i="6" s="1"/>
  <c r="R9" i="6" s="1"/>
  <c r="L27" i="4"/>
  <c r="L28" i="4" s="1"/>
  <c r="L30" i="4" s="1"/>
  <c r="L31" i="4" s="1"/>
  <c r="L3" i="6"/>
  <c r="L25" i="4"/>
  <c r="L8" i="6" s="1"/>
  <c r="F27" i="4"/>
  <c r="F28" i="4" s="1"/>
  <c r="F3" i="6"/>
  <c r="F4" i="6" s="1"/>
  <c r="F25" i="4"/>
  <c r="F8" i="6" s="1"/>
  <c r="F9" i="6" s="1"/>
  <c r="Y27" i="4"/>
  <c r="Y28" i="4" s="1"/>
  <c r="Y30" i="4" s="1"/>
  <c r="Y3" i="6"/>
  <c r="Y4" i="6" s="1"/>
  <c r="Y25" i="4"/>
  <c r="Y8" i="6" s="1"/>
  <c r="AC27" i="4"/>
  <c r="AC28" i="4" s="1"/>
  <c r="AC3" i="6"/>
  <c r="AC4" i="6" s="1"/>
  <c r="AC25" i="4"/>
  <c r="AC8" i="6" s="1"/>
  <c r="AC9" i="6" s="1"/>
  <c r="W27" i="4"/>
  <c r="W28" i="4" s="1"/>
  <c r="W3" i="6"/>
  <c r="W4" i="6" s="1"/>
  <c r="W25" i="4"/>
  <c r="W8" i="6" s="1"/>
  <c r="Q27" i="4"/>
  <c r="Q28" i="4" s="1"/>
  <c r="Q30" i="4" s="1"/>
  <c r="Q3" i="6"/>
  <c r="Q4" i="6" s="1"/>
  <c r="Q25" i="4"/>
  <c r="Q8" i="6" s="1"/>
  <c r="Q9" i="6" s="1"/>
  <c r="K27" i="4"/>
  <c r="K28" i="4" s="1"/>
  <c r="K30" i="4" s="1"/>
  <c r="K3" i="6"/>
  <c r="K4" i="6" s="1"/>
  <c r="K25" i="4"/>
  <c r="K8" i="6" s="1"/>
  <c r="E27" i="4"/>
  <c r="E28" i="4" s="1"/>
  <c r="E30" i="4" s="1"/>
  <c r="E3" i="6"/>
  <c r="E4" i="6" s="1"/>
  <c r="E25" i="4"/>
  <c r="E8" i="6" s="1"/>
  <c r="AC30" i="4"/>
  <c r="S27" i="4"/>
  <c r="S28" i="4" s="1"/>
  <c r="S30" i="4" s="1"/>
  <c r="S3" i="6"/>
  <c r="S4" i="6" s="1"/>
  <c r="S25" i="4"/>
  <c r="S8" i="6" s="1"/>
  <c r="M30" i="4"/>
  <c r="Z30" i="4"/>
  <c r="AB27" i="4"/>
  <c r="AB28" i="4" s="1"/>
  <c r="AB30" i="4" s="1"/>
  <c r="AB3" i="6"/>
  <c r="AB4" i="6" s="1"/>
  <c r="AB25" i="4"/>
  <c r="AB8" i="6" s="1"/>
  <c r="V27" i="4"/>
  <c r="V28" i="4" s="1"/>
  <c r="V3" i="6"/>
  <c r="V4" i="6" s="1"/>
  <c r="V25" i="4"/>
  <c r="V8" i="6" s="1"/>
  <c r="V9" i="6" s="1"/>
  <c r="P27" i="4"/>
  <c r="P28" i="4" s="1"/>
  <c r="P30" i="4" s="1"/>
  <c r="P3" i="6"/>
  <c r="P4" i="6" s="1"/>
  <c r="P25" i="4"/>
  <c r="P8" i="6" s="1"/>
  <c r="J27" i="4"/>
  <c r="J28" i="4" s="1"/>
  <c r="J3" i="6"/>
  <c r="J4" i="6" s="1"/>
  <c r="J25" i="4"/>
  <c r="J8" i="6" s="1"/>
  <c r="J9" i="6" s="1"/>
  <c r="D27" i="4"/>
  <c r="D28" i="4" s="1"/>
  <c r="D30" i="4" s="1"/>
  <c r="D3" i="6"/>
  <c r="D25" i="4"/>
  <c r="D8" i="6" s="1"/>
  <c r="D9" i="6" s="1"/>
  <c r="B8" i="6"/>
  <c r="B9" i="6" s="1"/>
  <c r="C27" i="4"/>
  <c r="C28" i="4" s="1"/>
  <c r="C30" i="4" s="1"/>
  <c r="C3" i="6"/>
  <c r="C4" i="6" s="1"/>
  <c r="C25" i="4"/>
  <c r="C8" i="6" s="1"/>
  <c r="C9" i="6" s="1"/>
  <c r="AA27" i="4"/>
  <c r="AA28" i="4" s="1"/>
  <c r="AA30" i="4" s="1"/>
  <c r="AA3" i="6"/>
  <c r="AA25" i="4"/>
  <c r="AA8" i="6" s="1"/>
  <c r="AA9" i="6" s="1"/>
  <c r="U27" i="4"/>
  <c r="U28" i="4" s="1"/>
  <c r="U30" i="4" s="1"/>
  <c r="U3" i="6"/>
  <c r="U25" i="4"/>
  <c r="U8" i="6" s="1"/>
  <c r="U9" i="6" s="1"/>
  <c r="O27" i="4"/>
  <c r="O28" i="4" s="1"/>
  <c r="O25" i="4"/>
  <c r="O8" i="6" s="1"/>
  <c r="O9" i="6" s="1"/>
  <c r="O3" i="6"/>
  <c r="I27" i="4"/>
  <c r="I28" i="4" s="1"/>
  <c r="I30" i="4" s="1"/>
  <c r="I3" i="6"/>
  <c r="I25" i="4"/>
  <c r="I8" i="6" s="1"/>
  <c r="I9" i="6" s="1"/>
  <c r="J30" i="4"/>
  <c r="AF27" i="4"/>
  <c r="AF28" i="4" s="1"/>
  <c r="AF30" i="4" s="1"/>
  <c r="AF3" i="6"/>
  <c r="AF25" i="4"/>
  <c r="AF8" i="6" s="1"/>
  <c r="AF9" i="6" s="1"/>
  <c r="Z27" i="4"/>
  <c r="Z28" i="4" s="1"/>
  <c r="Z3" i="6"/>
  <c r="Z4" i="6" s="1"/>
  <c r="Z25" i="4"/>
  <c r="Z8" i="6" s="1"/>
  <c r="T27" i="4"/>
  <c r="T28" i="4" s="1"/>
  <c r="T30" i="4" s="1"/>
  <c r="T3" i="6"/>
  <c r="T25" i="4"/>
  <c r="T8" i="6" s="1"/>
  <c r="T9" i="6" s="1"/>
  <c r="N27" i="4"/>
  <c r="N28" i="4" s="1"/>
  <c r="N30" i="4" s="1"/>
  <c r="N3" i="6"/>
  <c r="N4" i="6" s="1"/>
  <c r="N25" i="4"/>
  <c r="N8" i="6" s="1"/>
  <c r="H27" i="4"/>
  <c r="H28" i="4" s="1"/>
  <c r="H30" i="4" s="1"/>
  <c r="H25" i="4"/>
  <c r="H8" i="6" s="1"/>
  <c r="H9" i="6" s="1"/>
  <c r="H3" i="6"/>
  <c r="H4" i="6" s="1"/>
  <c r="G27" i="4"/>
  <c r="G28" i="4" s="1"/>
  <c r="G30" i="4" s="1"/>
  <c r="G31" i="4" s="1"/>
  <c r="G3" i="6"/>
  <c r="G4" i="6" s="1"/>
  <c r="G25" i="4"/>
  <c r="G8" i="6" s="1"/>
  <c r="G9" i="6" s="1"/>
  <c r="B3" i="6"/>
  <c r="B27" i="4"/>
  <c r="B28" i="4" s="1"/>
  <c r="V30" i="4"/>
  <c r="AD30" i="4"/>
  <c r="F30" i="4"/>
  <c r="O30" i="4"/>
  <c r="W30" i="4"/>
  <c r="AE30" i="4"/>
  <c r="B29" i="5"/>
  <c r="B30" i="5" s="1"/>
  <c r="B2" i="6"/>
  <c r="T4" i="6" l="1"/>
  <c r="AF4" i="6"/>
  <c r="O4" i="6"/>
  <c r="S9" i="6"/>
  <c r="AE4" i="6"/>
  <c r="AA4" i="6"/>
  <c r="P9" i="6"/>
  <c r="AB9" i="6"/>
  <c r="K9" i="6"/>
  <c r="W9" i="6"/>
  <c r="Y9" i="6"/>
  <c r="N9" i="6"/>
  <c r="Z9" i="6"/>
  <c r="D4" i="6"/>
  <c r="L4" i="6"/>
  <c r="X4" i="6"/>
  <c r="I4" i="6"/>
  <c r="U4" i="6"/>
  <c r="E9" i="6"/>
  <c r="L12" i="6"/>
  <c r="L9" i="6"/>
  <c r="B30" i="4"/>
  <c r="B4" i="6"/>
</calcChain>
</file>

<file path=xl/sharedStrings.xml><?xml version="1.0" encoding="utf-8"?>
<sst xmlns="http://schemas.openxmlformats.org/spreadsheetml/2006/main" count="1741" uniqueCount="351">
  <si>
    <t>Field name</t>
  </si>
  <si>
    <t>Company name</t>
  </si>
  <si>
    <t>Field interest</t>
  </si>
  <si>
    <t>Country name</t>
  </si>
  <si>
    <t>Primary resource theme</t>
  </si>
  <si>
    <t>PRMS classified breakdown</t>
  </si>
  <si>
    <t>Hydrocarbon type</t>
  </si>
  <si>
    <t>Remaining PV post-tax (US$M)</t>
  </si>
  <si>
    <t>Total remaining resources WI (mmboe)</t>
  </si>
  <si>
    <t>Remaining PV/boe post-tax (US$)</t>
  </si>
  <si>
    <t>Post-tax IRR (%)</t>
  </si>
  <si>
    <t>Capex/boe (US$)</t>
  </si>
  <si>
    <t>Opex/boe (US$)</t>
  </si>
  <si>
    <t>Sunrise Sub Commercial</t>
  </si>
  <si>
    <t>BP</t>
  </si>
  <si>
    <t>Canada</t>
  </si>
  <si>
    <t>Oil sands</t>
  </si>
  <si>
    <t>On production</t>
  </si>
  <si>
    <t>Oil</t>
  </si>
  <si>
    <t>Browse</t>
  </si>
  <si>
    <t>Australia</t>
  </si>
  <si>
    <t>LNG</t>
  </si>
  <si>
    <t>Justified for development</t>
  </si>
  <si>
    <t>Gas/condensate</t>
  </si>
  <si>
    <t>LNGI_Mauritania Tortue Phase 1</t>
  </si>
  <si>
    <t>Mauritania</t>
  </si>
  <si>
    <t>Approved for development</t>
  </si>
  <si>
    <t>Gas</t>
  </si>
  <si>
    <t>LNGI_Senegal Tortue Phase 1</t>
  </si>
  <si>
    <t>Senegal</t>
  </si>
  <si>
    <t>Block 18 Greater Plutonio</t>
  </si>
  <si>
    <t>Angola</t>
  </si>
  <si>
    <t>Deepwater</t>
  </si>
  <si>
    <t>Foinaven</t>
  </si>
  <si>
    <t>United Kingdom</t>
  </si>
  <si>
    <t>Bruce</t>
  </si>
  <si>
    <t>Conventional shelf</t>
  </si>
  <si>
    <t>Andrew</t>
  </si>
  <si>
    <t>Oil &amp; Gas</t>
  </si>
  <si>
    <t>Crosby (MC 899)</t>
  </si>
  <si>
    <t>United States</t>
  </si>
  <si>
    <t>Mirren</t>
  </si>
  <si>
    <t>Foinaven East</t>
  </si>
  <si>
    <t>Marnock</t>
  </si>
  <si>
    <t>Koluel Kaike - El Valle</t>
  </si>
  <si>
    <t>Argentina</t>
  </si>
  <si>
    <t>Conventional onshore</t>
  </si>
  <si>
    <t>Piedra Clavada (Pan-Am)</t>
  </si>
  <si>
    <t>Tambar Ost</t>
  </si>
  <si>
    <t>Norway</t>
  </si>
  <si>
    <t>Atla</t>
  </si>
  <si>
    <t>SS072</t>
  </si>
  <si>
    <t>Enoch - Norway</t>
  </si>
  <si>
    <t>BP CBP SAGrayburg EOR OIL TX State</t>
  </si>
  <si>
    <t>Gupco Merged Fields</t>
  </si>
  <si>
    <t>Egypt</t>
  </si>
  <si>
    <t>South Ghara Fields</t>
  </si>
  <si>
    <t>BP MID Conventional OIL TX Fee</t>
  </si>
  <si>
    <t>BP GFC Conventional GAS LA Fee</t>
  </si>
  <si>
    <t>South Belayim Fields</t>
  </si>
  <si>
    <t>Boqueron</t>
  </si>
  <si>
    <t>Venezuela</t>
  </si>
  <si>
    <t>South Gharib Fields</t>
  </si>
  <si>
    <t>BP SJN Mesaverde TGS NM Fee</t>
  </si>
  <si>
    <t>Tight gas</t>
  </si>
  <si>
    <t>BP ADK Conventional GAS OK Fee</t>
  </si>
  <si>
    <t>BP HUG Conventional GAS KS Fee</t>
  </si>
  <si>
    <t>BP CBP Ellenburger TGS TX State</t>
  </si>
  <si>
    <t>BP SJN Fruitland Tier One CBM CO Fee</t>
  </si>
  <si>
    <t>Coalbed methane</t>
  </si>
  <si>
    <t>BP SJN Fruitland Tier Two CBM NM Fee</t>
  </si>
  <si>
    <t>BP GGR Lance-Jonah TGS WY Federal</t>
  </si>
  <si>
    <t>BP DEL Ellenburger TGS NM Federal</t>
  </si>
  <si>
    <t>BP AKM Conventional GAS OK Fee</t>
  </si>
  <si>
    <t>BP AKM Fayetteville River Valley Hz SHG AR Fee</t>
  </si>
  <si>
    <t>Shale gas</t>
  </si>
  <si>
    <t>BP AKM Fayetteville Van Buren Core Hz SHG AR Fee</t>
  </si>
  <si>
    <t>BP AKM Fayetteville Washington Twp Hz SHG AR Fee</t>
  </si>
  <si>
    <t>BP AKM Fayetteville White Fairway Hz SHG AR Fee</t>
  </si>
  <si>
    <t>BP AKM Fayetteville Ozark Plateaus Hz SHG AR Fee</t>
  </si>
  <si>
    <t>BP AKM Fayetteville Enders Fault Hz SHG AR Fee</t>
  </si>
  <si>
    <t>BP DEL Ellenburger TGS TX Fee</t>
  </si>
  <si>
    <t>BP AKM Woodford Hz SHG OK Fee</t>
  </si>
  <si>
    <t>BP ADK Cleveland Hz OIL OK Fee</t>
  </si>
  <si>
    <t>Tight oil</t>
  </si>
  <si>
    <t>Angola LNG Gas Supply</t>
  </si>
  <si>
    <t>ADMA OPCO Contract Area</t>
  </si>
  <si>
    <t>United Arab Emirates</t>
  </si>
  <si>
    <t>North Orekhovskoye</t>
  </si>
  <si>
    <t>0.00, 6.13</t>
  </si>
  <si>
    <t>Russian Federation</t>
  </si>
  <si>
    <t>VR191</t>
  </si>
  <si>
    <t>Baroli</t>
  </si>
  <si>
    <t>Malgobek-Voznesenka</t>
  </si>
  <si>
    <t>SN-MegionNGG</t>
  </si>
  <si>
    <t>Block 2 ALNG</t>
  </si>
  <si>
    <t>Dagneftegaz fields</t>
  </si>
  <si>
    <t>Grozneftegaz Fields</t>
  </si>
  <si>
    <t>Varyngskoye</t>
  </si>
  <si>
    <t>Achimovskoye</t>
  </si>
  <si>
    <t>Sercan</t>
  </si>
  <si>
    <t>Trinidad and Tobago</t>
  </si>
  <si>
    <t>BP ALT Haynesville Carthage SHG TX Fee</t>
  </si>
  <si>
    <t>LNGI_Senegal Tortue Ph 2 and 3</t>
  </si>
  <si>
    <t>Cyrus</t>
  </si>
  <si>
    <t>Farragon</t>
  </si>
  <si>
    <t>BP GGR Frontier TGS WY Federal</t>
  </si>
  <si>
    <t>Vilje</t>
  </si>
  <si>
    <t>Akri-Bijeel</t>
  </si>
  <si>
    <t>Iraq</t>
  </si>
  <si>
    <t>Heavy oil</t>
  </si>
  <si>
    <t>Dagneft fields</t>
  </si>
  <si>
    <t>West Asomkinskoye</t>
  </si>
  <si>
    <t>Malochernogorskoye</t>
  </si>
  <si>
    <t>BP AB</t>
  </si>
  <si>
    <t>Hanz</t>
  </si>
  <si>
    <t>Santa Cruz_Santiago</t>
  </si>
  <si>
    <t>Ichemminskoye</t>
  </si>
  <si>
    <t>Garantiana</t>
  </si>
  <si>
    <t>Oda</t>
  </si>
  <si>
    <t>Europa (MC 935)</t>
  </si>
  <si>
    <t>BP ALT Travis Peak TGS LA Fee</t>
  </si>
  <si>
    <t>Block 06-1</t>
  </si>
  <si>
    <t>Vietnam</t>
  </si>
  <si>
    <t>Aguada de Castro</t>
  </si>
  <si>
    <t>Tambar</t>
  </si>
  <si>
    <t>BP SJN Fruitland Tier One Hz CBM CO Fee</t>
  </si>
  <si>
    <t>Chetyrmanskoye</t>
  </si>
  <si>
    <t>King MC 764</t>
  </si>
  <si>
    <t>Russkorechenskoye</t>
  </si>
  <si>
    <t>Volund</t>
  </si>
  <si>
    <t>Block 17 Rosa</t>
  </si>
  <si>
    <t>Monan</t>
  </si>
  <si>
    <t>Samotlorneftegaz Other Fields</t>
  </si>
  <si>
    <t>Skogul</t>
  </si>
  <si>
    <t>Tuimazinskoye</t>
  </si>
  <si>
    <t>BP ALT Haynesville Greenwood-Waskom SHG LA Fee</t>
  </si>
  <si>
    <t>Wanaea_Cossack</t>
  </si>
  <si>
    <t>Boyla Area</t>
  </si>
  <si>
    <t>Gubkinskoye (Gas)</t>
  </si>
  <si>
    <t>Osoveiskoye</t>
  </si>
  <si>
    <t>North Komsomolskoye</t>
  </si>
  <si>
    <t>0.00, 13.17</t>
  </si>
  <si>
    <t>Temsah Fields</t>
  </si>
  <si>
    <t>San Roque</t>
  </si>
  <si>
    <t>Znamenskoye</t>
  </si>
  <si>
    <t>NEC-25</t>
  </si>
  <si>
    <t>India</t>
  </si>
  <si>
    <t>Block 15 Kizomba A</t>
  </si>
  <si>
    <t>BP GGR Almond Hz TGS WY Federal</t>
  </si>
  <si>
    <t>BP ALT Cotton Valley Hz TGS TX Fee</t>
  </si>
  <si>
    <t>Arundel</t>
  </si>
  <si>
    <t>Fakhirovskoye</t>
  </si>
  <si>
    <t>Nearly Headless Nick (MC 387)</t>
  </si>
  <si>
    <t>North Chaivo</t>
  </si>
  <si>
    <t>NOAKA</t>
  </si>
  <si>
    <t>Hapy Development Area</t>
  </si>
  <si>
    <t>Kynskoye</t>
  </si>
  <si>
    <t>BP ALT Travis Peak TGS TX Fee</t>
  </si>
  <si>
    <t>Tailakovskoye</t>
  </si>
  <si>
    <t>Sunrise Project</t>
  </si>
  <si>
    <t>Megionneftegaz Fields</t>
  </si>
  <si>
    <t>King Lear Area</t>
  </si>
  <si>
    <t>SN-Nizhnevartovsk</t>
  </si>
  <si>
    <t>Yugomashevskoye</t>
  </si>
  <si>
    <t>Petelinskoye Sub Commercial</t>
  </si>
  <si>
    <t>Block 17 Girassol_Jasmim</t>
  </si>
  <si>
    <t>Naulskoye</t>
  </si>
  <si>
    <t>Block 17 Pazflor</t>
  </si>
  <si>
    <t>Acambuco</t>
  </si>
  <si>
    <t>Margarita</t>
  </si>
  <si>
    <t>Bolivia</t>
  </si>
  <si>
    <t>Hod</t>
  </si>
  <si>
    <t>Block 20 Golfino</t>
  </si>
  <si>
    <t>Murlach</t>
  </si>
  <si>
    <t>Salymskoye Sub Commercial</t>
  </si>
  <si>
    <t>BP GGR Conventional GAS WY Federal</t>
  </si>
  <si>
    <t>Labaganskoye</t>
  </si>
  <si>
    <t>BP DEL Bone Spring Southern Ext Hz SHO TX Fee</t>
  </si>
  <si>
    <t>KrasnodarNG Other Fields</t>
  </si>
  <si>
    <t>Aguada Pichana Este</t>
  </si>
  <si>
    <t>BP ALT Cotton Valley TGS TX Fee</t>
  </si>
  <si>
    <t>BP GFC Eagle Ford Hawkville Condensate SHG TX Fee</t>
  </si>
  <si>
    <t>Lindero Atravesado</t>
  </si>
  <si>
    <t>Anastasievsko Troitskoye</t>
  </si>
  <si>
    <t>Ivar Aasen Area</t>
  </si>
  <si>
    <t>Sakhalinmorneftegaz</t>
  </si>
  <si>
    <t>Aguada Pichana Oeste</t>
  </si>
  <si>
    <t>Alvheim</t>
  </si>
  <si>
    <t>Madoes</t>
  </si>
  <si>
    <t>Varyeganneftegaz Fields</t>
  </si>
  <si>
    <t>Nooros Fields</t>
  </si>
  <si>
    <t>Sorovskoye (South)</t>
  </si>
  <si>
    <t>Block 31 Southeast</t>
  </si>
  <si>
    <t>North West Shelf Domgas 550</t>
  </si>
  <si>
    <t>BP ALT Haynesville Spider SHG LA Fee</t>
  </si>
  <si>
    <t>Stavropolneftegaz Fields</t>
  </si>
  <si>
    <t>Shearwater</t>
  </si>
  <si>
    <t>Ula</t>
  </si>
  <si>
    <t>Novo-Chaselskoye</t>
  </si>
  <si>
    <t>BP GFC Eagle Ford Maverick Condensate SHG TX Fee</t>
  </si>
  <si>
    <t>In Amenas Area</t>
  </si>
  <si>
    <t>Algeria</t>
  </si>
  <si>
    <t>Block 15 Kizomba C</t>
  </si>
  <si>
    <t>Skarv Area</t>
  </si>
  <si>
    <t>BP ALT Haynesville Woodardville SHG LA Fee</t>
  </si>
  <si>
    <t>BP DEL Bone Spring Western Fairway Hz SHO NM Fee</t>
  </si>
  <si>
    <t>BP SJN Mancos SHO NM Federal</t>
  </si>
  <si>
    <t>Alligin</t>
  </si>
  <si>
    <t>Bandurria Centro</t>
  </si>
  <si>
    <t>Qattameya Shallow</t>
  </si>
  <si>
    <t>Russkoye</t>
  </si>
  <si>
    <t>Block 17 Dalia_Camelia</t>
  </si>
  <si>
    <t>Arlanskoye</t>
  </si>
  <si>
    <t>Severnaya Neft</t>
  </si>
  <si>
    <t>Kinnoull</t>
  </si>
  <si>
    <t>South Surgutskoye Sub Commercial</t>
  </si>
  <si>
    <t>LNGI_Mauritania Tortue Ph 2 and 3</t>
  </si>
  <si>
    <t>Trebs and Titov</t>
  </si>
  <si>
    <t>Ursa (MC 810)</t>
  </si>
  <si>
    <t>Block 15 Kizomba B</t>
  </si>
  <si>
    <t>Purneftegaz (Oil Fields)</t>
  </si>
  <si>
    <t>Princess (MC 765)</t>
  </si>
  <si>
    <t>Seagull</t>
  </si>
  <si>
    <t>Suzunskoye</t>
  </si>
  <si>
    <t>Loyal</t>
  </si>
  <si>
    <t>Block 31 PSVM</t>
  </si>
  <si>
    <t>Cuenca Marina Austral</t>
  </si>
  <si>
    <t>Block 17 Zinia 2</t>
  </si>
  <si>
    <t>Samotlorskoye (North)</t>
  </si>
  <si>
    <t>Lodochnoye</t>
  </si>
  <si>
    <t>BP GGR Mesaverde Lewis Hz OIL WY Federal</t>
  </si>
  <si>
    <t>Mungo</t>
  </si>
  <si>
    <t>Erginskoye</t>
  </si>
  <si>
    <t>Sakhalin-1 Area</t>
  </si>
  <si>
    <t>Tomskneft Fields</t>
  </si>
  <si>
    <t>Isabela (MC 562)</t>
  </si>
  <si>
    <t>North Danilovskoye (ES)</t>
  </si>
  <si>
    <t>0.00, 0.00, 18.98</t>
  </si>
  <si>
    <t>Hokchi (Area 2)</t>
  </si>
  <si>
    <t>Mexico</t>
  </si>
  <si>
    <t>Udmurtneft Fields</t>
  </si>
  <si>
    <t>Machar</t>
  </si>
  <si>
    <t>BP GGR Almond TGS WY Federal</t>
  </si>
  <si>
    <t>In Salah Project</t>
  </si>
  <si>
    <t>Vorlich</t>
  </si>
  <si>
    <t>Kuyumbinskoye</t>
  </si>
  <si>
    <t>Nizhnevartovsk NP</t>
  </si>
  <si>
    <t>Verkhnechonskoye</t>
  </si>
  <si>
    <t>Messoyakhaneftegaz Fields</t>
  </si>
  <si>
    <t>Baltim</t>
  </si>
  <si>
    <t>Krasnolenin (W Kamennoye) Sub Commercial</t>
  </si>
  <si>
    <t>Constellation (GC 627)</t>
  </si>
  <si>
    <t>Bashneft Delta</t>
  </si>
  <si>
    <t>Block 17 CLOV</t>
  </si>
  <si>
    <t>Cerro Dragon Area</t>
  </si>
  <si>
    <t>Uvat Project</t>
  </si>
  <si>
    <t>Tagulskoye</t>
  </si>
  <si>
    <t>Sibneftegaz Assets</t>
  </si>
  <si>
    <t>Priobskoye North Sub Commercial</t>
  </si>
  <si>
    <t>Krasnolenin (RN-Nyagan)</t>
  </si>
  <si>
    <t>Kondaneft Fields</t>
  </si>
  <si>
    <t>BP ALT Haynesville Shelby Trough SHG TX Fee</t>
  </si>
  <si>
    <t>Vankorskoye</t>
  </si>
  <si>
    <t>Johan Sverdrup</t>
  </si>
  <si>
    <t>Yurubcheno-Tokhomskoye</t>
  </si>
  <si>
    <t>Great White (AC 857)</t>
  </si>
  <si>
    <t>Valhall</t>
  </si>
  <si>
    <t>Tangguh phase 2</t>
  </si>
  <si>
    <t>Indonesia</t>
  </si>
  <si>
    <t>BP GFC Eagle Ford Karnes Trough SHG TX Fee</t>
  </si>
  <si>
    <t>Culzean</t>
  </si>
  <si>
    <t>bpTT Assets</t>
  </si>
  <si>
    <t>Na Kika</t>
  </si>
  <si>
    <t>Srednebotuobinskoye (Taas-Yuryakh)</t>
  </si>
  <si>
    <t>Orenburgneft Fields</t>
  </si>
  <si>
    <t>0.00, 19.17</t>
  </si>
  <si>
    <t>Samaraneftegaz Fields</t>
  </si>
  <si>
    <t>D6 Area</t>
  </si>
  <si>
    <t>BP GFC Eagle Ford Southwest Gas SHG TX Fee</t>
  </si>
  <si>
    <t>Schiehallion</t>
  </si>
  <si>
    <t>Kharampurskoye</t>
  </si>
  <si>
    <t>Rumaila (TSC)</t>
  </si>
  <si>
    <t>Atoll</t>
  </si>
  <si>
    <t>BP DEL Wolfcamp Northern Reeves Hz SHO TX Fee</t>
  </si>
  <si>
    <t>Shale oil</t>
  </si>
  <si>
    <t>Samotlorskoye (Main)</t>
  </si>
  <si>
    <t>BP ALT Haynesville Caspiana Core SHG LA Fee</t>
  </si>
  <si>
    <t>LNGI_North West Shelf</t>
  </si>
  <si>
    <t>Urengoi Area (Rospan)</t>
  </si>
  <si>
    <t>Tangguh phase 1</t>
  </si>
  <si>
    <t>Azeri Chirag Guneshli</t>
  </si>
  <si>
    <t>Azerbaijan</t>
  </si>
  <si>
    <t>Mars</t>
  </si>
  <si>
    <t>Yuganskneftegaz</t>
  </si>
  <si>
    <t>Zohr</t>
  </si>
  <si>
    <t>ADNOC Onshore</t>
  </si>
  <si>
    <t>Atlantis (GC 699)</t>
  </si>
  <si>
    <t>BP GFC Eagle Ford Edwards Condensate SHG TX Fee</t>
  </si>
  <si>
    <t>Shah Deniz</t>
  </si>
  <si>
    <t>Clair</t>
  </si>
  <si>
    <t>Thunder Horse</t>
  </si>
  <si>
    <t>Mad Dog</t>
  </si>
  <si>
    <t>West Nile Delta</t>
  </si>
  <si>
    <t>Khazzan</t>
  </si>
  <si>
    <t>Oman</t>
  </si>
  <si>
    <t>Year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</si>
  <si>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</si>
  <si>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</si>
  <si>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</si>
  <si>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</si>
  <si>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</si>
  <si>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</si>
  <si>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</si>
  <si>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</si>
  <si>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</si>
  <si>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</si>
  <si>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</si>
  <si>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</si>
  <si>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</si>
  <si>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</si>
  <si>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</si>
  <si>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</si>
  <si>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</si>
  <si>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</si>
  <si>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</si>
  <si>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</si>
  <si>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</si>
  <si>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</si>
  <si>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</si>
  <si>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</si>
  <si>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</si>
  <si>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</si>
  <si>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</si>
  <si>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</si>
  <si>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</si>
  <si>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2049</t>
  </si>
  <si>
    <t>2050</t>
  </si>
  <si>
    <t>TOTAL</t>
  </si>
  <si>
    <t>Metric: US$ million</t>
  </si>
  <si>
    <t>excl. russia</t>
  </si>
  <si>
    <t>divestment case</t>
  </si>
  <si>
    <t>Metric: Kboed</t>
  </si>
  <si>
    <t>total prpduction</t>
  </si>
  <si>
    <t>Total Liquid Production</t>
  </si>
  <si>
    <t>Total Gas Production</t>
  </si>
  <si>
    <t>Removing of Assets</t>
  </si>
  <si>
    <t>Target</t>
  </si>
  <si>
    <t>Ratio</t>
  </si>
  <si>
    <t>Cum</t>
  </si>
  <si>
    <t>Total  Production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</si>
</sst>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_(* #,##0.00_);_(* \(#,##0.00\);_(* &quot;-&quot;??_);_(@_)"/>
    <numFmt numFmtId="165" formatCode="_(* #,##0.0_);_(* \(#,##0.0\);_(* &quot;-&quot;??_);_(@_)"/>
    <numFmt numFmtId="166" formatCode="_(* #,##0_);_(* \(#,##0\);_(* &quot;-&quot;??_);_(@_)"/>
  </numFmts>
  <fonts count="4" x14ac:knownFonts="1">
    <font>
      <sz val="14"/>
      <color theme="1"/>
      <name val="Calibri"/>
      <family val="2"/>
      <scheme val="minor"/>
    </font>
    <font>
      <sz val="10"/>
      <color theme="1"/>
      <name val="Arial"/>
      <family val="2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164" fontId="2" fillId="0" borderId="0" applyFont="0" applyFill="0" applyBorder="0" applyAlignment="0" applyProtection="0"/>
    <xf numFmtId="0" fontId="1" fillId="0" borderId="0"/>
  </cellStyleXfs>
  <cellXfs count="21">
    <xf numFmtId="0" fontId="0" fillId="0" borderId="0" xfId="0"/>
    <xf numFmtId="0" fontId="0" fillId="0" borderId="0" xfId="0" applyAlignment="1">
      <alignment horizontal="right"/>
    </xf>
    <xf numFmtId="1" fontId="0" fillId="0" borderId="0" xfId="0" applyNumberFormat="1" applyAlignment="1">
      <alignment horizontal="right"/>
    </xf>
    <xf numFmtId="165" fontId="0" fillId="0" borderId="0" xfId="1" applyNumberFormat="1" applyFont="1"/>
    <xf numFmtId="166" fontId="0" fillId="0" borderId="0" xfId="1" applyNumberFormat="1" applyFont="1"/>
    <xf numFmtId="0" fontId="3" fillId="0" borderId="0" xfId="0" applyFont="1"/>
    <xf numFmtId="0" fontId="3" fillId="0" borderId="1" xfId="0" applyFont="1" applyBorder="1"/>
    <xf numFmtId="166" fontId="3" fillId="0" borderId="2" xfId="1" applyNumberFormat="1" applyFont="1" applyBorder="1"/>
    <xf numFmtId="0" fontId="3" fillId="0" borderId="2" xfId="0" applyFont="1" applyBorder="1"/>
    <xf numFmtId="0" fontId="3" fillId="0" borderId="0" xfId="0" applyFont="1" applyAlignment="1">
      <alignment horizontal="right"/>
    </xf>
    <xf numFmtId="164" fontId="0" fillId="0" borderId="0" xfId="0" applyNumberFormat="1"/>
    <xf numFmtId="166" fontId="0" fillId="0" borderId="0" xfId="0" applyNumberFormat="1"/>
    <xf numFmtId="166" fontId="3" fillId="0" borderId="0" xfId="1" applyNumberFormat="1" applyFont="1"/>
    <xf numFmtId="165" fontId="3" fillId="0" borderId="0" xfId="1" applyNumberFormat="1" applyFont="1"/>
    <xf numFmtId="43" fontId="0" fillId="0" borderId="0" xfId="0" applyNumberFormat="1"/>
    <xf numFmtId="0" fontId="3" fillId="2" borderId="0" xfId="0" applyFont="1" applyFill="1"/>
    <xf numFmtId="166" fontId="0" fillId="2" borderId="0" xfId="1" applyNumberFormat="1" applyFont="1" applyFill="1"/>
    <xf numFmtId="166" fontId="3" fillId="2" borderId="2" xfId="1" applyNumberFormat="1" applyFont="1" applyFill="1" applyBorder="1"/>
    <xf numFmtId="0" fontId="0" fillId="2" borderId="0" xfId="0" applyFill="1"/>
    <xf numFmtId="166" fontId="0" fillId="2" borderId="0" xfId="0" applyNumberFormat="1" applyFill="1"/>
    <xf numFmtId="2" fontId="3" fillId="0" borderId="0" xfId="0" applyNumberFormat="1" applyFont="1"/>
  </cellXfs>
  <cellStyles count="3">
    <cellStyle name="Comma" xfId="1" builtinId="3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BPs Net Case Flow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4"/>
          <c:order val="14"/>
          <c:tx>
            <c:strRef>
              <c:f>'BP by Net cash flow'!$A$16</c:f>
              <c:strCache>
                <c:ptCount val="1"/>
                <c:pt idx="0">
                  <c:v>Bolivia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'BP by Net cash flow'!$B$1:$AF$1</c15:sqref>
                  </c15:fullRef>
                </c:ext>
              </c:extLst>
              <c:f>'BP by Net cash flow'!$B$1:$L$1</c:f>
              <c:strCache>
                <c:ptCount val="1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'BP by Net cash flow'!$B$16:$AF$16</c15:sqref>
                  </c15:fullRef>
                </c:ext>
              </c:extLst>
              <c:f>'BP by Net cash flow'!$B$16:$L$16</c:f>
              <c:numCache>
                <c:formatCode>_(* #,##0_);_(* \(#,##0\);_(* "-"??_);_(@_)</c:formatCode>
                <c:ptCount val="11"/>
                <c:pt idx="0">
                  <c:v>14.78</c:v>
                </c:pt>
                <c:pt idx="1">
                  <c:v>16.36</c:v>
                </c:pt>
                <c:pt idx="2">
                  <c:v>11.95</c:v>
                </c:pt>
                <c:pt idx="3">
                  <c:v>13.06</c:v>
                </c:pt>
                <c:pt idx="4">
                  <c:v>11.38</c:v>
                </c:pt>
                <c:pt idx="5">
                  <c:v>5.48</c:v>
                </c:pt>
                <c:pt idx="6">
                  <c:v>7.17</c:v>
                </c:pt>
                <c:pt idx="7">
                  <c:v>4.8600000000000003</c:v>
                </c:pt>
                <c:pt idx="8">
                  <c:v>-0.5</c:v>
                </c:pt>
                <c:pt idx="9">
                  <c:v>7.41</c:v>
                </c:pt>
                <c:pt idx="10">
                  <c:v>5.56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E-3D04-47B4-951C-50E94C658CD0}"/>
            </c:ext>
          </c:extLst>
        </c:ser>
        <c:ser>
          <c:idx val="15"/>
          <c:order val="15"/>
          <c:tx>
            <c:strRef>
              <c:f>'BP by Net cash flow'!$A$17</c:f>
              <c:strCache>
                <c:ptCount val="1"/>
                <c:pt idx="0">
                  <c:v>Vietnam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'BP by Net cash flow'!$B$1:$AF$1</c15:sqref>
                  </c15:fullRef>
                </c:ext>
              </c:extLst>
              <c:f>'BP by Net cash flow'!$B$1:$L$1</c:f>
              <c:strCache>
                <c:ptCount val="1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'BP by Net cash flow'!$B$17:$AF$17</c15:sqref>
                  </c15:fullRef>
                </c:ext>
              </c:extLst>
              <c:f>'BP by Net cash flow'!$B$17:$L$17</c:f>
              <c:numCache>
                <c:formatCode>_(* #,##0_);_(* \(#,##0\);_(* "-"??_);_(@_)</c:formatCode>
                <c:ptCount val="11"/>
                <c:pt idx="0">
                  <c:v>9.83</c:v>
                </c:pt>
                <c:pt idx="1">
                  <c:v>8.65</c:v>
                </c:pt>
                <c:pt idx="2">
                  <c:v>4.32</c:v>
                </c:pt>
                <c:pt idx="3">
                  <c:v>2.78</c:v>
                </c:pt>
                <c:pt idx="4">
                  <c:v>-7.89</c:v>
                </c:pt>
                <c:pt idx="5">
                  <c:v>-4.13</c:v>
                </c:pt>
                <c:pt idx="6">
                  <c:v>4.87</c:v>
                </c:pt>
                <c:pt idx="7">
                  <c:v>7.84</c:v>
                </c:pt>
                <c:pt idx="8">
                  <c:v>4.32</c:v>
                </c:pt>
                <c:pt idx="9">
                  <c:v>4.49</c:v>
                </c:pt>
                <c:pt idx="10">
                  <c:v>4.2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F-3D04-47B4-951C-50E94C658CD0}"/>
            </c:ext>
          </c:extLst>
        </c:ser>
        <c:ser>
          <c:idx val="16"/>
          <c:order val="16"/>
          <c:tx>
            <c:strRef>
              <c:f>'BP by Net cash flow'!$A$18</c:f>
              <c:strCache>
                <c:ptCount val="1"/>
                <c:pt idx="0">
                  <c:v>Venezuela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'BP by Net cash flow'!$B$1:$AF$1</c15:sqref>
                  </c15:fullRef>
                </c:ext>
              </c:extLst>
              <c:f>'BP by Net cash flow'!$B$1:$L$1</c:f>
              <c:strCache>
                <c:ptCount val="1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'BP by Net cash flow'!$B$18:$AF$18</c15:sqref>
                  </c15:fullRef>
                </c:ext>
              </c:extLst>
              <c:f>'BP by Net cash flow'!$B$18:$L$18</c:f>
              <c:numCache>
                <c:formatCode>_(* #,##0_);_(* \(#,##0\);_(* "-"??_);_(@_)</c:formatCode>
                <c:ptCount val="11"/>
                <c:pt idx="0">
                  <c:v>0.8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10-3D04-47B4-951C-50E94C658CD0}"/>
            </c:ext>
          </c:extLst>
        </c:ser>
        <c:ser>
          <c:idx val="17"/>
          <c:order val="17"/>
          <c:tx>
            <c:strRef>
              <c:f>'BP by Net cash flow'!$A$19</c:f>
              <c:strCache>
                <c:ptCount val="1"/>
                <c:pt idx="0">
                  <c:v>Canada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'BP by Net cash flow'!$B$1:$AF$1</c15:sqref>
                  </c15:fullRef>
                </c:ext>
              </c:extLst>
              <c:f>'BP by Net cash flow'!$B$1:$L$1</c:f>
              <c:strCache>
                <c:ptCount val="1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'BP by Net cash flow'!$B$19:$AF$19</c15:sqref>
                  </c15:fullRef>
                </c:ext>
              </c:extLst>
              <c:f>'BP by Net cash flow'!$B$19:$L$19</c:f>
              <c:numCache>
                <c:formatCode>_(* #,##0_);_(* \(#,##0\);_(* "-"??_);_(@_)</c:formatCode>
                <c:ptCount val="11"/>
                <c:pt idx="0">
                  <c:v>-15.55</c:v>
                </c:pt>
                <c:pt idx="1">
                  <c:v>-3.96</c:v>
                </c:pt>
                <c:pt idx="2">
                  <c:v>-0.67</c:v>
                </c:pt>
                <c:pt idx="3">
                  <c:v>36.9</c:v>
                </c:pt>
                <c:pt idx="4">
                  <c:v>-44.1</c:v>
                </c:pt>
                <c:pt idx="5">
                  <c:v>-75.63</c:v>
                </c:pt>
                <c:pt idx="6">
                  <c:v>-7.05</c:v>
                </c:pt>
                <c:pt idx="7">
                  <c:v>-87.28</c:v>
                </c:pt>
                <c:pt idx="8">
                  <c:v>-231.34</c:v>
                </c:pt>
                <c:pt idx="9">
                  <c:v>-414.35</c:v>
                </c:pt>
                <c:pt idx="10">
                  <c:v>-707.61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11-3D04-47B4-951C-50E94C658CD0}"/>
            </c:ext>
          </c:extLst>
        </c:ser>
        <c:ser>
          <c:idx val="20"/>
          <c:order val="20"/>
          <c:tx>
            <c:strRef>
              <c:f>'BP by Net cash flow'!$A$22</c:f>
              <c:strCache>
                <c:ptCount val="1"/>
                <c:pt idx="0">
                  <c:v>Mexico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'BP by Net cash flow'!$B$1:$AF$1</c15:sqref>
                  </c15:fullRef>
                </c:ext>
              </c:extLst>
              <c:f>'BP by Net cash flow'!$B$1:$L$1</c:f>
              <c:strCache>
                <c:ptCount val="1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'BP by Net cash flow'!$B$22:$AF$22</c15:sqref>
                  </c15:fullRef>
                </c:ext>
              </c:extLst>
              <c:f>'BP by Net cash flow'!$B$22:$L$22</c:f>
              <c:numCache>
                <c:formatCode>_(* #,##0_);_(* \(#,##0\);_(* "-"??_);_(@_)</c:formatCode>
                <c:ptCount val="11"/>
                <c:pt idx="0">
                  <c:v>-127.25</c:v>
                </c:pt>
                <c:pt idx="1">
                  <c:v>-97.32</c:v>
                </c:pt>
                <c:pt idx="2">
                  <c:v>-19.920000000000002</c:v>
                </c:pt>
                <c:pt idx="3">
                  <c:v>120.78</c:v>
                </c:pt>
                <c:pt idx="4">
                  <c:v>117.96</c:v>
                </c:pt>
                <c:pt idx="5">
                  <c:v>114.82</c:v>
                </c:pt>
                <c:pt idx="6">
                  <c:v>82.28</c:v>
                </c:pt>
                <c:pt idx="7">
                  <c:v>62.36</c:v>
                </c:pt>
                <c:pt idx="8">
                  <c:v>27.49</c:v>
                </c:pt>
                <c:pt idx="9">
                  <c:v>26.06</c:v>
                </c:pt>
                <c:pt idx="10">
                  <c:v>24.06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14-3D04-47B4-951C-50E94C658C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5448120"/>
        <c:axId val="38544851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'BP by Net cash flow'!$A$2</c15:sqref>
                        </c15:formulaRef>
                      </c:ext>
                    </c:extLst>
                    <c:strCache>
                      <c:ptCount val="1"/>
                      <c:pt idx="0">
                        <c:v>Russian Federation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'BP by Net cash flow'!$B$1:$AF$1</c15:sqref>
                        </c15:fullRef>
                        <c15:formulaRef>
                          <c15:sqref>'BP by Net cash flow'!$B$1:$L$1</c15:sqref>
                        </c15:formulaRef>
                      </c:ext>
                    </c:extLst>
                    <c:strCache>
                      <c:ptCount val="11"/>
                      <c:pt idx="0">
                        <c:v>2020</c:v>
                      </c:pt>
                      <c:pt idx="1">
                        <c:v>2021</c:v>
                      </c:pt>
                      <c:pt idx="2">
                        <c:v>2022</c:v>
                      </c:pt>
                      <c:pt idx="3">
                        <c:v>2023</c:v>
                      </c:pt>
                      <c:pt idx="4">
                        <c:v>2024</c:v>
                      </c:pt>
                      <c:pt idx="5">
                        <c:v>2025</c:v>
                      </c:pt>
                      <c:pt idx="6">
                        <c:v>2026</c:v>
                      </c:pt>
                      <c:pt idx="7">
                        <c:v>2027</c:v>
                      </c:pt>
                      <c:pt idx="8">
                        <c:v>2028</c:v>
                      </c:pt>
                      <c:pt idx="9">
                        <c:v>2029</c:v>
                      </c:pt>
                      <c:pt idx="10">
                        <c:v>2030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'BP by Net cash flow'!$B$2:$AF$2</c15:sqref>
                        </c15:fullRef>
                        <c15:formulaRef>
                          <c15:sqref>'BP by Net cash flow'!$B$2:$L$2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1"/>
                      <c:pt idx="0">
                        <c:v>1909.02</c:v>
                      </c:pt>
                      <c:pt idx="1">
                        <c:v>2038.39</c:v>
                      </c:pt>
                      <c:pt idx="2">
                        <c:v>2353.09</c:v>
                      </c:pt>
                      <c:pt idx="3">
                        <c:v>2481.09</c:v>
                      </c:pt>
                      <c:pt idx="4">
                        <c:v>2693.65</c:v>
                      </c:pt>
                      <c:pt idx="5">
                        <c:v>2618.9299999999998</c:v>
                      </c:pt>
                      <c:pt idx="6">
                        <c:v>2467.86</c:v>
                      </c:pt>
                      <c:pt idx="7">
                        <c:v>2624.64</c:v>
                      </c:pt>
                      <c:pt idx="8">
                        <c:v>2731.87</c:v>
                      </c:pt>
                      <c:pt idx="9">
                        <c:v>2801.08</c:v>
                      </c:pt>
                      <c:pt idx="10">
                        <c:v>2890.02</c:v>
                      </c:pt>
                    </c:numCache>
                  </c:numRef>
                </c:val>
                <c:smooth val="1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0-3D04-47B4-951C-50E94C658CD0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'BP by Net cash flow'!$A$3</c15:sqref>
                        </c15:formulaRef>
                      </c:ext>
                    </c:extLst>
                    <c:strCache>
                      <c:ptCount val="1"/>
                      <c:pt idx="0">
                        <c:v>United States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'BP by Net cash flow'!$B$1:$AF$1</c15:sqref>
                        </c15:fullRef>
                        <c15:formulaRef>
                          <c15:sqref>'BP by Net cash flow'!$B$1:$L$1</c15:sqref>
                        </c15:formulaRef>
                      </c:ext>
                    </c:extLst>
                    <c:strCache>
                      <c:ptCount val="11"/>
                      <c:pt idx="0">
                        <c:v>2020</c:v>
                      </c:pt>
                      <c:pt idx="1">
                        <c:v>2021</c:v>
                      </c:pt>
                      <c:pt idx="2">
                        <c:v>2022</c:v>
                      </c:pt>
                      <c:pt idx="3">
                        <c:v>2023</c:v>
                      </c:pt>
                      <c:pt idx="4">
                        <c:v>2024</c:v>
                      </c:pt>
                      <c:pt idx="5">
                        <c:v>2025</c:v>
                      </c:pt>
                      <c:pt idx="6">
                        <c:v>2026</c:v>
                      </c:pt>
                      <c:pt idx="7">
                        <c:v>2027</c:v>
                      </c:pt>
                      <c:pt idx="8">
                        <c:v>2028</c:v>
                      </c:pt>
                      <c:pt idx="9">
                        <c:v>2029</c:v>
                      </c:pt>
                      <c:pt idx="10">
                        <c:v>2030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'BP by Net cash flow'!$B$3:$AF$3</c15:sqref>
                        </c15:fullRef>
                        <c15:formulaRef>
                          <c15:sqref>'BP by Net cash flow'!$B$3:$L$3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1"/>
                      <c:pt idx="0">
                        <c:v>1812.13</c:v>
                      </c:pt>
                      <c:pt idx="1">
                        <c:v>3037.82</c:v>
                      </c:pt>
                      <c:pt idx="2">
                        <c:v>3909.68</c:v>
                      </c:pt>
                      <c:pt idx="3">
                        <c:v>3407.76</c:v>
                      </c:pt>
                      <c:pt idx="4">
                        <c:v>3782.06</c:v>
                      </c:pt>
                      <c:pt idx="5">
                        <c:v>3742.09</c:v>
                      </c:pt>
                      <c:pt idx="6">
                        <c:v>3556.07</c:v>
                      </c:pt>
                      <c:pt idx="7">
                        <c:v>3615.59</c:v>
                      </c:pt>
                      <c:pt idx="8">
                        <c:v>3386.42</c:v>
                      </c:pt>
                      <c:pt idx="9">
                        <c:v>3550.09</c:v>
                      </c:pt>
                      <c:pt idx="10">
                        <c:v>3268.96</c:v>
                      </c:pt>
                    </c:numCache>
                  </c:numRef>
                </c:val>
                <c:smooth val="1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1-3D04-47B4-951C-50E94C658CD0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'BP by Net cash flow'!$A$4</c15:sqref>
                        </c15:formulaRef>
                      </c:ext>
                    </c:extLst>
                    <c:strCache>
                      <c:ptCount val="1"/>
                      <c:pt idx="0">
                        <c:v>United Kingdom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'BP by Net cash flow'!$B$1:$AF$1</c15:sqref>
                        </c15:fullRef>
                        <c15:formulaRef>
                          <c15:sqref>'BP by Net cash flow'!$B$1:$L$1</c15:sqref>
                        </c15:formulaRef>
                      </c:ext>
                    </c:extLst>
                    <c:strCache>
                      <c:ptCount val="11"/>
                      <c:pt idx="0">
                        <c:v>2020</c:v>
                      </c:pt>
                      <c:pt idx="1">
                        <c:v>2021</c:v>
                      </c:pt>
                      <c:pt idx="2">
                        <c:v>2022</c:v>
                      </c:pt>
                      <c:pt idx="3">
                        <c:v>2023</c:v>
                      </c:pt>
                      <c:pt idx="4">
                        <c:v>2024</c:v>
                      </c:pt>
                      <c:pt idx="5">
                        <c:v>2025</c:v>
                      </c:pt>
                      <c:pt idx="6">
                        <c:v>2026</c:v>
                      </c:pt>
                      <c:pt idx="7">
                        <c:v>2027</c:v>
                      </c:pt>
                      <c:pt idx="8">
                        <c:v>2028</c:v>
                      </c:pt>
                      <c:pt idx="9">
                        <c:v>2029</c:v>
                      </c:pt>
                      <c:pt idx="10">
                        <c:v>2030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'BP by Net cash flow'!$B$4:$AF$4</c15:sqref>
                        </c15:fullRef>
                        <c15:formulaRef>
                          <c15:sqref>'BP by Net cash flow'!$B$4:$L$4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1"/>
                      <c:pt idx="0">
                        <c:v>794.58</c:v>
                      </c:pt>
                      <c:pt idx="1">
                        <c:v>1208.9000000000001</c:v>
                      </c:pt>
                      <c:pt idx="2">
                        <c:v>1265.77</c:v>
                      </c:pt>
                      <c:pt idx="3">
                        <c:v>1356.42</c:v>
                      </c:pt>
                      <c:pt idx="4">
                        <c:v>1047.96</c:v>
                      </c:pt>
                      <c:pt idx="5">
                        <c:v>720.25</c:v>
                      </c:pt>
                      <c:pt idx="6">
                        <c:v>608.47</c:v>
                      </c:pt>
                      <c:pt idx="7">
                        <c:v>686.94</c:v>
                      </c:pt>
                      <c:pt idx="8">
                        <c:v>667.82</c:v>
                      </c:pt>
                      <c:pt idx="9">
                        <c:v>887.08</c:v>
                      </c:pt>
                      <c:pt idx="10">
                        <c:v>657.17</c:v>
                      </c:pt>
                    </c:numCache>
                  </c:numRef>
                </c:val>
                <c:smooth val="1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2-3D04-47B4-951C-50E94C658CD0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'BP by Net cash flow'!$A$5</c15:sqref>
                        </c15:formulaRef>
                      </c:ext>
                    </c:extLst>
                    <c:strCache>
                      <c:ptCount val="1"/>
                      <c:pt idx="0">
                        <c:v>Egypt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'BP by Net cash flow'!$B$1:$AF$1</c15:sqref>
                        </c15:fullRef>
                        <c15:formulaRef>
                          <c15:sqref>'BP by Net cash flow'!$B$1:$L$1</c15:sqref>
                        </c15:formulaRef>
                      </c:ext>
                    </c:extLst>
                    <c:strCache>
                      <c:ptCount val="11"/>
                      <c:pt idx="0">
                        <c:v>2020</c:v>
                      </c:pt>
                      <c:pt idx="1">
                        <c:v>2021</c:v>
                      </c:pt>
                      <c:pt idx="2">
                        <c:v>2022</c:v>
                      </c:pt>
                      <c:pt idx="3">
                        <c:v>2023</c:v>
                      </c:pt>
                      <c:pt idx="4">
                        <c:v>2024</c:v>
                      </c:pt>
                      <c:pt idx="5">
                        <c:v>2025</c:v>
                      </c:pt>
                      <c:pt idx="6">
                        <c:v>2026</c:v>
                      </c:pt>
                      <c:pt idx="7">
                        <c:v>2027</c:v>
                      </c:pt>
                      <c:pt idx="8">
                        <c:v>2028</c:v>
                      </c:pt>
                      <c:pt idx="9">
                        <c:v>2029</c:v>
                      </c:pt>
                      <c:pt idx="10">
                        <c:v>2030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'BP by Net cash flow'!$B$5:$AF$5</c15:sqref>
                        </c15:fullRef>
                        <c15:formulaRef>
                          <c15:sqref>'BP by Net cash flow'!$B$5:$L$5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1"/>
                      <c:pt idx="0">
                        <c:v>521.80999999999995</c:v>
                      </c:pt>
                      <c:pt idx="1">
                        <c:v>1952.82</c:v>
                      </c:pt>
                      <c:pt idx="2">
                        <c:v>2120.27</c:v>
                      </c:pt>
                      <c:pt idx="3">
                        <c:v>2146.94</c:v>
                      </c:pt>
                      <c:pt idx="4">
                        <c:v>1744.69</c:v>
                      </c:pt>
                      <c:pt idx="5">
                        <c:v>1485.92</c:v>
                      </c:pt>
                      <c:pt idx="6">
                        <c:v>1496.72</c:v>
                      </c:pt>
                      <c:pt idx="7">
                        <c:v>1532.58</c:v>
                      </c:pt>
                      <c:pt idx="8">
                        <c:v>1405.22</c:v>
                      </c:pt>
                      <c:pt idx="9">
                        <c:v>1354.94</c:v>
                      </c:pt>
                      <c:pt idx="10">
                        <c:v>1292.21</c:v>
                      </c:pt>
                    </c:numCache>
                  </c:numRef>
                </c:val>
                <c:smooth val="1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3-3D04-47B4-951C-50E94C658CD0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'BP by Net cash flow'!$A$6</c15:sqref>
                        </c15:formulaRef>
                      </c:ext>
                    </c:extLst>
                    <c:strCache>
                      <c:ptCount val="1"/>
                      <c:pt idx="0">
                        <c:v>Oman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'BP by Net cash flow'!$B$1:$AF$1</c15:sqref>
                        </c15:fullRef>
                        <c15:formulaRef>
                          <c15:sqref>'BP by Net cash flow'!$B$1:$L$1</c15:sqref>
                        </c15:formulaRef>
                      </c:ext>
                    </c:extLst>
                    <c:strCache>
                      <c:ptCount val="11"/>
                      <c:pt idx="0">
                        <c:v>2020</c:v>
                      </c:pt>
                      <c:pt idx="1">
                        <c:v>2021</c:v>
                      </c:pt>
                      <c:pt idx="2">
                        <c:v>2022</c:v>
                      </c:pt>
                      <c:pt idx="3">
                        <c:v>2023</c:v>
                      </c:pt>
                      <c:pt idx="4">
                        <c:v>2024</c:v>
                      </c:pt>
                      <c:pt idx="5">
                        <c:v>2025</c:v>
                      </c:pt>
                      <c:pt idx="6">
                        <c:v>2026</c:v>
                      </c:pt>
                      <c:pt idx="7">
                        <c:v>2027</c:v>
                      </c:pt>
                      <c:pt idx="8">
                        <c:v>2028</c:v>
                      </c:pt>
                      <c:pt idx="9">
                        <c:v>2029</c:v>
                      </c:pt>
                      <c:pt idx="10">
                        <c:v>2030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'BP by Net cash flow'!$B$6:$AF$6</c15:sqref>
                        </c15:fullRef>
                        <c15:formulaRef>
                          <c15:sqref>'BP by Net cash flow'!$B$6:$L$6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1"/>
                      <c:pt idx="0">
                        <c:v>499.65</c:v>
                      </c:pt>
                      <c:pt idx="1">
                        <c:v>1084.96</c:v>
                      </c:pt>
                      <c:pt idx="2">
                        <c:v>1392.42</c:v>
                      </c:pt>
                      <c:pt idx="3">
                        <c:v>1427.19</c:v>
                      </c:pt>
                      <c:pt idx="4">
                        <c:v>1494.29</c:v>
                      </c:pt>
                      <c:pt idx="5">
                        <c:v>1194.5899999999999</c:v>
                      </c:pt>
                      <c:pt idx="6">
                        <c:v>849.29</c:v>
                      </c:pt>
                      <c:pt idx="7">
                        <c:v>865.93</c:v>
                      </c:pt>
                      <c:pt idx="8">
                        <c:v>895.8</c:v>
                      </c:pt>
                      <c:pt idx="9">
                        <c:v>915.36</c:v>
                      </c:pt>
                      <c:pt idx="10">
                        <c:v>957.97</c:v>
                      </c:pt>
                    </c:numCache>
                  </c:numRef>
                </c:val>
                <c:smooth val="1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4-3D04-47B4-951C-50E94C658CD0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'BP by Net cash flow'!$A$7</c15:sqref>
                        </c15:formulaRef>
                      </c:ext>
                    </c:extLst>
                    <c:strCache>
                      <c:ptCount val="1"/>
                      <c:pt idx="0">
                        <c:v>Azerbaijan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'BP by Net cash flow'!$B$1:$AF$1</c15:sqref>
                        </c15:fullRef>
                        <c15:formulaRef>
                          <c15:sqref>'BP by Net cash flow'!$B$1:$L$1</c15:sqref>
                        </c15:formulaRef>
                      </c:ext>
                    </c:extLst>
                    <c:strCache>
                      <c:ptCount val="11"/>
                      <c:pt idx="0">
                        <c:v>2020</c:v>
                      </c:pt>
                      <c:pt idx="1">
                        <c:v>2021</c:v>
                      </c:pt>
                      <c:pt idx="2">
                        <c:v>2022</c:v>
                      </c:pt>
                      <c:pt idx="3">
                        <c:v>2023</c:v>
                      </c:pt>
                      <c:pt idx="4">
                        <c:v>2024</c:v>
                      </c:pt>
                      <c:pt idx="5">
                        <c:v>2025</c:v>
                      </c:pt>
                      <c:pt idx="6">
                        <c:v>2026</c:v>
                      </c:pt>
                      <c:pt idx="7">
                        <c:v>2027</c:v>
                      </c:pt>
                      <c:pt idx="8">
                        <c:v>2028</c:v>
                      </c:pt>
                      <c:pt idx="9">
                        <c:v>2029</c:v>
                      </c:pt>
                      <c:pt idx="10">
                        <c:v>2030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'BP by Net cash flow'!$B$7:$AF$7</c15:sqref>
                        </c15:fullRef>
                        <c15:formulaRef>
                          <c15:sqref>'BP by Net cash flow'!$B$7:$L$7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1"/>
                      <c:pt idx="0">
                        <c:v>460.77</c:v>
                      </c:pt>
                      <c:pt idx="1">
                        <c:v>458.15</c:v>
                      </c:pt>
                      <c:pt idx="2">
                        <c:v>482.93</c:v>
                      </c:pt>
                      <c:pt idx="3">
                        <c:v>593.91999999999996</c:v>
                      </c:pt>
                      <c:pt idx="4">
                        <c:v>680.28</c:v>
                      </c:pt>
                      <c:pt idx="5">
                        <c:v>700.59</c:v>
                      </c:pt>
                      <c:pt idx="6">
                        <c:v>829.87</c:v>
                      </c:pt>
                      <c:pt idx="7">
                        <c:v>715.82</c:v>
                      </c:pt>
                      <c:pt idx="8">
                        <c:v>486.04</c:v>
                      </c:pt>
                      <c:pt idx="9">
                        <c:v>473.85</c:v>
                      </c:pt>
                      <c:pt idx="10">
                        <c:v>608.86</c:v>
                      </c:pt>
                    </c:numCache>
                  </c:numRef>
                </c:val>
                <c:smooth val="1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5-3D04-47B4-951C-50E94C658CD0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'BP by Net cash flow'!$A$8</c15:sqref>
                        </c15:formulaRef>
                      </c:ext>
                    </c:extLst>
                    <c:strCache>
                      <c:ptCount val="1"/>
                      <c:pt idx="0">
                        <c:v>Angola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'BP by Net cash flow'!$B$1:$AF$1</c15:sqref>
                        </c15:fullRef>
                        <c15:formulaRef>
                          <c15:sqref>'BP by Net cash flow'!$B$1:$L$1</c15:sqref>
                        </c15:formulaRef>
                      </c:ext>
                    </c:extLst>
                    <c:strCache>
                      <c:ptCount val="11"/>
                      <c:pt idx="0">
                        <c:v>2020</c:v>
                      </c:pt>
                      <c:pt idx="1">
                        <c:v>2021</c:v>
                      </c:pt>
                      <c:pt idx="2">
                        <c:v>2022</c:v>
                      </c:pt>
                      <c:pt idx="3">
                        <c:v>2023</c:v>
                      </c:pt>
                      <c:pt idx="4">
                        <c:v>2024</c:v>
                      </c:pt>
                      <c:pt idx="5">
                        <c:v>2025</c:v>
                      </c:pt>
                      <c:pt idx="6">
                        <c:v>2026</c:v>
                      </c:pt>
                      <c:pt idx="7">
                        <c:v>2027</c:v>
                      </c:pt>
                      <c:pt idx="8">
                        <c:v>2028</c:v>
                      </c:pt>
                      <c:pt idx="9">
                        <c:v>2029</c:v>
                      </c:pt>
                      <c:pt idx="10">
                        <c:v>2030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'BP by Net cash flow'!$B$8:$AF$8</c15:sqref>
                        </c15:fullRef>
                        <c15:formulaRef>
                          <c15:sqref>'BP by Net cash flow'!$B$8:$L$8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1"/>
                      <c:pt idx="0">
                        <c:v>451.64</c:v>
                      </c:pt>
                      <c:pt idx="1">
                        <c:v>331.09</c:v>
                      </c:pt>
                      <c:pt idx="2">
                        <c:v>-177.24</c:v>
                      </c:pt>
                      <c:pt idx="3">
                        <c:v>-497.47</c:v>
                      </c:pt>
                      <c:pt idx="4">
                        <c:v>262.17</c:v>
                      </c:pt>
                      <c:pt idx="5">
                        <c:v>750.37</c:v>
                      </c:pt>
                      <c:pt idx="6">
                        <c:v>655.88</c:v>
                      </c:pt>
                      <c:pt idx="7">
                        <c:v>444.54</c:v>
                      </c:pt>
                      <c:pt idx="8">
                        <c:v>157.83000000000001</c:v>
                      </c:pt>
                      <c:pt idx="9">
                        <c:v>-47.8</c:v>
                      </c:pt>
                      <c:pt idx="10">
                        <c:v>30.05</c:v>
                      </c:pt>
                    </c:numCache>
                  </c:numRef>
                </c:val>
                <c:smooth val="1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6-3D04-47B4-951C-50E94C658CD0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'BP by Net cash flow'!$A$9</c15:sqref>
                        </c15:formulaRef>
                      </c:ext>
                    </c:extLst>
                    <c:strCache>
                      <c:ptCount val="1"/>
                      <c:pt idx="0">
                        <c:v>Australia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'BP by Net cash flow'!$B$1:$AF$1</c15:sqref>
                        </c15:fullRef>
                        <c15:formulaRef>
                          <c15:sqref>'BP by Net cash flow'!$B$1:$L$1</c15:sqref>
                        </c15:formulaRef>
                      </c:ext>
                    </c:extLst>
                    <c:strCache>
                      <c:ptCount val="11"/>
                      <c:pt idx="0">
                        <c:v>2020</c:v>
                      </c:pt>
                      <c:pt idx="1">
                        <c:v>2021</c:v>
                      </c:pt>
                      <c:pt idx="2">
                        <c:v>2022</c:v>
                      </c:pt>
                      <c:pt idx="3">
                        <c:v>2023</c:v>
                      </c:pt>
                      <c:pt idx="4">
                        <c:v>2024</c:v>
                      </c:pt>
                      <c:pt idx="5">
                        <c:v>2025</c:v>
                      </c:pt>
                      <c:pt idx="6">
                        <c:v>2026</c:v>
                      </c:pt>
                      <c:pt idx="7">
                        <c:v>2027</c:v>
                      </c:pt>
                      <c:pt idx="8">
                        <c:v>2028</c:v>
                      </c:pt>
                      <c:pt idx="9">
                        <c:v>2029</c:v>
                      </c:pt>
                      <c:pt idx="10">
                        <c:v>2030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'BP by Net cash flow'!$B$9:$AF$9</c15:sqref>
                        </c15:fullRef>
                        <c15:formulaRef>
                          <c15:sqref>'BP by Net cash flow'!$B$9:$L$9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1"/>
                      <c:pt idx="0">
                        <c:v>317.16000000000003</c:v>
                      </c:pt>
                      <c:pt idx="1">
                        <c:v>329.79</c:v>
                      </c:pt>
                      <c:pt idx="2">
                        <c:v>225.52</c:v>
                      </c:pt>
                      <c:pt idx="3">
                        <c:v>410.62</c:v>
                      </c:pt>
                      <c:pt idx="4">
                        <c:v>169.52</c:v>
                      </c:pt>
                      <c:pt idx="5">
                        <c:v>-158.08000000000001</c:v>
                      </c:pt>
                      <c:pt idx="6">
                        <c:v>-569.92999999999995</c:v>
                      </c:pt>
                      <c:pt idx="7">
                        <c:v>-592.63</c:v>
                      </c:pt>
                      <c:pt idx="8">
                        <c:v>-439.15</c:v>
                      </c:pt>
                      <c:pt idx="9">
                        <c:v>-128.06</c:v>
                      </c:pt>
                      <c:pt idx="10">
                        <c:v>593.02</c:v>
                      </c:pt>
                    </c:numCache>
                  </c:numRef>
                </c:val>
                <c:smooth val="1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7-3D04-47B4-951C-50E94C658CD0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'BP by Net cash flow'!$A$10</c15:sqref>
                        </c15:formulaRef>
                      </c:ext>
                    </c:extLst>
                    <c:strCache>
                      <c:ptCount val="1"/>
                      <c:pt idx="0">
                        <c:v>Trinidad and Tobago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'BP by Net cash flow'!$B$1:$AF$1</c15:sqref>
                        </c15:fullRef>
                        <c15:formulaRef>
                          <c15:sqref>'BP by Net cash flow'!$B$1:$L$1</c15:sqref>
                        </c15:formulaRef>
                      </c:ext>
                    </c:extLst>
                    <c:strCache>
                      <c:ptCount val="11"/>
                      <c:pt idx="0">
                        <c:v>2020</c:v>
                      </c:pt>
                      <c:pt idx="1">
                        <c:v>2021</c:v>
                      </c:pt>
                      <c:pt idx="2">
                        <c:v>2022</c:v>
                      </c:pt>
                      <c:pt idx="3">
                        <c:v>2023</c:v>
                      </c:pt>
                      <c:pt idx="4">
                        <c:v>2024</c:v>
                      </c:pt>
                      <c:pt idx="5">
                        <c:v>2025</c:v>
                      </c:pt>
                      <c:pt idx="6">
                        <c:v>2026</c:v>
                      </c:pt>
                      <c:pt idx="7">
                        <c:v>2027</c:v>
                      </c:pt>
                      <c:pt idx="8">
                        <c:v>2028</c:v>
                      </c:pt>
                      <c:pt idx="9">
                        <c:v>2029</c:v>
                      </c:pt>
                      <c:pt idx="10">
                        <c:v>2030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'BP by Net cash flow'!$B$10:$AF$10</c15:sqref>
                        </c15:fullRef>
                        <c15:formulaRef>
                          <c15:sqref>'BP by Net cash flow'!$B$10:$L$10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1"/>
                      <c:pt idx="0">
                        <c:v>288.37</c:v>
                      </c:pt>
                      <c:pt idx="1">
                        <c:v>365.79</c:v>
                      </c:pt>
                      <c:pt idx="2">
                        <c:v>179.53</c:v>
                      </c:pt>
                      <c:pt idx="3">
                        <c:v>265.08999999999997</c:v>
                      </c:pt>
                      <c:pt idx="4">
                        <c:v>222.34</c:v>
                      </c:pt>
                      <c:pt idx="5">
                        <c:v>290.73</c:v>
                      </c:pt>
                      <c:pt idx="6">
                        <c:v>321.73</c:v>
                      </c:pt>
                      <c:pt idx="7">
                        <c:v>210.87</c:v>
                      </c:pt>
                      <c:pt idx="8">
                        <c:v>36.43</c:v>
                      </c:pt>
                      <c:pt idx="9">
                        <c:v>55.56</c:v>
                      </c:pt>
                      <c:pt idx="10">
                        <c:v>31.13</c:v>
                      </c:pt>
                    </c:numCache>
                  </c:numRef>
                </c:val>
                <c:smooth val="1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8-3D04-47B4-951C-50E94C658CD0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'BP by Net cash flow'!$A$11</c15:sqref>
                        </c15:formulaRef>
                      </c:ext>
                    </c:extLst>
                    <c:strCache>
                      <c:ptCount val="1"/>
                      <c:pt idx="0">
                        <c:v>Iraq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'BP by Net cash flow'!$B$1:$AF$1</c15:sqref>
                        </c15:fullRef>
                        <c15:formulaRef>
                          <c15:sqref>'BP by Net cash flow'!$B$1:$L$1</c15:sqref>
                        </c15:formulaRef>
                      </c:ext>
                    </c:extLst>
                    <c:strCache>
                      <c:ptCount val="11"/>
                      <c:pt idx="0">
                        <c:v>2020</c:v>
                      </c:pt>
                      <c:pt idx="1">
                        <c:v>2021</c:v>
                      </c:pt>
                      <c:pt idx="2">
                        <c:v>2022</c:v>
                      </c:pt>
                      <c:pt idx="3">
                        <c:v>2023</c:v>
                      </c:pt>
                      <c:pt idx="4">
                        <c:v>2024</c:v>
                      </c:pt>
                      <c:pt idx="5">
                        <c:v>2025</c:v>
                      </c:pt>
                      <c:pt idx="6">
                        <c:v>2026</c:v>
                      </c:pt>
                      <c:pt idx="7">
                        <c:v>2027</c:v>
                      </c:pt>
                      <c:pt idx="8">
                        <c:v>2028</c:v>
                      </c:pt>
                      <c:pt idx="9">
                        <c:v>2029</c:v>
                      </c:pt>
                      <c:pt idx="10">
                        <c:v>2030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'BP by Net cash flow'!$B$11:$AF$11</c15:sqref>
                        </c15:fullRef>
                        <c15:formulaRef>
                          <c15:sqref>'BP by Net cash flow'!$B$11:$L$11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1"/>
                      <c:pt idx="0">
                        <c:v>204.96</c:v>
                      </c:pt>
                      <c:pt idx="1">
                        <c:v>213.77</c:v>
                      </c:pt>
                      <c:pt idx="2">
                        <c:v>222.43</c:v>
                      </c:pt>
                      <c:pt idx="3">
                        <c:v>230.02</c:v>
                      </c:pt>
                      <c:pt idx="4">
                        <c:v>231.23</c:v>
                      </c:pt>
                      <c:pt idx="5">
                        <c:v>238.35</c:v>
                      </c:pt>
                      <c:pt idx="6">
                        <c:v>240.58</c:v>
                      </c:pt>
                      <c:pt idx="7">
                        <c:v>232.09</c:v>
                      </c:pt>
                      <c:pt idx="8">
                        <c:v>216.78</c:v>
                      </c:pt>
                      <c:pt idx="9">
                        <c:v>204.77</c:v>
                      </c:pt>
                      <c:pt idx="10">
                        <c:v>192.3</c:v>
                      </c:pt>
                    </c:numCache>
                  </c:numRef>
                </c:val>
                <c:smooth val="1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9-3D04-47B4-951C-50E94C658CD0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'BP by Net cash flow'!$A$12</c15:sqref>
                        </c15:formulaRef>
                      </c:ext>
                    </c:extLst>
                    <c:strCache>
                      <c:ptCount val="1"/>
                      <c:pt idx="0">
                        <c:v>Indonesia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'BP by Net cash flow'!$B$1:$AF$1</c15:sqref>
                        </c15:fullRef>
                        <c15:formulaRef>
                          <c15:sqref>'BP by Net cash flow'!$B$1:$L$1</c15:sqref>
                        </c15:formulaRef>
                      </c:ext>
                    </c:extLst>
                    <c:strCache>
                      <c:ptCount val="11"/>
                      <c:pt idx="0">
                        <c:v>2020</c:v>
                      </c:pt>
                      <c:pt idx="1">
                        <c:v>2021</c:v>
                      </c:pt>
                      <c:pt idx="2">
                        <c:v>2022</c:v>
                      </c:pt>
                      <c:pt idx="3">
                        <c:v>2023</c:v>
                      </c:pt>
                      <c:pt idx="4">
                        <c:v>2024</c:v>
                      </c:pt>
                      <c:pt idx="5">
                        <c:v>2025</c:v>
                      </c:pt>
                      <c:pt idx="6">
                        <c:v>2026</c:v>
                      </c:pt>
                      <c:pt idx="7">
                        <c:v>2027</c:v>
                      </c:pt>
                      <c:pt idx="8">
                        <c:v>2028</c:v>
                      </c:pt>
                      <c:pt idx="9">
                        <c:v>2029</c:v>
                      </c:pt>
                      <c:pt idx="10">
                        <c:v>2030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'BP by Net cash flow'!$B$12:$AF$12</c15:sqref>
                        </c15:fullRef>
                        <c15:formulaRef>
                          <c15:sqref>'BP by Net cash flow'!$B$12:$L$12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1"/>
                      <c:pt idx="0">
                        <c:v>156.28</c:v>
                      </c:pt>
                      <c:pt idx="1">
                        <c:v>113.6</c:v>
                      </c:pt>
                      <c:pt idx="2">
                        <c:v>363.2</c:v>
                      </c:pt>
                      <c:pt idx="3">
                        <c:v>517.44000000000005</c:v>
                      </c:pt>
                      <c:pt idx="4">
                        <c:v>394.1</c:v>
                      </c:pt>
                      <c:pt idx="5">
                        <c:v>235.24</c:v>
                      </c:pt>
                      <c:pt idx="6">
                        <c:v>282.62</c:v>
                      </c:pt>
                      <c:pt idx="7">
                        <c:v>267.83</c:v>
                      </c:pt>
                      <c:pt idx="8">
                        <c:v>528.71</c:v>
                      </c:pt>
                      <c:pt idx="9">
                        <c:v>406.74</c:v>
                      </c:pt>
                      <c:pt idx="10">
                        <c:v>489.21</c:v>
                      </c:pt>
                    </c:numCache>
                  </c:numRef>
                </c:val>
                <c:smooth val="1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A-3D04-47B4-951C-50E94C658CD0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'BP by Net cash flow'!$A$13</c15:sqref>
                        </c15:formulaRef>
                      </c:ext>
                    </c:extLst>
                    <c:strCache>
                      <c:ptCount val="1"/>
                      <c:pt idx="0">
                        <c:v>Argentina</c:v>
                      </c:pt>
                    </c:strCache>
                  </c:strRef>
                </c:tx>
                <c:spPr>
                  <a:ln w="190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'BP by Net cash flow'!$B$1:$AF$1</c15:sqref>
                        </c15:fullRef>
                        <c15:formulaRef>
                          <c15:sqref>'BP by Net cash flow'!$B$1:$L$1</c15:sqref>
                        </c15:formulaRef>
                      </c:ext>
                    </c:extLst>
                    <c:strCache>
                      <c:ptCount val="11"/>
                      <c:pt idx="0">
                        <c:v>2020</c:v>
                      </c:pt>
                      <c:pt idx="1">
                        <c:v>2021</c:v>
                      </c:pt>
                      <c:pt idx="2">
                        <c:v>2022</c:v>
                      </c:pt>
                      <c:pt idx="3">
                        <c:v>2023</c:v>
                      </c:pt>
                      <c:pt idx="4">
                        <c:v>2024</c:v>
                      </c:pt>
                      <c:pt idx="5">
                        <c:v>2025</c:v>
                      </c:pt>
                      <c:pt idx="6">
                        <c:v>2026</c:v>
                      </c:pt>
                      <c:pt idx="7">
                        <c:v>2027</c:v>
                      </c:pt>
                      <c:pt idx="8">
                        <c:v>2028</c:v>
                      </c:pt>
                      <c:pt idx="9">
                        <c:v>2029</c:v>
                      </c:pt>
                      <c:pt idx="10">
                        <c:v>2030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'BP by Net cash flow'!$B$13:$AF$13</c15:sqref>
                        </c15:fullRef>
                        <c15:formulaRef>
                          <c15:sqref>'BP by Net cash flow'!$B$13:$L$13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1"/>
                      <c:pt idx="0">
                        <c:v>143.21</c:v>
                      </c:pt>
                      <c:pt idx="1">
                        <c:v>204.82</c:v>
                      </c:pt>
                      <c:pt idx="2">
                        <c:v>186.04</c:v>
                      </c:pt>
                      <c:pt idx="3">
                        <c:v>-30.57</c:v>
                      </c:pt>
                      <c:pt idx="4">
                        <c:v>72.680000000000007</c:v>
                      </c:pt>
                      <c:pt idx="5">
                        <c:v>74.03</c:v>
                      </c:pt>
                      <c:pt idx="6">
                        <c:v>170.02</c:v>
                      </c:pt>
                      <c:pt idx="7">
                        <c:v>121.31</c:v>
                      </c:pt>
                      <c:pt idx="8">
                        <c:v>165.38</c:v>
                      </c:pt>
                      <c:pt idx="9">
                        <c:v>160.34</c:v>
                      </c:pt>
                      <c:pt idx="10">
                        <c:v>155.97</c:v>
                      </c:pt>
                    </c:numCache>
                  </c:numRef>
                </c:val>
                <c:smooth val="1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B-3D04-47B4-951C-50E94C658CD0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'BP by Net cash flow'!$A$14</c15:sqref>
                        </c15:formulaRef>
                      </c:ext>
                    </c:extLst>
                    <c:strCache>
                      <c:ptCount val="1"/>
                      <c:pt idx="0">
                        <c:v>Norway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'BP by Net cash flow'!$B$1:$AF$1</c15:sqref>
                        </c15:fullRef>
                        <c15:formulaRef>
                          <c15:sqref>'BP by Net cash flow'!$B$1:$L$1</c15:sqref>
                        </c15:formulaRef>
                      </c:ext>
                    </c:extLst>
                    <c:strCache>
                      <c:ptCount val="11"/>
                      <c:pt idx="0">
                        <c:v>2020</c:v>
                      </c:pt>
                      <c:pt idx="1">
                        <c:v>2021</c:v>
                      </c:pt>
                      <c:pt idx="2">
                        <c:v>2022</c:v>
                      </c:pt>
                      <c:pt idx="3">
                        <c:v>2023</c:v>
                      </c:pt>
                      <c:pt idx="4">
                        <c:v>2024</c:v>
                      </c:pt>
                      <c:pt idx="5">
                        <c:v>2025</c:v>
                      </c:pt>
                      <c:pt idx="6">
                        <c:v>2026</c:v>
                      </c:pt>
                      <c:pt idx="7">
                        <c:v>2027</c:v>
                      </c:pt>
                      <c:pt idx="8">
                        <c:v>2028</c:v>
                      </c:pt>
                      <c:pt idx="9">
                        <c:v>2029</c:v>
                      </c:pt>
                      <c:pt idx="10">
                        <c:v>2030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'BP by Net cash flow'!$B$14:$AF$14</c15:sqref>
                        </c15:fullRef>
                        <c15:formulaRef>
                          <c15:sqref>'BP by Net cash flow'!$B$14:$L$14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1"/>
                      <c:pt idx="0">
                        <c:v>119.65</c:v>
                      </c:pt>
                      <c:pt idx="1">
                        <c:v>439.84</c:v>
                      </c:pt>
                      <c:pt idx="2">
                        <c:v>269.62</c:v>
                      </c:pt>
                      <c:pt idx="3">
                        <c:v>26.14</c:v>
                      </c:pt>
                      <c:pt idx="4">
                        <c:v>-172.48</c:v>
                      </c:pt>
                      <c:pt idx="5">
                        <c:v>99.54</c:v>
                      </c:pt>
                      <c:pt idx="6">
                        <c:v>302.58</c:v>
                      </c:pt>
                      <c:pt idx="7">
                        <c:v>476.2</c:v>
                      </c:pt>
                      <c:pt idx="8">
                        <c:v>699.81</c:v>
                      </c:pt>
                      <c:pt idx="9">
                        <c:v>507.22</c:v>
                      </c:pt>
                      <c:pt idx="10">
                        <c:v>491.63</c:v>
                      </c:pt>
                    </c:numCache>
                  </c:numRef>
                </c:val>
                <c:smooth val="1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C-3D04-47B4-951C-50E94C658CD0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'BP by Net cash flow'!$A$15</c15:sqref>
                        </c15:formulaRef>
                      </c:ext>
                    </c:extLst>
                    <c:strCache>
                      <c:ptCount val="1"/>
                      <c:pt idx="0">
                        <c:v>Algeria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'BP by Net cash flow'!$B$1:$AF$1</c15:sqref>
                        </c15:fullRef>
                        <c15:formulaRef>
                          <c15:sqref>'BP by Net cash flow'!$B$1:$L$1</c15:sqref>
                        </c15:formulaRef>
                      </c:ext>
                    </c:extLst>
                    <c:strCache>
                      <c:ptCount val="11"/>
                      <c:pt idx="0">
                        <c:v>2020</c:v>
                      </c:pt>
                      <c:pt idx="1">
                        <c:v>2021</c:v>
                      </c:pt>
                      <c:pt idx="2">
                        <c:v>2022</c:v>
                      </c:pt>
                      <c:pt idx="3">
                        <c:v>2023</c:v>
                      </c:pt>
                      <c:pt idx="4">
                        <c:v>2024</c:v>
                      </c:pt>
                      <c:pt idx="5">
                        <c:v>2025</c:v>
                      </c:pt>
                      <c:pt idx="6">
                        <c:v>2026</c:v>
                      </c:pt>
                      <c:pt idx="7">
                        <c:v>2027</c:v>
                      </c:pt>
                      <c:pt idx="8">
                        <c:v>2028</c:v>
                      </c:pt>
                      <c:pt idx="9">
                        <c:v>2029</c:v>
                      </c:pt>
                      <c:pt idx="10">
                        <c:v>2030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'BP by Net cash flow'!$B$15:$AF$15</c15:sqref>
                        </c15:fullRef>
                        <c15:formulaRef>
                          <c15:sqref>'BP by Net cash flow'!$B$15:$L$15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1"/>
                      <c:pt idx="0">
                        <c:v>26.72</c:v>
                      </c:pt>
                      <c:pt idx="1">
                        <c:v>134.97999999999999</c:v>
                      </c:pt>
                      <c:pt idx="2">
                        <c:v>73.05</c:v>
                      </c:pt>
                      <c:pt idx="3">
                        <c:v>66.81</c:v>
                      </c:pt>
                      <c:pt idx="4">
                        <c:v>93.01</c:v>
                      </c:pt>
                      <c:pt idx="5">
                        <c:v>93.91</c:v>
                      </c:pt>
                      <c:pt idx="6">
                        <c:v>91.65</c:v>
                      </c:pt>
                      <c:pt idx="7">
                        <c:v>77.91</c:v>
                      </c:pt>
                      <c:pt idx="8">
                        <c:v>19.12</c:v>
                      </c:pt>
                      <c:pt idx="9">
                        <c:v>19.54</c:v>
                      </c:pt>
                      <c:pt idx="10">
                        <c:v>17.809999999999999</c:v>
                      </c:pt>
                    </c:numCache>
                  </c:numRef>
                </c:val>
                <c:smooth val="1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D-3D04-47B4-951C-50E94C658CD0}"/>
                  </c:ext>
                </c:extLst>
              </c15:ser>
            </c15:filteredLineSeries>
            <c15:filteredLineSeries>
              <c15:ser>
                <c:idx val="18"/>
                <c:order val="1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'BP by Net cash flow'!$A$20</c15:sqref>
                        </c15:formulaRef>
                      </c:ext>
                    </c:extLst>
                    <c:strCache>
                      <c:ptCount val="1"/>
                      <c:pt idx="0">
                        <c:v>United Arab Emirates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'BP by Net cash flow'!$B$1:$AF$1</c15:sqref>
                        </c15:fullRef>
                        <c15:formulaRef>
                          <c15:sqref>'BP by Net cash flow'!$B$1:$L$1</c15:sqref>
                        </c15:formulaRef>
                      </c:ext>
                    </c:extLst>
                    <c:strCache>
                      <c:ptCount val="11"/>
                      <c:pt idx="0">
                        <c:v>2020</c:v>
                      </c:pt>
                      <c:pt idx="1">
                        <c:v>2021</c:v>
                      </c:pt>
                      <c:pt idx="2">
                        <c:v>2022</c:v>
                      </c:pt>
                      <c:pt idx="3">
                        <c:v>2023</c:v>
                      </c:pt>
                      <c:pt idx="4">
                        <c:v>2024</c:v>
                      </c:pt>
                      <c:pt idx="5">
                        <c:v>2025</c:v>
                      </c:pt>
                      <c:pt idx="6">
                        <c:v>2026</c:v>
                      </c:pt>
                      <c:pt idx="7">
                        <c:v>2027</c:v>
                      </c:pt>
                      <c:pt idx="8">
                        <c:v>2028</c:v>
                      </c:pt>
                      <c:pt idx="9">
                        <c:v>2029</c:v>
                      </c:pt>
                      <c:pt idx="10">
                        <c:v>2030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'BP by Net cash flow'!$B$20:$AF$20</c15:sqref>
                        </c15:fullRef>
                        <c15:formulaRef>
                          <c15:sqref>'BP by Net cash flow'!$B$20:$L$20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1"/>
                      <c:pt idx="0">
                        <c:v>-16.100000000000001</c:v>
                      </c:pt>
                      <c:pt idx="1">
                        <c:v>167.3</c:v>
                      </c:pt>
                      <c:pt idx="2">
                        <c:v>246.17</c:v>
                      </c:pt>
                      <c:pt idx="3">
                        <c:v>253.82</c:v>
                      </c:pt>
                      <c:pt idx="4">
                        <c:v>278.77999999999997</c:v>
                      </c:pt>
                      <c:pt idx="5">
                        <c:v>275.02</c:v>
                      </c:pt>
                      <c:pt idx="6">
                        <c:v>287.11</c:v>
                      </c:pt>
                      <c:pt idx="7">
                        <c:v>292.75</c:v>
                      </c:pt>
                      <c:pt idx="8">
                        <c:v>313.27999999999997</c:v>
                      </c:pt>
                      <c:pt idx="9">
                        <c:v>321.27</c:v>
                      </c:pt>
                      <c:pt idx="10">
                        <c:v>325.88</c:v>
                      </c:pt>
                    </c:numCache>
                  </c:numRef>
                </c:val>
                <c:smooth val="1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12-3D04-47B4-951C-50E94C658CD0}"/>
                  </c:ext>
                </c:extLst>
              </c15:ser>
            </c15:filteredLineSeries>
            <c15:filteredLineSeries>
              <c15:ser>
                <c:idx val="19"/>
                <c:order val="1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'BP by Net cash flow'!$A$21</c15:sqref>
                        </c15:formulaRef>
                      </c:ext>
                    </c:extLst>
                    <c:strCache>
                      <c:ptCount val="1"/>
                      <c:pt idx="0">
                        <c:v>Senegal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'BP by Net cash flow'!$B$1:$AF$1</c15:sqref>
                        </c15:fullRef>
                        <c15:formulaRef>
                          <c15:sqref>'BP by Net cash flow'!$B$1:$L$1</c15:sqref>
                        </c15:formulaRef>
                      </c:ext>
                    </c:extLst>
                    <c:strCache>
                      <c:ptCount val="11"/>
                      <c:pt idx="0">
                        <c:v>2020</c:v>
                      </c:pt>
                      <c:pt idx="1">
                        <c:v>2021</c:v>
                      </c:pt>
                      <c:pt idx="2">
                        <c:v>2022</c:v>
                      </c:pt>
                      <c:pt idx="3">
                        <c:v>2023</c:v>
                      </c:pt>
                      <c:pt idx="4">
                        <c:v>2024</c:v>
                      </c:pt>
                      <c:pt idx="5">
                        <c:v>2025</c:v>
                      </c:pt>
                      <c:pt idx="6">
                        <c:v>2026</c:v>
                      </c:pt>
                      <c:pt idx="7">
                        <c:v>2027</c:v>
                      </c:pt>
                      <c:pt idx="8">
                        <c:v>2028</c:v>
                      </c:pt>
                      <c:pt idx="9">
                        <c:v>2029</c:v>
                      </c:pt>
                      <c:pt idx="10">
                        <c:v>2030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'BP by Net cash flow'!$B$21:$AF$21</c15:sqref>
                        </c15:fullRef>
                        <c15:formulaRef>
                          <c15:sqref>'BP by Net cash flow'!$B$21:$L$21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1"/>
                      <c:pt idx="0">
                        <c:v>-119.99</c:v>
                      </c:pt>
                      <c:pt idx="1">
                        <c:v>-231.19</c:v>
                      </c:pt>
                      <c:pt idx="2">
                        <c:v>-230.26</c:v>
                      </c:pt>
                      <c:pt idx="3">
                        <c:v>-144.83000000000001</c:v>
                      </c:pt>
                      <c:pt idx="4">
                        <c:v>-341.73</c:v>
                      </c:pt>
                      <c:pt idx="5">
                        <c:v>-851.54</c:v>
                      </c:pt>
                      <c:pt idx="6">
                        <c:v>-988.54</c:v>
                      </c:pt>
                      <c:pt idx="7">
                        <c:v>-693.53</c:v>
                      </c:pt>
                      <c:pt idx="8">
                        <c:v>11.21</c:v>
                      </c:pt>
                      <c:pt idx="9">
                        <c:v>540.09</c:v>
                      </c:pt>
                      <c:pt idx="10">
                        <c:v>607.36</c:v>
                      </c:pt>
                    </c:numCache>
                  </c:numRef>
                </c:val>
                <c:smooth val="1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13-3D04-47B4-951C-50E94C658CD0}"/>
                  </c:ext>
                </c:extLst>
              </c15:ser>
            </c15:filteredLineSeries>
            <c15:filteredLineSeries>
              <c15:ser>
                <c:idx val="21"/>
                <c:order val="2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'BP by Net cash flow'!$A$23</c15:sqref>
                        </c15:formulaRef>
                      </c:ext>
                    </c:extLst>
                    <c:strCache>
                      <c:ptCount val="1"/>
                      <c:pt idx="0">
                        <c:v>Mauritania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'BP by Net cash flow'!$B$1:$AF$1</c15:sqref>
                        </c15:fullRef>
                        <c15:formulaRef>
                          <c15:sqref>'BP by Net cash flow'!$B$1:$L$1</c15:sqref>
                        </c15:formulaRef>
                      </c:ext>
                    </c:extLst>
                    <c:strCache>
                      <c:ptCount val="11"/>
                      <c:pt idx="0">
                        <c:v>2020</c:v>
                      </c:pt>
                      <c:pt idx="1">
                        <c:v>2021</c:v>
                      </c:pt>
                      <c:pt idx="2">
                        <c:v>2022</c:v>
                      </c:pt>
                      <c:pt idx="3">
                        <c:v>2023</c:v>
                      </c:pt>
                      <c:pt idx="4">
                        <c:v>2024</c:v>
                      </c:pt>
                      <c:pt idx="5">
                        <c:v>2025</c:v>
                      </c:pt>
                      <c:pt idx="6">
                        <c:v>2026</c:v>
                      </c:pt>
                      <c:pt idx="7">
                        <c:v>2027</c:v>
                      </c:pt>
                      <c:pt idx="8">
                        <c:v>2028</c:v>
                      </c:pt>
                      <c:pt idx="9">
                        <c:v>2029</c:v>
                      </c:pt>
                      <c:pt idx="10">
                        <c:v>2030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'BP by Net cash flow'!$B$23:$AF$23</c15:sqref>
                        </c15:fullRef>
                        <c15:formulaRef>
                          <c15:sqref>'BP by Net cash flow'!$B$23:$L$23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1"/>
                      <c:pt idx="0">
                        <c:v>-133.29</c:v>
                      </c:pt>
                      <c:pt idx="1">
                        <c:v>-256.81</c:v>
                      </c:pt>
                      <c:pt idx="2">
                        <c:v>-255.78</c:v>
                      </c:pt>
                      <c:pt idx="3">
                        <c:v>-151.69</c:v>
                      </c:pt>
                      <c:pt idx="4">
                        <c:v>-363.5</c:v>
                      </c:pt>
                      <c:pt idx="5">
                        <c:v>-940.35</c:v>
                      </c:pt>
                      <c:pt idx="6">
                        <c:v>-1093.3399999999999</c:v>
                      </c:pt>
                      <c:pt idx="7">
                        <c:v>-762.59</c:v>
                      </c:pt>
                      <c:pt idx="8">
                        <c:v>-3</c:v>
                      </c:pt>
                      <c:pt idx="9">
                        <c:v>598.49</c:v>
                      </c:pt>
                      <c:pt idx="10">
                        <c:v>681.13</c:v>
                      </c:pt>
                    </c:numCache>
                  </c:numRef>
                </c:val>
                <c:smooth val="1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15-3D04-47B4-951C-50E94C658CD0}"/>
                  </c:ext>
                </c:extLst>
              </c15:ser>
            </c15:filteredLineSeries>
            <c15:filteredLineSeries>
              <c15:ser>
                <c:idx val="22"/>
                <c:order val="2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'BP by Net cash flow'!$A$24</c15:sqref>
                        </c15:formulaRef>
                      </c:ext>
                    </c:extLst>
                    <c:strCache>
                      <c:ptCount val="1"/>
                      <c:pt idx="0">
                        <c:v>India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'BP by Net cash flow'!$B$1:$AF$1</c15:sqref>
                        </c15:fullRef>
                        <c15:formulaRef>
                          <c15:sqref>'BP by Net cash flow'!$B$1:$L$1</c15:sqref>
                        </c15:formulaRef>
                      </c:ext>
                    </c:extLst>
                    <c:strCache>
                      <c:ptCount val="11"/>
                      <c:pt idx="0">
                        <c:v>2020</c:v>
                      </c:pt>
                      <c:pt idx="1">
                        <c:v>2021</c:v>
                      </c:pt>
                      <c:pt idx="2">
                        <c:v>2022</c:v>
                      </c:pt>
                      <c:pt idx="3">
                        <c:v>2023</c:v>
                      </c:pt>
                      <c:pt idx="4">
                        <c:v>2024</c:v>
                      </c:pt>
                      <c:pt idx="5">
                        <c:v>2025</c:v>
                      </c:pt>
                      <c:pt idx="6">
                        <c:v>2026</c:v>
                      </c:pt>
                      <c:pt idx="7">
                        <c:v>2027</c:v>
                      </c:pt>
                      <c:pt idx="8">
                        <c:v>2028</c:v>
                      </c:pt>
                      <c:pt idx="9">
                        <c:v>2029</c:v>
                      </c:pt>
                      <c:pt idx="10">
                        <c:v>2030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'BP by Net cash flow'!$B$24:$AF$24</c15:sqref>
                        </c15:fullRef>
                        <c15:formulaRef>
                          <c15:sqref>'BP by Net cash flow'!$B$24:$L$24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1"/>
                      <c:pt idx="0">
                        <c:v>-516.24</c:v>
                      </c:pt>
                      <c:pt idx="1">
                        <c:v>-290.22000000000003</c:v>
                      </c:pt>
                      <c:pt idx="2">
                        <c:v>10.24</c:v>
                      </c:pt>
                      <c:pt idx="3">
                        <c:v>240.11</c:v>
                      </c:pt>
                      <c:pt idx="4">
                        <c:v>178.48</c:v>
                      </c:pt>
                      <c:pt idx="5">
                        <c:v>382.15</c:v>
                      </c:pt>
                      <c:pt idx="6">
                        <c:v>430.67</c:v>
                      </c:pt>
                      <c:pt idx="7">
                        <c:v>341.4</c:v>
                      </c:pt>
                      <c:pt idx="8">
                        <c:v>330.46</c:v>
                      </c:pt>
                      <c:pt idx="9">
                        <c:v>313.58</c:v>
                      </c:pt>
                      <c:pt idx="10">
                        <c:v>203.01</c:v>
                      </c:pt>
                    </c:numCache>
                  </c:numRef>
                </c: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0-8877-4100-A0B9-938C192DC12E}"/>
                  </c:ext>
                </c:extLst>
              </c15:ser>
            </c15:filteredLineSeries>
          </c:ext>
        </c:extLst>
      </c:lineChart>
      <c:catAx>
        <c:axId val="385448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448512"/>
        <c:crossesAt val="-2000"/>
        <c:auto val="1"/>
        <c:lblAlgn val="ctr"/>
        <c:lblOffset val="100"/>
        <c:noMultiLvlLbl val="0"/>
      </c:catAx>
      <c:valAx>
        <c:axId val="38544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'BP by Net cash flow'!$A$28</c:f>
              <c:strCache>
                <c:ptCount val="1"/>
                <c:pt idx="0">
                  <c:v>Metric: US$ million</c:v>
                </c:pt>
              </c:strCache>
            </c:strRef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448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8080215120252707"/>
          <c:y val="3.8611604808580405E-2"/>
          <c:w val="0.14295615589053895"/>
          <c:h val="0.8490379519307951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92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BPs</a:t>
            </a:r>
            <a:r>
              <a:rPr lang="en-SG" baseline="0"/>
              <a:t> Capital Cost</a:t>
            </a:r>
            <a:endParaRPr lang="en-SG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92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'BP by Capital costs'!$A$2</c:f>
              <c:strCache>
                <c:ptCount val="1"/>
                <c:pt idx="0">
                  <c:v>United States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'BP by Capital costs'!$B$1:$AF$1</c15:sqref>
                  </c15:fullRef>
                </c:ext>
              </c:extLst>
              <c:f>('BP by Capital costs'!$B$1:$L$1,'BP by Capital costs'!$N$1)</c:f>
              <c:strCache>
                <c:ptCount val="12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'BP by Capital costs'!$B$2:$AF$2</c15:sqref>
                  </c15:fullRef>
                </c:ext>
              </c:extLst>
              <c:f>('BP by Capital costs'!$B$2:$L$2,'BP by Capital costs'!$N$2)</c:f>
              <c:numCache>
                <c:formatCode>_(* #,##0_);_(* \(#,##0\);_(* "-"??_);_(@_)</c:formatCode>
                <c:ptCount val="12"/>
                <c:pt idx="0">
                  <c:v>2534.27</c:v>
                </c:pt>
                <c:pt idx="1">
                  <c:v>2406.59</c:v>
                </c:pt>
                <c:pt idx="2">
                  <c:v>2322.4499999999998</c:v>
                </c:pt>
                <c:pt idx="3">
                  <c:v>3016</c:v>
                </c:pt>
                <c:pt idx="4">
                  <c:v>3145.41</c:v>
                </c:pt>
                <c:pt idx="5">
                  <c:v>3144.15</c:v>
                </c:pt>
                <c:pt idx="6">
                  <c:v>3295.95</c:v>
                </c:pt>
                <c:pt idx="7">
                  <c:v>3152.58</c:v>
                </c:pt>
                <c:pt idx="8">
                  <c:v>3515.15</c:v>
                </c:pt>
                <c:pt idx="9">
                  <c:v>3067.06</c:v>
                </c:pt>
                <c:pt idx="10">
                  <c:v>3035.22</c:v>
                </c:pt>
                <c:pt idx="11">
                  <c:v>1115.56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8FD4-48AD-8A04-AACC945DE623}"/>
            </c:ext>
          </c:extLst>
        </c:ser>
        <c:ser>
          <c:idx val="1"/>
          <c:order val="1"/>
          <c:tx>
            <c:strRef>
              <c:f>'BP by Capital costs'!$A$3</c:f>
              <c:strCache>
                <c:ptCount val="1"/>
                <c:pt idx="0">
                  <c:v>Russian Federation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'BP by Capital costs'!$B$1:$AF$1</c15:sqref>
                  </c15:fullRef>
                </c:ext>
              </c:extLst>
              <c:f>('BP by Capital costs'!$B$1:$L$1,'BP by Capital costs'!$N$1)</c:f>
              <c:strCache>
                <c:ptCount val="12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'BP by Capital costs'!$B$3:$AF$3</c15:sqref>
                  </c15:fullRef>
                </c:ext>
              </c:extLst>
              <c:f>('BP by Capital costs'!$B$3:$L$3,'BP by Capital costs'!$N$3)</c:f>
              <c:numCache>
                <c:formatCode>_(* #,##0_);_(* \(#,##0\);_(* "-"??_);_(@_)</c:formatCode>
                <c:ptCount val="12"/>
                <c:pt idx="0">
                  <c:v>1770.86</c:v>
                </c:pt>
                <c:pt idx="1">
                  <c:v>1981.19</c:v>
                </c:pt>
                <c:pt idx="2">
                  <c:v>2109.91</c:v>
                </c:pt>
                <c:pt idx="3">
                  <c:v>2103.0700000000002</c:v>
                </c:pt>
                <c:pt idx="4">
                  <c:v>2037.5</c:v>
                </c:pt>
                <c:pt idx="5">
                  <c:v>2120.17</c:v>
                </c:pt>
                <c:pt idx="6">
                  <c:v>2217.1999999999998</c:v>
                </c:pt>
                <c:pt idx="7">
                  <c:v>2037.65</c:v>
                </c:pt>
                <c:pt idx="8">
                  <c:v>1845.31</c:v>
                </c:pt>
                <c:pt idx="9">
                  <c:v>1735.49</c:v>
                </c:pt>
                <c:pt idx="10">
                  <c:v>1603.93</c:v>
                </c:pt>
                <c:pt idx="11">
                  <c:v>1400.19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8FD4-48AD-8A04-AACC945DE623}"/>
            </c:ext>
          </c:extLst>
        </c:ser>
        <c:ser>
          <c:idx val="2"/>
          <c:order val="2"/>
          <c:tx>
            <c:strRef>
              <c:f>'BP by Capital costs'!$A$4</c:f>
              <c:strCache>
                <c:ptCount val="1"/>
                <c:pt idx="0">
                  <c:v>Egypt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'BP by Capital costs'!$B$1:$AF$1</c15:sqref>
                  </c15:fullRef>
                </c:ext>
              </c:extLst>
              <c:f>('BP by Capital costs'!$B$1:$L$1,'BP by Capital costs'!$N$1)</c:f>
              <c:strCache>
                <c:ptCount val="12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'BP by Capital costs'!$B$4:$AF$4</c15:sqref>
                  </c15:fullRef>
                </c:ext>
              </c:extLst>
              <c:f>('BP by Capital costs'!$B$4:$L$4,'BP by Capital costs'!$N$4)</c:f>
              <c:numCache>
                <c:formatCode>_(* #,##0_);_(* \(#,##0\);_(* "-"??_);_(@_)</c:formatCode>
                <c:ptCount val="12"/>
                <c:pt idx="0">
                  <c:v>797.11</c:v>
                </c:pt>
                <c:pt idx="1">
                  <c:v>22.94</c:v>
                </c:pt>
                <c:pt idx="2">
                  <c:v>177.08</c:v>
                </c:pt>
                <c:pt idx="3">
                  <c:v>294.8</c:v>
                </c:pt>
                <c:pt idx="4">
                  <c:v>665.35</c:v>
                </c:pt>
                <c:pt idx="5">
                  <c:v>792.26</c:v>
                </c:pt>
                <c:pt idx="6">
                  <c:v>539.62</c:v>
                </c:pt>
                <c:pt idx="7">
                  <c:v>253.95</c:v>
                </c:pt>
                <c:pt idx="8">
                  <c:v>249.17</c:v>
                </c:pt>
                <c:pt idx="9">
                  <c:v>197.13</c:v>
                </c:pt>
                <c:pt idx="10">
                  <c:v>76.900000000000006</c:v>
                </c:pt>
                <c:pt idx="11">
                  <c:v>298.54000000000002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8FD4-48AD-8A04-AACC945DE623}"/>
            </c:ext>
          </c:extLst>
        </c:ser>
        <c:ser>
          <c:idx val="3"/>
          <c:order val="3"/>
          <c:tx>
            <c:strRef>
              <c:f>'BP by Capital costs'!$A$5</c:f>
              <c:strCache>
                <c:ptCount val="1"/>
                <c:pt idx="0">
                  <c:v>Azerbaijan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'BP by Capital costs'!$B$1:$AF$1</c15:sqref>
                  </c15:fullRef>
                </c:ext>
              </c:extLst>
              <c:f>('BP by Capital costs'!$B$1:$L$1,'BP by Capital costs'!$N$1)</c:f>
              <c:strCache>
                <c:ptCount val="12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'BP by Capital costs'!$B$5:$AF$5</c15:sqref>
                  </c15:fullRef>
                </c:ext>
              </c:extLst>
              <c:f>('BP by Capital costs'!$B$5:$L$5,'BP by Capital costs'!$N$5)</c:f>
              <c:numCache>
                <c:formatCode>_(* #,##0_);_(* \(#,##0\);_(* "-"??_);_(@_)</c:formatCode>
                <c:ptCount val="12"/>
                <c:pt idx="0">
                  <c:v>775.11</c:v>
                </c:pt>
                <c:pt idx="1">
                  <c:v>596.54999999999995</c:v>
                </c:pt>
                <c:pt idx="2">
                  <c:v>586.91999999999996</c:v>
                </c:pt>
                <c:pt idx="3">
                  <c:v>477.2</c:v>
                </c:pt>
                <c:pt idx="4">
                  <c:v>451.78</c:v>
                </c:pt>
                <c:pt idx="5">
                  <c:v>455.26</c:v>
                </c:pt>
                <c:pt idx="6">
                  <c:v>486.67</c:v>
                </c:pt>
                <c:pt idx="7">
                  <c:v>569.76</c:v>
                </c:pt>
                <c:pt idx="8">
                  <c:v>757.95</c:v>
                </c:pt>
                <c:pt idx="9">
                  <c:v>730.9</c:v>
                </c:pt>
                <c:pt idx="10">
                  <c:v>611.09</c:v>
                </c:pt>
                <c:pt idx="11">
                  <c:v>594.36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8FD4-48AD-8A04-AACC945DE623}"/>
            </c:ext>
          </c:extLst>
        </c:ser>
        <c:ser>
          <c:idx val="4"/>
          <c:order val="4"/>
          <c:tx>
            <c:strRef>
              <c:f>'BP by Capital costs'!$A$6</c:f>
              <c:strCache>
                <c:ptCount val="1"/>
                <c:pt idx="0">
                  <c:v>Oman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'BP by Capital costs'!$B$1:$AF$1</c15:sqref>
                  </c15:fullRef>
                </c:ext>
              </c:extLst>
              <c:f>('BP by Capital costs'!$B$1:$L$1,'BP by Capital costs'!$N$1)</c:f>
              <c:strCache>
                <c:ptCount val="12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'BP by Capital costs'!$B$6:$AF$6</c15:sqref>
                  </c15:fullRef>
                </c:ext>
              </c:extLst>
              <c:f>('BP by Capital costs'!$B$6:$L$6,'BP by Capital costs'!$N$6)</c:f>
              <c:numCache>
                <c:formatCode>_(* #,##0_);_(* \(#,##0\);_(* "-"??_);_(@_)</c:formatCode>
                <c:ptCount val="12"/>
                <c:pt idx="0">
                  <c:v>548.4</c:v>
                </c:pt>
                <c:pt idx="1">
                  <c:v>355.87</c:v>
                </c:pt>
                <c:pt idx="2">
                  <c:v>239.71</c:v>
                </c:pt>
                <c:pt idx="3">
                  <c:v>251.47</c:v>
                </c:pt>
                <c:pt idx="4">
                  <c:v>243.16</c:v>
                </c:pt>
                <c:pt idx="5">
                  <c:v>234.77</c:v>
                </c:pt>
                <c:pt idx="6">
                  <c:v>239.47</c:v>
                </c:pt>
                <c:pt idx="7">
                  <c:v>244.26</c:v>
                </c:pt>
                <c:pt idx="8">
                  <c:v>221.02</c:v>
                </c:pt>
                <c:pt idx="9">
                  <c:v>178</c:v>
                </c:pt>
                <c:pt idx="10">
                  <c:v>87.86</c:v>
                </c:pt>
                <c:pt idx="11">
                  <c:v>45.26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8FD4-48AD-8A04-AACC945DE623}"/>
            </c:ext>
          </c:extLst>
        </c:ser>
        <c:ser>
          <c:idx val="5"/>
          <c:order val="5"/>
          <c:tx>
            <c:strRef>
              <c:f>'BP by Capital costs'!$A$7</c:f>
              <c:strCache>
                <c:ptCount val="1"/>
                <c:pt idx="0">
                  <c:v>India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'BP by Capital costs'!$B$1:$AF$1</c15:sqref>
                  </c15:fullRef>
                </c:ext>
              </c:extLst>
              <c:f>('BP by Capital costs'!$B$1:$L$1,'BP by Capital costs'!$N$1)</c:f>
              <c:strCache>
                <c:ptCount val="12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'BP by Capital costs'!$B$7:$AF$7</c15:sqref>
                  </c15:fullRef>
                </c:ext>
              </c:extLst>
              <c:f>('BP by Capital costs'!$B$7:$L$7,'BP by Capital costs'!$N$7)</c:f>
              <c:numCache>
                <c:formatCode>_(* #,##0_);_(* \(#,##0\);_(* "-"??_);_(@_)</c:formatCode>
                <c:ptCount val="12"/>
                <c:pt idx="0">
                  <c:v>475.75</c:v>
                </c:pt>
                <c:pt idx="1">
                  <c:v>358.29</c:v>
                </c:pt>
                <c:pt idx="2">
                  <c:v>198.02</c:v>
                </c:pt>
                <c:pt idx="3">
                  <c:v>54.08</c:v>
                </c:pt>
                <c:pt idx="4">
                  <c:v>186.59</c:v>
                </c:pt>
                <c:pt idx="5">
                  <c:v>93.74</c:v>
                </c:pt>
                <c:pt idx="6">
                  <c:v>15.01</c:v>
                </c:pt>
                <c:pt idx="7">
                  <c:v>72.739999999999995</c:v>
                </c:pt>
                <c:pt idx="8">
                  <c:v>38.68</c:v>
                </c:pt>
                <c:pt idx="9">
                  <c:v>5.59</c:v>
                </c:pt>
                <c:pt idx="10">
                  <c:v>46.77</c:v>
                </c:pt>
                <c:pt idx="11">
                  <c:v>39.25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5-8FD4-48AD-8A04-AACC945DE623}"/>
            </c:ext>
          </c:extLst>
        </c:ser>
        <c:ser>
          <c:idx val="6"/>
          <c:order val="6"/>
          <c:tx>
            <c:strRef>
              <c:f>'BP by Capital costs'!$A$8</c:f>
              <c:strCache>
                <c:ptCount val="1"/>
                <c:pt idx="0">
                  <c:v>United Arab Emirates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'BP by Capital costs'!$B$1:$AF$1</c15:sqref>
                  </c15:fullRef>
                </c:ext>
              </c:extLst>
              <c:f>('BP by Capital costs'!$B$1:$L$1,'BP by Capital costs'!$N$1)</c:f>
              <c:strCache>
                <c:ptCount val="12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'BP by Capital costs'!$B$8:$AF$8</c15:sqref>
                  </c15:fullRef>
                </c:ext>
              </c:extLst>
              <c:f>('BP by Capital costs'!$B$8:$L$8,'BP by Capital costs'!$N$8)</c:f>
              <c:numCache>
                <c:formatCode>_(* #,##0_);_(* \(#,##0\);_(* "-"??_);_(@_)</c:formatCode>
                <c:ptCount val="12"/>
                <c:pt idx="0">
                  <c:v>399.44</c:v>
                </c:pt>
                <c:pt idx="1">
                  <c:v>381.78</c:v>
                </c:pt>
                <c:pt idx="2">
                  <c:v>401.61</c:v>
                </c:pt>
                <c:pt idx="3">
                  <c:v>446.13</c:v>
                </c:pt>
                <c:pt idx="4">
                  <c:v>453.51</c:v>
                </c:pt>
                <c:pt idx="5">
                  <c:v>465.73</c:v>
                </c:pt>
                <c:pt idx="6">
                  <c:v>469.84</c:v>
                </c:pt>
                <c:pt idx="7">
                  <c:v>475.35</c:v>
                </c:pt>
                <c:pt idx="8">
                  <c:v>462.82</c:v>
                </c:pt>
                <c:pt idx="9">
                  <c:v>460.75</c:v>
                </c:pt>
                <c:pt idx="10">
                  <c:v>466.73</c:v>
                </c:pt>
                <c:pt idx="11">
                  <c:v>479.8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6-8FD4-48AD-8A04-AACC945DE623}"/>
            </c:ext>
          </c:extLst>
        </c:ser>
        <c:ser>
          <c:idx val="7"/>
          <c:order val="7"/>
          <c:tx>
            <c:strRef>
              <c:f>'BP by Capital costs'!$A$9</c:f>
              <c:strCache>
                <c:ptCount val="1"/>
                <c:pt idx="0">
                  <c:v>Argentina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'BP by Capital costs'!$B$1:$AF$1</c15:sqref>
                  </c15:fullRef>
                </c:ext>
              </c:extLst>
              <c:f>('BP by Capital costs'!$B$1:$L$1,'BP by Capital costs'!$N$1)</c:f>
              <c:strCache>
                <c:ptCount val="12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'BP by Capital costs'!$B$9:$AF$9</c15:sqref>
                  </c15:fullRef>
                </c:ext>
              </c:extLst>
              <c:f>('BP by Capital costs'!$B$9:$L$9,'BP by Capital costs'!$N$9)</c:f>
              <c:numCache>
                <c:formatCode>_(* #,##0_);_(* \(#,##0\);_(* "-"??_);_(@_)</c:formatCode>
                <c:ptCount val="12"/>
                <c:pt idx="0">
                  <c:v>392.94</c:v>
                </c:pt>
                <c:pt idx="1">
                  <c:v>414.17</c:v>
                </c:pt>
                <c:pt idx="2">
                  <c:v>461.62</c:v>
                </c:pt>
                <c:pt idx="3">
                  <c:v>708.11</c:v>
                </c:pt>
                <c:pt idx="4">
                  <c:v>679.89</c:v>
                </c:pt>
                <c:pt idx="5">
                  <c:v>691.54</c:v>
                </c:pt>
                <c:pt idx="6">
                  <c:v>613.08000000000004</c:v>
                </c:pt>
                <c:pt idx="7">
                  <c:v>656.39</c:v>
                </c:pt>
                <c:pt idx="8">
                  <c:v>613.23</c:v>
                </c:pt>
                <c:pt idx="9">
                  <c:v>619.16</c:v>
                </c:pt>
                <c:pt idx="10">
                  <c:v>629.04999999999995</c:v>
                </c:pt>
                <c:pt idx="11">
                  <c:v>571.08000000000004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7-8FD4-48AD-8A04-AACC945DE623}"/>
            </c:ext>
          </c:extLst>
        </c:ser>
        <c:ser>
          <c:idx val="8"/>
          <c:order val="8"/>
          <c:tx>
            <c:strRef>
              <c:f>'BP by Capital costs'!$A$10</c:f>
              <c:strCache>
                <c:ptCount val="1"/>
                <c:pt idx="0">
                  <c:v>Norway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'BP by Capital costs'!$B$1:$AF$1</c15:sqref>
                  </c15:fullRef>
                </c:ext>
              </c:extLst>
              <c:f>('BP by Capital costs'!$B$1:$L$1,'BP by Capital costs'!$N$1)</c:f>
              <c:strCache>
                <c:ptCount val="12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'BP by Capital costs'!$B$10:$AF$10</c15:sqref>
                  </c15:fullRef>
                </c:ext>
              </c:extLst>
              <c:f>('BP by Capital costs'!$B$10:$L$10,'BP by Capital costs'!$N$10)</c:f>
              <c:numCache>
                <c:formatCode>_(* #,##0_);_(* \(#,##0\);_(* "-"??_);_(@_)</c:formatCode>
                <c:ptCount val="12"/>
                <c:pt idx="0">
                  <c:v>388.15</c:v>
                </c:pt>
                <c:pt idx="1">
                  <c:v>231.99</c:v>
                </c:pt>
                <c:pt idx="2">
                  <c:v>254.47</c:v>
                </c:pt>
                <c:pt idx="3">
                  <c:v>632.29</c:v>
                </c:pt>
                <c:pt idx="4">
                  <c:v>1000.72</c:v>
                </c:pt>
                <c:pt idx="5">
                  <c:v>841.7</c:v>
                </c:pt>
                <c:pt idx="6">
                  <c:v>614</c:v>
                </c:pt>
                <c:pt idx="7">
                  <c:v>355.82</c:v>
                </c:pt>
                <c:pt idx="8">
                  <c:v>183.79</c:v>
                </c:pt>
                <c:pt idx="9">
                  <c:v>79.95</c:v>
                </c:pt>
                <c:pt idx="10">
                  <c:v>8.64</c:v>
                </c:pt>
                <c:pt idx="11">
                  <c:v>22.76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8-8FD4-48AD-8A04-AACC945DE623}"/>
            </c:ext>
          </c:extLst>
        </c:ser>
        <c:ser>
          <c:idx val="9"/>
          <c:order val="9"/>
          <c:tx>
            <c:strRef>
              <c:f>'BP by Capital costs'!$A$11</c:f>
              <c:strCache>
                <c:ptCount val="1"/>
                <c:pt idx="0">
                  <c:v>United Kingdom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'BP by Capital costs'!$B$1:$AF$1</c15:sqref>
                  </c15:fullRef>
                </c:ext>
              </c:extLst>
              <c:f>('BP by Capital costs'!$B$1:$L$1,'BP by Capital costs'!$N$1)</c:f>
              <c:strCache>
                <c:ptCount val="12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'BP by Capital costs'!$B$11:$AF$11</c15:sqref>
                  </c15:fullRef>
                </c:ext>
              </c:extLst>
              <c:f>('BP by Capital costs'!$B$11:$L$11,'BP by Capital costs'!$N$11)</c:f>
              <c:numCache>
                <c:formatCode>_(* #,##0_);_(* \(#,##0\);_(* "-"??_);_(@_)</c:formatCode>
                <c:ptCount val="12"/>
                <c:pt idx="0">
                  <c:v>349.61</c:v>
                </c:pt>
                <c:pt idx="1">
                  <c:v>447.19</c:v>
                </c:pt>
                <c:pt idx="2">
                  <c:v>365.23</c:v>
                </c:pt>
                <c:pt idx="3">
                  <c:v>217.35</c:v>
                </c:pt>
                <c:pt idx="4">
                  <c:v>383.74</c:v>
                </c:pt>
                <c:pt idx="5">
                  <c:v>789.29</c:v>
                </c:pt>
                <c:pt idx="6">
                  <c:v>916.8</c:v>
                </c:pt>
                <c:pt idx="7">
                  <c:v>803.33</c:v>
                </c:pt>
                <c:pt idx="8">
                  <c:v>841.91</c:v>
                </c:pt>
                <c:pt idx="9">
                  <c:v>449.02</c:v>
                </c:pt>
                <c:pt idx="10">
                  <c:v>642.9</c:v>
                </c:pt>
                <c:pt idx="11">
                  <c:v>297.23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9-8FD4-48AD-8A04-AACC945DE623}"/>
            </c:ext>
          </c:extLst>
        </c:ser>
        <c:ser>
          <c:idx val="10"/>
          <c:order val="10"/>
          <c:tx>
            <c:strRef>
              <c:f>'BP by Capital costs'!$A$12</c:f>
              <c:strCache>
                <c:ptCount val="1"/>
                <c:pt idx="0">
                  <c:v>Angola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'BP by Capital costs'!$B$1:$AF$1</c15:sqref>
                  </c15:fullRef>
                </c:ext>
              </c:extLst>
              <c:f>('BP by Capital costs'!$B$1:$L$1,'BP by Capital costs'!$N$1)</c:f>
              <c:strCache>
                <c:ptCount val="12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'BP by Capital costs'!$B$12:$AF$12</c15:sqref>
                  </c15:fullRef>
                </c:ext>
              </c:extLst>
              <c:f>('BP by Capital costs'!$B$12:$L$12,'BP by Capital costs'!$N$12)</c:f>
              <c:numCache>
                <c:formatCode>_(* #,##0_);_(* \(#,##0\);_(* "-"??_);_(@_)</c:formatCode>
                <c:ptCount val="12"/>
                <c:pt idx="0">
                  <c:v>329.34</c:v>
                </c:pt>
                <c:pt idx="1">
                  <c:v>452.55</c:v>
                </c:pt>
                <c:pt idx="2">
                  <c:v>901.39</c:v>
                </c:pt>
                <c:pt idx="3">
                  <c:v>1252.94</c:v>
                </c:pt>
                <c:pt idx="4">
                  <c:v>716.51</c:v>
                </c:pt>
                <c:pt idx="5">
                  <c:v>309.98</c:v>
                </c:pt>
                <c:pt idx="6">
                  <c:v>252.92</c:v>
                </c:pt>
                <c:pt idx="7">
                  <c:v>243.13</c:v>
                </c:pt>
                <c:pt idx="8">
                  <c:v>359.1</c:v>
                </c:pt>
                <c:pt idx="9">
                  <c:v>435.46</c:v>
                </c:pt>
                <c:pt idx="10">
                  <c:v>270.97000000000003</c:v>
                </c:pt>
                <c:pt idx="11">
                  <c:v>51.93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A-8FD4-48AD-8A04-AACC945DE623}"/>
            </c:ext>
          </c:extLst>
        </c:ser>
        <c:ser>
          <c:idx val="11"/>
          <c:order val="11"/>
          <c:tx>
            <c:strRef>
              <c:f>'BP by Capital costs'!$A$13</c:f>
              <c:strCache>
                <c:ptCount val="1"/>
                <c:pt idx="0">
                  <c:v>Iraq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'BP by Capital costs'!$B$1:$AF$1</c15:sqref>
                  </c15:fullRef>
                </c:ext>
              </c:extLst>
              <c:f>('BP by Capital costs'!$B$1:$L$1,'BP by Capital costs'!$N$1)</c:f>
              <c:strCache>
                <c:ptCount val="12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'BP by Capital costs'!$B$13:$AF$13</c15:sqref>
                  </c15:fullRef>
                </c:ext>
              </c:extLst>
              <c:f>('BP by Capital costs'!$B$13:$L$13,'BP by Capital costs'!$N$13)</c:f>
              <c:numCache>
                <c:formatCode>_(* #,##0_);_(* \(#,##0\);_(* "-"??_);_(@_)</c:formatCode>
                <c:ptCount val="12"/>
                <c:pt idx="0">
                  <c:v>207.18</c:v>
                </c:pt>
                <c:pt idx="1">
                  <c:v>162.79</c:v>
                </c:pt>
                <c:pt idx="2">
                  <c:v>163.82</c:v>
                </c:pt>
                <c:pt idx="3">
                  <c:v>208.94</c:v>
                </c:pt>
                <c:pt idx="4">
                  <c:v>209.56</c:v>
                </c:pt>
                <c:pt idx="5">
                  <c:v>198.24</c:v>
                </c:pt>
                <c:pt idx="6">
                  <c:v>202.21</c:v>
                </c:pt>
                <c:pt idx="7">
                  <c:v>185.79</c:v>
                </c:pt>
                <c:pt idx="8">
                  <c:v>189.5</c:v>
                </c:pt>
                <c:pt idx="9">
                  <c:v>201.09</c:v>
                </c:pt>
                <c:pt idx="10">
                  <c:v>175.45</c:v>
                </c:pt>
                <c:pt idx="11">
                  <c:v>182.54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B-8FD4-48AD-8A04-AACC945DE623}"/>
            </c:ext>
          </c:extLst>
        </c:ser>
        <c:ser>
          <c:idx val="12"/>
          <c:order val="12"/>
          <c:tx>
            <c:strRef>
              <c:f>'BP by Capital costs'!$A$14</c:f>
              <c:strCache>
                <c:ptCount val="1"/>
                <c:pt idx="0">
                  <c:v>Trinidad and Tobago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'BP by Capital costs'!$B$1:$AF$1</c15:sqref>
                  </c15:fullRef>
                </c:ext>
              </c:extLst>
              <c:f>('BP by Capital costs'!$B$1:$L$1,'BP by Capital costs'!$N$1)</c:f>
              <c:strCache>
                <c:ptCount val="12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'BP by Capital costs'!$B$14:$AF$14</c15:sqref>
                  </c15:fullRef>
                </c:ext>
              </c:extLst>
              <c:f>('BP by Capital costs'!$B$14:$L$14,'BP by Capital costs'!$N$14)</c:f>
              <c:numCache>
                <c:formatCode>_(* #,##0_);_(* \(#,##0\);_(* "-"??_);_(@_)</c:formatCode>
                <c:ptCount val="12"/>
                <c:pt idx="0">
                  <c:v>197.74</c:v>
                </c:pt>
                <c:pt idx="1">
                  <c:v>193.84</c:v>
                </c:pt>
                <c:pt idx="2">
                  <c:v>336.63</c:v>
                </c:pt>
                <c:pt idx="3">
                  <c:v>233.33</c:v>
                </c:pt>
                <c:pt idx="4">
                  <c:v>276.94</c:v>
                </c:pt>
                <c:pt idx="5">
                  <c:v>154.96</c:v>
                </c:pt>
                <c:pt idx="6">
                  <c:v>24.04</c:v>
                </c:pt>
                <c:pt idx="7">
                  <c:v>24.52</c:v>
                </c:pt>
                <c:pt idx="8">
                  <c:v>25.01</c:v>
                </c:pt>
                <c:pt idx="9">
                  <c:v>17.149999999999999</c:v>
                </c:pt>
                <c:pt idx="10">
                  <c:v>17.489999999999998</c:v>
                </c:pt>
                <c:pt idx="11">
                  <c:v>8.8800000000000008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C-8FD4-48AD-8A04-AACC945DE623}"/>
            </c:ext>
          </c:extLst>
        </c:ser>
        <c:ser>
          <c:idx val="13"/>
          <c:order val="13"/>
          <c:tx>
            <c:strRef>
              <c:f>'BP by Capital costs'!$A$15</c:f>
              <c:strCache>
                <c:ptCount val="1"/>
                <c:pt idx="0">
                  <c:v>Mexico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'BP by Capital costs'!$B$1:$AF$1</c15:sqref>
                  </c15:fullRef>
                </c:ext>
              </c:extLst>
              <c:f>('BP by Capital costs'!$B$1:$L$1,'BP by Capital costs'!$N$1)</c:f>
              <c:strCache>
                <c:ptCount val="12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'BP by Capital costs'!$B$15:$AF$15</c15:sqref>
                  </c15:fullRef>
                </c:ext>
              </c:extLst>
              <c:f>('BP by Capital costs'!$B$15:$L$15,'BP by Capital costs'!$N$15)</c:f>
              <c:numCache>
                <c:formatCode>_(* #,##0_);_(* \(#,##0\);_(* "-"??_);_(@_)</c:formatCode>
                <c:ptCount val="12"/>
                <c:pt idx="0">
                  <c:v>135.53</c:v>
                </c:pt>
                <c:pt idx="1">
                  <c:v>169.9</c:v>
                </c:pt>
                <c:pt idx="2">
                  <c:v>134.36000000000001</c:v>
                </c:pt>
                <c:pt idx="3">
                  <c:v>18.72</c:v>
                </c:pt>
                <c:pt idx="4">
                  <c:v>11.31</c:v>
                </c:pt>
                <c:pt idx="5">
                  <c:v>8.9499999999999993</c:v>
                </c:pt>
                <c:pt idx="6">
                  <c:v>8.7200000000000006</c:v>
                </c:pt>
                <c:pt idx="7">
                  <c:v>8.52</c:v>
                </c:pt>
                <c:pt idx="8">
                  <c:v>8.36</c:v>
                </c:pt>
                <c:pt idx="9">
                  <c:v>8.2200000000000006</c:v>
                </c:pt>
                <c:pt idx="10">
                  <c:v>8.11</c:v>
                </c:pt>
                <c:pt idx="11">
                  <c:v>7.97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D-8FD4-48AD-8A04-AACC945DE623}"/>
            </c:ext>
          </c:extLst>
        </c:ser>
        <c:ser>
          <c:idx val="14"/>
          <c:order val="14"/>
          <c:tx>
            <c:strRef>
              <c:f>'BP by Capital costs'!$A$16</c:f>
              <c:strCache>
                <c:ptCount val="1"/>
                <c:pt idx="0">
                  <c:v>Mauritania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'BP by Capital costs'!$B$1:$AF$1</c15:sqref>
                  </c15:fullRef>
                </c:ext>
              </c:extLst>
              <c:f>('BP by Capital costs'!$B$1:$L$1,'BP by Capital costs'!$N$1)</c:f>
              <c:strCache>
                <c:ptCount val="12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'BP by Capital costs'!$B$16:$AF$16</c15:sqref>
                  </c15:fullRef>
                </c:ext>
              </c:extLst>
              <c:f>('BP by Capital costs'!$B$16:$L$16,'BP by Capital costs'!$N$16)</c:f>
              <c:numCache>
                <c:formatCode>_(* #,##0_);_(* \(#,##0\);_(* "-"??_);_(@_)</c:formatCode>
                <c:ptCount val="12"/>
                <c:pt idx="0">
                  <c:v>133.29</c:v>
                </c:pt>
                <c:pt idx="1">
                  <c:v>256.81</c:v>
                </c:pt>
                <c:pt idx="2">
                  <c:v>255.78</c:v>
                </c:pt>
                <c:pt idx="3">
                  <c:v>226.32</c:v>
                </c:pt>
                <c:pt idx="4">
                  <c:v>438.6</c:v>
                </c:pt>
                <c:pt idx="5">
                  <c:v>1013.14</c:v>
                </c:pt>
                <c:pt idx="6">
                  <c:v>1173.83</c:v>
                </c:pt>
                <c:pt idx="7">
                  <c:v>918.31</c:v>
                </c:pt>
                <c:pt idx="8">
                  <c:v>437.28</c:v>
                </c:pt>
                <c:pt idx="9">
                  <c:v>60.18</c:v>
                </c:pt>
                <c:pt idx="10">
                  <c:v>0</c:v>
                </c:pt>
                <c:pt idx="11">
                  <c:v>78.099999999999994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E-8FD4-48AD-8A04-AACC945DE623}"/>
            </c:ext>
          </c:extLst>
        </c:ser>
        <c:ser>
          <c:idx val="15"/>
          <c:order val="15"/>
          <c:tx>
            <c:strRef>
              <c:f>'BP by Capital costs'!$A$17</c:f>
              <c:strCache>
                <c:ptCount val="1"/>
                <c:pt idx="0">
                  <c:v>Indonesia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'BP by Capital costs'!$B$1:$AF$1</c15:sqref>
                  </c15:fullRef>
                </c:ext>
              </c:extLst>
              <c:f>('BP by Capital costs'!$B$1:$L$1,'BP by Capital costs'!$N$1)</c:f>
              <c:strCache>
                <c:ptCount val="12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'BP by Capital costs'!$B$17:$AF$17</c15:sqref>
                  </c15:fullRef>
                </c:ext>
              </c:extLst>
              <c:f>('BP by Capital costs'!$B$17:$L$17,'BP by Capital costs'!$N$17)</c:f>
              <c:numCache>
                <c:formatCode>_(* #,##0_);_(* \(#,##0\);_(* "-"??_);_(@_)</c:formatCode>
                <c:ptCount val="12"/>
                <c:pt idx="0">
                  <c:v>120.66</c:v>
                </c:pt>
                <c:pt idx="1">
                  <c:v>207.17</c:v>
                </c:pt>
                <c:pt idx="2">
                  <c:v>41.84</c:v>
                </c:pt>
                <c:pt idx="3">
                  <c:v>0</c:v>
                </c:pt>
                <c:pt idx="4">
                  <c:v>93.95</c:v>
                </c:pt>
                <c:pt idx="5">
                  <c:v>188.5</c:v>
                </c:pt>
                <c:pt idx="6">
                  <c:v>304.13</c:v>
                </c:pt>
                <c:pt idx="7">
                  <c:v>384.73</c:v>
                </c:pt>
                <c:pt idx="8">
                  <c:v>245.05</c:v>
                </c:pt>
                <c:pt idx="9">
                  <c:v>216.3</c:v>
                </c:pt>
                <c:pt idx="10">
                  <c:v>120.12</c:v>
                </c:pt>
                <c:pt idx="11">
                  <c:v>0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F-8FD4-48AD-8A04-AACC945DE623}"/>
            </c:ext>
          </c:extLst>
        </c:ser>
        <c:ser>
          <c:idx val="16"/>
          <c:order val="16"/>
          <c:tx>
            <c:strRef>
              <c:f>'BP by Capital costs'!$A$18</c:f>
              <c:strCache>
                <c:ptCount val="1"/>
                <c:pt idx="0">
                  <c:v>Senegal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'BP by Capital costs'!$B$1:$AF$1</c15:sqref>
                  </c15:fullRef>
                </c:ext>
              </c:extLst>
              <c:f>('BP by Capital costs'!$B$1:$L$1,'BP by Capital costs'!$N$1)</c:f>
              <c:strCache>
                <c:ptCount val="12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'BP by Capital costs'!$B$18:$AF$18</c15:sqref>
                  </c15:fullRef>
                </c:ext>
              </c:extLst>
              <c:f>('BP by Capital costs'!$B$18:$L$18,'BP by Capital costs'!$N$18)</c:f>
              <c:numCache>
                <c:formatCode>_(* #,##0_);_(* \(#,##0\);_(* "-"??_);_(@_)</c:formatCode>
                <c:ptCount val="12"/>
                <c:pt idx="0">
                  <c:v>119.99</c:v>
                </c:pt>
                <c:pt idx="1">
                  <c:v>231.19</c:v>
                </c:pt>
                <c:pt idx="2">
                  <c:v>230.26</c:v>
                </c:pt>
                <c:pt idx="3">
                  <c:v>213.44</c:v>
                </c:pt>
                <c:pt idx="4">
                  <c:v>406.42</c:v>
                </c:pt>
                <c:pt idx="5">
                  <c:v>923.63</c:v>
                </c:pt>
                <c:pt idx="6">
                  <c:v>1068.29</c:v>
                </c:pt>
                <c:pt idx="7">
                  <c:v>846.36</c:v>
                </c:pt>
                <c:pt idx="8">
                  <c:v>405.82</c:v>
                </c:pt>
                <c:pt idx="9">
                  <c:v>75.5</c:v>
                </c:pt>
                <c:pt idx="10">
                  <c:v>21.32</c:v>
                </c:pt>
                <c:pt idx="11">
                  <c:v>78.81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10-8FD4-48AD-8A04-AACC945DE623}"/>
            </c:ext>
          </c:extLst>
        </c:ser>
        <c:ser>
          <c:idx val="17"/>
          <c:order val="17"/>
          <c:tx>
            <c:strRef>
              <c:f>'BP by Capital costs'!$A$19</c:f>
              <c:strCache>
                <c:ptCount val="1"/>
                <c:pt idx="0">
                  <c:v>Algeria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'BP by Capital costs'!$B$1:$AF$1</c15:sqref>
                  </c15:fullRef>
                </c:ext>
              </c:extLst>
              <c:f>('BP by Capital costs'!$B$1:$L$1,'BP by Capital costs'!$N$1)</c:f>
              <c:strCache>
                <c:ptCount val="12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'BP by Capital costs'!$B$19:$AF$19</c15:sqref>
                  </c15:fullRef>
                </c:ext>
              </c:extLst>
              <c:f>('BP by Capital costs'!$B$19:$L$19,'BP by Capital costs'!$N$19)</c:f>
              <c:numCache>
                <c:formatCode>_(* #,##0_);_(* \(#,##0\);_(* "-"??_);_(@_)</c:formatCode>
                <c:ptCount val="12"/>
                <c:pt idx="0">
                  <c:v>96.9</c:v>
                </c:pt>
                <c:pt idx="1">
                  <c:v>0</c:v>
                </c:pt>
                <c:pt idx="2">
                  <c:v>50.86</c:v>
                </c:pt>
                <c:pt idx="3">
                  <c:v>47.16</c:v>
                </c:pt>
                <c:pt idx="4">
                  <c:v>14.94</c:v>
                </c:pt>
                <c:pt idx="5">
                  <c:v>9.06</c:v>
                </c:pt>
                <c:pt idx="6">
                  <c:v>3.15</c:v>
                </c:pt>
                <c:pt idx="7">
                  <c:v>2.7</c:v>
                </c:pt>
                <c:pt idx="8">
                  <c:v>2.74</c:v>
                </c:pt>
                <c:pt idx="9">
                  <c:v>2.69</c:v>
                </c:pt>
                <c:pt idx="10">
                  <c:v>1.35</c:v>
                </c:pt>
                <c:pt idx="11">
                  <c:v>0.37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11-8FD4-48AD-8A04-AACC945DE623}"/>
            </c:ext>
          </c:extLst>
        </c:ser>
        <c:ser>
          <c:idx val="18"/>
          <c:order val="18"/>
          <c:tx>
            <c:strRef>
              <c:f>'BP by Capital costs'!$A$20</c:f>
              <c:strCache>
                <c:ptCount val="1"/>
                <c:pt idx="0">
                  <c:v>Australia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'BP by Capital costs'!$B$1:$AF$1</c15:sqref>
                  </c15:fullRef>
                </c:ext>
              </c:extLst>
              <c:f>('BP by Capital costs'!$B$1:$L$1,'BP by Capital costs'!$N$1)</c:f>
              <c:strCache>
                <c:ptCount val="12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'BP by Capital costs'!$B$20:$AF$20</c15:sqref>
                  </c15:fullRef>
                </c:ext>
              </c:extLst>
              <c:f>('BP by Capital costs'!$B$20:$L$20,'BP by Capital costs'!$N$20)</c:f>
              <c:numCache>
                <c:formatCode>_(* #,##0_);_(* \(#,##0\);_(* "-"??_);_(@_)</c:formatCode>
                <c:ptCount val="12"/>
                <c:pt idx="0">
                  <c:v>57.79</c:v>
                </c:pt>
                <c:pt idx="1">
                  <c:v>164.76</c:v>
                </c:pt>
                <c:pt idx="2">
                  <c:v>301.35000000000002</c:v>
                </c:pt>
                <c:pt idx="3">
                  <c:v>87.33</c:v>
                </c:pt>
                <c:pt idx="4">
                  <c:v>313.2</c:v>
                </c:pt>
                <c:pt idx="5">
                  <c:v>579.41999999999996</c:v>
                </c:pt>
                <c:pt idx="6">
                  <c:v>913.31</c:v>
                </c:pt>
                <c:pt idx="7">
                  <c:v>883.4</c:v>
                </c:pt>
                <c:pt idx="8">
                  <c:v>686.46</c:v>
                </c:pt>
                <c:pt idx="9">
                  <c:v>586.04</c:v>
                </c:pt>
                <c:pt idx="10">
                  <c:v>176.15</c:v>
                </c:pt>
                <c:pt idx="11">
                  <c:v>30.01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12-8FD4-48AD-8A04-AACC945DE623}"/>
            </c:ext>
          </c:extLst>
        </c:ser>
        <c:ser>
          <c:idx val="19"/>
          <c:order val="19"/>
          <c:tx>
            <c:strRef>
              <c:f>'BP by Capital costs'!$A$21</c:f>
              <c:strCache>
                <c:ptCount val="1"/>
                <c:pt idx="0">
                  <c:v>Canada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'BP by Capital costs'!$B$1:$AF$1</c15:sqref>
                  </c15:fullRef>
                </c:ext>
              </c:extLst>
              <c:f>('BP by Capital costs'!$B$1:$L$1,'BP by Capital costs'!$N$1)</c:f>
              <c:strCache>
                <c:ptCount val="12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'BP by Capital costs'!$B$21:$AF$21</c15:sqref>
                  </c15:fullRef>
                </c:ext>
              </c:extLst>
              <c:f>('BP by Capital costs'!$B$21:$L$21,'BP by Capital costs'!$N$21)</c:f>
              <c:numCache>
                <c:formatCode>_(* #,##0_);_(* \(#,##0\);_(* "-"??_);_(@_)</c:formatCode>
                <c:ptCount val="12"/>
                <c:pt idx="0">
                  <c:v>18.96</c:v>
                </c:pt>
                <c:pt idx="1">
                  <c:v>32.76</c:v>
                </c:pt>
                <c:pt idx="2">
                  <c:v>41.58</c:v>
                </c:pt>
                <c:pt idx="3">
                  <c:v>20.21</c:v>
                </c:pt>
                <c:pt idx="4">
                  <c:v>124.6</c:v>
                </c:pt>
                <c:pt idx="5">
                  <c:v>150.57</c:v>
                </c:pt>
                <c:pt idx="6">
                  <c:v>89.72</c:v>
                </c:pt>
                <c:pt idx="7">
                  <c:v>171.05</c:v>
                </c:pt>
                <c:pt idx="8">
                  <c:v>309.31</c:v>
                </c:pt>
                <c:pt idx="9">
                  <c:v>497.04</c:v>
                </c:pt>
                <c:pt idx="10">
                  <c:v>797.44</c:v>
                </c:pt>
                <c:pt idx="11">
                  <c:v>104.64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13-8FD4-48AD-8A04-AACC945DE623}"/>
            </c:ext>
          </c:extLst>
        </c:ser>
        <c:ser>
          <c:idx val="20"/>
          <c:order val="20"/>
          <c:tx>
            <c:strRef>
              <c:f>'BP by Capital costs'!$A$22</c:f>
              <c:strCache>
                <c:ptCount val="1"/>
                <c:pt idx="0">
                  <c:v>Bolivia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'BP by Capital costs'!$B$1:$AF$1</c15:sqref>
                  </c15:fullRef>
                </c:ext>
              </c:extLst>
              <c:f>('BP by Capital costs'!$B$1:$L$1,'BP by Capital costs'!$N$1)</c:f>
              <c:strCache>
                <c:ptCount val="12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'BP by Capital costs'!$B$22:$AF$22</c15:sqref>
                  </c15:fullRef>
                </c:ext>
              </c:extLst>
              <c:f>('BP by Capital costs'!$B$22:$L$22,'BP by Capital costs'!$N$22)</c:f>
              <c:numCache>
                <c:formatCode>_(* #,##0_);_(* \(#,##0\);_(* "-"??_);_(@_)</c:formatCode>
                <c:ptCount val="12"/>
                <c:pt idx="0">
                  <c:v>6.91</c:v>
                </c:pt>
                <c:pt idx="1">
                  <c:v>3.65</c:v>
                </c:pt>
                <c:pt idx="2">
                  <c:v>6.62</c:v>
                </c:pt>
                <c:pt idx="3">
                  <c:v>3.27</c:v>
                </c:pt>
                <c:pt idx="4">
                  <c:v>3.08</c:v>
                </c:pt>
                <c:pt idx="5">
                  <c:v>6.32</c:v>
                </c:pt>
                <c:pt idx="6">
                  <c:v>2.79</c:v>
                </c:pt>
                <c:pt idx="7">
                  <c:v>2.63</c:v>
                </c:pt>
                <c:pt idx="8">
                  <c:v>6.07</c:v>
                </c:pt>
                <c:pt idx="9">
                  <c:v>2.37</c:v>
                </c:pt>
                <c:pt idx="10">
                  <c:v>2.2599999999999998</c:v>
                </c:pt>
                <c:pt idx="11">
                  <c:v>2.06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14-8FD4-48AD-8A04-AACC945DE623}"/>
            </c:ext>
          </c:extLst>
        </c:ser>
        <c:ser>
          <c:idx val="21"/>
          <c:order val="21"/>
          <c:tx>
            <c:strRef>
              <c:f>'BP by Capital costs'!$A$23</c:f>
              <c:strCache>
                <c:ptCount val="1"/>
                <c:pt idx="0">
                  <c:v>Venezuela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'BP by Capital costs'!$B$1:$AF$1</c15:sqref>
                  </c15:fullRef>
                </c:ext>
              </c:extLst>
              <c:f>('BP by Capital costs'!$B$1:$L$1,'BP by Capital costs'!$N$1)</c:f>
              <c:strCache>
                <c:ptCount val="12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'BP by Capital costs'!$B$23:$AF$23</c15:sqref>
                  </c15:fullRef>
                </c:ext>
              </c:extLst>
              <c:f>('BP by Capital costs'!$B$23:$L$23,'BP by Capital costs'!$N$23)</c:f>
              <c:numCache>
                <c:formatCode>_(* #,##0_);_(* \(#,##0\);_(* "-"??_);_(@_)</c:formatCode>
                <c:ptCount val="12"/>
                <c:pt idx="0">
                  <c:v>0.92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15-8FD4-48AD-8A04-AACC945DE623}"/>
            </c:ext>
          </c:extLst>
        </c:ser>
        <c:ser>
          <c:idx val="22"/>
          <c:order val="22"/>
          <c:tx>
            <c:strRef>
              <c:f>'BP by Capital costs'!$A$24</c:f>
              <c:strCache>
                <c:ptCount val="1"/>
                <c:pt idx="0">
                  <c:v>Vietnam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'BP by Capital costs'!$B$1:$AF$1</c15:sqref>
                  </c15:fullRef>
                </c:ext>
              </c:extLst>
              <c:f>('BP by Capital costs'!$B$1:$L$1,'BP by Capital costs'!$N$1)</c:f>
              <c:strCache>
                <c:ptCount val="12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'BP by Capital costs'!$B$24:$AF$24</c15:sqref>
                  </c15:fullRef>
                </c:ext>
              </c:extLst>
              <c:f>('BP by Capital costs'!$B$24:$L$24,'BP by Capital costs'!$N$24)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4.59</c:v>
                </c:pt>
                <c:pt idx="3">
                  <c:v>2.57</c:v>
                </c:pt>
                <c:pt idx="4">
                  <c:v>11.53</c:v>
                </c:pt>
                <c:pt idx="5">
                  <c:v>10.9</c:v>
                </c:pt>
                <c:pt idx="6">
                  <c:v>4.0199999999999996</c:v>
                </c:pt>
                <c:pt idx="7">
                  <c:v>0.9</c:v>
                </c:pt>
                <c:pt idx="8">
                  <c:v>4.3</c:v>
                </c:pt>
                <c:pt idx="9">
                  <c:v>4.47</c:v>
                </c:pt>
                <c:pt idx="10">
                  <c:v>3.41</c:v>
                </c:pt>
                <c:pt idx="11">
                  <c:v>0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16-8FD4-48AD-8A04-AACC945DE6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9797280"/>
        <c:axId val="389797672"/>
      </c:lineChart>
      <c:catAx>
        <c:axId val="389797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797672"/>
        <c:crosses val="autoZero"/>
        <c:auto val="1"/>
        <c:lblAlgn val="ctr"/>
        <c:lblOffset val="100"/>
        <c:noMultiLvlLbl val="0"/>
      </c:catAx>
      <c:valAx>
        <c:axId val="389797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'BP by Capital costs'!$A$28</c:f>
              <c:strCache>
                <c:ptCount val="1"/>
                <c:pt idx="0">
                  <c:v>Metric: US$ million</c:v>
                </c:pt>
              </c:strCache>
            </c:strRef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797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6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92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BPs</a:t>
            </a:r>
            <a:r>
              <a:rPr lang="en-SG" baseline="0"/>
              <a:t> Liquid Production</a:t>
            </a:r>
            <a:endParaRPr lang="en-SG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92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'BP by Liquid production'!$A$2</c:f>
              <c:strCache>
                <c:ptCount val="1"/>
                <c:pt idx="0">
                  <c:v>Russian Federation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'BP by Liquid production'!$B$1:$AF$1</c15:sqref>
                  </c15:fullRef>
                </c:ext>
              </c:extLst>
              <c:f>'BP by Liquid production'!$B$1:$L$1</c:f>
              <c:strCache>
                <c:ptCount val="1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'BP by Liquid production'!$B$2:$AF$2</c15:sqref>
                  </c15:fullRef>
                </c:ext>
              </c:extLst>
              <c:f>'BP by Liquid production'!$B$2:$L$2</c:f>
              <c:numCache>
                <c:formatCode>_(* #,##0_);_(* \(#,##0\);_(* "-"??_);_(@_)</c:formatCode>
                <c:ptCount val="11"/>
                <c:pt idx="0">
                  <c:v>773.06</c:v>
                </c:pt>
                <c:pt idx="1">
                  <c:v>816.55</c:v>
                </c:pt>
                <c:pt idx="2">
                  <c:v>890.34</c:v>
                </c:pt>
                <c:pt idx="3">
                  <c:v>926.67</c:v>
                </c:pt>
                <c:pt idx="4">
                  <c:v>930.7</c:v>
                </c:pt>
                <c:pt idx="5">
                  <c:v>922.57</c:v>
                </c:pt>
                <c:pt idx="6">
                  <c:v>920.34</c:v>
                </c:pt>
                <c:pt idx="7">
                  <c:v>918.01</c:v>
                </c:pt>
                <c:pt idx="8">
                  <c:v>899.03</c:v>
                </c:pt>
                <c:pt idx="9">
                  <c:v>869.91</c:v>
                </c:pt>
                <c:pt idx="10">
                  <c:v>842.6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438-4E10-9C7D-1F99A1FB6048}"/>
            </c:ext>
          </c:extLst>
        </c:ser>
        <c:ser>
          <c:idx val="1"/>
          <c:order val="1"/>
          <c:tx>
            <c:strRef>
              <c:f>'BP by Liquid production'!$A$3</c:f>
              <c:strCache>
                <c:ptCount val="1"/>
                <c:pt idx="0">
                  <c:v>Iraq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'BP by Liquid production'!$B$1:$AF$1</c15:sqref>
                  </c15:fullRef>
                </c:ext>
              </c:extLst>
              <c:f>'BP by Liquid production'!$B$1:$L$1</c:f>
              <c:strCache>
                <c:ptCount val="1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'BP by Liquid production'!$B$3:$AF$3</c15:sqref>
                  </c15:fullRef>
                </c:ext>
              </c:extLst>
              <c:f>'BP by Liquid production'!$B$3:$L$3</c:f>
              <c:numCache>
                <c:formatCode>_(* #,##0_);_(* \(#,##0\);_(* "-"??_);_(@_)</c:formatCode>
                <c:ptCount val="11"/>
                <c:pt idx="0">
                  <c:v>435.79</c:v>
                </c:pt>
                <c:pt idx="1">
                  <c:v>453.98</c:v>
                </c:pt>
                <c:pt idx="2">
                  <c:v>472.08</c:v>
                </c:pt>
                <c:pt idx="3">
                  <c:v>487.91</c:v>
                </c:pt>
                <c:pt idx="4">
                  <c:v>490.21</c:v>
                </c:pt>
                <c:pt idx="5">
                  <c:v>505.16</c:v>
                </c:pt>
                <c:pt idx="6">
                  <c:v>509.81</c:v>
                </c:pt>
                <c:pt idx="7">
                  <c:v>492.13</c:v>
                </c:pt>
                <c:pt idx="8">
                  <c:v>462.69</c:v>
                </c:pt>
                <c:pt idx="9">
                  <c:v>434.99</c:v>
                </c:pt>
                <c:pt idx="10">
                  <c:v>408.97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438-4E10-9C7D-1F99A1FB6048}"/>
            </c:ext>
          </c:extLst>
        </c:ser>
        <c:ser>
          <c:idx val="2"/>
          <c:order val="2"/>
          <c:tx>
            <c:strRef>
              <c:f>'BP by Liquid production'!$A$4</c:f>
              <c:strCache>
                <c:ptCount val="1"/>
                <c:pt idx="0">
                  <c:v>United States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'BP by Liquid production'!$B$1:$AF$1</c15:sqref>
                  </c15:fullRef>
                </c:ext>
              </c:extLst>
              <c:f>'BP by Liquid production'!$B$1:$L$1</c:f>
              <c:strCache>
                <c:ptCount val="1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'BP by Liquid production'!$B$4:$AF$4</c15:sqref>
                  </c15:fullRef>
                </c:ext>
              </c:extLst>
              <c:f>'BP by Liquid production'!$B$4:$L$4</c:f>
              <c:numCache>
                <c:formatCode>_(* #,##0_);_(* \(#,##0\);_(* "-"??_);_(@_)</c:formatCode>
                <c:ptCount val="11"/>
                <c:pt idx="0">
                  <c:v>429.86</c:v>
                </c:pt>
                <c:pt idx="1">
                  <c:v>464.34</c:v>
                </c:pt>
                <c:pt idx="2">
                  <c:v>543.92999999999995</c:v>
                </c:pt>
                <c:pt idx="3">
                  <c:v>536.89</c:v>
                </c:pt>
                <c:pt idx="4">
                  <c:v>533.51</c:v>
                </c:pt>
                <c:pt idx="5">
                  <c:v>517.51</c:v>
                </c:pt>
                <c:pt idx="6">
                  <c:v>502.66</c:v>
                </c:pt>
                <c:pt idx="7">
                  <c:v>490.4</c:v>
                </c:pt>
                <c:pt idx="8">
                  <c:v>489.12</c:v>
                </c:pt>
                <c:pt idx="9">
                  <c:v>465.02</c:v>
                </c:pt>
                <c:pt idx="10">
                  <c:v>435.87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438-4E10-9C7D-1F99A1FB6048}"/>
            </c:ext>
          </c:extLst>
        </c:ser>
        <c:ser>
          <c:idx val="3"/>
          <c:order val="3"/>
          <c:tx>
            <c:strRef>
              <c:f>'BP by Liquid production'!$A$5</c:f>
              <c:strCache>
                <c:ptCount val="1"/>
                <c:pt idx="0">
                  <c:v>Azerbaijan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'BP by Liquid production'!$B$1:$AF$1</c15:sqref>
                  </c15:fullRef>
                </c:ext>
              </c:extLst>
              <c:f>'BP by Liquid production'!$B$1:$L$1</c:f>
              <c:strCache>
                <c:ptCount val="1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'BP by Liquid production'!$B$5:$AF$5</c15:sqref>
                  </c15:fullRef>
                </c:ext>
              </c:extLst>
              <c:f>'BP by Liquid production'!$B$5:$L$5</c:f>
              <c:numCache>
                <c:formatCode>_(* #,##0_);_(* \(#,##0\);_(* "-"??_);_(@_)</c:formatCode>
                <c:ptCount val="11"/>
                <c:pt idx="0">
                  <c:v>174.5</c:v>
                </c:pt>
                <c:pt idx="1">
                  <c:v>169.22</c:v>
                </c:pt>
                <c:pt idx="2">
                  <c:v>164.79</c:v>
                </c:pt>
                <c:pt idx="3">
                  <c:v>165.66</c:v>
                </c:pt>
                <c:pt idx="4">
                  <c:v>171.17</c:v>
                </c:pt>
                <c:pt idx="5">
                  <c:v>174.84</c:v>
                </c:pt>
                <c:pt idx="6">
                  <c:v>169.21</c:v>
                </c:pt>
                <c:pt idx="7">
                  <c:v>160.82</c:v>
                </c:pt>
                <c:pt idx="8">
                  <c:v>150.37</c:v>
                </c:pt>
                <c:pt idx="9">
                  <c:v>140.69</c:v>
                </c:pt>
                <c:pt idx="10">
                  <c:v>133.83000000000001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1438-4E10-9C7D-1F99A1FB6048}"/>
            </c:ext>
          </c:extLst>
        </c:ser>
        <c:ser>
          <c:idx val="4"/>
          <c:order val="4"/>
          <c:tx>
            <c:strRef>
              <c:f>'BP by Liquid production'!$A$6</c:f>
              <c:strCache>
                <c:ptCount val="1"/>
                <c:pt idx="0">
                  <c:v>United Arab Emirates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'BP by Liquid production'!$B$1:$AF$1</c15:sqref>
                  </c15:fullRef>
                </c:ext>
              </c:extLst>
              <c:f>'BP by Liquid production'!$B$1:$L$1</c:f>
              <c:strCache>
                <c:ptCount val="1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'BP by Liquid production'!$B$6:$AF$6</c15:sqref>
                  </c15:fullRef>
                </c:ext>
              </c:extLst>
              <c:f>'BP by Liquid production'!$B$6:$L$6</c:f>
              <c:numCache>
                <c:formatCode>_(* #,##0_);_(* \(#,##0\);_(* "-"??_);_(@_)</c:formatCode>
                <c:ptCount val="11"/>
                <c:pt idx="0">
                  <c:v>159</c:v>
                </c:pt>
                <c:pt idx="1">
                  <c:v>156</c:v>
                </c:pt>
                <c:pt idx="2">
                  <c:v>184.02</c:v>
                </c:pt>
                <c:pt idx="3">
                  <c:v>198.65</c:v>
                </c:pt>
                <c:pt idx="4">
                  <c:v>199.39</c:v>
                </c:pt>
                <c:pt idx="5">
                  <c:v>199.45</c:v>
                </c:pt>
                <c:pt idx="6">
                  <c:v>199.8</c:v>
                </c:pt>
                <c:pt idx="7">
                  <c:v>199.9</c:v>
                </c:pt>
                <c:pt idx="8">
                  <c:v>199.78</c:v>
                </c:pt>
                <c:pt idx="9">
                  <c:v>199.66</c:v>
                </c:pt>
                <c:pt idx="10">
                  <c:v>199.55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1438-4E10-9C7D-1F99A1FB6048}"/>
            </c:ext>
          </c:extLst>
        </c:ser>
        <c:ser>
          <c:idx val="5"/>
          <c:order val="5"/>
          <c:tx>
            <c:strRef>
              <c:f>'BP by Liquid production'!$A$7</c:f>
              <c:strCache>
                <c:ptCount val="1"/>
                <c:pt idx="0">
                  <c:v>Angola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'BP by Liquid production'!$B$1:$AF$1</c15:sqref>
                  </c15:fullRef>
                </c:ext>
              </c:extLst>
              <c:f>'BP by Liquid production'!$B$1:$L$1</c:f>
              <c:strCache>
                <c:ptCount val="1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'BP by Liquid production'!$B$7:$AF$7</c15:sqref>
                  </c15:fullRef>
                </c:ext>
              </c:extLst>
              <c:f>'BP by Liquid production'!$B$7:$L$7</c:f>
              <c:numCache>
                <c:formatCode>_(* #,##0_);_(* \(#,##0\);_(* "-"??_);_(@_)</c:formatCode>
                <c:ptCount val="11"/>
                <c:pt idx="0">
                  <c:v>136.4</c:v>
                </c:pt>
                <c:pt idx="1">
                  <c:v>123.95</c:v>
                </c:pt>
                <c:pt idx="2">
                  <c:v>112.66</c:v>
                </c:pt>
                <c:pt idx="3">
                  <c:v>111.21</c:v>
                </c:pt>
                <c:pt idx="4">
                  <c:v>120.53</c:v>
                </c:pt>
                <c:pt idx="5">
                  <c:v>120.18</c:v>
                </c:pt>
                <c:pt idx="6">
                  <c:v>103.42</c:v>
                </c:pt>
                <c:pt idx="7">
                  <c:v>77.94</c:v>
                </c:pt>
                <c:pt idx="8">
                  <c:v>62.17</c:v>
                </c:pt>
                <c:pt idx="9">
                  <c:v>50.88</c:v>
                </c:pt>
                <c:pt idx="10">
                  <c:v>38.369999999999997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1438-4E10-9C7D-1F99A1FB6048}"/>
            </c:ext>
          </c:extLst>
        </c:ser>
        <c:ser>
          <c:idx val="6"/>
          <c:order val="6"/>
          <c:tx>
            <c:strRef>
              <c:f>'BP by Liquid production'!$A$8</c:f>
              <c:strCache>
                <c:ptCount val="1"/>
                <c:pt idx="0">
                  <c:v>United Kingdom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'BP by Liquid production'!$B$1:$AF$1</c15:sqref>
                  </c15:fullRef>
                </c:ext>
              </c:extLst>
              <c:f>'BP by Liquid production'!$B$1:$L$1</c:f>
              <c:strCache>
                <c:ptCount val="1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'BP by Liquid production'!$B$8:$AF$8</c15:sqref>
                  </c15:fullRef>
                </c:ext>
              </c:extLst>
              <c:f>'BP by Liquid production'!$B$8:$L$8</c:f>
              <c:numCache>
                <c:formatCode>_(* #,##0_);_(* \(#,##0\);_(* "-"??_);_(@_)</c:formatCode>
                <c:ptCount val="11"/>
                <c:pt idx="0">
                  <c:v>115.49</c:v>
                </c:pt>
                <c:pt idx="1">
                  <c:v>132.6</c:v>
                </c:pt>
                <c:pt idx="2">
                  <c:v>136.26</c:v>
                </c:pt>
                <c:pt idx="3">
                  <c:v>135.11000000000001</c:v>
                </c:pt>
                <c:pt idx="4">
                  <c:v>123.01</c:v>
                </c:pt>
                <c:pt idx="5">
                  <c:v>116.07</c:v>
                </c:pt>
                <c:pt idx="6">
                  <c:v>104.22</c:v>
                </c:pt>
                <c:pt idx="7">
                  <c:v>93.58</c:v>
                </c:pt>
                <c:pt idx="8">
                  <c:v>98.34</c:v>
                </c:pt>
                <c:pt idx="9">
                  <c:v>97.18</c:v>
                </c:pt>
                <c:pt idx="10">
                  <c:v>94.41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1438-4E10-9C7D-1F99A1FB6048}"/>
            </c:ext>
          </c:extLst>
        </c:ser>
        <c:ser>
          <c:idx val="7"/>
          <c:order val="7"/>
          <c:tx>
            <c:strRef>
              <c:f>'BP by Liquid production'!$A$9</c:f>
              <c:strCache>
                <c:ptCount val="1"/>
                <c:pt idx="0">
                  <c:v>Argentina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'BP by Liquid production'!$B$1:$AF$1</c15:sqref>
                  </c15:fullRef>
                </c:ext>
              </c:extLst>
              <c:f>'BP by Liquid production'!$B$1:$L$1</c:f>
              <c:strCache>
                <c:ptCount val="1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'BP by Liquid production'!$B$9:$AF$9</c15:sqref>
                  </c15:fullRef>
                </c:ext>
              </c:extLst>
              <c:f>'BP by Liquid production'!$B$9:$L$9</c:f>
              <c:numCache>
                <c:formatCode>_(* #,##0_);_(* \(#,##0\);_(* "-"??_);_(@_)</c:formatCode>
                <c:ptCount val="11"/>
                <c:pt idx="0">
                  <c:v>52.49</c:v>
                </c:pt>
                <c:pt idx="1">
                  <c:v>55.02</c:v>
                </c:pt>
                <c:pt idx="2">
                  <c:v>56.51</c:v>
                </c:pt>
                <c:pt idx="3">
                  <c:v>57.25</c:v>
                </c:pt>
                <c:pt idx="4">
                  <c:v>58.58</c:v>
                </c:pt>
                <c:pt idx="5">
                  <c:v>57.3</c:v>
                </c:pt>
                <c:pt idx="6">
                  <c:v>55.81</c:v>
                </c:pt>
                <c:pt idx="7">
                  <c:v>54.05</c:v>
                </c:pt>
                <c:pt idx="8">
                  <c:v>52.01</c:v>
                </c:pt>
                <c:pt idx="9">
                  <c:v>50.17</c:v>
                </c:pt>
                <c:pt idx="10">
                  <c:v>48.21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1438-4E10-9C7D-1F99A1FB6048}"/>
            </c:ext>
          </c:extLst>
        </c:ser>
        <c:ser>
          <c:idx val="8"/>
          <c:order val="8"/>
          <c:tx>
            <c:strRef>
              <c:f>'BP by Liquid production'!$A$10</c:f>
              <c:strCache>
                <c:ptCount val="1"/>
                <c:pt idx="0">
                  <c:v>Norway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'BP by Liquid production'!$B$1:$AF$1</c15:sqref>
                  </c15:fullRef>
                </c:ext>
              </c:extLst>
              <c:f>'BP by Liquid production'!$B$1:$L$1</c:f>
              <c:strCache>
                <c:ptCount val="1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'BP by Liquid production'!$B$10:$AF$10</c15:sqref>
                  </c15:fullRef>
                </c:ext>
              </c:extLst>
              <c:f>'BP by Liquid production'!$B$10:$L$10</c:f>
              <c:numCache>
                <c:formatCode>_(* #,##0_);_(* \(#,##0\);_(* "-"??_);_(@_)</c:formatCode>
                <c:ptCount val="11"/>
                <c:pt idx="0">
                  <c:v>51.24</c:v>
                </c:pt>
                <c:pt idx="1">
                  <c:v>54.08</c:v>
                </c:pt>
                <c:pt idx="2">
                  <c:v>53.89</c:v>
                </c:pt>
                <c:pt idx="3">
                  <c:v>57.95</c:v>
                </c:pt>
                <c:pt idx="4">
                  <c:v>58.2</c:v>
                </c:pt>
                <c:pt idx="5">
                  <c:v>60.58</c:v>
                </c:pt>
                <c:pt idx="6">
                  <c:v>66.84</c:v>
                </c:pt>
                <c:pt idx="7">
                  <c:v>72.2</c:v>
                </c:pt>
                <c:pt idx="8">
                  <c:v>85.72</c:v>
                </c:pt>
                <c:pt idx="9">
                  <c:v>76.69</c:v>
                </c:pt>
                <c:pt idx="10">
                  <c:v>67.73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1438-4E10-9C7D-1F99A1FB6048}"/>
            </c:ext>
          </c:extLst>
        </c:ser>
        <c:ser>
          <c:idx val="9"/>
          <c:order val="9"/>
          <c:tx>
            <c:strRef>
              <c:f>'BP by Liquid production'!$A$11</c:f>
              <c:strCache>
                <c:ptCount val="1"/>
                <c:pt idx="0">
                  <c:v>Canada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'BP by Liquid production'!$B$1:$AF$1</c15:sqref>
                  </c15:fullRef>
                </c:ext>
              </c:extLst>
              <c:f>'BP by Liquid production'!$B$1:$L$1</c:f>
              <c:strCache>
                <c:ptCount val="1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'BP by Liquid production'!$B$11:$AF$11</c15:sqref>
                  </c15:fullRef>
                </c:ext>
              </c:extLst>
              <c:f>'BP by Liquid production'!$B$11:$L$11</c:f>
              <c:numCache>
                <c:formatCode>_(* #,##0_);_(* \(#,##0\);_(* "-"??_);_(@_)</c:formatCode>
                <c:ptCount val="11"/>
                <c:pt idx="0">
                  <c:v>26.25</c:v>
                </c:pt>
                <c:pt idx="1">
                  <c:v>26.25</c:v>
                </c:pt>
                <c:pt idx="2">
                  <c:v>27.5</c:v>
                </c:pt>
                <c:pt idx="3">
                  <c:v>30</c:v>
                </c:pt>
                <c:pt idx="4">
                  <c:v>30</c:v>
                </c:pt>
                <c:pt idx="5">
                  <c:v>27.5</c:v>
                </c:pt>
                <c:pt idx="6">
                  <c:v>30</c:v>
                </c:pt>
                <c:pt idx="7">
                  <c:v>30</c:v>
                </c:pt>
                <c:pt idx="8">
                  <c:v>27.5</c:v>
                </c:pt>
                <c:pt idx="9">
                  <c:v>32.5</c:v>
                </c:pt>
                <c:pt idx="10">
                  <c:v>37.5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1438-4E10-9C7D-1F99A1FB6048}"/>
            </c:ext>
          </c:extLst>
        </c:ser>
        <c:ser>
          <c:idx val="10"/>
          <c:order val="10"/>
          <c:tx>
            <c:strRef>
              <c:f>'BP by Liquid production'!$A$12</c:f>
              <c:strCache>
                <c:ptCount val="1"/>
                <c:pt idx="0">
                  <c:v>Oman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'BP by Liquid production'!$B$1:$AF$1</c15:sqref>
                  </c15:fullRef>
                </c:ext>
              </c:extLst>
              <c:f>'BP by Liquid production'!$B$1:$L$1</c:f>
              <c:strCache>
                <c:ptCount val="1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'BP by Liquid production'!$B$12:$AF$12</c15:sqref>
                  </c15:fullRef>
                </c:ext>
              </c:extLst>
              <c:f>'BP by Liquid production'!$B$12:$L$12</c:f>
              <c:numCache>
                <c:formatCode>_(* #,##0_);_(* \(#,##0\);_(* "-"??_);_(@_)</c:formatCode>
                <c:ptCount val="11"/>
                <c:pt idx="0">
                  <c:v>21.92</c:v>
                </c:pt>
                <c:pt idx="1">
                  <c:v>33.28</c:v>
                </c:pt>
                <c:pt idx="2">
                  <c:v>38.4</c:v>
                </c:pt>
                <c:pt idx="3">
                  <c:v>38.4</c:v>
                </c:pt>
                <c:pt idx="4">
                  <c:v>38.4</c:v>
                </c:pt>
                <c:pt idx="5">
                  <c:v>38.4</c:v>
                </c:pt>
                <c:pt idx="6">
                  <c:v>38.4</c:v>
                </c:pt>
                <c:pt idx="7">
                  <c:v>38.4</c:v>
                </c:pt>
                <c:pt idx="8">
                  <c:v>38.4</c:v>
                </c:pt>
                <c:pt idx="9">
                  <c:v>36.409999999999997</c:v>
                </c:pt>
                <c:pt idx="10">
                  <c:v>34.6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1438-4E10-9C7D-1F99A1FB6048}"/>
            </c:ext>
          </c:extLst>
        </c:ser>
        <c:ser>
          <c:idx val="11"/>
          <c:order val="11"/>
          <c:tx>
            <c:strRef>
              <c:f>'BP by Liquid production'!$A$13</c:f>
              <c:strCache>
                <c:ptCount val="1"/>
                <c:pt idx="0">
                  <c:v>Egypt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'BP by Liquid production'!$B$1:$AF$1</c15:sqref>
                  </c15:fullRef>
                </c:ext>
              </c:extLst>
              <c:f>'BP by Liquid production'!$B$1:$L$1</c:f>
              <c:strCache>
                <c:ptCount val="1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'BP by Liquid production'!$B$13:$AF$13</c15:sqref>
                  </c15:fullRef>
                </c:ext>
              </c:extLst>
              <c:f>'BP by Liquid production'!$B$13:$L$13</c:f>
              <c:numCache>
                <c:formatCode>_(* #,##0_);_(* \(#,##0\);_(* "-"??_);_(@_)</c:formatCode>
                <c:ptCount val="11"/>
                <c:pt idx="0">
                  <c:v>17.66</c:v>
                </c:pt>
                <c:pt idx="1">
                  <c:v>25.08</c:v>
                </c:pt>
                <c:pt idx="2">
                  <c:v>28.32</c:v>
                </c:pt>
                <c:pt idx="3">
                  <c:v>29.4</c:v>
                </c:pt>
                <c:pt idx="4">
                  <c:v>27.5</c:v>
                </c:pt>
                <c:pt idx="5">
                  <c:v>27.02</c:v>
                </c:pt>
                <c:pt idx="6">
                  <c:v>23.97</c:v>
                </c:pt>
                <c:pt idx="7">
                  <c:v>21.79</c:v>
                </c:pt>
                <c:pt idx="8">
                  <c:v>18.95</c:v>
                </c:pt>
                <c:pt idx="9">
                  <c:v>16.93</c:v>
                </c:pt>
                <c:pt idx="10">
                  <c:v>15.17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B-1438-4E10-9C7D-1F99A1FB6048}"/>
            </c:ext>
          </c:extLst>
        </c:ser>
        <c:ser>
          <c:idx val="12"/>
          <c:order val="12"/>
          <c:tx>
            <c:strRef>
              <c:f>'BP by Liquid production'!$A$14</c:f>
              <c:strCache>
                <c:ptCount val="1"/>
                <c:pt idx="0">
                  <c:v>Trinidad and Tobago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'BP by Liquid production'!$B$1:$AF$1</c15:sqref>
                  </c15:fullRef>
                </c:ext>
              </c:extLst>
              <c:f>'BP by Liquid production'!$B$1:$L$1</c:f>
              <c:strCache>
                <c:ptCount val="1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'BP by Liquid production'!$B$14:$AF$14</c15:sqref>
                  </c15:fullRef>
                </c:ext>
              </c:extLst>
              <c:f>'BP by Liquid production'!$B$14:$L$14</c:f>
              <c:numCache>
                <c:formatCode>_(* #,##0_);_(* \(#,##0\);_(* "-"??_);_(@_)</c:formatCode>
                <c:ptCount val="11"/>
                <c:pt idx="0">
                  <c:v>13.71</c:v>
                </c:pt>
                <c:pt idx="1">
                  <c:v>13.57</c:v>
                </c:pt>
                <c:pt idx="2">
                  <c:v>12.64</c:v>
                </c:pt>
                <c:pt idx="3">
                  <c:v>11.68</c:v>
                </c:pt>
                <c:pt idx="4">
                  <c:v>12.17</c:v>
                </c:pt>
                <c:pt idx="5">
                  <c:v>9.51</c:v>
                </c:pt>
                <c:pt idx="6">
                  <c:v>8.6</c:v>
                </c:pt>
                <c:pt idx="7">
                  <c:v>8.77</c:v>
                </c:pt>
                <c:pt idx="8">
                  <c:v>6.25</c:v>
                </c:pt>
                <c:pt idx="9">
                  <c:v>5.04</c:v>
                </c:pt>
                <c:pt idx="10">
                  <c:v>4.49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C-1438-4E10-9C7D-1F99A1FB6048}"/>
            </c:ext>
          </c:extLst>
        </c:ser>
        <c:ser>
          <c:idx val="13"/>
          <c:order val="13"/>
          <c:tx>
            <c:strRef>
              <c:f>'BP by Liquid production'!$A$15</c:f>
              <c:strCache>
                <c:ptCount val="1"/>
                <c:pt idx="0">
                  <c:v>Algeria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'BP by Liquid production'!$B$1:$AF$1</c15:sqref>
                  </c15:fullRef>
                </c:ext>
              </c:extLst>
              <c:f>'BP by Liquid production'!$B$1:$L$1</c:f>
              <c:strCache>
                <c:ptCount val="1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'BP by Liquid production'!$B$15:$AF$15</c15:sqref>
                  </c15:fullRef>
                </c:ext>
              </c:extLst>
              <c:f>'BP by Liquid production'!$B$15:$L$15</c:f>
              <c:numCache>
                <c:formatCode>_(* #,##0_);_(* \(#,##0\);_(* "-"??_);_(@_)</c:formatCode>
                <c:ptCount val="11"/>
                <c:pt idx="0">
                  <c:v>12.8</c:v>
                </c:pt>
                <c:pt idx="1">
                  <c:v>11.52</c:v>
                </c:pt>
                <c:pt idx="2">
                  <c:v>10.37</c:v>
                </c:pt>
                <c:pt idx="3">
                  <c:v>9.69</c:v>
                </c:pt>
                <c:pt idx="4">
                  <c:v>9.4700000000000006</c:v>
                </c:pt>
                <c:pt idx="5">
                  <c:v>9.6300000000000008</c:v>
                </c:pt>
                <c:pt idx="6">
                  <c:v>9.2799999999999994</c:v>
                </c:pt>
                <c:pt idx="7">
                  <c:v>8.44</c:v>
                </c:pt>
                <c:pt idx="8">
                  <c:v>3.28</c:v>
                </c:pt>
                <c:pt idx="9">
                  <c:v>3.28</c:v>
                </c:pt>
                <c:pt idx="10">
                  <c:v>2.85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D-1438-4E10-9C7D-1F99A1FB6048}"/>
            </c:ext>
          </c:extLst>
        </c:ser>
        <c:ser>
          <c:idx val="14"/>
          <c:order val="14"/>
          <c:tx>
            <c:strRef>
              <c:f>'BP by Liquid production'!$A$16</c:f>
              <c:strCache>
                <c:ptCount val="1"/>
                <c:pt idx="0">
                  <c:v>Australia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'BP by Liquid production'!$B$1:$AF$1</c15:sqref>
                  </c15:fullRef>
                </c:ext>
              </c:extLst>
              <c:f>'BP by Liquid production'!$B$1:$L$1</c:f>
              <c:strCache>
                <c:ptCount val="1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'BP by Liquid production'!$B$16:$AF$16</c15:sqref>
                  </c15:fullRef>
                </c:ext>
              </c:extLst>
              <c:f>'BP by Liquid production'!$B$16:$L$16</c:f>
              <c:numCache>
                <c:formatCode>_(* #,##0_);_(* \(#,##0\);_(* "-"??_);_(@_)</c:formatCode>
                <c:ptCount val="11"/>
                <c:pt idx="0">
                  <c:v>11.17</c:v>
                </c:pt>
                <c:pt idx="1">
                  <c:v>10.29</c:v>
                </c:pt>
                <c:pt idx="2">
                  <c:v>9.08</c:v>
                </c:pt>
                <c:pt idx="3">
                  <c:v>9.2200000000000006</c:v>
                </c:pt>
                <c:pt idx="4">
                  <c:v>7.95</c:v>
                </c:pt>
                <c:pt idx="5">
                  <c:v>6.76</c:v>
                </c:pt>
                <c:pt idx="6">
                  <c:v>5.76</c:v>
                </c:pt>
                <c:pt idx="7">
                  <c:v>5</c:v>
                </c:pt>
                <c:pt idx="8">
                  <c:v>4.29</c:v>
                </c:pt>
                <c:pt idx="9">
                  <c:v>7.69</c:v>
                </c:pt>
                <c:pt idx="10">
                  <c:v>13.35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E-1438-4E10-9C7D-1F99A1FB6048}"/>
            </c:ext>
          </c:extLst>
        </c:ser>
        <c:ser>
          <c:idx val="15"/>
          <c:order val="15"/>
          <c:tx>
            <c:strRef>
              <c:f>'BP by Liquid production'!$A$17</c:f>
              <c:strCache>
                <c:ptCount val="1"/>
                <c:pt idx="0">
                  <c:v>Indonesia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'BP by Liquid production'!$B$1:$AF$1</c15:sqref>
                  </c15:fullRef>
                </c:ext>
              </c:extLst>
              <c:f>'BP by Liquid production'!$B$1:$L$1</c:f>
              <c:strCache>
                <c:ptCount val="1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'BP by Liquid production'!$B$17:$AF$17</c15:sqref>
                  </c15:fullRef>
                </c:ext>
              </c:extLst>
              <c:f>'BP by Liquid production'!$B$17:$L$17</c:f>
              <c:numCache>
                <c:formatCode>_(* #,##0_);_(* \(#,##0\);_(* "-"??_);_(@_)</c:formatCode>
                <c:ptCount val="11"/>
                <c:pt idx="0">
                  <c:v>2.4300000000000002</c:v>
                </c:pt>
                <c:pt idx="1">
                  <c:v>2.4300000000000002</c:v>
                </c:pt>
                <c:pt idx="2">
                  <c:v>3.22</c:v>
                </c:pt>
                <c:pt idx="3">
                  <c:v>3.72</c:v>
                </c:pt>
                <c:pt idx="4">
                  <c:v>3.72</c:v>
                </c:pt>
                <c:pt idx="5">
                  <c:v>3.72</c:v>
                </c:pt>
                <c:pt idx="6">
                  <c:v>3.71</c:v>
                </c:pt>
                <c:pt idx="7">
                  <c:v>3.71</c:v>
                </c:pt>
                <c:pt idx="8">
                  <c:v>3.7</c:v>
                </c:pt>
                <c:pt idx="9">
                  <c:v>3.7</c:v>
                </c:pt>
                <c:pt idx="10">
                  <c:v>3.7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F-1438-4E10-9C7D-1F99A1FB6048}"/>
            </c:ext>
          </c:extLst>
        </c:ser>
        <c:ser>
          <c:idx val="16"/>
          <c:order val="16"/>
          <c:tx>
            <c:strRef>
              <c:f>'BP by Liquid production'!$A$18</c:f>
              <c:strCache>
                <c:ptCount val="1"/>
                <c:pt idx="0">
                  <c:v>Bolivia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'BP by Liquid production'!$B$1:$AF$1</c15:sqref>
                  </c15:fullRef>
                </c:ext>
              </c:extLst>
              <c:f>'BP by Liquid production'!$B$1:$L$1</c:f>
              <c:strCache>
                <c:ptCount val="1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'BP by Liquid production'!$B$18:$AF$18</c15:sqref>
                  </c15:fullRef>
                </c:ext>
              </c:extLst>
              <c:f>'BP by Liquid production'!$B$18:$L$18</c:f>
              <c:numCache>
                <c:formatCode>_(* #,##0_);_(* \(#,##0\);_(* "-"??_);_(@_)</c:formatCode>
                <c:ptCount val="11"/>
                <c:pt idx="0">
                  <c:v>2.38</c:v>
                </c:pt>
                <c:pt idx="1">
                  <c:v>2.31</c:v>
                </c:pt>
                <c:pt idx="2">
                  <c:v>2.23</c:v>
                </c:pt>
                <c:pt idx="3">
                  <c:v>2.15</c:v>
                </c:pt>
                <c:pt idx="4">
                  <c:v>1.99</c:v>
                </c:pt>
                <c:pt idx="5">
                  <c:v>2.0299999999999998</c:v>
                </c:pt>
                <c:pt idx="6">
                  <c:v>1.86</c:v>
                </c:pt>
                <c:pt idx="7">
                  <c:v>1.71</c:v>
                </c:pt>
                <c:pt idx="8">
                  <c:v>1.58</c:v>
                </c:pt>
                <c:pt idx="9">
                  <c:v>1.45</c:v>
                </c:pt>
                <c:pt idx="10">
                  <c:v>1.34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0-1438-4E10-9C7D-1F99A1FB6048}"/>
            </c:ext>
          </c:extLst>
        </c:ser>
        <c:ser>
          <c:idx val="17"/>
          <c:order val="17"/>
          <c:tx>
            <c:strRef>
              <c:f>'BP by Liquid production'!$A$19</c:f>
              <c:strCache>
                <c:ptCount val="1"/>
                <c:pt idx="0">
                  <c:v>Venezuela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'BP by Liquid production'!$B$1:$AF$1</c15:sqref>
                  </c15:fullRef>
                </c:ext>
              </c:extLst>
              <c:f>'BP by Liquid production'!$B$1:$L$1</c:f>
              <c:strCache>
                <c:ptCount val="1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'BP by Liquid production'!$B$19:$AF$19</c15:sqref>
                  </c15:fullRef>
                </c:ext>
              </c:extLst>
              <c:f>'BP by Liquid production'!$B$19:$L$19</c:f>
              <c:numCache>
                <c:formatCode>_(* #,##0_);_(* \(#,##0\);_(* "-"??_);_(@_)</c:formatCode>
                <c:ptCount val="11"/>
                <c:pt idx="0">
                  <c:v>1.84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1-1438-4E10-9C7D-1F99A1FB6048}"/>
            </c:ext>
          </c:extLst>
        </c:ser>
        <c:ser>
          <c:idx val="18"/>
          <c:order val="18"/>
          <c:tx>
            <c:strRef>
              <c:f>'BP by Liquid production'!$A$20</c:f>
              <c:strCache>
                <c:ptCount val="1"/>
                <c:pt idx="0">
                  <c:v>Mexico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'BP by Liquid production'!$B$1:$AF$1</c15:sqref>
                  </c15:fullRef>
                </c:ext>
              </c:extLst>
              <c:f>'BP by Liquid production'!$B$1:$L$1</c:f>
              <c:strCache>
                <c:ptCount val="1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'BP by Liquid production'!$B$20:$AF$20</c15:sqref>
                  </c15:fullRef>
                </c:ext>
              </c:extLst>
              <c:f>'BP by Liquid production'!$B$20:$L$20</c:f>
              <c:numCache>
                <c:formatCode>_(* #,##0_);_(* \(#,##0\);_(* "-"??_);_(@_)</c:formatCode>
                <c:ptCount val="11"/>
                <c:pt idx="0">
                  <c:v>1.52</c:v>
                </c:pt>
                <c:pt idx="1">
                  <c:v>9.68</c:v>
                </c:pt>
                <c:pt idx="2">
                  <c:v>13.71</c:v>
                </c:pt>
                <c:pt idx="3">
                  <c:v>15.66</c:v>
                </c:pt>
                <c:pt idx="4">
                  <c:v>13.72</c:v>
                </c:pt>
                <c:pt idx="5">
                  <c:v>12.98</c:v>
                </c:pt>
                <c:pt idx="6">
                  <c:v>12.05</c:v>
                </c:pt>
                <c:pt idx="7">
                  <c:v>11.22</c:v>
                </c:pt>
                <c:pt idx="8">
                  <c:v>10.47</c:v>
                </c:pt>
                <c:pt idx="9">
                  <c:v>9.8000000000000007</c:v>
                </c:pt>
                <c:pt idx="10">
                  <c:v>9.2100000000000009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2-1438-4E10-9C7D-1F99A1FB6048}"/>
            </c:ext>
          </c:extLst>
        </c:ser>
        <c:ser>
          <c:idx val="19"/>
          <c:order val="19"/>
          <c:tx>
            <c:strRef>
              <c:f>'BP by Liquid production'!$A$21</c:f>
              <c:strCache>
                <c:ptCount val="1"/>
                <c:pt idx="0">
                  <c:v>Vietnam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'BP by Liquid production'!$B$1:$AF$1</c15:sqref>
                  </c15:fullRef>
                </c:ext>
              </c:extLst>
              <c:f>'BP by Liquid production'!$B$1:$L$1</c:f>
              <c:strCache>
                <c:ptCount val="1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'BP by Liquid production'!$B$21:$AF$21</c15:sqref>
                  </c15:fullRef>
                </c:ext>
              </c:extLst>
              <c:f>'BP by Liquid production'!$B$21:$L$21</c:f>
              <c:numCache>
                <c:formatCode>_(* #,##0_);_(* \(#,##0\);_(* "-"??_);_(@_)</c:formatCode>
                <c:ptCount val="11"/>
                <c:pt idx="0">
                  <c:v>0.09</c:v>
                </c:pt>
                <c:pt idx="1">
                  <c:v>0.08</c:v>
                </c:pt>
                <c:pt idx="2">
                  <c:v>0.06</c:v>
                </c:pt>
                <c:pt idx="3">
                  <c:v>0.05</c:v>
                </c:pt>
                <c:pt idx="4">
                  <c:v>0.04</c:v>
                </c:pt>
                <c:pt idx="5">
                  <c:v>0.02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3-1438-4E10-9C7D-1F99A1FB6048}"/>
            </c:ext>
          </c:extLst>
        </c:ser>
        <c:ser>
          <c:idx val="20"/>
          <c:order val="20"/>
          <c:tx>
            <c:strRef>
              <c:f>'BP by Liquid production'!$A$22</c:f>
              <c:strCache>
                <c:ptCount val="1"/>
                <c:pt idx="0">
                  <c:v>India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'BP by Liquid production'!$B$1:$AF$1</c15:sqref>
                  </c15:fullRef>
                </c:ext>
              </c:extLst>
              <c:f>'BP by Liquid production'!$B$1:$L$1</c:f>
              <c:strCache>
                <c:ptCount val="1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'BP by Liquid production'!$B$22:$AF$22</c15:sqref>
                  </c15:fullRef>
                </c:ext>
              </c:extLst>
              <c:f>'BP by Liquid production'!$B$22:$L$22</c:f>
              <c:numCache>
                <c:formatCode>_(* #,##0_);_(* \(#,##0\);_(* "-"??_);_(@_)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1.43</c:v>
                </c:pt>
                <c:pt idx="3">
                  <c:v>3.99</c:v>
                </c:pt>
                <c:pt idx="4">
                  <c:v>5.59</c:v>
                </c:pt>
                <c:pt idx="5">
                  <c:v>6.06</c:v>
                </c:pt>
                <c:pt idx="6">
                  <c:v>6.01</c:v>
                </c:pt>
                <c:pt idx="7">
                  <c:v>5.18</c:v>
                </c:pt>
                <c:pt idx="8">
                  <c:v>4.1100000000000003</c:v>
                </c:pt>
                <c:pt idx="9">
                  <c:v>3.23</c:v>
                </c:pt>
                <c:pt idx="10">
                  <c:v>2.5299999999999998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4-1438-4E10-9C7D-1F99A1FB6048}"/>
            </c:ext>
          </c:extLst>
        </c:ser>
        <c:ser>
          <c:idx val="21"/>
          <c:order val="21"/>
          <c:tx>
            <c:strRef>
              <c:f>'BP by Liquid production'!$A$23</c:f>
              <c:strCache>
                <c:ptCount val="1"/>
                <c:pt idx="0">
                  <c:v>Mauritania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'BP by Liquid production'!$B$1:$AF$1</c15:sqref>
                  </c15:fullRef>
                </c:ext>
              </c:extLst>
              <c:f>'BP by Liquid production'!$B$1:$L$1</c:f>
              <c:strCache>
                <c:ptCount val="1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'BP by Liquid production'!$B$23:$AF$23</c15:sqref>
                  </c15:fullRef>
                </c:ext>
              </c:extLst>
              <c:f>'BP by Liquid production'!$B$23:$L$23</c:f>
              <c:numCache>
                <c:formatCode>_(* #,##0_);_(* \(#,##0\);_(* "-"??_);_(@_)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1.94</c:v>
                </c:pt>
                <c:pt idx="4">
                  <c:v>2.33</c:v>
                </c:pt>
                <c:pt idx="5">
                  <c:v>2.33</c:v>
                </c:pt>
                <c:pt idx="6">
                  <c:v>2.33</c:v>
                </c:pt>
                <c:pt idx="7">
                  <c:v>3.79</c:v>
                </c:pt>
                <c:pt idx="8">
                  <c:v>7.19</c:v>
                </c:pt>
                <c:pt idx="9">
                  <c:v>9.1300000000000008</c:v>
                </c:pt>
                <c:pt idx="10">
                  <c:v>9.1300000000000008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5-1438-4E10-9C7D-1F99A1FB6048}"/>
            </c:ext>
          </c:extLst>
        </c:ser>
        <c:ser>
          <c:idx val="22"/>
          <c:order val="22"/>
          <c:tx>
            <c:strRef>
              <c:f>'BP by Liquid production'!$A$24</c:f>
              <c:strCache>
                <c:ptCount val="1"/>
                <c:pt idx="0">
                  <c:v>Senegal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'BP by Liquid production'!$B$1:$AF$1</c15:sqref>
                  </c15:fullRef>
                </c:ext>
              </c:extLst>
              <c:f>'BP by Liquid production'!$B$1:$L$1</c:f>
              <c:strCache>
                <c:ptCount val="1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'BP by Liquid production'!$B$24:$AF$24</c15:sqref>
                  </c15:fullRef>
                </c:ext>
              </c:extLst>
              <c:f>'BP by Liquid production'!$B$24:$L$24</c:f>
              <c:numCache>
                <c:formatCode>_(* #,##0_);_(* \(#,##0\);_(* "-"??_);_(@_)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1.75</c:v>
                </c:pt>
                <c:pt idx="4">
                  <c:v>2.1</c:v>
                </c:pt>
                <c:pt idx="5">
                  <c:v>2.1</c:v>
                </c:pt>
                <c:pt idx="6">
                  <c:v>2.1</c:v>
                </c:pt>
                <c:pt idx="7">
                  <c:v>3.41</c:v>
                </c:pt>
                <c:pt idx="8">
                  <c:v>6.47</c:v>
                </c:pt>
                <c:pt idx="9">
                  <c:v>8.2200000000000006</c:v>
                </c:pt>
                <c:pt idx="10">
                  <c:v>8.2200000000000006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6-1438-4E10-9C7D-1F99A1FB60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9795320"/>
        <c:axId val="389795712"/>
      </c:lineChart>
      <c:catAx>
        <c:axId val="389795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795712"/>
        <c:crosses val="autoZero"/>
        <c:auto val="1"/>
        <c:lblAlgn val="ctr"/>
        <c:lblOffset val="100"/>
        <c:noMultiLvlLbl val="0"/>
      </c:catAx>
      <c:valAx>
        <c:axId val="38979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'BP by Liquid production'!$A$28</c:f>
              <c:strCache>
                <c:ptCount val="1"/>
                <c:pt idx="0">
                  <c:v>Metric: Kboed</c:v>
                </c:pt>
              </c:strCache>
            </c:strRef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795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6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92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BPs Gas Production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92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'BP by Gas production'!$A$2</c:f>
              <c:strCache>
                <c:ptCount val="1"/>
                <c:pt idx="0">
                  <c:v>United States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'BP by Gas production'!$B$1:$AF$1</c15:sqref>
                  </c15:fullRef>
                </c:ext>
              </c:extLst>
              <c:f>'BP by Gas production'!$B$1:$L$1</c:f>
              <c:strCache>
                <c:ptCount val="1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'BP by Gas production'!$B$2:$AF$2</c15:sqref>
                  </c15:fullRef>
                </c:ext>
              </c:extLst>
              <c:f>'BP by Gas production'!$B$2:$L$2</c:f>
              <c:numCache>
                <c:formatCode>_(* #,##0_);_(* \(#,##0\);_(* "-"??_);_(@_)</c:formatCode>
                <c:ptCount val="11"/>
                <c:pt idx="0">
                  <c:v>371.63632000000001</c:v>
                </c:pt>
                <c:pt idx="1">
                  <c:v>371.45328000000001</c:v>
                </c:pt>
                <c:pt idx="2">
                  <c:v>389.29263999999995</c:v>
                </c:pt>
                <c:pt idx="3">
                  <c:v>432.42143999999996</c:v>
                </c:pt>
                <c:pt idx="4">
                  <c:v>477.25567999999993</c:v>
                </c:pt>
                <c:pt idx="5">
                  <c:v>526.91408000000001</c:v>
                </c:pt>
                <c:pt idx="6">
                  <c:v>575.45839999999998</c:v>
                </c:pt>
                <c:pt idx="7">
                  <c:v>607.05215999999996</c:v>
                </c:pt>
                <c:pt idx="8">
                  <c:v>635.73311999999999</c:v>
                </c:pt>
                <c:pt idx="9">
                  <c:v>647.38959999999997</c:v>
                </c:pt>
                <c:pt idx="10">
                  <c:v>654.25184000000002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5D6-44C9-A438-46A9F28DAE20}"/>
            </c:ext>
          </c:extLst>
        </c:ser>
        <c:ser>
          <c:idx val="1"/>
          <c:order val="1"/>
          <c:tx>
            <c:strRef>
              <c:f>'BP by Gas production'!$A$3</c:f>
              <c:strCache>
                <c:ptCount val="1"/>
                <c:pt idx="0">
                  <c:v>Trinidad and Tobago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'BP by Gas production'!$B$1:$AF$1</c15:sqref>
                  </c15:fullRef>
                </c:ext>
              </c:extLst>
              <c:f>'BP by Gas production'!$B$1:$L$1</c:f>
              <c:strCache>
                <c:ptCount val="1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'BP by Gas production'!$B$3:$AF$3</c15:sqref>
                  </c15:fullRef>
                </c:ext>
              </c:extLst>
              <c:f>'BP by Gas production'!$B$3:$L$3</c:f>
              <c:numCache>
                <c:formatCode>_(* #,##0_);_(* \(#,##0\);_(* "-"??_);_(@_)</c:formatCode>
                <c:ptCount val="11"/>
                <c:pt idx="0">
                  <c:v>260.98687999999999</c:v>
                </c:pt>
                <c:pt idx="1">
                  <c:v>272.81407999999999</c:v>
                </c:pt>
                <c:pt idx="2">
                  <c:v>259.18464</c:v>
                </c:pt>
                <c:pt idx="3">
                  <c:v>251.32799999999997</c:v>
                </c:pt>
                <c:pt idx="4">
                  <c:v>268.57599999999996</c:v>
                </c:pt>
                <c:pt idx="5">
                  <c:v>271.65600000000001</c:v>
                </c:pt>
                <c:pt idx="6">
                  <c:v>258.71999999999997</c:v>
                </c:pt>
                <c:pt idx="7">
                  <c:v>224.22399999999999</c:v>
                </c:pt>
                <c:pt idx="8">
                  <c:v>141.06399999999999</c:v>
                </c:pt>
                <c:pt idx="9">
                  <c:v>136.75199999999998</c:v>
                </c:pt>
                <c:pt idx="10">
                  <c:v>111.496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5D6-44C9-A438-46A9F28DAE20}"/>
            </c:ext>
          </c:extLst>
        </c:ser>
        <c:ser>
          <c:idx val="2"/>
          <c:order val="2"/>
          <c:tx>
            <c:strRef>
              <c:f>'BP by Gas production'!$A$4</c:f>
              <c:strCache>
                <c:ptCount val="1"/>
                <c:pt idx="0">
                  <c:v>Egypt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'BP by Gas production'!$B$1:$AF$1</c15:sqref>
                  </c15:fullRef>
                </c:ext>
              </c:extLst>
              <c:f>'BP by Gas production'!$B$1:$L$1</c:f>
              <c:strCache>
                <c:ptCount val="1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'BP by Gas production'!$B$4:$AF$4</c15:sqref>
                  </c15:fullRef>
                </c:ext>
              </c:extLst>
              <c:f>'BP by Gas production'!$B$4:$L$4</c:f>
              <c:numCache>
                <c:formatCode>_(* #,##0_);_(* \(#,##0\);_(* "-"??_);_(@_)</c:formatCode>
                <c:ptCount val="11"/>
                <c:pt idx="0">
                  <c:v>260.84607999999997</c:v>
                </c:pt>
                <c:pt idx="1">
                  <c:v>326.20895999999999</c:v>
                </c:pt>
                <c:pt idx="2">
                  <c:v>361.20832000000001</c:v>
                </c:pt>
                <c:pt idx="3">
                  <c:v>378.32959999999997</c:v>
                </c:pt>
                <c:pt idx="4">
                  <c:v>355.72591999999997</c:v>
                </c:pt>
                <c:pt idx="5">
                  <c:v>356.84528</c:v>
                </c:pt>
                <c:pt idx="6">
                  <c:v>356.51263999999998</c:v>
                </c:pt>
                <c:pt idx="7">
                  <c:v>338.46031999999997</c:v>
                </c:pt>
                <c:pt idx="8">
                  <c:v>325.35183999999998</c:v>
                </c:pt>
                <c:pt idx="9">
                  <c:v>319.77264000000002</c:v>
                </c:pt>
                <c:pt idx="10">
                  <c:v>305.70848000000001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5D6-44C9-A438-46A9F28DAE20}"/>
            </c:ext>
          </c:extLst>
        </c:ser>
        <c:ser>
          <c:idx val="3"/>
          <c:order val="3"/>
          <c:tx>
            <c:strRef>
              <c:f>'BP by Gas production'!$A$5</c:f>
              <c:strCache>
                <c:ptCount val="1"/>
                <c:pt idx="0">
                  <c:v>Russian Federation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'BP by Gas production'!$B$1:$AF$1</c15:sqref>
                  </c15:fullRef>
                </c:ext>
              </c:extLst>
              <c:f>'BP by Gas production'!$B$1:$L$1</c:f>
              <c:strCache>
                <c:ptCount val="1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'BP by Gas production'!$B$5:$AF$5</c15:sqref>
                  </c15:fullRef>
                </c:ext>
              </c:extLst>
              <c:f>'BP by Gas production'!$B$5:$L$5</c:f>
              <c:numCache>
                <c:formatCode>_(* #,##0_);_(* \(#,##0\);_(* "-"??_);_(@_)</c:formatCode>
                <c:ptCount val="11"/>
                <c:pt idx="0">
                  <c:v>158.39999999999998</c:v>
                </c:pt>
                <c:pt idx="1">
                  <c:v>195.65039999999999</c:v>
                </c:pt>
                <c:pt idx="2">
                  <c:v>293.22655999999995</c:v>
                </c:pt>
                <c:pt idx="3">
                  <c:v>305.64159999999998</c:v>
                </c:pt>
                <c:pt idx="4">
                  <c:v>314.83407999999997</c:v>
                </c:pt>
                <c:pt idx="5">
                  <c:v>316.54831999999999</c:v>
                </c:pt>
                <c:pt idx="6">
                  <c:v>316.12592000000001</c:v>
                </c:pt>
                <c:pt idx="7">
                  <c:v>316.30543999999998</c:v>
                </c:pt>
                <c:pt idx="8">
                  <c:v>329.70959999999997</c:v>
                </c:pt>
                <c:pt idx="9">
                  <c:v>355.77695999999997</c:v>
                </c:pt>
                <c:pt idx="10">
                  <c:v>389.20992000000001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15D6-44C9-A438-46A9F28DAE20}"/>
            </c:ext>
          </c:extLst>
        </c:ser>
        <c:ser>
          <c:idx val="4"/>
          <c:order val="4"/>
          <c:tx>
            <c:strRef>
              <c:f>'BP by Gas production'!$A$6</c:f>
              <c:strCache>
                <c:ptCount val="1"/>
                <c:pt idx="0">
                  <c:v>Oman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'BP by Gas production'!$B$1:$AF$1</c15:sqref>
                  </c15:fullRef>
                </c:ext>
              </c:extLst>
              <c:f>'BP by Gas production'!$B$1:$L$1</c:f>
              <c:strCache>
                <c:ptCount val="1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'BP by Gas production'!$B$6:$AF$6</c15:sqref>
                  </c15:fullRef>
                </c:ext>
              </c:extLst>
              <c:f>'BP by Gas production'!$B$6:$L$6</c:f>
              <c:numCache>
                <c:formatCode>_(* #,##0_);_(* \(#,##0\);_(* "-"??_);_(@_)</c:formatCode>
                <c:ptCount val="11"/>
                <c:pt idx="0">
                  <c:v>108.24</c:v>
                </c:pt>
                <c:pt idx="1">
                  <c:v>144.672</c:v>
                </c:pt>
                <c:pt idx="2">
                  <c:v>158.39999999999998</c:v>
                </c:pt>
                <c:pt idx="3">
                  <c:v>158.39999999999998</c:v>
                </c:pt>
                <c:pt idx="4">
                  <c:v>158.39999999999998</c:v>
                </c:pt>
                <c:pt idx="5">
                  <c:v>158.39999999999998</c:v>
                </c:pt>
                <c:pt idx="6">
                  <c:v>158.39999999999998</c:v>
                </c:pt>
                <c:pt idx="7">
                  <c:v>158.39999999999998</c:v>
                </c:pt>
                <c:pt idx="8">
                  <c:v>158.39999999999998</c:v>
                </c:pt>
                <c:pt idx="9">
                  <c:v>158.39999999999998</c:v>
                </c:pt>
                <c:pt idx="10">
                  <c:v>158.39999999999998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15D6-44C9-A438-46A9F28DAE20}"/>
            </c:ext>
          </c:extLst>
        </c:ser>
        <c:ser>
          <c:idx val="5"/>
          <c:order val="5"/>
          <c:tx>
            <c:strRef>
              <c:f>'BP by Gas production'!$A$7</c:f>
              <c:strCache>
                <c:ptCount val="1"/>
                <c:pt idx="0">
                  <c:v>Azerbaijan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'BP by Gas production'!$B$1:$AF$1</c15:sqref>
                  </c15:fullRef>
                </c:ext>
              </c:extLst>
              <c:f>'BP by Gas production'!$B$1:$L$1</c:f>
              <c:strCache>
                <c:ptCount val="1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'BP by Gas production'!$B$7:$AF$7</c15:sqref>
                  </c15:fullRef>
                </c:ext>
              </c:extLst>
              <c:f>'BP by Gas production'!$B$7:$L$7</c:f>
              <c:numCache>
                <c:formatCode>_(* #,##0_);_(* \(#,##0\);_(* "-"??_);_(@_)</c:formatCode>
                <c:ptCount val="11"/>
                <c:pt idx="0">
                  <c:v>93.260639999999995</c:v>
                </c:pt>
                <c:pt idx="1">
                  <c:v>105.69327999999999</c:v>
                </c:pt>
                <c:pt idx="2">
                  <c:v>114.47215999999999</c:v>
                </c:pt>
                <c:pt idx="3">
                  <c:v>131.10592</c:v>
                </c:pt>
                <c:pt idx="4">
                  <c:v>130.39839999999998</c:v>
                </c:pt>
                <c:pt idx="5">
                  <c:v>128.31455999999997</c:v>
                </c:pt>
                <c:pt idx="6">
                  <c:v>126.30815999999999</c:v>
                </c:pt>
                <c:pt idx="7">
                  <c:v>123.30383999999999</c:v>
                </c:pt>
                <c:pt idx="8">
                  <c:v>120.76944</c:v>
                </c:pt>
                <c:pt idx="9">
                  <c:v>118.43744000000001</c:v>
                </c:pt>
                <c:pt idx="10">
                  <c:v>126.44015999999999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15D6-44C9-A438-46A9F28DAE20}"/>
            </c:ext>
          </c:extLst>
        </c:ser>
        <c:ser>
          <c:idx val="6"/>
          <c:order val="6"/>
          <c:tx>
            <c:strRef>
              <c:f>'BP by Gas production'!$A$8</c:f>
              <c:strCache>
                <c:ptCount val="1"/>
                <c:pt idx="0">
                  <c:v>Indonesia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'BP by Gas production'!$B$1:$AF$1</c15:sqref>
                  </c15:fullRef>
                </c:ext>
              </c:extLst>
              <c:f>'BP by Gas production'!$B$1:$L$1</c:f>
              <c:strCache>
                <c:ptCount val="1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'BP by Gas production'!$B$8:$AF$8</c15:sqref>
                  </c15:fullRef>
                </c:ext>
              </c:extLst>
              <c:f>'BP by Gas production'!$B$8:$L$8</c:f>
              <c:numCache>
                <c:formatCode>_(* #,##0_);_(* \(#,##0\);_(* "-"??_);_(@_)</c:formatCode>
                <c:ptCount val="11"/>
                <c:pt idx="0">
                  <c:v>74.433920000000001</c:v>
                </c:pt>
                <c:pt idx="1">
                  <c:v>81.590079999999986</c:v>
                </c:pt>
                <c:pt idx="2">
                  <c:v>108.64832</c:v>
                </c:pt>
                <c:pt idx="3">
                  <c:v>125.47567999999998</c:v>
                </c:pt>
                <c:pt idx="4">
                  <c:v>125.47567999999998</c:v>
                </c:pt>
                <c:pt idx="5">
                  <c:v>125.47567999999998</c:v>
                </c:pt>
                <c:pt idx="6">
                  <c:v>127.42927999999999</c:v>
                </c:pt>
                <c:pt idx="7">
                  <c:v>127.42927999999999</c:v>
                </c:pt>
                <c:pt idx="8">
                  <c:v>127.42927999999999</c:v>
                </c:pt>
                <c:pt idx="9">
                  <c:v>125.66047999999999</c:v>
                </c:pt>
                <c:pt idx="10">
                  <c:v>125.66047999999999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15D6-44C9-A438-46A9F28DAE20}"/>
            </c:ext>
          </c:extLst>
        </c:ser>
        <c:ser>
          <c:idx val="7"/>
          <c:order val="7"/>
          <c:tx>
            <c:strRef>
              <c:f>'BP by Gas production'!$A$9</c:f>
              <c:strCache>
                <c:ptCount val="1"/>
                <c:pt idx="0">
                  <c:v>Australia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'BP by Gas production'!$B$1:$AF$1</c15:sqref>
                  </c15:fullRef>
                </c:ext>
              </c:extLst>
              <c:f>'BP by Gas production'!$B$1:$L$1</c:f>
              <c:strCache>
                <c:ptCount val="1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'BP by Gas production'!$B$9:$AF$9</c15:sqref>
                  </c15:fullRef>
                </c:ext>
              </c:extLst>
              <c:f>'BP by Gas production'!$B$9:$L$9</c:f>
              <c:numCache>
                <c:formatCode>_(* #,##0_);_(* \(#,##0\);_(* "-"??_);_(@_)</c:formatCode>
                <c:ptCount val="11"/>
                <c:pt idx="0">
                  <c:v>71.881919999999994</c:v>
                </c:pt>
                <c:pt idx="1">
                  <c:v>68.412959999999998</c:v>
                </c:pt>
                <c:pt idx="2">
                  <c:v>70.811839999999989</c:v>
                </c:pt>
                <c:pt idx="3">
                  <c:v>65.192160000000001</c:v>
                </c:pt>
                <c:pt idx="4">
                  <c:v>60.024799999999999</c:v>
                </c:pt>
                <c:pt idx="5">
                  <c:v>55.272799999999997</c:v>
                </c:pt>
                <c:pt idx="6">
                  <c:v>46.882879999999993</c:v>
                </c:pt>
                <c:pt idx="7">
                  <c:v>39.784799999999997</c:v>
                </c:pt>
                <c:pt idx="8">
                  <c:v>33.781439999999996</c:v>
                </c:pt>
                <c:pt idx="9">
                  <c:v>47.282399999999996</c:v>
                </c:pt>
                <c:pt idx="10">
                  <c:v>67.015519999999995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15D6-44C9-A438-46A9F28DAE20}"/>
            </c:ext>
          </c:extLst>
        </c:ser>
        <c:ser>
          <c:idx val="8"/>
          <c:order val="8"/>
          <c:tx>
            <c:strRef>
              <c:f>'BP by Gas production'!$A$10</c:f>
              <c:strCache>
                <c:ptCount val="1"/>
                <c:pt idx="0">
                  <c:v>United Kingdom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'BP by Gas production'!$B$1:$AF$1</c15:sqref>
                  </c15:fullRef>
                </c:ext>
              </c:extLst>
              <c:f>'BP by Gas production'!$B$1:$L$1</c:f>
              <c:strCache>
                <c:ptCount val="1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'BP by Gas production'!$B$10:$AF$10</c15:sqref>
                  </c15:fullRef>
                </c:ext>
              </c:extLst>
              <c:f>'BP by Gas production'!$B$10:$L$10</c:f>
              <c:numCache>
                <c:formatCode>_(* #,##0_);_(* \(#,##0\);_(* "-"??_);_(@_)</c:formatCode>
                <c:ptCount val="11"/>
                <c:pt idx="0">
                  <c:v>41.824639999999995</c:v>
                </c:pt>
                <c:pt idx="1">
                  <c:v>51.553919999999998</c:v>
                </c:pt>
                <c:pt idx="2">
                  <c:v>51.047040000000003</c:v>
                </c:pt>
                <c:pt idx="3">
                  <c:v>54.130559999999996</c:v>
                </c:pt>
                <c:pt idx="4">
                  <c:v>46.65936</c:v>
                </c:pt>
                <c:pt idx="5">
                  <c:v>41.979520000000001</c:v>
                </c:pt>
                <c:pt idx="6">
                  <c:v>41.062559999999998</c:v>
                </c:pt>
                <c:pt idx="7">
                  <c:v>40.138559999999998</c:v>
                </c:pt>
                <c:pt idx="8">
                  <c:v>35.092639999999996</c:v>
                </c:pt>
                <c:pt idx="9">
                  <c:v>30.011520000000001</c:v>
                </c:pt>
                <c:pt idx="10">
                  <c:v>25.421439999999997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15D6-44C9-A438-46A9F28DAE20}"/>
            </c:ext>
          </c:extLst>
        </c:ser>
        <c:ser>
          <c:idx val="9"/>
          <c:order val="9"/>
          <c:tx>
            <c:strRef>
              <c:f>'BP by Gas production'!$A$11</c:f>
              <c:strCache>
                <c:ptCount val="1"/>
                <c:pt idx="0">
                  <c:v>Argentina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'BP by Gas production'!$B$1:$AF$1</c15:sqref>
                  </c15:fullRef>
                </c:ext>
              </c:extLst>
              <c:f>'BP by Gas production'!$B$1:$L$1</c:f>
              <c:strCache>
                <c:ptCount val="1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'BP by Gas production'!$B$11:$AF$11</c15:sqref>
                  </c15:fullRef>
                </c:ext>
              </c:extLst>
              <c:f>'BP by Gas production'!$B$11:$L$11</c:f>
              <c:numCache>
                <c:formatCode>_(* #,##0_);_(* \(#,##0\);_(* "-"??_);_(@_)</c:formatCode>
                <c:ptCount val="11"/>
                <c:pt idx="0">
                  <c:v>39.874559999999995</c:v>
                </c:pt>
                <c:pt idx="1">
                  <c:v>38.614399999999996</c:v>
                </c:pt>
                <c:pt idx="2">
                  <c:v>38.322240000000001</c:v>
                </c:pt>
                <c:pt idx="3">
                  <c:v>40.545119999999997</c:v>
                </c:pt>
                <c:pt idx="4">
                  <c:v>42.90352</c:v>
                </c:pt>
                <c:pt idx="5">
                  <c:v>44.547359999999998</c:v>
                </c:pt>
                <c:pt idx="6">
                  <c:v>45.784639999999996</c:v>
                </c:pt>
                <c:pt idx="7">
                  <c:v>45.606879999999997</c:v>
                </c:pt>
                <c:pt idx="8">
                  <c:v>46.719199999999994</c:v>
                </c:pt>
                <c:pt idx="9">
                  <c:v>47.764639999999993</c:v>
                </c:pt>
                <c:pt idx="10">
                  <c:v>47.967040000000004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15D6-44C9-A438-46A9F28DAE20}"/>
            </c:ext>
          </c:extLst>
        </c:ser>
        <c:ser>
          <c:idx val="10"/>
          <c:order val="10"/>
          <c:tx>
            <c:strRef>
              <c:f>'BP by Gas production'!$A$12</c:f>
              <c:strCache>
                <c:ptCount val="1"/>
                <c:pt idx="0">
                  <c:v>Algeria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'BP by Gas production'!$B$1:$AF$1</c15:sqref>
                  </c15:fullRef>
                </c:ext>
              </c:extLst>
              <c:f>'BP by Gas production'!$B$1:$L$1</c:f>
              <c:strCache>
                <c:ptCount val="1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'BP by Gas production'!$B$12:$AF$12</c15:sqref>
                  </c15:fullRef>
                </c:ext>
              </c:extLst>
              <c:f>'BP by Gas production'!$B$12:$L$12</c:f>
              <c:numCache>
                <c:formatCode>_(* #,##0_);_(* \(#,##0\);_(* "-"??_);_(@_)</c:formatCode>
                <c:ptCount val="11"/>
                <c:pt idx="0">
                  <c:v>34.772319999999993</c:v>
                </c:pt>
                <c:pt idx="1">
                  <c:v>31.526879999999998</c:v>
                </c:pt>
                <c:pt idx="2">
                  <c:v>28.767199999999995</c:v>
                </c:pt>
                <c:pt idx="3">
                  <c:v>26.211680000000001</c:v>
                </c:pt>
                <c:pt idx="4">
                  <c:v>24.141919999999995</c:v>
                </c:pt>
                <c:pt idx="5">
                  <c:v>22.383679999999998</c:v>
                </c:pt>
                <c:pt idx="6">
                  <c:v>20.706399999999999</c:v>
                </c:pt>
                <c:pt idx="7">
                  <c:v>18.724639999999997</c:v>
                </c:pt>
                <c:pt idx="8">
                  <c:v>1.17744</c:v>
                </c:pt>
                <c:pt idx="9">
                  <c:v>1.1545599999999998</c:v>
                </c:pt>
                <c:pt idx="10">
                  <c:v>0.98912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15D6-44C9-A438-46A9F28DAE20}"/>
            </c:ext>
          </c:extLst>
        </c:ser>
        <c:ser>
          <c:idx val="11"/>
          <c:order val="11"/>
          <c:tx>
            <c:strRef>
              <c:f>'BP by Gas production'!$A$13</c:f>
              <c:strCache>
                <c:ptCount val="1"/>
                <c:pt idx="0">
                  <c:v>Angola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'BP by Gas production'!$B$1:$AF$1</c15:sqref>
                  </c15:fullRef>
                </c:ext>
              </c:extLst>
              <c:f>'BP by Gas production'!$B$1:$L$1</c:f>
              <c:strCache>
                <c:ptCount val="1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'BP by Gas production'!$B$13:$AF$13</c15:sqref>
                  </c15:fullRef>
                </c:ext>
              </c:extLst>
              <c:f>'BP by Gas production'!$B$13:$L$13</c:f>
              <c:numCache>
                <c:formatCode>_(* #,##0_);_(* \(#,##0\);_(* "-"??_);_(@_)</c:formatCode>
                <c:ptCount val="11"/>
                <c:pt idx="0">
                  <c:v>21.91376</c:v>
                </c:pt>
                <c:pt idx="1">
                  <c:v>19.534239999999997</c:v>
                </c:pt>
                <c:pt idx="2">
                  <c:v>17.74784</c:v>
                </c:pt>
                <c:pt idx="3">
                  <c:v>15.963199999999999</c:v>
                </c:pt>
                <c:pt idx="4">
                  <c:v>18.925280000000001</c:v>
                </c:pt>
                <c:pt idx="5">
                  <c:v>21.788799999999998</c:v>
                </c:pt>
                <c:pt idx="6">
                  <c:v>21.1112</c:v>
                </c:pt>
                <c:pt idx="7">
                  <c:v>22.089759999999998</c:v>
                </c:pt>
                <c:pt idx="8">
                  <c:v>20.570879999999999</c:v>
                </c:pt>
                <c:pt idx="9">
                  <c:v>19.708479999999998</c:v>
                </c:pt>
                <c:pt idx="10">
                  <c:v>17.42576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B-15D6-44C9-A438-46A9F28DAE20}"/>
            </c:ext>
          </c:extLst>
        </c:ser>
        <c:ser>
          <c:idx val="12"/>
          <c:order val="12"/>
          <c:tx>
            <c:strRef>
              <c:f>'BP by Gas production'!$A$14</c:f>
              <c:strCache>
                <c:ptCount val="1"/>
                <c:pt idx="0">
                  <c:v>Bolivia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'BP by Gas production'!$B$1:$AF$1</c15:sqref>
                  </c15:fullRef>
                </c:ext>
              </c:extLst>
              <c:f>'BP by Gas production'!$B$1:$L$1</c:f>
              <c:strCache>
                <c:ptCount val="1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'BP by Gas production'!$B$14:$AF$14</c15:sqref>
                  </c15:fullRef>
                </c:ext>
              </c:extLst>
              <c:f>'BP by Gas production'!$B$14:$L$14</c:f>
              <c:numCache>
                <c:formatCode>_(* #,##0_);_(* \(#,##0\);_(* "-"??_);_(@_)</c:formatCode>
                <c:ptCount val="11"/>
                <c:pt idx="0">
                  <c:v>9.9439999999999991</c:v>
                </c:pt>
                <c:pt idx="1">
                  <c:v>9.1590399999999992</c:v>
                </c:pt>
                <c:pt idx="2">
                  <c:v>8.4356799999999996</c:v>
                </c:pt>
                <c:pt idx="3">
                  <c:v>7.7686399999999995</c:v>
                </c:pt>
                <c:pt idx="4">
                  <c:v>7.154399999999999</c:v>
                </c:pt>
                <c:pt idx="5">
                  <c:v>6.5894399999999989</c:v>
                </c:pt>
                <c:pt idx="6">
                  <c:v>6.0702400000000001</c:v>
                </c:pt>
                <c:pt idx="7">
                  <c:v>5.5897600000000001</c:v>
                </c:pt>
                <c:pt idx="8">
                  <c:v>5.1462399999999997</c:v>
                </c:pt>
                <c:pt idx="9">
                  <c:v>4.7414399999999999</c:v>
                </c:pt>
                <c:pt idx="10">
                  <c:v>4.3665599999999998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C-15D6-44C9-A438-46A9F28DAE20}"/>
            </c:ext>
          </c:extLst>
        </c:ser>
        <c:ser>
          <c:idx val="13"/>
          <c:order val="13"/>
          <c:tx>
            <c:strRef>
              <c:f>'BP by Gas production'!$A$15</c:f>
              <c:strCache>
                <c:ptCount val="1"/>
                <c:pt idx="0">
                  <c:v>Norway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'BP by Gas production'!$B$1:$AF$1</c15:sqref>
                  </c15:fullRef>
                </c:ext>
              </c:extLst>
              <c:f>'BP by Gas production'!$B$1:$L$1</c:f>
              <c:strCache>
                <c:ptCount val="1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'BP by Gas production'!$B$15:$AF$15</c15:sqref>
                  </c15:fullRef>
                </c:ext>
              </c:extLst>
              <c:f>'BP by Gas production'!$B$15:$L$15</c:f>
              <c:numCache>
                <c:formatCode>_(* #,##0_);_(* \(#,##0\);_(* "-"??_);_(@_)</c:formatCode>
                <c:ptCount val="11"/>
                <c:pt idx="0">
                  <c:v>9.4001599999999996</c:v>
                </c:pt>
                <c:pt idx="1">
                  <c:v>10.53712</c:v>
                </c:pt>
                <c:pt idx="2">
                  <c:v>11.219999999999999</c:v>
                </c:pt>
                <c:pt idx="3">
                  <c:v>9.8876799999999996</c:v>
                </c:pt>
                <c:pt idx="4">
                  <c:v>9.94224</c:v>
                </c:pt>
                <c:pt idx="5">
                  <c:v>16.732319999999998</c:v>
                </c:pt>
                <c:pt idx="6">
                  <c:v>20.929919999999999</c:v>
                </c:pt>
                <c:pt idx="7">
                  <c:v>29.99568</c:v>
                </c:pt>
                <c:pt idx="8">
                  <c:v>35.742080000000001</c:v>
                </c:pt>
                <c:pt idx="9">
                  <c:v>29.842559999999999</c:v>
                </c:pt>
                <c:pt idx="10">
                  <c:v>27.570399999999999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D-15D6-44C9-A438-46A9F28DAE20}"/>
            </c:ext>
          </c:extLst>
        </c:ser>
        <c:ser>
          <c:idx val="14"/>
          <c:order val="14"/>
          <c:tx>
            <c:strRef>
              <c:f>'BP by Gas production'!$A$16</c:f>
              <c:strCache>
                <c:ptCount val="1"/>
                <c:pt idx="0">
                  <c:v>Vietnam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'BP by Gas production'!$B$1:$AF$1</c15:sqref>
                  </c15:fullRef>
                </c:ext>
              </c:extLst>
              <c:f>'BP by Gas production'!$B$1:$L$1</c:f>
              <c:strCache>
                <c:ptCount val="1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'BP by Gas production'!$B$16:$AF$16</c15:sqref>
                  </c15:fullRef>
                </c:ext>
              </c:extLst>
              <c:f>'BP by Gas production'!$B$16:$L$16</c:f>
              <c:numCache>
                <c:formatCode>_(* #,##0_);_(* \(#,##0\);_(* "-"??_);_(@_)</c:formatCode>
                <c:ptCount val="11"/>
                <c:pt idx="0">
                  <c:v>3.5886399999999998</c:v>
                </c:pt>
                <c:pt idx="1">
                  <c:v>3.04128</c:v>
                </c:pt>
                <c:pt idx="2">
                  <c:v>2.3724799999999999</c:v>
                </c:pt>
                <c:pt idx="3">
                  <c:v>1.8251199999999999</c:v>
                </c:pt>
                <c:pt idx="4">
                  <c:v>1.3375999999999999</c:v>
                </c:pt>
                <c:pt idx="5">
                  <c:v>2.07856</c:v>
                </c:pt>
                <c:pt idx="6">
                  <c:v>2.5467200000000001</c:v>
                </c:pt>
                <c:pt idx="7">
                  <c:v>2.4252799999999999</c:v>
                </c:pt>
                <c:pt idx="8">
                  <c:v>2.3038399999999997</c:v>
                </c:pt>
                <c:pt idx="9">
                  <c:v>1.9993599999999998</c:v>
                </c:pt>
                <c:pt idx="10">
                  <c:v>1.66672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E-15D6-44C9-A438-46A9F28DAE20}"/>
            </c:ext>
          </c:extLst>
        </c:ser>
        <c:ser>
          <c:idx val="15"/>
          <c:order val="15"/>
          <c:tx>
            <c:strRef>
              <c:f>'BP by Gas production'!$A$17</c:f>
              <c:strCache>
                <c:ptCount val="1"/>
                <c:pt idx="0">
                  <c:v>Canada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'BP by Gas production'!$B$1:$AF$1</c15:sqref>
                  </c15:fullRef>
                </c:ext>
              </c:extLst>
              <c:f>'BP by Gas production'!$B$1:$L$1</c:f>
              <c:strCache>
                <c:ptCount val="1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'BP by Gas production'!$B$17:$AF$17</c15:sqref>
                  </c15:fullRef>
                </c:ext>
              </c:extLst>
              <c:f>'BP by Gas production'!$B$17:$L$17</c:f>
              <c:numCache>
                <c:formatCode>_(* #,##0_);_(* \(#,##0\);_(* "-"??_);_(@_)</c:formatCode>
                <c:ptCount val="11"/>
                <c:pt idx="0">
                  <c:v>1.232</c:v>
                </c:pt>
                <c:pt idx="1">
                  <c:v>1.1316799999999998</c:v>
                </c:pt>
                <c:pt idx="2">
                  <c:v>1.04192</c:v>
                </c:pt>
                <c:pt idx="3">
                  <c:v>0.96271999999999991</c:v>
                </c:pt>
                <c:pt idx="4">
                  <c:v>0.88527999999999996</c:v>
                </c:pt>
                <c:pt idx="5">
                  <c:v>0.81487999999999994</c:v>
                </c:pt>
                <c:pt idx="6">
                  <c:v>0.74975999999999987</c:v>
                </c:pt>
                <c:pt idx="7">
                  <c:v>0.68991999999999998</c:v>
                </c:pt>
                <c:pt idx="8">
                  <c:v>0.63535999999999992</c:v>
                </c:pt>
                <c:pt idx="9">
                  <c:v>0.58431999999999995</c:v>
                </c:pt>
                <c:pt idx="10">
                  <c:v>0.53679999999999994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F-15D6-44C9-A438-46A9F28DAE20}"/>
            </c:ext>
          </c:extLst>
        </c:ser>
        <c:ser>
          <c:idx val="16"/>
          <c:order val="16"/>
          <c:tx>
            <c:strRef>
              <c:f>'BP by Gas production'!$A$18</c:f>
              <c:strCache>
                <c:ptCount val="1"/>
                <c:pt idx="0">
                  <c:v>India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'BP by Gas production'!$B$1:$AF$1</c15:sqref>
                  </c15:fullRef>
                </c:ext>
              </c:extLst>
              <c:f>'BP by Gas production'!$B$1:$L$1</c:f>
              <c:strCache>
                <c:ptCount val="1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'BP by Gas production'!$B$18:$AF$18</c15:sqref>
                  </c15:fullRef>
                </c:ext>
              </c:extLst>
              <c:f>'BP by Gas production'!$B$18:$L$18</c:f>
              <c:numCache>
                <c:formatCode>_(* #,##0_);_(* \(#,##0\);_(* "-"??_);_(@_)</c:formatCode>
                <c:ptCount val="11"/>
                <c:pt idx="0">
                  <c:v>1.1228799999999999</c:v>
                </c:pt>
                <c:pt idx="1">
                  <c:v>15.521439999999998</c:v>
                </c:pt>
                <c:pt idx="2">
                  <c:v>29.604959999999998</c:v>
                </c:pt>
                <c:pt idx="3">
                  <c:v>38.725279999999998</c:v>
                </c:pt>
                <c:pt idx="4">
                  <c:v>47.057119999999998</c:v>
                </c:pt>
                <c:pt idx="5">
                  <c:v>55.81839999999999</c:v>
                </c:pt>
                <c:pt idx="6">
                  <c:v>58.250720000000001</c:v>
                </c:pt>
                <c:pt idx="7">
                  <c:v>54.336480000000002</c:v>
                </c:pt>
                <c:pt idx="8">
                  <c:v>48.986079999999994</c:v>
                </c:pt>
                <c:pt idx="9">
                  <c:v>42.813759999999995</c:v>
                </c:pt>
                <c:pt idx="10">
                  <c:v>35.106719999999996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0-15D6-44C9-A438-46A9F28DAE20}"/>
            </c:ext>
          </c:extLst>
        </c:ser>
        <c:ser>
          <c:idx val="17"/>
          <c:order val="17"/>
          <c:tx>
            <c:strRef>
              <c:f>'BP by Gas production'!$A$19</c:f>
              <c:strCache>
                <c:ptCount val="1"/>
                <c:pt idx="0">
                  <c:v>Venezuela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'BP by Gas production'!$B$1:$AF$1</c15:sqref>
                  </c15:fullRef>
                </c:ext>
              </c:extLst>
              <c:f>'BP by Gas production'!$B$1:$L$1</c:f>
              <c:strCache>
                <c:ptCount val="1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'BP by Gas production'!$B$19:$AF$19</c15:sqref>
                  </c15:fullRef>
                </c:ext>
              </c:extLst>
              <c:f>'BP by Gas production'!$B$19:$L$19</c:f>
              <c:numCache>
                <c:formatCode>_(* #,##0_);_(* \(#,##0\);_(* "-"??_);_(@_)</c:formatCode>
                <c:ptCount val="11"/>
                <c:pt idx="0">
                  <c:v>0.18656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1-15D6-44C9-A438-46A9F28DAE20}"/>
            </c:ext>
          </c:extLst>
        </c:ser>
        <c:ser>
          <c:idx val="18"/>
          <c:order val="18"/>
          <c:tx>
            <c:strRef>
              <c:f>'BP by Gas production'!$A$20</c:f>
              <c:strCache>
                <c:ptCount val="1"/>
                <c:pt idx="0">
                  <c:v>Mexico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'BP by Gas production'!$B$1:$AF$1</c15:sqref>
                  </c15:fullRef>
                </c:ext>
              </c:extLst>
              <c:f>'BP by Gas production'!$B$1:$L$1</c:f>
              <c:strCache>
                <c:ptCount val="1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'BP by Gas production'!$B$20:$AF$20</c15:sqref>
                  </c15:fullRef>
                </c:ext>
              </c:extLst>
              <c:f>'BP by Gas production'!$B$20:$L$20</c:f>
              <c:numCache>
                <c:formatCode>_(* #,##0_);_(* \(#,##0\);_(* "-"??_);_(@_)</c:formatCode>
                <c:ptCount val="11"/>
                <c:pt idx="0">
                  <c:v>0.13727999999999999</c:v>
                </c:pt>
                <c:pt idx="1">
                  <c:v>0.87648000000000004</c:v>
                </c:pt>
                <c:pt idx="2">
                  <c:v>1.2407999999999999</c:v>
                </c:pt>
                <c:pt idx="3">
                  <c:v>1.4168000000000001</c:v>
                </c:pt>
                <c:pt idx="4">
                  <c:v>1.2425599999999999</c:v>
                </c:pt>
                <c:pt idx="5">
                  <c:v>1.1739199999999999</c:v>
                </c:pt>
                <c:pt idx="6">
                  <c:v>1.08944</c:v>
                </c:pt>
                <c:pt idx="7">
                  <c:v>1.01376</c:v>
                </c:pt>
                <c:pt idx="8">
                  <c:v>0.94687999999999994</c:v>
                </c:pt>
                <c:pt idx="9">
                  <c:v>0.88703999999999994</c:v>
                </c:pt>
                <c:pt idx="10">
                  <c:v>0.83423999999999998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2-15D6-44C9-A438-46A9F28DAE20}"/>
            </c:ext>
          </c:extLst>
        </c:ser>
        <c:ser>
          <c:idx val="19"/>
          <c:order val="19"/>
          <c:tx>
            <c:strRef>
              <c:f>'BP by Gas production'!$A$21</c:f>
              <c:strCache>
                <c:ptCount val="1"/>
                <c:pt idx="0">
                  <c:v>Mauritania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'BP by Gas production'!$B$1:$AF$1</c15:sqref>
                  </c15:fullRef>
                </c:ext>
              </c:extLst>
              <c:f>'BP by Gas production'!$B$1:$L$1</c:f>
              <c:strCache>
                <c:ptCount val="1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'BP by Gas production'!$B$21:$AF$21</c15:sqref>
                  </c15:fullRef>
                </c:ext>
              </c:extLst>
              <c:f>'BP by Gas production'!$B$21:$L$21</c:f>
              <c:numCache>
                <c:formatCode>_(* #,##0_);_(* \(#,##0\);_(* "-"??_);_(@_)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17.64048</c:v>
                </c:pt>
                <c:pt idx="4">
                  <c:v>21.019680000000001</c:v>
                </c:pt>
                <c:pt idx="5">
                  <c:v>21.019680000000001</c:v>
                </c:pt>
                <c:pt idx="6">
                  <c:v>21.019680000000001</c:v>
                </c:pt>
                <c:pt idx="7">
                  <c:v>33.835999999999999</c:v>
                </c:pt>
                <c:pt idx="8">
                  <c:v>65.878559999999993</c:v>
                </c:pt>
                <c:pt idx="9">
                  <c:v>85.036159999999995</c:v>
                </c:pt>
                <c:pt idx="10">
                  <c:v>85.036159999999995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3-15D6-44C9-A438-46A9F28DAE20}"/>
            </c:ext>
          </c:extLst>
        </c:ser>
        <c:ser>
          <c:idx val="20"/>
          <c:order val="20"/>
          <c:tx>
            <c:strRef>
              <c:f>'BP by Gas production'!$A$22</c:f>
              <c:strCache>
                <c:ptCount val="1"/>
                <c:pt idx="0">
                  <c:v>Senegal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'BP by Gas production'!$B$1:$AF$1</c15:sqref>
                  </c15:fullRef>
                </c:ext>
              </c:extLst>
              <c:f>'BP by Gas production'!$B$1:$L$1</c:f>
              <c:strCache>
                <c:ptCount val="1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'BP by Gas production'!$B$22:$AF$22</c15:sqref>
                  </c15:fullRef>
                </c:ext>
              </c:extLst>
              <c:f>'BP by Gas production'!$B$22:$L$22</c:f>
              <c:numCache>
                <c:formatCode>_(* #,##0_);_(* \(#,##0\);_(* "-"??_);_(@_)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15.88048</c:v>
                </c:pt>
                <c:pt idx="4">
                  <c:v>18.921759999999999</c:v>
                </c:pt>
                <c:pt idx="5">
                  <c:v>18.921759999999999</c:v>
                </c:pt>
                <c:pt idx="6">
                  <c:v>18.921759999999999</c:v>
                </c:pt>
                <c:pt idx="7">
                  <c:v>30.467359999999999</c:v>
                </c:pt>
                <c:pt idx="8">
                  <c:v>59.282079999999993</c:v>
                </c:pt>
                <c:pt idx="9">
                  <c:v>76.552959999999999</c:v>
                </c:pt>
                <c:pt idx="10">
                  <c:v>76.552959999999999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4-15D6-44C9-A438-46A9F28DAE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9794536"/>
        <c:axId val="389798848"/>
      </c:lineChart>
      <c:catAx>
        <c:axId val="389794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798848"/>
        <c:crosses val="autoZero"/>
        <c:auto val="1"/>
        <c:lblAlgn val="ctr"/>
        <c:lblOffset val="100"/>
        <c:noMultiLvlLbl val="0"/>
      </c:catAx>
      <c:valAx>
        <c:axId val="38979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'BP by Gas production'!$A$26</c:f>
              <c:strCache>
                <c:ptCount val="1"/>
                <c:pt idx="0">
                  <c:v>Metric: Kboed</c:v>
                </c:pt>
              </c:strCache>
            </c:strRef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794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6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BP  Liquid and Gas</a:t>
            </a:r>
            <a:r>
              <a:rPr lang="en-SG" baseline="0"/>
              <a:t> Portfolio</a:t>
            </a:r>
            <a:endParaRPr lang="en-SG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Liq (Before Divestment)</c:v>
          </c:tx>
          <c:spPr>
            <a:ln w="508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Summary!$B$1:$AF$1</c:f>
              <c:strCach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strCache>
            </c:strRef>
          </c:cat>
          <c:val>
            <c:numRef>
              <c:f>Summary!$B$2:$AF$2</c:f>
              <c:numCache>
                <c:formatCode>General</c:formatCode>
                <c:ptCount val="31"/>
                <c:pt idx="0">
                  <c:v>2439.6</c:v>
                </c:pt>
                <c:pt idx="1">
                  <c:v>2560.2299999999996</c:v>
                </c:pt>
                <c:pt idx="2">
                  <c:v>2761.4399999999996</c:v>
                </c:pt>
                <c:pt idx="3">
                  <c:v>2834.9499999999994</c:v>
                </c:pt>
                <c:pt idx="4">
                  <c:v>2840.2799999999993</c:v>
                </c:pt>
                <c:pt idx="5">
                  <c:v>2821.7200000000003</c:v>
                </c:pt>
                <c:pt idx="6">
                  <c:v>2776.190000000001</c:v>
                </c:pt>
                <c:pt idx="7">
                  <c:v>2700.46</c:v>
                </c:pt>
                <c:pt idx="8">
                  <c:v>2631.4300000000003</c:v>
                </c:pt>
                <c:pt idx="9">
                  <c:v>2522.5699999999997</c:v>
                </c:pt>
                <c:pt idx="10">
                  <c:v>2411.6299999999997</c:v>
                </c:pt>
                <c:pt idx="11">
                  <c:v>2273.5699999999993</c:v>
                </c:pt>
                <c:pt idx="12">
                  <c:v>2148.5699999999988</c:v>
                </c:pt>
                <c:pt idx="13">
                  <c:v>2027.14</c:v>
                </c:pt>
                <c:pt idx="14">
                  <c:v>1908.39</c:v>
                </c:pt>
                <c:pt idx="15">
                  <c:v>1520.0500000000004</c:v>
                </c:pt>
                <c:pt idx="16">
                  <c:v>1428.3100000000002</c:v>
                </c:pt>
                <c:pt idx="17">
                  <c:v>1346.7200000000005</c:v>
                </c:pt>
                <c:pt idx="18">
                  <c:v>1276.0800000000004</c:v>
                </c:pt>
                <c:pt idx="19">
                  <c:v>1207.3500000000004</c:v>
                </c:pt>
                <c:pt idx="20">
                  <c:v>1140.6499999999999</c:v>
                </c:pt>
                <c:pt idx="21">
                  <c:v>1071.6500000000001</c:v>
                </c:pt>
                <c:pt idx="22">
                  <c:v>1009.8300000000002</c:v>
                </c:pt>
                <c:pt idx="23">
                  <c:v>951.33999999999992</c:v>
                </c:pt>
                <c:pt idx="24">
                  <c:v>889.41999999999985</c:v>
                </c:pt>
                <c:pt idx="25">
                  <c:v>842</c:v>
                </c:pt>
                <c:pt idx="26">
                  <c:v>790.75</c:v>
                </c:pt>
                <c:pt idx="27">
                  <c:v>746.8599999999999</c:v>
                </c:pt>
                <c:pt idx="28">
                  <c:v>709.32</c:v>
                </c:pt>
                <c:pt idx="29">
                  <c:v>673.71000000000015</c:v>
                </c:pt>
                <c:pt idx="30">
                  <c:v>623.31000000000006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78B-4342-A78C-BA5EA285889A}"/>
            </c:ext>
          </c:extLst>
        </c:ser>
        <c:ser>
          <c:idx val="1"/>
          <c:order val="1"/>
          <c:tx>
            <c:v>Total Gas (Before Divestment)</c:v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Summary!$B$1:$AF$1</c:f>
              <c:strCach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strCache>
            </c:strRef>
          </c:cat>
          <c:val>
            <c:numRef>
              <c:f>Summary!$B$3:$AF$3</c:f>
              <c:numCache>
                <c:formatCode>General</c:formatCode>
                <c:ptCount val="31"/>
                <c:pt idx="0">
                  <c:v>1563.6825599999995</c:v>
                </c:pt>
                <c:pt idx="1">
                  <c:v>1747.9915199999994</c:v>
                </c:pt>
                <c:pt idx="2">
                  <c:v>1945.0446399999998</c:v>
                </c:pt>
                <c:pt idx="3">
                  <c:v>2078.8521599999995</c:v>
                </c:pt>
                <c:pt idx="4">
                  <c:v>2130.8812800000001</c:v>
                </c:pt>
                <c:pt idx="5">
                  <c:v>2193.2750400000004</c:v>
                </c:pt>
                <c:pt idx="6">
                  <c:v>2224.08032</c:v>
                </c:pt>
                <c:pt idx="7">
                  <c:v>2219.8739199999991</c:v>
                </c:pt>
                <c:pt idx="8">
                  <c:v>2194.7199999999998</c:v>
                </c:pt>
                <c:pt idx="9">
                  <c:v>2250.5683199999999</c:v>
                </c:pt>
                <c:pt idx="10">
                  <c:v>2261.6563200000005</c:v>
                </c:pt>
                <c:pt idx="11">
                  <c:v>2072.0145600000001</c:v>
                </c:pt>
                <c:pt idx="12">
                  <c:v>1978.7468800000001</c:v>
                </c:pt>
                <c:pt idx="13">
                  <c:v>1905.7860800000003</c:v>
                </c:pt>
                <c:pt idx="14">
                  <c:v>1833.9921599999993</c:v>
                </c:pt>
                <c:pt idx="15">
                  <c:v>1763.5798400000003</c:v>
                </c:pt>
                <c:pt idx="16">
                  <c:v>1531.4780799999999</c:v>
                </c:pt>
                <c:pt idx="17">
                  <c:v>1445.6534399999996</c:v>
                </c:pt>
                <c:pt idx="18">
                  <c:v>1337.4028800000001</c:v>
                </c:pt>
                <c:pt idx="19">
                  <c:v>1271.2867200000001</c:v>
                </c:pt>
                <c:pt idx="20">
                  <c:v>1211.6420800000001</c:v>
                </c:pt>
                <c:pt idx="21">
                  <c:v>1124.5203200000001</c:v>
                </c:pt>
                <c:pt idx="22">
                  <c:v>1047.8635200000001</c:v>
                </c:pt>
                <c:pt idx="23">
                  <c:v>983.37711999999988</c:v>
                </c:pt>
                <c:pt idx="24">
                  <c:v>855.12415999999996</c:v>
                </c:pt>
                <c:pt idx="25">
                  <c:v>799.45536000000004</c:v>
                </c:pt>
                <c:pt idx="26">
                  <c:v>740.95119999999997</c:v>
                </c:pt>
                <c:pt idx="27">
                  <c:v>693.84832000000006</c:v>
                </c:pt>
                <c:pt idx="28">
                  <c:v>655.40815999999995</c:v>
                </c:pt>
                <c:pt idx="29">
                  <c:v>596.58544000000006</c:v>
                </c:pt>
                <c:pt idx="30">
                  <c:v>562.16336000000001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78B-4342-A78C-BA5EA28588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1346928"/>
        <c:axId val="391344968"/>
      </c:lineChart>
      <c:lineChart>
        <c:grouping val="standard"/>
        <c:varyColors val="0"/>
        <c:ser>
          <c:idx val="2"/>
          <c:order val="2"/>
          <c:tx>
            <c:v>Total (Before Divestment)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Summary!$B$1:$AF$1</c:f>
              <c:strCach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strCache>
            </c:strRef>
          </c:cat>
          <c:val>
            <c:numRef>
              <c:f>Summary!$B$4:$AF$4</c:f>
              <c:numCache>
                <c:formatCode>General</c:formatCode>
                <c:ptCount val="31"/>
                <c:pt idx="0">
                  <c:v>4003.2825599999996</c:v>
                </c:pt>
                <c:pt idx="1">
                  <c:v>4308.2215199999991</c:v>
                </c:pt>
                <c:pt idx="2">
                  <c:v>4706.4846399999997</c:v>
                </c:pt>
                <c:pt idx="3">
                  <c:v>4913.8021599999993</c:v>
                </c:pt>
                <c:pt idx="4">
                  <c:v>4971.1612799999994</c:v>
                </c:pt>
                <c:pt idx="5">
                  <c:v>5014.9950400000007</c:v>
                </c:pt>
                <c:pt idx="6">
                  <c:v>5000.2703200000014</c:v>
                </c:pt>
                <c:pt idx="7">
                  <c:v>4920.3339199999991</c:v>
                </c:pt>
                <c:pt idx="8">
                  <c:v>4826.1499999999996</c:v>
                </c:pt>
                <c:pt idx="9">
                  <c:v>4773.13832</c:v>
                </c:pt>
                <c:pt idx="10">
                  <c:v>4673.2863200000002</c:v>
                </c:pt>
                <c:pt idx="11">
                  <c:v>4345.5845599999993</c:v>
                </c:pt>
                <c:pt idx="12">
                  <c:v>4127.3168799999985</c:v>
                </c:pt>
                <c:pt idx="13">
                  <c:v>3932.9260800000002</c:v>
                </c:pt>
                <c:pt idx="14">
                  <c:v>3742.3821599999992</c:v>
                </c:pt>
                <c:pt idx="15">
                  <c:v>3283.6298400000005</c:v>
                </c:pt>
                <c:pt idx="16">
                  <c:v>2959.7880800000003</c:v>
                </c:pt>
                <c:pt idx="17">
                  <c:v>2792.3734400000003</c:v>
                </c:pt>
                <c:pt idx="18">
                  <c:v>2613.4828800000005</c:v>
                </c:pt>
                <c:pt idx="19">
                  <c:v>2478.6367200000004</c:v>
                </c:pt>
                <c:pt idx="20">
                  <c:v>2352.2920800000002</c:v>
                </c:pt>
                <c:pt idx="21">
                  <c:v>2196.1703200000002</c:v>
                </c:pt>
                <c:pt idx="22">
                  <c:v>2057.6935200000003</c:v>
                </c:pt>
                <c:pt idx="23">
                  <c:v>1934.7171199999998</c:v>
                </c:pt>
                <c:pt idx="24">
                  <c:v>1744.5441599999999</c:v>
                </c:pt>
                <c:pt idx="25">
                  <c:v>1641.4553599999999</c:v>
                </c:pt>
                <c:pt idx="26">
                  <c:v>1531.7012</c:v>
                </c:pt>
                <c:pt idx="27">
                  <c:v>1440.70832</c:v>
                </c:pt>
                <c:pt idx="28">
                  <c:v>1364.7281600000001</c:v>
                </c:pt>
                <c:pt idx="29">
                  <c:v>1270.2954400000003</c:v>
                </c:pt>
                <c:pt idx="30">
                  <c:v>1185.47336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78B-4342-A78C-BA5EA285889A}"/>
            </c:ext>
          </c:extLst>
        </c:ser>
        <c:ser>
          <c:idx val="3"/>
          <c:order val="3"/>
          <c:tx>
            <c:v>Total Liq (After Divestment)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Summary!$B$7:$AF$7</c:f>
              <c:numCache>
                <c:formatCode>General</c:formatCode>
                <c:ptCount val="31"/>
                <c:pt idx="0">
                  <c:v>2227.6799999999998</c:v>
                </c:pt>
                <c:pt idx="1">
                  <c:v>2354.4699999999993</c:v>
                </c:pt>
                <c:pt idx="2">
                  <c:v>2560.0699999999997</c:v>
                </c:pt>
                <c:pt idx="3">
                  <c:v>2626.3799999999992</c:v>
                </c:pt>
                <c:pt idx="4">
                  <c:v>2626.7299999999991</c:v>
                </c:pt>
                <c:pt idx="5">
                  <c:v>2608.19</c:v>
                </c:pt>
                <c:pt idx="6">
                  <c:v>2566.7900000000009</c:v>
                </c:pt>
                <c:pt idx="7">
                  <c:v>2497.44</c:v>
                </c:pt>
                <c:pt idx="8">
                  <c:v>2435.61</c:v>
                </c:pt>
                <c:pt idx="9">
                  <c:v>2324.3399999999997</c:v>
                </c:pt>
                <c:pt idx="10">
                  <c:v>2209.5999999999995</c:v>
                </c:pt>
                <c:pt idx="11">
                  <c:v>2069.8699999999994</c:v>
                </c:pt>
                <c:pt idx="12">
                  <c:v>1935.5099999999989</c:v>
                </c:pt>
                <c:pt idx="13">
                  <c:v>1803.98</c:v>
                </c:pt>
                <c:pt idx="14">
                  <c:v>1685.91</c:v>
                </c:pt>
                <c:pt idx="15">
                  <c:v>1302.4700000000005</c:v>
                </c:pt>
                <c:pt idx="16">
                  <c:v>1221.4900000000002</c:v>
                </c:pt>
                <c:pt idx="17">
                  <c:v>1149.5500000000004</c:v>
                </c:pt>
                <c:pt idx="18">
                  <c:v>1086.1900000000005</c:v>
                </c:pt>
                <c:pt idx="19">
                  <c:v>1025.2500000000005</c:v>
                </c:pt>
                <c:pt idx="20">
                  <c:v>965.69999999999982</c:v>
                </c:pt>
                <c:pt idx="21">
                  <c:v>899.66000000000008</c:v>
                </c:pt>
                <c:pt idx="22">
                  <c:v>843.9100000000002</c:v>
                </c:pt>
                <c:pt idx="23">
                  <c:v>791.07999999999993</c:v>
                </c:pt>
                <c:pt idx="24">
                  <c:v>735.01999999999987</c:v>
                </c:pt>
                <c:pt idx="25">
                  <c:v>692.91</c:v>
                </c:pt>
                <c:pt idx="26">
                  <c:v>649.03</c:v>
                </c:pt>
                <c:pt idx="27">
                  <c:v>608.36999999999989</c:v>
                </c:pt>
                <c:pt idx="28">
                  <c:v>577.61</c:v>
                </c:pt>
                <c:pt idx="29">
                  <c:v>549.18000000000018</c:v>
                </c:pt>
                <c:pt idx="30">
                  <c:v>506.56000000000006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278B-4342-A78C-BA5EA285889A}"/>
            </c:ext>
          </c:extLst>
        </c:ser>
        <c:ser>
          <c:idx val="4"/>
          <c:order val="4"/>
          <c:tx>
            <c:v>Total Gas (After Divestment)</c:v>
          </c:tx>
          <c:spPr>
            <a:ln w="28575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Summary!$B$8:$AF$8</c:f>
              <c:numCache>
                <c:formatCode>General</c:formatCode>
                <c:ptCount val="31"/>
                <c:pt idx="0">
                  <c:v>1397.3079999999995</c:v>
                </c:pt>
                <c:pt idx="1">
                  <c:v>1572.7535999999993</c:v>
                </c:pt>
                <c:pt idx="2">
                  <c:v>1758.7187199999998</c:v>
                </c:pt>
                <c:pt idx="3">
                  <c:v>1848.0703999999994</c:v>
                </c:pt>
                <c:pt idx="4">
                  <c:v>1899.6313600000001</c:v>
                </c:pt>
                <c:pt idx="5">
                  <c:v>1968.9313600000005</c:v>
                </c:pt>
                <c:pt idx="6">
                  <c:v>2010.1980800000001</c:v>
                </c:pt>
                <c:pt idx="7">
                  <c:v>1991.791999999999</c:v>
                </c:pt>
                <c:pt idx="8">
                  <c:v>1914.3731199999997</c:v>
                </c:pt>
                <c:pt idx="9">
                  <c:v>1922.6750399999999</c:v>
                </c:pt>
                <c:pt idx="10">
                  <c:v>1906.0747200000005</c:v>
                </c:pt>
                <c:pt idx="11">
                  <c:v>1706.70192</c:v>
                </c:pt>
                <c:pt idx="12">
                  <c:v>1610.2873600000003</c:v>
                </c:pt>
                <c:pt idx="13">
                  <c:v>1539.0971200000004</c:v>
                </c:pt>
                <c:pt idx="14">
                  <c:v>1465.5009599999994</c:v>
                </c:pt>
                <c:pt idx="15">
                  <c:v>1397.9750400000003</c:v>
                </c:pt>
                <c:pt idx="16">
                  <c:v>1181.7203199999999</c:v>
                </c:pt>
                <c:pt idx="17">
                  <c:v>1102.5959999999995</c:v>
                </c:pt>
                <c:pt idx="18">
                  <c:v>1000.2044800000001</c:v>
                </c:pt>
                <c:pt idx="19">
                  <c:v>939.80832000000009</c:v>
                </c:pt>
                <c:pt idx="20">
                  <c:v>885.33984000000009</c:v>
                </c:pt>
                <c:pt idx="21">
                  <c:v>803.71280000000013</c:v>
                </c:pt>
                <c:pt idx="22">
                  <c:v>732.04560000000015</c:v>
                </c:pt>
                <c:pt idx="23">
                  <c:v>672.0612799999999</c:v>
                </c:pt>
                <c:pt idx="24">
                  <c:v>587.81183999999996</c:v>
                </c:pt>
                <c:pt idx="25">
                  <c:v>538.60576000000015</c:v>
                </c:pt>
                <c:pt idx="26">
                  <c:v>491.03296</c:v>
                </c:pt>
                <c:pt idx="27">
                  <c:v>449.71872000000008</c:v>
                </c:pt>
                <c:pt idx="28">
                  <c:v>416.37375999999995</c:v>
                </c:pt>
                <c:pt idx="29">
                  <c:v>385.49808000000007</c:v>
                </c:pt>
                <c:pt idx="30">
                  <c:v>353.27248000000003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278B-4342-A78C-BA5EA285889A}"/>
            </c:ext>
          </c:extLst>
        </c:ser>
        <c:ser>
          <c:idx val="5"/>
          <c:order val="5"/>
          <c:tx>
            <c:v>Total (After Divestment)</c:v>
          </c:tx>
          <c:spPr>
            <a:ln w="5080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Summary!$B$9:$AF$9</c:f>
              <c:numCache>
                <c:formatCode>General</c:formatCode>
                <c:ptCount val="31"/>
                <c:pt idx="0">
                  <c:v>3624.9879999999994</c:v>
                </c:pt>
                <c:pt idx="1">
                  <c:v>3927.2235999999984</c:v>
                </c:pt>
                <c:pt idx="2">
                  <c:v>4318.7887199999996</c:v>
                </c:pt>
                <c:pt idx="3">
                  <c:v>4474.4503999999988</c:v>
                </c:pt>
                <c:pt idx="4">
                  <c:v>4526.361359999999</c:v>
                </c:pt>
                <c:pt idx="5">
                  <c:v>4577.121360000001</c:v>
                </c:pt>
                <c:pt idx="6">
                  <c:v>4576.988080000001</c:v>
                </c:pt>
                <c:pt idx="7">
                  <c:v>4489.2319999999991</c:v>
                </c:pt>
                <c:pt idx="8">
                  <c:v>4349.9831199999999</c:v>
                </c:pt>
                <c:pt idx="9">
                  <c:v>4247.0150399999993</c:v>
                </c:pt>
                <c:pt idx="10">
                  <c:v>4115.67472</c:v>
                </c:pt>
                <c:pt idx="11">
                  <c:v>3776.5719199999994</c:v>
                </c:pt>
                <c:pt idx="12">
                  <c:v>3545.7973599999991</c:v>
                </c:pt>
                <c:pt idx="13">
                  <c:v>3343.0771200000004</c:v>
                </c:pt>
                <c:pt idx="14">
                  <c:v>3151.4109599999992</c:v>
                </c:pt>
                <c:pt idx="15">
                  <c:v>2700.4450400000005</c:v>
                </c:pt>
                <c:pt idx="16">
                  <c:v>2403.2103200000001</c:v>
                </c:pt>
                <c:pt idx="17">
                  <c:v>2252.1459999999997</c:v>
                </c:pt>
                <c:pt idx="18">
                  <c:v>2086.3944800000008</c:v>
                </c:pt>
                <c:pt idx="19">
                  <c:v>1965.0583200000005</c:v>
                </c:pt>
                <c:pt idx="20">
                  <c:v>1851.0398399999999</c:v>
                </c:pt>
                <c:pt idx="21">
                  <c:v>1703.3728000000001</c:v>
                </c:pt>
                <c:pt idx="22">
                  <c:v>1575.9556000000002</c:v>
                </c:pt>
                <c:pt idx="23">
                  <c:v>1463.1412799999998</c:v>
                </c:pt>
                <c:pt idx="24">
                  <c:v>1322.8318399999998</c:v>
                </c:pt>
                <c:pt idx="25">
                  <c:v>1231.5157600000002</c:v>
                </c:pt>
                <c:pt idx="26">
                  <c:v>1140.06296</c:v>
                </c:pt>
                <c:pt idx="27">
                  <c:v>1058.08872</c:v>
                </c:pt>
                <c:pt idx="28">
                  <c:v>993.98375999999996</c:v>
                </c:pt>
                <c:pt idx="29">
                  <c:v>934.67808000000025</c:v>
                </c:pt>
                <c:pt idx="30">
                  <c:v>859.83248000000003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278B-4342-A78C-BA5EA28588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1350848"/>
        <c:axId val="391349672"/>
      </c:lineChart>
      <c:catAx>
        <c:axId val="391346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344968"/>
        <c:crosses val="autoZero"/>
        <c:auto val="1"/>
        <c:lblAlgn val="ctr"/>
        <c:lblOffset val="100"/>
        <c:noMultiLvlLbl val="0"/>
      </c:catAx>
      <c:valAx>
        <c:axId val="391344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Total</a:t>
                </a:r>
                <a:r>
                  <a:rPr lang="en-SG" baseline="0"/>
                  <a:t> Production (kboe)</a:t>
                </a:r>
                <a:endParaRPr lang="en-SG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346928"/>
        <c:crosses val="autoZero"/>
        <c:crossBetween val="between"/>
      </c:valAx>
      <c:valAx>
        <c:axId val="39134967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Cumulative</a:t>
                </a:r>
                <a:r>
                  <a:rPr lang="en-SG" baseline="0"/>
                  <a:t> (kboe)</a:t>
                </a:r>
                <a:endParaRPr lang="en-SG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350848"/>
        <c:crosses val="max"/>
        <c:crossBetween val="between"/>
      </c:valAx>
      <c:catAx>
        <c:axId val="3913508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913496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625078</xdr:colOff>
      <xdr:row>27</xdr:row>
      <xdr:rowOff>170258</xdr:rowOff>
    </xdr:from>
    <xdr:to>
      <xdr:col>9</xdr:col>
      <xdr:colOff>1238250</xdr:colOff>
      <xdr:row>56</xdr:row>
      <xdr:rowOff>11905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8170C5AE-B970-BC52-5068-4032EE2BFA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648888</xdr:colOff>
      <xdr:row>4</xdr:row>
      <xdr:rowOff>86915</xdr:rowOff>
    </xdr:from>
    <xdr:to>
      <xdr:col>9</xdr:col>
      <xdr:colOff>95249</xdr:colOff>
      <xdr:row>33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DB83CBD2-4CFF-1AC4-CD86-E1FC87BC31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321469</xdr:colOff>
      <xdr:row>31</xdr:row>
      <xdr:rowOff>59531</xdr:rowOff>
    </xdr:from>
    <xdr:to>
      <xdr:col>11</xdr:col>
      <xdr:colOff>1000124</xdr:colOff>
      <xdr:row>55</xdr:row>
      <xdr:rowOff>59531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65EC2445-F0B3-F741-769A-5E2381964A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506867</xdr:colOff>
      <xdr:row>25</xdr:row>
      <xdr:rowOff>91847</xdr:rowOff>
    </xdr:from>
    <xdr:to>
      <xdr:col>10</xdr:col>
      <xdr:colOff>57831</xdr:colOff>
      <xdr:row>52</xdr:row>
      <xdr:rowOff>88447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7376B127-D50C-2600-F143-67301FCD39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964407</xdr:colOff>
      <xdr:row>13</xdr:row>
      <xdr:rowOff>134540</xdr:rowOff>
    </xdr:from>
    <xdr:to>
      <xdr:col>14</xdr:col>
      <xdr:colOff>297656</xdr:colOff>
      <xdr:row>33</xdr:row>
      <xdr:rowOff>178594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D32A1080-7ABD-2789-2211-AB4B8184AC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satMod val="105000"/>
                <a:lumMod val="110000"/>
                <a:tint val="67000"/>
              </a:schemeClr>
            </a:gs>
            <a:gs pos="50000">
              <a:schemeClr val="phClr">
                <a:satMod val="103000"/>
                <a:lumMod val="105000"/>
                <a:tint val="73000"/>
              </a:schemeClr>
            </a:gs>
            <a:gs pos="100000">
              <a:schemeClr val="phClr">
                <a:satMod val="109000"/>
                <a:lumMod val="105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satMod val="120000"/>
                <a:lumMod val="99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satMod val="150000"/>
                <a:lumMod val="102000"/>
                <a:tint val="93000"/>
                <a:shade val="98000"/>
              </a:schemeClr>
            </a:gs>
            <a:gs pos="50000">
              <a:schemeClr val="phClr">
                <a:satMod val="130000"/>
                <a:lumMod val="103000"/>
                <a:tint val="98000"/>
                <a:shade val="90000"/>
              </a:schemeClr>
            </a:gs>
            <a:gs pos="100000">
              <a:schemeClr val="phClr">
                <a:satMod val="120000"/>
                <a:shade val="63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0"/>
  <sheetViews>
    <sheetView topLeftCell="D1" zoomScale="90" zoomScaleNormal="90" workbookViewId="0">
      <selection activeCell="D6" sqref="D6"/>
    </sheetView>
  </sheetViews>
  <sheetFormatPr defaultRowHeight="18.75" x14ac:dyDescent="0.3"/>
  <cols>
    <col min="1" max="1" width="25" customWidth="1"/>
    <col min="2" max="2" width="6.3984375" customWidth="1"/>
    <col min="3" max="3" width="12.09765625" style="1" customWidth="1"/>
    <col min="4" max="4" width="15.69921875" customWidth="1"/>
    <col min="5" max="5" width="21.59765625" customWidth="1"/>
    <col min="6" max="6" width="22.3984375" customWidth="1"/>
    <col min="7" max="8" width="14.09765625" customWidth="1"/>
    <col min="9" max="9" width="35" customWidth="1"/>
    <col min="10" max="10" width="31.5" customWidth="1"/>
    <col min="11" max="11" width="13.59765625" customWidth="1"/>
    <col min="12" max="12" width="14.3984375" customWidth="1"/>
    <col min="13" max="13" width="13.09765625" customWidth="1"/>
  </cols>
  <sheetData>
    <row r="1" spans="1:13" s="5" customFormat="1" x14ac:dyDescent="0.3">
      <c r="A1" s="5" t="s">
        <v>0</v>
      </c>
      <c r="B1" s="5" t="s">
        <v>1</v>
      </c>
      <c r="C1" s="9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12" t="s">
        <v>7</v>
      </c>
      <c r="I1" s="12" t="s">
        <v>8</v>
      </c>
      <c r="J1" s="13" t="s">
        <v>9</v>
      </c>
      <c r="K1" s="13" t="s">
        <v>10</v>
      </c>
      <c r="L1" s="13" t="s">
        <v>11</v>
      </c>
      <c r="M1" s="13" t="s">
        <v>12</v>
      </c>
    </row>
    <row r="2" spans="1:13" x14ac:dyDescent="0.3">
      <c r="A2" t="s">
        <v>13</v>
      </c>
      <c r="B2" t="s">
        <v>14</v>
      </c>
      <c r="C2" s="1">
        <v>50</v>
      </c>
      <c r="D2" t="s">
        <v>15</v>
      </c>
      <c r="E2" t="s">
        <v>16</v>
      </c>
      <c r="F2" t="s">
        <v>17</v>
      </c>
      <c r="G2" t="s">
        <v>18</v>
      </c>
      <c r="H2" s="4">
        <v>-419.93</v>
      </c>
      <c r="I2" s="4">
        <v>249.78</v>
      </c>
      <c r="J2" s="3">
        <v>-1.68</v>
      </c>
      <c r="K2" s="3">
        <v>0</v>
      </c>
      <c r="L2" s="3">
        <v>2.59</v>
      </c>
      <c r="M2" s="3">
        <v>3.65</v>
      </c>
    </row>
    <row r="3" spans="1:13" x14ac:dyDescent="0.3">
      <c r="A3" t="s">
        <v>19</v>
      </c>
      <c r="B3" t="s">
        <v>14</v>
      </c>
      <c r="C3" s="2">
        <v>17.329999999999998</v>
      </c>
      <c r="D3" t="s">
        <v>20</v>
      </c>
      <c r="E3" t="s">
        <v>21</v>
      </c>
      <c r="F3" t="s">
        <v>22</v>
      </c>
      <c r="G3" t="s">
        <v>23</v>
      </c>
      <c r="H3" s="4">
        <v>-247.23</v>
      </c>
      <c r="I3" s="4">
        <v>510.48</v>
      </c>
      <c r="J3" s="3">
        <v>-0.48</v>
      </c>
      <c r="K3" s="3">
        <v>7.91</v>
      </c>
      <c r="L3" s="3">
        <v>4.09</v>
      </c>
      <c r="M3" s="3">
        <v>3.07</v>
      </c>
    </row>
    <row r="4" spans="1:13" x14ac:dyDescent="0.3">
      <c r="A4" t="s">
        <v>24</v>
      </c>
      <c r="B4" t="s">
        <v>14</v>
      </c>
      <c r="C4" s="2">
        <v>59.24</v>
      </c>
      <c r="D4" t="s">
        <v>25</v>
      </c>
      <c r="E4" t="s">
        <v>21</v>
      </c>
      <c r="F4" t="s">
        <v>26</v>
      </c>
      <c r="G4" t="s">
        <v>27</v>
      </c>
      <c r="H4" s="4">
        <v>-193.35</v>
      </c>
      <c r="I4" s="4">
        <v>177.61</v>
      </c>
      <c r="J4" s="3">
        <v>-1.0900000000000001</v>
      </c>
      <c r="K4" s="3">
        <v>0.81</v>
      </c>
      <c r="L4" s="3">
        <v>7.45</v>
      </c>
      <c r="M4" s="3">
        <v>6.92</v>
      </c>
    </row>
    <row r="5" spans="1:13" x14ac:dyDescent="0.3">
      <c r="A5" t="s">
        <v>28</v>
      </c>
      <c r="B5" t="s">
        <v>14</v>
      </c>
      <c r="C5" s="2">
        <v>53.33</v>
      </c>
      <c r="D5" t="s">
        <v>29</v>
      </c>
      <c r="E5" t="s">
        <v>21</v>
      </c>
      <c r="F5" t="s">
        <v>26</v>
      </c>
      <c r="G5" t="s">
        <v>27</v>
      </c>
      <c r="H5" s="4">
        <v>-172.9</v>
      </c>
      <c r="I5" s="4">
        <v>159.88999999999999</v>
      </c>
      <c r="J5" s="3">
        <v>-1.08</v>
      </c>
      <c r="K5" s="3">
        <v>1.34</v>
      </c>
      <c r="L5" s="3">
        <v>7.88</v>
      </c>
      <c r="M5" s="3">
        <v>6.95</v>
      </c>
    </row>
    <row r="6" spans="1:13" x14ac:dyDescent="0.3">
      <c r="A6" t="s">
        <v>30</v>
      </c>
      <c r="B6" t="s">
        <v>14</v>
      </c>
      <c r="C6" s="2">
        <v>46</v>
      </c>
      <c r="D6" t="s">
        <v>31</v>
      </c>
      <c r="E6" t="s">
        <v>32</v>
      </c>
      <c r="F6" t="s">
        <v>17</v>
      </c>
      <c r="G6" t="s">
        <v>18</v>
      </c>
      <c r="H6" s="4">
        <v>-171.29</v>
      </c>
      <c r="I6" s="4">
        <v>47.73</v>
      </c>
      <c r="J6" s="3">
        <v>-3.59</v>
      </c>
      <c r="K6" s="3">
        <v>29.72</v>
      </c>
      <c r="L6" s="3">
        <v>43.32</v>
      </c>
      <c r="M6" s="3">
        <v>15.48</v>
      </c>
    </row>
    <row r="7" spans="1:13" x14ac:dyDescent="0.3">
      <c r="A7" t="s">
        <v>33</v>
      </c>
      <c r="B7" t="s">
        <v>14</v>
      </c>
      <c r="C7" s="1">
        <v>72</v>
      </c>
      <c r="D7" t="s">
        <v>34</v>
      </c>
      <c r="E7" t="s">
        <v>32</v>
      </c>
      <c r="F7" t="s">
        <v>17</v>
      </c>
      <c r="G7" t="s">
        <v>18</v>
      </c>
      <c r="H7" s="4">
        <v>-152.63</v>
      </c>
      <c r="I7" s="4">
        <v>10.130000000000001</v>
      </c>
      <c r="J7" s="3">
        <v>-15.06</v>
      </c>
      <c r="K7" s="3">
        <v>25.84</v>
      </c>
      <c r="L7" s="3">
        <v>47.54</v>
      </c>
      <c r="M7" s="3">
        <v>41.6</v>
      </c>
    </row>
    <row r="8" spans="1:13" x14ac:dyDescent="0.3">
      <c r="A8" t="s">
        <v>35</v>
      </c>
      <c r="B8" t="s">
        <v>14</v>
      </c>
      <c r="C8" s="1">
        <v>1</v>
      </c>
      <c r="D8" t="s">
        <v>34</v>
      </c>
      <c r="E8" t="s">
        <v>36</v>
      </c>
      <c r="F8" t="s">
        <v>17</v>
      </c>
      <c r="G8" t="s">
        <v>23</v>
      </c>
      <c r="H8" s="4">
        <v>-116.96</v>
      </c>
      <c r="I8" s="4">
        <v>0.2</v>
      </c>
      <c r="J8" s="3">
        <v>-599.80999999999995</v>
      </c>
      <c r="K8" s="3">
        <v>14.88</v>
      </c>
      <c r="L8" s="3">
        <v>60.8</v>
      </c>
      <c r="M8" s="3">
        <v>35.78</v>
      </c>
    </row>
    <row r="9" spans="1:13" x14ac:dyDescent="0.3">
      <c r="A9" t="s">
        <v>37</v>
      </c>
      <c r="B9" t="s">
        <v>14</v>
      </c>
      <c r="C9" s="1">
        <v>62.75</v>
      </c>
      <c r="D9" t="s">
        <v>34</v>
      </c>
      <c r="E9" t="s">
        <v>36</v>
      </c>
      <c r="F9" t="s">
        <v>17</v>
      </c>
      <c r="G9" t="s">
        <v>38</v>
      </c>
      <c r="H9" s="4">
        <v>-61.81</v>
      </c>
      <c r="I9" s="4">
        <v>8.14</v>
      </c>
      <c r="J9" s="3">
        <v>-7.6</v>
      </c>
      <c r="K9" s="3">
        <v>54.39</v>
      </c>
      <c r="L9" s="3">
        <v>39.659999999999997</v>
      </c>
      <c r="M9" s="3">
        <v>29.14</v>
      </c>
    </row>
    <row r="10" spans="1:13" x14ac:dyDescent="0.3">
      <c r="A10" t="s">
        <v>39</v>
      </c>
      <c r="B10" t="s">
        <v>14</v>
      </c>
      <c r="C10" s="1">
        <v>50</v>
      </c>
      <c r="D10" t="s">
        <v>40</v>
      </c>
      <c r="E10" t="s">
        <v>32</v>
      </c>
      <c r="F10" t="s">
        <v>17</v>
      </c>
      <c r="G10" t="s">
        <v>18</v>
      </c>
      <c r="H10" s="4">
        <v>-27.49</v>
      </c>
      <c r="I10" s="4">
        <v>0</v>
      </c>
      <c r="J10" s="3">
        <v>-15060.79</v>
      </c>
      <c r="K10" s="3">
        <v>84.93</v>
      </c>
      <c r="L10" s="3">
        <v>24.5</v>
      </c>
      <c r="M10" s="3">
        <v>21.85</v>
      </c>
    </row>
    <row r="11" spans="1:13" x14ac:dyDescent="0.3">
      <c r="A11" t="s">
        <v>41</v>
      </c>
      <c r="B11" t="s">
        <v>14</v>
      </c>
      <c r="C11" s="1">
        <v>58</v>
      </c>
      <c r="D11" t="s">
        <v>34</v>
      </c>
      <c r="E11" t="s">
        <v>36</v>
      </c>
      <c r="F11" t="s">
        <v>17</v>
      </c>
      <c r="G11" t="s">
        <v>38</v>
      </c>
      <c r="H11" s="4">
        <v>-25.18</v>
      </c>
      <c r="I11" s="4">
        <v>0.4</v>
      </c>
      <c r="J11" s="3">
        <v>-62.75</v>
      </c>
      <c r="K11" s="3">
        <v>82.83</v>
      </c>
      <c r="L11" s="3">
        <v>30.63</v>
      </c>
      <c r="M11" s="3">
        <v>32.81</v>
      </c>
    </row>
    <row r="12" spans="1:13" x14ac:dyDescent="0.3">
      <c r="A12" t="s">
        <v>42</v>
      </c>
      <c r="B12" t="s">
        <v>14</v>
      </c>
      <c r="C12" s="1">
        <v>43</v>
      </c>
      <c r="D12" t="s">
        <v>34</v>
      </c>
      <c r="E12" t="s">
        <v>36</v>
      </c>
      <c r="F12" t="s">
        <v>17</v>
      </c>
      <c r="G12" t="s">
        <v>18</v>
      </c>
      <c r="H12" s="4">
        <v>-23.51</v>
      </c>
      <c r="I12" s="4">
        <v>1.04</v>
      </c>
      <c r="J12" s="3">
        <v>-22.7</v>
      </c>
      <c r="K12" s="3">
        <v>125.13</v>
      </c>
      <c r="L12" s="3">
        <v>32.6</v>
      </c>
      <c r="M12" s="3">
        <v>35.65</v>
      </c>
    </row>
    <row r="13" spans="1:13" x14ac:dyDescent="0.3">
      <c r="A13" t="s">
        <v>43</v>
      </c>
      <c r="B13" t="s">
        <v>14</v>
      </c>
      <c r="C13" s="1">
        <v>70</v>
      </c>
      <c r="D13" t="s">
        <v>34</v>
      </c>
      <c r="E13" t="s">
        <v>36</v>
      </c>
      <c r="F13" t="s">
        <v>17</v>
      </c>
      <c r="G13" t="s">
        <v>23</v>
      </c>
      <c r="H13" s="4">
        <v>-12.2</v>
      </c>
      <c r="I13" s="4">
        <v>4.57</v>
      </c>
      <c r="J13" s="3">
        <v>-2.67</v>
      </c>
      <c r="K13" s="3">
        <v>18.8</v>
      </c>
      <c r="L13" s="3">
        <v>45.46</v>
      </c>
      <c r="M13" s="3">
        <v>29.59</v>
      </c>
    </row>
    <row r="14" spans="1:13" x14ac:dyDescent="0.3">
      <c r="A14" t="s">
        <v>44</v>
      </c>
      <c r="B14" t="s">
        <v>14</v>
      </c>
      <c r="C14" s="2">
        <v>50</v>
      </c>
      <c r="D14" t="s">
        <v>45</v>
      </c>
      <c r="E14" t="s">
        <v>46</v>
      </c>
      <c r="F14" t="s">
        <v>17</v>
      </c>
      <c r="G14" t="s">
        <v>18</v>
      </c>
      <c r="H14" s="4">
        <v>-9.0299999999999994</v>
      </c>
      <c r="I14" s="4">
        <v>1.5</v>
      </c>
      <c r="J14" s="3">
        <v>-6.01</v>
      </c>
      <c r="K14" s="3">
        <v>0</v>
      </c>
      <c r="L14" s="3">
        <v>35.19</v>
      </c>
      <c r="M14" s="3">
        <v>31.58</v>
      </c>
    </row>
    <row r="15" spans="1:13" x14ac:dyDescent="0.3">
      <c r="A15" t="s">
        <v>47</v>
      </c>
      <c r="B15" t="s">
        <v>14</v>
      </c>
      <c r="C15" s="2">
        <v>50</v>
      </c>
      <c r="D15" t="s">
        <v>45</v>
      </c>
      <c r="E15" t="s">
        <v>46</v>
      </c>
      <c r="F15" t="s">
        <v>17</v>
      </c>
      <c r="G15" t="s">
        <v>18</v>
      </c>
      <c r="H15" s="4">
        <v>-0.95</v>
      </c>
      <c r="I15" s="4">
        <v>3.76</v>
      </c>
      <c r="J15" s="3">
        <v>-0.25</v>
      </c>
      <c r="K15" s="3">
        <v>0</v>
      </c>
      <c r="L15" s="3">
        <v>19.53</v>
      </c>
      <c r="M15" s="3">
        <v>30.64</v>
      </c>
    </row>
    <row r="16" spans="1:13" x14ac:dyDescent="0.3">
      <c r="A16" t="s">
        <v>48</v>
      </c>
      <c r="B16" t="s">
        <v>14</v>
      </c>
      <c r="C16" s="1">
        <v>13.86</v>
      </c>
      <c r="D16" t="s">
        <v>49</v>
      </c>
      <c r="E16" t="s">
        <v>36</v>
      </c>
      <c r="F16" t="s">
        <v>17</v>
      </c>
      <c r="G16" t="s">
        <v>18</v>
      </c>
      <c r="H16" s="4">
        <v>-0.59</v>
      </c>
      <c r="I16" s="4">
        <v>0.01</v>
      </c>
      <c r="J16" s="3">
        <v>-116.31</v>
      </c>
      <c r="K16" s="3">
        <v>0</v>
      </c>
      <c r="L16" s="3">
        <v>273.69</v>
      </c>
      <c r="M16" s="3">
        <v>42.75</v>
      </c>
    </row>
    <row r="17" spans="1:13" x14ac:dyDescent="0.3">
      <c r="A17" t="s">
        <v>50</v>
      </c>
      <c r="B17" t="s">
        <v>14</v>
      </c>
      <c r="C17" s="1">
        <v>3</v>
      </c>
      <c r="D17" t="s">
        <v>49</v>
      </c>
      <c r="E17" t="s">
        <v>36</v>
      </c>
      <c r="F17" t="s">
        <v>17</v>
      </c>
      <c r="G17" t="s">
        <v>23</v>
      </c>
      <c r="H17" s="4">
        <v>-0.21</v>
      </c>
      <c r="I17" s="4">
        <v>0</v>
      </c>
      <c r="J17" s="3">
        <v>0</v>
      </c>
      <c r="K17" s="3">
        <v>0</v>
      </c>
      <c r="L17" s="3">
        <v>6.04</v>
      </c>
      <c r="M17" s="3">
        <v>10.4</v>
      </c>
    </row>
    <row r="18" spans="1:13" x14ac:dyDescent="0.3">
      <c r="A18" t="s">
        <v>51</v>
      </c>
      <c r="B18" t="s">
        <v>14</v>
      </c>
      <c r="C18" s="1">
        <v>0.5</v>
      </c>
      <c r="D18" t="s">
        <v>40</v>
      </c>
      <c r="E18" t="s">
        <v>36</v>
      </c>
      <c r="F18" t="s">
        <v>17</v>
      </c>
      <c r="G18" t="s">
        <v>38</v>
      </c>
      <c r="H18" s="4">
        <v>-0.1</v>
      </c>
      <c r="I18" s="4">
        <v>0</v>
      </c>
      <c r="J18" s="3">
        <v>-28.86</v>
      </c>
      <c r="K18" s="3">
        <v>0</v>
      </c>
      <c r="L18" s="3">
        <v>1.28</v>
      </c>
      <c r="M18" s="3">
        <v>2.42</v>
      </c>
    </row>
    <row r="19" spans="1:13" x14ac:dyDescent="0.3">
      <c r="A19" t="s">
        <v>52</v>
      </c>
      <c r="B19" t="s">
        <v>14</v>
      </c>
      <c r="C19" s="1">
        <v>3</v>
      </c>
      <c r="D19" t="s">
        <v>49</v>
      </c>
      <c r="E19" t="s">
        <v>36</v>
      </c>
      <c r="F19" t="s">
        <v>17</v>
      </c>
      <c r="G19" t="s">
        <v>18</v>
      </c>
      <c r="H19" s="4">
        <v>-0.02</v>
      </c>
      <c r="I19" s="4">
        <v>0</v>
      </c>
      <c r="J19" s="3">
        <v>-10.47</v>
      </c>
      <c r="K19" s="3">
        <v>0</v>
      </c>
      <c r="L19" s="3">
        <v>9.1300000000000008</v>
      </c>
      <c r="M19" s="3">
        <v>25.01</v>
      </c>
    </row>
    <row r="20" spans="1:13" x14ac:dyDescent="0.3">
      <c r="A20" t="s">
        <v>53</v>
      </c>
      <c r="B20" t="s">
        <v>14</v>
      </c>
      <c r="C20" s="1">
        <v>100</v>
      </c>
      <c r="D20" t="s">
        <v>40</v>
      </c>
      <c r="E20" t="s">
        <v>46</v>
      </c>
      <c r="F20" t="s">
        <v>17</v>
      </c>
      <c r="G20" t="s">
        <v>38</v>
      </c>
      <c r="H20" s="4">
        <v>0</v>
      </c>
      <c r="I20" s="4">
        <v>0</v>
      </c>
      <c r="J20" s="3">
        <v>0</v>
      </c>
      <c r="K20" s="3">
        <v>0</v>
      </c>
      <c r="L20" s="3">
        <v>6.59</v>
      </c>
      <c r="M20" s="3">
        <v>66.17</v>
      </c>
    </row>
    <row r="21" spans="1:13" x14ac:dyDescent="0.3">
      <c r="A21" t="s">
        <v>54</v>
      </c>
      <c r="B21" t="s">
        <v>14</v>
      </c>
      <c r="C21" s="1">
        <v>0</v>
      </c>
      <c r="D21" t="s">
        <v>55</v>
      </c>
      <c r="E21" t="s">
        <v>36</v>
      </c>
      <c r="F21" t="s">
        <v>17</v>
      </c>
      <c r="G21" t="s">
        <v>18</v>
      </c>
      <c r="H21" s="4">
        <v>0</v>
      </c>
      <c r="I21" s="4">
        <v>0</v>
      </c>
      <c r="J21" s="3">
        <v>0</v>
      </c>
      <c r="K21" s="3">
        <v>15.05</v>
      </c>
      <c r="L21" s="3">
        <v>54.49</v>
      </c>
      <c r="M21" s="3">
        <v>56.63</v>
      </c>
    </row>
    <row r="22" spans="1:13" x14ac:dyDescent="0.3">
      <c r="A22" t="s">
        <v>56</v>
      </c>
      <c r="B22" t="s">
        <v>14</v>
      </c>
      <c r="C22" s="1">
        <v>0</v>
      </c>
      <c r="D22" t="s">
        <v>55</v>
      </c>
      <c r="E22" t="s">
        <v>36</v>
      </c>
      <c r="F22" t="s">
        <v>17</v>
      </c>
      <c r="G22" t="s">
        <v>18</v>
      </c>
      <c r="H22" s="4">
        <v>0</v>
      </c>
      <c r="I22" s="4">
        <v>0</v>
      </c>
      <c r="J22" s="3">
        <v>0</v>
      </c>
      <c r="K22" s="3">
        <v>50.74</v>
      </c>
      <c r="L22" s="3">
        <v>52.49</v>
      </c>
      <c r="M22" s="3">
        <v>35.270000000000003</v>
      </c>
    </row>
    <row r="23" spans="1:13" x14ac:dyDescent="0.3">
      <c r="A23" t="s">
        <v>57</v>
      </c>
      <c r="B23" t="s">
        <v>14</v>
      </c>
      <c r="C23" s="1">
        <v>100</v>
      </c>
      <c r="D23" t="s">
        <v>40</v>
      </c>
      <c r="E23" t="s">
        <v>46</v>
      </c>
      <c r="F23" t="s">
        <v>17</v>
      </c>
      <c r="G23" t="s">
        <v>18</v>
      </c>
      <c r="H23" s="4">
        <v>0</v>
      </c>
      <c r="I23" s="4">
        <v>0</v>
      </c>
      <c r="J23" s="3">
        <v>0</v>
      </c>
      <c r="K23" s="3">
        <v>94.14</v>
      </c>
      <c r="L23" s="3">
        <v>54.93</v>
      </c>
      <c r="M23" s="3">
        <v>25.47</v>
      </c>
    </row>
    <row r="24" spans="1:13" x14ac:dyDescent="0.3">
      <c r="A24" t="s">
        <v>58</v>
      </c>
      <c r="B24" t="s">
        <v>14</v>
      </c>
      <c r="C24" s="1">
        <v>100</v>
      </c>
      <c r="D24" t="s">
        <v>40</v>
      </c>
      <c r="E24" t="s">
        <v>46</v>
      </c>
      <c r="F24" t="s">
        <v>17</v>
      </c>
      <c r="G24" t="s">
        <v>27</v>
      </c>
      <c r="H24" s="4">
        <v>0</v>
      </c>
      <c r="I24" s="4">
        <v>0</v>
      </c>
      <c r="J24" s="3">
        <v>0</v>
      </c>
      <c r="K24" s="3">
        <v>0</v>
      </c>
      <c r="L24" s="3">
        <v>28.45</v>
      </c>
      <c r="M24" s="3">
        <v>24.07</v>
      </c>
    </row>
    <row r="25" spans="1:13" x14ac:dyDescent="0.3">
      <c r="A25" t="s">
        <v>59</v>
      </c>
      <c r="B25" t="s">
        <v>14</v>
      </c>
      <c r="C25" s="1">
        <v>0</v>
      </c>
      <c r="D25" t="s">
        <v>55</v>
      </c>
      <c r="E25" t="s">
        <v>36</v>
      </c>
      <c r="F25" t="s">
        <v>17</v>
      </c>
      <c r="G25" t="s">
        <v>18</v>
      </c>
      <c r="H25" s="4">
        <v>0</v>
      </c>
      <c r="I25" s="4">
        <v>0</v>
      </c>
      <c r="J25" s="3">
        <v>0</v>
      </c>
      <c r="K25" s="3">
        <v>0</v>
      </c>
      <c r="L25" s="3">
        <v>46.27</v>
      </c>
      <c r="M25" s="3">
        <v>23.76</v>
      </c>
    </row>
    <row r="26" spans="1:13" x14ac:dyDescent="0.3">
      <c r="A26" t="s">
        <v>60</v>
      </c>
      <c r="B26" t="s">
        <v>14</v>
      </c>
      <c r="C26" s="1">
        <v>0</v>
      </c>
      <c r="D26" t="s">
        <v>61</v>
      </c>
      <c r="E26" t="s">
        <v>46</v>
      </c>
      <c r="F26" t="s">
        <v>17</v>
      </c>
      <c r="G26" t="s">
        <v>18</v>
      </c>
      <c r="H26" s="4">
        <v>0</v>
      </c>
      <c r="I26" s="4">
        <v>0</v>
      </c>
      <c r="J26" s="3">
        <v>0</v>
      </c>
      <c r="K26" s="3">
        <v>0</v>
      </c>
      <c r="L26" s="3">
        <v>118.48</v>
      </c>
      <c r="M26" s="3">
        <v>23.3</v>
      </c>
    </row>
    <row r="27" spans="1:13" x14ac:dyDescent="0.3">
      <c r="A27" t="s">
        <v>62</v>
      </c>
      <c r="B27" t="s">
        <v>14</v>
      </c>
      <c r="C27" s="1">
        <v>0</v>
      </c>
      <c r="D27" t="s">
        <v>55</v>
      </c>
      <c r="E27" t="s">
        <v>36</v>
      </c>
      <c r="F27" t="s">
        <v>17</v>
      </c>
      <c r="G27" t="s">
        <v>18</v>
      </c>
      <c r="H27" s="4">
        <v>0</v>
      </c>
      <c r="I27" s="4">
        <v>0</v>
      </c>
      <c r="J27" s="3">
        <v>0</v>
      </c>
      <c r="K27" s="3">
        <v>80.91</v>
      </c>
      <c r="L27" s="3">
        <v>22.69</v>
      </c>
      <c r="M27" s="3">
        <v>20.63</v>
      </c>
    </row>
    <row r="28" spans="1:13" x14ac:dyDescent="0.3">
      <c r="A28" t="s">
        <v>63</v>
      </c>
      <c r="B28" t="s">
        <v>14</v>
      </c>
      <c r="C28" s="1">
        <v>100</v>
      </c>
      <c r="D28" t="s">
        <v>40</v>
      </c>
      <c r="E28" t="s">
        <v>64</v>
      </c>
      <c r="F28" t="s">
        <v>17</v>
      </c>
      <c r="G28" t="s">
        <v>23</v>
      </c>
      <c r="H28" s="4">
        <v>0</v>
      </c>
      <c r="I28" s="4">
        <v>0</v>
      </c>
      <c r="J28" s="3">
        <v>0</v>
      </c>
      <c r="K28" s="3">
        <v>0</v>
      </c>
      <c r="L28" s="3">
        <v>2.14</v>
      </c>
      <c r="M28" s="3">
        <v>19.170000000000002</v>
      </c>
    </row>
    <row r="29" spans="1:13" x14ac:dyDescent="0.3">
      <c r="A29" t="s">
        <v>65</v>
      </c>
      <c r="B29" t="s">
        <v>14</v>
      </c>
      <c r="C29" s="1">
        <v>100</v>
      </c>
      <c r="D29" t="s">
        <v>40</v>
      </c>
      <c r="E29" t="s">
        <v>46</v>
      </c>
      <c r="F29" t="s">
        <v>17</v>
      </c>
      <c r="G29" t="s">
        <v>27</v>
      </c>
      <c r="H29" s="4">
        <v>0</v>
      </c>
      <c r="I29" s="4">
        <v>0</v>
      </c>
      <c r="J29" s="3">
        <v>0</v>
      </c>
      <c r="K29" s="3">
        <v>0</v>
      </c>
      <c r="L29" s="3">
        <v>19.5</v>
      </c>
      <c r="M29" s="3">
        <v>18.32</v>
      </c>
    </row>
    <row r="30" spans="1:13" x14ac:dyDescent="0.3">
      <c r="A30" t="s">
        <v>66</v>
      </c>
      <c r="B30" t="s">
        <v>14</v>
      </c>
      <c r="C30" s="1">
        <v>100</v>
      </c>
      <c r="D30" t="s">
        <v>40</v>
      </c>
      <c r="E30" t="s">
        <v>46</v>
      </c>
      <c r="F30" t="s">
        <v>17</v>
      </c>
      <c r="G30" t="s">
        <v>27</v>
      </c>
      <c r="H30" s="4">
        <v>0</v>
      </c>
      <c r="I30" s="4">
        <v>0</v>
      </c>
      <c r="J30" s="3">
        <v>0</v>
      </c>
      <c r="K30" s="3">
        <v>0</v>
      </c>
      <c r="L30" s="3">
        <v>33.17</v>
      </c>
      <c r="M30" s="3">
        <v>17.670000000000002</v>
      </c>
    </row>
    <row r="31" spans="1:13" x14ac:dyDescent="0.3">
      <c r="A31" t="s">
        <v>67</v>
      </c>
      <c r="B31" t="s">
        <v>14</v>
      </c>
      <c r="C31" s="1">
        <v>100</v>
      </c>
      <c r="D31" t="s">
        <v>40</v>
      </c>
      <c r="E31" t="s">
        <v>64</v>
      </c>
      <c r="F31" t="s">
        <v>17</v>
      </c>
      <c r="G31" t="s">
        <v>23</v>
      </c>
      <c r="H31" s="4">
        <v>0</v>
      </c>
      <c r="I31" s="4">
        <v>0</v>
      </c>
      <c r="J31" s="3">
        <v>0</v>
      </c>
      <c r="K31" s="3">
        <v>0</v>
      </c>
      <c r="L31" s="3">
        <v>21.48</v>
      </c>
      <c r="M31" s="3">
        <v>16.88</v>
      </c>
    </row>
    <row r="32" spans="1:13" x14ac:dyDescent="0.3">
      <c r="A32" t="s">
        <v>68</v>
      </c>
      <c r="B32" t="s">
        <v>14</v>
      </c>
      <c r="C32" s="1">
        <v>100</v>
      </c>
      <c r="D32" t="s">
        <v>40</v>
      </c>
      <c r="E32" t="s">
        <v>69</v>
      </c>
      <c r="F32" t="s">
        <v>17</v>
      </c>
      <c r="G32" t="s">
        <v>27</v>
      </c>
      <c r="H32" s="4">
        <v>0</v>
      </c>
      <c r="I32" s="4">
        <v>0</v>
      </c>
      <c r="J32" s="3">
        <v>0</v>
      </c>
      <c r="K32" s="3">
        <v>0</v>
      </c>
      <c r="L32" s="3">
        <v>7.35</v>
      </c>
      <c r="M32" s="3">
        <v>15.79</v>
      </c>
    </row>
    <row r="33" spans="1:13" x14ac:dyDescent="0.3">
      <c r="A33" t="s">
        <v>70</v>
      </c>
      <c r="B33" t="s">
        <v>14</v>
      </c>
      <c r="C33" s="1">
        <v>100</v>
      </c>
      <c r="D33" t="s">
        <v>40</v>
      </c>
      <c r="E33" t="s">
        <v>69</v>
      </c>
      <c r="F33" t="s">
        <v>17</v>
      </c>
      <c r="G33" t="s">
        <v>27</v>
      </c>
      <c r="H33" s="4">
        <v>0</v>
      </c>
      <c r="I33" s="4">
        <v>0</v>
      </c>
      <c r="J33" s="3">
        <v>0</v>
      </c>
      <c r="K33" s="3">
        <v>0</v>
      </c>
      <c r="L33" s="3">
        <v>7.45</v>
      </c>
      <c r="M33" s="3">
        <v>15.13</v>
      </c>
    </row>
    <row r="34" spans="1:13" x14ac:dyDescent="0.3">
      <c r="A34" t="s">
        <v>71</v>
      </c>
      <c r="B34" t="s">
        <v>14</v>
      </c>
      <c r="C34" s="1">
        <v>100</v>
      </c>
      <c r="D34" t="s">
        <v>40</v>
      </c>
      <c r="E34" t="s">
        <v>64</v>
      </c>
      <c r="F34" t="s">
        <v>17</v>
      </c>
      <c r="G34" t="s">
        <v>23</v>
      </c>
      <c r="H34" s="4">
        <v>0</v>
      </c>
      <c r="I34" s="4">
        <v>0</v>
      </c>
      <c r="J34" s="3">
        <v>0</v>
      </c>
      <c r="K34" s="3">
        <v>0</v>
      </c>
      <c r="L34" s="3">
        <v>37.79</v>
      </c>
      <c r="M34" s="3">
        <v>14.61</v>
      </c>
    </row>
    <row r="35" spans="1:13" x14ac:dyDescent="0.3">
      <c r="A35" t="s">
        <v>72</v>
      </c>
      <c r="B35" t="s">
        <v>14</v>
      </c>
      <c r="C35" s="1">
        <v>100</v>
      </c>
      <c r="D35" t="s">
        <v>40</v>
      </c>
      <c r="E35" t="s">
        <v>64</v>
      </c>
      <c r="F35" t="s">
        <v>17</v>
      </c>
      <c r="G35" t="s">
        <v>23</v>
      </c>
      <c r="H35" s="4">
        <v>0</v>
      </c>
      <c r="I35" s="4">
        <v>0</v>
      </c>
      <c r="J35" s="3">
        <v>0</v>
      </c>
      <c r="K35" s="3">
        <v>0</v>
      </c>
      <c r="L35" s="3">
        <v>37.32</v>
      </c>
      <c r="M35" s="3">
        <v>14.3</v>
      </c>
    </row>
    <row r="36" spans="1:13" x14ac:dyDescent="0.3">
      <c r="A36" t="s">
        <v>73</v>
      </c>
      <c r="B36" t="s">
        <v>14</v>
      </c>
      <c r="C36" s="1">
        <v>100</v>
      </c>
      <c r="D36" t="s">
        <v>40</v>
      </c>
      <c r="E36" t="s">
        <v>46</v>
      </c>
      <c r="F36" t="s">
        <v>17</v>
      </c>
      <c r="G36" t="s">
        <v>27</v>
      </c>
      <c r="H36" s="4">
        <v>0</v>
      </c>
      <c r="I36" s="4">
        <v>0</v>
      </c>
      <c r="J36" s="3">
        <v>0</v>
      </c>
      <c r="K36" s="3">
        <v>0</v>
      </c>
      <c r="L36" s="3">
        <v>14.82</v>
      </c>
      <c r="M36" s="3">
        <v>11.24</v>
      </c>
    </row>
    <row r="37" spans="1:13" x14ac:dyDescent="0.3">
      <c r="A37" t="s">
        <v>74</v>
      </c>
      <c r="B37" t="s">
        <v>14</v>
      </c>
      <c r="C37" s="1">
        <v>100</v>
      </c>
      <c r="D37" t="s">
        <v>40</v>
      </c>
      <c r="E37" t="s">
        <v>75</v>
      </c>
      <c r="F37" t="s">
        <v>17</v>
      </c>
      <c r="G37" t="s">
        <v>27</v>
      </c>
      <c r="H37" s="4">
        <v>0</v>
      </c>
      <c r="I37" s="4">
        <v>0</v>
      </c>
      <c r="J37" s="3">
        <v>0</v>
      </c>
      <c r="K37" s="3">
        <v>0</v>
      </c>
      <c r="L37" s="3">
        <v>24.66</v>
      </c>
      <c r="M37" s="3">
        <v>10.47</v>
      </c>
    </row>
    <row r="38" spans="1:13" x14ac:dyDescent="0.3">
      <c r="A38" t="s">
        <v>76</v>
      </c>
      <c r="B38" t="s">
        <v>14</v>
      </c>
      <c r="C38" s="1">
        <v>100</v>
      </c>
      <c r="D38" t="s">
        <v>40</v>
      </c>
      <c r="E38" t="s">
        <v>75</v>
      </c>
      <c r="F38" t="s">
        <v>17</v>
      </c>
      <c r="G38" t="s">
        <v>27</v>
      </c>
      <c r="H38" s="4">
        <v>0</v>
      </c>
      <c r="I38" s="4">
        <v>0</v>
      </c>
      <c r="J38" s="3">
        <v>0</v>
      </c>
      <c r="K38" s="3">
        <v>0</v>
      </c>
      <c r="L38" s="3">
        <v>24.67</v>
      </c>
      <c r="M38" s="3">
        <v>10.47</v>
      </c>
    </row>
    <row r="39" spans="1:13" x14ac:dyDescent="0.3">
      <c r="A39" t="s">
        <v>77</v>
      </c>
      <c r="B39" t="s">
        <v>14</v>
      </c>
      <c r="C39" s="1">
        <v>100</v>
      </c>
      <c r="D39" t="s">
        <v>40</v>
      </c>
      <c r="E39" t="s">
        <v>75</v>
      </c>
      <c r="F39" t="s">
        <v>17</v>
      </c>
      <c r="G39" t="s">
        <v>27</v>
      </c>
      <c r="H39" s="4">
        <v>0</v>
      </c>
      <c r="I39" s="4">
        <v>0</v>
      </c>
      <c r="J39" s="3">
        <v>0</v>
      </c>
      <c r="K39" s="3">
        <v>0</v>
      </c>
      <c r="L39" s="3">
        <v>24.69</v>
      </c>
      <c r="M39" s="3">
        <v>10.47</v>
      </c>
    </row>
    <row r="40" spans="1:13" x14ac:dyDescent="0.3">
      <c r="A40" t="s">
        <v>78</v>
      </c>
      <c r="B40" t="s">
        <v>14</v>
      </c>
      <c r="C40" s="1">
        <v>100</v>
      </c>
      <c r="D40" t="s">
        <v>40</v>
      </c>
      <c r="E40" t="s">
        <v>75</v>
      </c>
      <c r="F40" t="s">
        <v>17</v>
      </c>
      <c r="G40" t="s">
        <v>27</v>
      </c>
      <c r="H40" s="4">
        <v>0</v>
      </c>
      <c r="I40" s="4">
        <v>0</v>
      </c>
      <c r="J40" s="3">
        <v>0</v>
      </c>
      <c r="K40" s="3">
        <v>0</v>
      </c>
      <c r="L40" s="3">
        <v>24.67</v>
      </c>
      <c r="M40" s="3">
        <v>10.47</v>
      </c>
    </row>
    <row r="41" spans="1:13" x14ac:dyDescent="0.3">
      <c r="A41" t="s">
        <v>79</v>
      </c>
      <c r="B41" t="s">
        <v>14</v>
      </c>
      <c r="C41" s="1">
        <v>100</v>
      </c>
      <c r="D41" t="s">
        <v>40</v>
      </c>
      <c r="E41" t="s">
        <v>75</v>
      </c>
      <c r="F41" t="s">
        <v>17</v>
      </c>
      <c r="G41" t="s">
        <v>27</v>
      </c>
      <c r="H41" s="4">
        <v>0</v>
      </c>
      <c r="I41" s="4">
        <v>0</v>
      </c>
      <c r="J41" s="3">
        <v>0</v>
      </c>
      <c r="K41" s="3">
        <v>0</v>
      </c>
      <c r="L41" s="3">
        <v>24.65</v>
      </c>
      <c r="M41" s="3">
        <v>10.46</v>
      </c>
    </row>
    <row r="42" spans="1:13" x14ac:dyDescent="0.3">
      <c r="A42" t="s">
        <v>80</v>
      </c>
      <c r="B42" t="s">
        <v>14</v>
      </c>
      <c r="C42" s="1">
        <v>100</v>
      </c>
      <c r="D42" t="s">
        <v>40</v>
      </c>
      <c r="E42" t="s">
        <v>75</v>
      </c>
      <c r="F42" t="s">
        <v>17</v>
      </c>
      <c r="G42" t="s">
        <v>27</v>
      </c>
      <c r="H42" s="4">
        <v>0</v>
      </c>
      <c r="I42" s="4">
        <v>0</v>
      </c>
      <c r="J42" s="3">
        <v>0</v>
      </c>
      <c r="K42" s="3">
        <v>0</v>
      </c>
      <c r="L42" s="3">
        <v>24.57</v>
      </c>
      <c r="M42" s="3">
        <v>10.43</v>
      </c>
    </row>
    <row r="43" spans="1:13" x14ac:dyDescent="0.3">
      <c r="A43" t="s">
        <v>81</v>
      </c>
      <c r="B43" t="s">
        <v>14</v>
      </c>
      <c r="C43" s="1">
        <v>100</v>
      </c>
      <c r="D43" t="s">
        <v>40</v>
      </c>
      <c r="E43" t="s">
        <v>64</v>
      </c>
      <c r="F43" t="s">
        <v>17</v>
      </c>
      <c r="G43" t="s">
        <v>23</v>
      </c>
      <c r="H43" s="4">
        <v>0</v>
      </c>
      <c r="I43" s="4">
        <v>0</v>
      </c>
      <c r="J43" s="3">
        <v>0</v>
      </c>
      <c r="K43" s="3">
        <v>0</v>
      </c>
      <c r="L43" s="3">
        <v>11.08</v>
      </c>
      <c r="M43" s="3">
        <v>8.6199999999999992</v>
      </c>
    </row>
    <row r="44" spans="1:13" x14ac:dyDescent="0.3">
      <c r="A44" t="s">
        <v>82</v>
      </c>
      <c r="B44" t="s">
        <v>14</v>
      </c>
      <c r="C44" s="1">
        <v>100</v>
      </c>
      <c r="D44" t="s">
        <v>40</v>
      </c>
      <c r="E44" t="s">
        <v>75</v>
      </c>
      <c r="F44" t="s">
        <v>17</v>
      </c>
      <c r="G44" t="s">
        <v>23</v>
      </c>
      <c r="H44" s="4">
        <v>0</v>
      </c>
      <c r="I44" s="4">
        <v>0</v>
      </c>
      <c r="J44" s="3">
        <v>0</v>
      </c>
      <c r="K44" s="3">
        <v>0</v>
      </c>
      <c r="L44" s="3">
        <v>32.9</v>
      </c>
      <c r="M44" s="3">
        <v>8.02</v>
      </c>
    </row>
    <row r="45" spans="1:13" x14ac:dyDescent="0.3">
      <c r="A45" t="s">
        <v>83</v>
      </c>
      <c r="B45" t="s">
        <v>14</v>
      </c>
      <c r="C45" s="1">
        <v>100</v>
      </c>
      <c r="D45" t="s">
        <v>40</v>
      </c>
      <c r="E45" t="s">
        <v>84</v>
      </c>
      <c r="F45" t="s">
        <v>17</v>
      </c>
      <c r="G45" t="s">
        <v>38</v>
      </c>
      <c r="H45" s="4">
        <v>0</v>
      </c>
      <c r="I45" s="4">
        <v>0</v>
      </c>
      <c r="J45" s="3">
        <v>0</v>
      </c>
      <c r="K45" s="3">
        <v>0</v>
      </c>
      <c r="L45" s="3">
        <v>38.729999999999997</v>
      </c>
      <c r="M45" s="3">
        <v>7.26</v>
      </c>
    </row>
    <row r="46" spans="1:13" x14ac:dyDescent="0.3">
      <c r="A46" t="s">
        <v>85</v>
      </c>
      <c r="B46" t="s">
        <v>14</v>
      </c>
      <c r="C46" s="2">
        <v>13.6</v>
      </c>
      <c r="D46" t="s">
        <v>31</v>
      </c>
      <c r="E46" t="s">
        <v>21</v>
      </c>
      <c r="F46" t="s">
        <v>17</v>
      </c>
      <c r="G46" t="s">
        <v>27</v>
      </c>
      <c r="H46" s="4">
        <v>0</v>
      </c>
      <c r="I46" s="4">
        <v>75.400000000000006</v>
      </c>
      <c r="J46" s="3">
        <v>0</v>
      </c>
      <c r="K46" s="3">
        <v>0</v>
      </c>
      <c r="L46" s="3">
        <v>0</v>
      </c>
      <c r="M46" s="3">
        <v>0</v>
      </c>
    </row>
    <row r="47" spans="1:13" x14ac:dyDescent="0.3">
      <c r="A47" t="s">
        <v>86</v>
      </c>
      <c r="B47" t="s">
        <v>14</v>
      </c>
      <c r="C47" s="1">
        <v>14.66</v>
      </c>
      <c r="D47" t="s">
        <v>87</v>
      </c>
      <c r="E47" t="s">
        <v>36</v>
      </c>
      <c r="F47" t="s">
        <v>17</v>
      </c>
      <c r="G47" t="s">
        <v>38</v>
      </c>
      <c r="H47" s="4">
        <v>0</v>
      </c>
      <c r="I47" s="4">
        <v>0</v>
      </c>
      <c r="J47" s="3">
        <v>0</v>
      </c>
      <c r="K47" s="3">
        <v>0</v>
      </c>
      <c r="L47" s="3">
        <v>11.94</v>
      </c>
      <c r="M47" s="3">
        <v>0</v>
      </c>
    </row>
    <row r="48" spans="1:13" x14ac:dyDescent="0.3">
      <c r="A48" t="s">
        <v>88</v>
      </c>
      <c r="B48" t="s">
        <v>14</v>
      </c>
      <c r="C48" s="1" t="s">
        <v>89</v>
      </c>
      <c r="D48" t="s">
        <v>90</v>
      </c>
      <c r="E48" t="s">
        <v>46</v>
      </c>
      <c r="F48" t="s">
        <v>17</v>
      </c>
      <c r="G48" t="s">
        <v>18</v>
      </c>
      <c r="H48" s="4">
        <v>0.15</v>
      </c>
      <c r="I48" s="4">
        <v>0.18</v>
      </c>
      <c r="J48" s="3">
        <v>0.83</v>
      </c>
      <c r="K48" s="3">
        <v>0</v>
      </c>
      <c r="L48" s="3">
        <v>10.01</v>
      </c>
      <c r="M48" s="3">
        <v>23.92</v>
      </c>
    </row>
    <row r="49" spans="1:13" x14ac:dyDescent="0.3">
      <c r="A49" t="s">
        <v>91</v>
      </c>
      <c r="B49" t="s">
        <v>14</v>
      </c>
      <c r="C49" s="1">
        <v>10.050000000000001</v>
      </c>
      <c r="D49" t="s">
        <v>40</v>
      </c>
      <c r="E49" t="s">
        <v>36</v>
      </c>
      <c r="F49" t="s">
        <v>17</v>
      </c>
      <c r="G49" t="s">
        <v>23</v>
      </c>
      <c r="H49" s="4">
        <v>0.51</v>
      </c>
      <c r="I49" s="4">
        <v>0.12</v>
      </c>
      <c r="J49" s="3">
        <v>4.1900000000000004</v>
      </c>
      <c r="K49" s="3">
        <v>0</v>
      </c>
      <c r="L49" s="3">
        <v>1.62</v>
      </c>
      <c r="M49" s="3">
        <v>10.26</v>
      </c>
    </row>
    <row r="50" spans="1:13" x14ac:dyDescent="0.3">
      <c r="A50" t="s">
        <v>92</v>
      </c>
      <c r="B50" t="s">
        <v>14</v>
      </c>
      <c r="C50" s="1">
        <v>27.5</v>
      </c>
      <c r="D50" t="s">
        <v>34</v>
      </c>
      <c r="E50" t="s">
        <v>36</v>
      </c>
      <c r="F50" t="s">
        <v>17</v>
      </c>
      <c r="G50" t="s">
        <v>23</v>
      </c>
      <c r="H50" s="4">
        <v>0.8</v>
      </c>
      <c r="I50" s="4">
        <v>0.09</v>
      </c>
      <c r="J50" s="3">
        <v>9.32</v>
      </c>
      <c r="K50" s="3">
        <v>0</v>
      </c>
      <c r="L50" s="3">
        <v>78.09</v>
      </c>
      <c r="M50" s="3">
        <v>8.9499999999999993</v>
      </c>
    </row>
    <row r="51" spans="1:13" x14ac:dyDescent="0.3">
      <c r="H51">
        <f>H50/I50</f>
        <v>8.8888888888888893</v>
      </c>
    </row>
    <row r="52" spans="1:13" x14ac:dyDescent="0.3">
      <c r="A52" t="s">
        <v>93</v>
      </c>
      <c r="B52" t="s">
        <v>14</v>
      </c>
      <c r="C52" s="1">
        <v>19.75</v>
      </c>
      <c r="D52" t="s">
        <v>90</v>
      </c>
      <c r="E52" t="s">
        <v>46</v>
      </c>
      <c r="F52" t="s">
        <v>17</v>
      </c>
      <c r="G52" t="s">
        <v>18</v>
      </c>
      <c r="H52" s="4">
        <v>0.89</v>
      </c>
      <c r="I52" s="4">
        <v>0.33</v>
      </c>
      <c r="J52" s="3">
        <v>2.68</v>
      </c>
      <c r="K52" s="3">
        <v>0</v>
      </c>
      <c r="L52" s="3">
        <v>6.2</v>
      </c>
      <c r="M52" s="3">
        <v>14.15</v>
      </c>
    </row>
    <row r="53" spans="1:13" x14ac:dyDescent="0.3">
      <c r="A53" t="s">
        <v>94</v>
      </c>
      <c r="B53" t="s">
        <v>14</v>
      </c>
      <c r="C53" s="1">
        <v>9.6</v>
      </c>
      <c r="D53" t="s">
        <v>90</v>
      </c>
      <c r="E53" t="s">
        <v>46</v>
      </c>
      <c r="F53" t="s">
        <v>17</v>
      </c>
      <c r="G53" t="s">
        <v>18</v>
      </c>
      <c r="H53" s="4">
        <v>1.01</v>
      </c>
      <c r="I53" s="4">
        <v>1.24</v>
      </c>
      <c r="J53" s="3">
        <v>0.82</v>
      </c>
      <c r="K53" s="3">
        <v>0</v>
      </c>
      <c r="L53" s="3">
        <v>21.51</v>
      </c>
      <c r="M53" s="3">
        <v>24.11</v>
      </c>
    </row>
    <row r="54" spans="1:13" x14ac:dyDescent="0.3">
      <c r="A54" t="s">
        <v>95</v>
      </c>
      <c r="B54" t="s">
        <v>14</v>
      </c>
      <c r="C54" s="2">
        <v>13.6</v>
      </c>
      <c r="D54" t="s">
        <v>31</v>
      </c>
      <c r="E54" t="s">
        <v>21</v>
      </c>
      <c r="F54" t="s">
        <v>22</v>
      </c>
      <c r="G54" t="s">
        <v>27</v>
      </c>
      <c r="H54" s="4">
        <v>1.52</v>
      </c>
      <c r="I54" s="4">
        <v>30.82</v>
      </c>
      <c r="J54" s="3">
        <v>0.05</v>
      </c>
      <c r="K54" s="3">
        <v>10.16</v>
      </c>
      <c r="L54" s="3">
        <v>6.09</v>
      </c>
      <c r="M54" s="3">
        <v>2.5499999999999998</v>
      </c>
    </row>
    <row r="55" spans="1:13" x14ac:dyDescent="0.3">
      <c r="A55" t="s">
        <v>96</v>
      </c>
      <c r="B55" t="s">
        <v>14</v>
      </c>
      <c r="C55" s="1">
        <v>16.04</v>
      </c>
      <c r="D55" t="s">
        <v>90</v>
      </c>
      <c r="E55" t="s">
        <v>46</v>
      </c>
      <c r="F55" t="s">
        <v>17</v>
      </c>
      <c r="G55" t="s">
        <v>38</v>
      </c>
      <c r="H55" s="4">
        <v>2.58</v>
      </c>
      <c r="I55" s="4">
        <v>0.85</v>
      </c>
      <c r="J55" s="3">
        <v>3.02</v>
      </c>
      <c r="K55" s="3">
        <v>0</v>
      </c>
      <c r="L55" s="3">
        <v>1.18</v>
      </c>
      <c r="M55" s="3">
        <v>8.9499999999999993</v>
      </c>
    </row>
    <row r="56" spans="1:13" x14ac:dyDescent="0.3">
      <c r="A56" t="s">
        <v>97</v>
      </c>
      <c r="B56" t="s">
        <v>14</v>
      </c>
      <c r="C56" s="1">
        <v>10.07</v>
      </c>
      <c r="D56" t="s">
        <v>90</v>
      </c>
      <c r="E56" t="s">
        <v>46</v>
      </c>
      <c r="F56" t="s">
        <v>17</v>
      </c>
      <c r="G56" t="s">
        <v>38</v>
      </c>
      <c r="H56" s="4">
        <v>2.65</v>
      </c>
      <c r="I56" s="4">
        <v>0.64</v>
      </c>
      <c r="J56" s="3">
        <v>4.1399999999999997</v>
      </c>
      <c r="K56" s="3">
        <v>0</v>
      </c>
      <c r="L56" s="3">
        <v>2.57</v>
      </c>
      <c r="M56" s="3">
        <v>16.23</v>
      </c>
    </row>
    <row r="57" spans="1:13" x14ac:dyDescent="0.3">
      <c r="A57" t="s">
        <v>98</v>
      </c>
      <c r="B57" t="s">
        <v>14</v>
      </c>
      <c r="C57" s="1">
        <v>3.94</v>
      </c>
      <c r="D57" t="s">
        <v>90</v>
      </c>
      <c r="E57" t="s">
        <v>46</v>
      </c>
      <c r="F57" t="s">
        <v>17</v>
      </c>
      <c r="G57" t="s">
        <v>18</v>
      </c>
      <c r="H57" s="4">
        <v>2.74</v>
      </c>
      <c r="I57" s="4">
        <v>1.01</v>
      </c>
      <c r="J57" s="3">
        <v>2.72</v>
      </c>
      <c r="K57" s="3">
        <v>0</v>
      </c>
      <c r="L57" s="3">
        <v>2.4500000000000002</v>
      </c>
      <c r="M57" s="3">
        <v>6.56</v>
      </c>
    </row>
    <row r="58" spans="1:13" x14ac:dyDescent="0.3">
      <c r="A58" t="s">
        <v>99</v>
      </c>
      <c r="B58" t="s">
        <v>14</v>
      </c>
      <c r="C58" s="1">
        <v>9.85</v>
      </c>
      <c r="D58" t="s">
        <v>90</v>
      </c>
      <c r="E58" t="s">
        <v>46</v>
      </c>
      <c r="F58" t="s">
        <v>17</v>
      </c>
      <c r="G58" t="s">
        <v>18</v>
      </c>
      <c r="H58" s="4">
        <v>3.12</v>
      </c>
      <c r="I58" s="4">
        <v>3.68</v>
      </c>
      <c r="J58" s="3">
        <v>0.85</v>
      </c>
      <c r="K58" s="3">
        <v>28.69</v>
      </c>
      <c r="L58" s="3">
        <v>18.73</v>
      </c>
      <c r="M58" s="3">
        <v>21.26</v>
      </c>
    </row>
    <row r="59" spans="1:13" x14ac:dyDescent="0.3">
      <c r="A59" t="s">
        <v>100</v>
      </c>
      <c r="B59" t="s">
        <v>14</v>
      </c>
      <c r="C59" s="1">
        <v>50</v>
      </c>
      <c r="D59" t="s">
        <v>101</v>
      </c>
      <c r="E59" t="s">
        <v>36</v>
      </c>
      <c r="F59" t="s">
        <v>17</v>
      </c>
      <c r="G59" t="s">
        <v>27</v>
      </c>
      <c r="H59" s="4">
        <v>4.01</v>
      </c>
      <c r="I59" s="4">
        <v>3.51</v>
      </c>
      <c r="J59" s="3">
        <v>1.1399999999999999</v>
      </c>
      <c r="K59" s="3">
        <v>0</v>
      </c>
      <c r="L59" s="3">
        <v>4.32</v>
      </c>
      <c r="M59" s="3">
        <v>1.7</v>
      </c>
    </row>
    <row r="60" spans="1:13" x14ac:dyDescent="0.3">
      <c r="A60" t="s">
        <v>102</v>
      </c>
      <c r="B60" t="s">
        <v>14</v>
      </c>
      <c r="C60" s="1">
        <v>100</v>
      </c>
      <c r="D60" t="s">
        <v>40</v>
      </c>
      <c r="E60" t="s">
        <v>75</v>
      </c>
      <c r="F60" t="s">
        <v>17</v>
      </c>
      <c r="G60" t="s">
        <v>27</v>
      </c>
      <c r="H60" s="4">
        <v>4.34</v>
      </c>
      <c r="I60" s="4">
        <v>2.31</v>
      </c>
      <c r="J60" s="3">
        <v>1.88</v>
      </c>
      <c r="K60" s="3">
        <v>0</v>
      </c>
      <c r="L60" s="3">
        <v>22.57</v>
      </c>
      <c r="M60" s="3">
        <v>3.98</v>
      </c>
    </row>
    <row r="61" spans="1:13" x14ac:dyDescent="0.3">
      <c r="A61" t="s">
        <v>103</v>
      </c>
      <c r="B61" t="s">
        <v>14</v>
      </c>
      <c r="C61" s="2">
        <v>53.33</v>
      </c>
      <c r="D61" t="s">
        <v>29</v>
      </c>
      <c r="E61" t="s">
        <v>21</v>
      </c>
      <c r="F61" t="s">
        <v>22</v>
      </c>
      <c r="G61" t="s">
        <v>27</v>
      </c>
      <c r="H61" s="4">
        <v>5.07</v>
      </c>
      <c r="I61" s="4">
        <v>626.03</v>
      </c>
      <c r="J61" s="3">
        <v>0.01</v>
      </c>
      <c r="K61" s="3">
        <v>10.029999999999999</v>
      </c>
      <c r="L61" s="3">
        <v>3.46</v>
      </c>
      <c r="M61" s="3">
        <v>1.48</v>
      </c>
    </row>
    <row r="62" spans="1:13" x14ac:dyDescent="0.3">
      <c r="A62" t="s">
        <v>104</v>
      </c>
      <c r="B62" t="s">
        <v>14</v>
      </c>
      <c r="C62" s="1">
        <v>100</v>
      </c>
      <c r="D62" t="s">
        <v>34</v>
      </c>
      <c r="E62" t="s">
        <v>36</v>
      </c>
      <c r="F62" t="s">
        <v>17</v>
      </c>
      <c r="G62" t="s">
        <v>18</v>
      </c>
      <c r="H62" s="4">
        <v>5.41</v>
      </c>
      <c r="I62" s="4">
        <v>1.6</v>
      </c>
      <c r="J62" s="3">
        <v>3.37</v>
      </c>
      <c r="K62" s="3">
        <v>5.54</v>
      </c>
      <c r="L62" s="3">
        <v>183.1</v>
      </c>
      <c r="M62" s="3">
        <v>49.19</v>
      </c>
    </row>
    <row r="63" spans="1:13" x14ac:dyDescent="0.3">
      <c r="A63" t="s">
        <v>105</v>
      </c>
      <c r="B63" t="s">
        <v>14</v>
      </c>
      <c r="C63" s="1">
        <v>50</v>
      </c>
      <c r="D63" t="s">
        <v>34</v>
      </c>
      <c r="E63" t="s">
        <v>36</v>
      </c>
      <c r="F63" t="s">
        <v>17</v>
      </c>
      <c r="G63" t="s">
        <v>18</v>
      </c>
      <c r="H63" s="4">
        <v>6</v>
      </c>
      <c r="I63" s="4">
        <v>0.76</v>
      </c>
      <c r="J63" s="3">
        <v>7.9</v>
      </c>
      <c r="K63" s="3">
        <v>247.88</v>
      </c>
      <c r="L63" s="3">
        <v>25.69</v>
      </c>
      <c r="M63" s="3">
        <v>18.96</v>
      </c>
    </row>
    <row r="64" spans="1:13" x14ac:dyDescent="0.3">
      <c r="A64" t="s">
        <v>106</v>
      </c>
      <c r="B64" t="s">
        <v>14</v>
      </c>
      <c r="C64" s="1">
        <v>100</v>
      </c>
      <c r="D64" t="s">
        <v>40</v>
      </c>
      <c r="E64" t="s">
        <v>64</v>
      </c>
      <c r="F64" t="s">
        <v>17</v>
      </c>
      <c r="G64" t="s">
        <v>23</v>
      </c>
      <c r="H64" s="4">
        <v>6.3</v>
      </c>
      <c r="I64" s="4">
        <v>6.04</v>
      </c>
      <c r="J64" s="3">
        <v>1.04</v>
      </c>
      <c r="K64" s="3">
        <v>0</v>
      </c>
      <c r="L64" s="3">
        <v>14.29</v>
      </c>
      <c r="M64" s="3">
        <v>15.15</v>
      </c>
    </row>
    <row r="65" spans="1:13" x14ac:dyDescent="0.3">
      <c r="A65" t="s">
        <v>107</v>
      </c>
      <c r="B65" t="s">
        <v>14</v>
      </c>
      <c r="C65" s="1">
        <v>14.07</v>
      </c>
      <c r="D65" t="s">
        <v>49</v>
      </c>
      <c r="E65" t="s">
        <v>36</v>
      </c>
      <c r="F65" t="s">
        <v>17</v>
      </c>
      <c r="G65" t="s">
        <v>18</v>
      </c>
      <c r="H65" s="4">
        <v>6.34</v>
      </c>
      <c r="I65" s="4">
        <v>1.56</v>
      </c>
      <c r="J65" s="3">
        <v>4.0599999999999996</v>
      </c>
      <c r="K65" s="3">
        <v>0</v>
      </c>
      <c r="L65" s="3">
        <v>0.89</v>
      </c>
      <c r="M65" s="3">
        <v>6.84</v>
      </c>
    </row>
    <row r="66" spans="1:13" x14ac:dyDescent="0.3">
      <c r="A66" t="s">
        <v>108</v>
      </c>
      <c r="B66" t="s">
        <v>14</v>
      </c>
      <c r="C66" s="1">
        <v>15.8</v>
      </c>
      <c r="D66" t="s">
        <v>109</v>
      </c>
      <c r="E66" t="s">
        <v>110</v>
      </c>
      <c r="F66" t="s">
        <v>17</v>
      </c>
      <c r="G66" t="s">
        <v>18</v>
      </c>
      <c r="H66" s="4">
        <v>7.1</v>
      </c>
      <c r="I66" s="4">
        <v>1.27</v>
      </c>
      <c r="J66" s="3">
        <v>5.6</v>
      </c>
      <c r="K66" s="3">
        <v>48.64</v>
      </c>
      <c r="L66" s="3">
        <v>2.33</v>
      </c>
      <c r="M66" s="3">
        <v>3.48</v>
      </c>
    </row>
    <row r="67" spans="1:13" x14ac:dyDescent="0.3">
      <c r="A67" t="s">
        <v>111</v>
      </c>
      <c r="B67" t="s">
        <v>14</v>
      </c>
      <c r="C67" s="1">
        <v>13.57</v>
      </c>
      <c r="D67" t="s">
        <v>90</v>
      </c>
      <c r="E67" t="s">
        <v>46</v>
      </c>
      <c r="F67" t="s">
        <v>17</v>
      </c>
      <c r="G67" t="s">
        <v>38</v>
      </c>
      <c r="H67" s="4">
        <v>7.37</v>
      </c>
      <c r="I67" s="4">
        <v>3.5</v>
      </c>
      <c r="J67" s="3">
        <v>2.11</v>
      </c>
      <c r="K67" s="3">
        <v>0</v>
      </c>
      <c r="L67" s="3">
        <v>1.1100000000000001</v>
      </c>
      <c r="M67" s="3">
        <v>3.67</v>
      </c>
    </row>
    <row r="68" spans="1:13" x14ac:dyDescent="0.3">
      <c r="A68" t="s">
        <v>112</v>
      </c>
      <c r="B68" t="s">
        <v>14</v>
      </c>
      <c r="C68" s="1">
        <v>9.85</v>
      </c>
      <c r="D68" t="s">
        <v>90</v>
      </c>
      <c r="E68" t="s">
        <v>46</v>
      </c>
      <c r="F68" t="s">
        <v>17</v>
      </c>
      <c r="G68" t="s">
        <v>18</v>
      </c>
      <c r="H68" s="4">
        <v>8.4</v>
      </c>
      <c r="I68" s="4">
        <v>5.36</v>
      </c>
      <c r="J68" s="3">
        <v>1.57</v>
      </c>
      <c r="K68" s="3">
        <v>0</v>
      </c>
      <c r="L68" s="3">
        <v>11.28</v>
      </c>
      <c r="M68" s="3">
        <v>14.26</v>
      </c>
    </row>
    <row r="69" spans="1:13" x14ac:dyDescent="0.3">
      <c r="A69" t="s">
        <v>113</v>
      </c>
      <c r="B69" t="s">
        <v>14</v>
      </c>
      <c r="C69" s="1">
        <v>15.8</v>
      </c>
      <c r="D69" t="s">
        <v>90</v>
      </c>
      <c r="E69" t="s">
        <v>46</v>
      </c>
      <c r="F69" t="s">
        <v>17</v>
      </c>
      <c r="G69" t="s">
        <v>18</v>
      </c>
      <c r="H69" s="4">
        <v>8.43</v>
      </c>
      <c r="I69" s="4">
        <v>2.1</v>
      </c>
      <c r="J69" s="3">
        <v>4.01</v>
      </c>
      <c r="K69" s="3">
        <v>0</v>
      </c>
      <c r="L69" s="3">
        <v>10.039999999999999</v>
      </c>
      <c r="M69" s="3">
        <v>20.7</v>
      </c>
    </row>
    <row r="70" spans="1:13" x14ac:dyDescent="0.3">
      <c r="A70" t="s">
        <v>114</v>
      </c>
      <c r="B70" t="s">
        <v>14</v>
      </c>
      <c r="C70" s="1">
        <v>100</v>
      </c>
      <c r="D70" t="s">
        <v>15</v>
      </c>
      <c r="E70" t="s">
        <v>46</v>
      </c>
      <c r="F70" t="s">
        <v>17</v>
      </c>
      <c r="G70" t="s">
        <v>38</v>
      </c>
      <c r="H70" s="4">
        <v>9.15</v>
      </c>
      <c r="I70" s="4">
        <v>3.82</v>
      </c>
      <c r="J70" s="3">
        <v>2.4</v>
      </c>
      <c r="K70" s="3">
        <v>0</v>
      </c>
      <c r="L70" s="3">
        <v>32.590000000000003</v>
      </c>
      <c r="M70" s="3">
        <v>33.21</v>
      </c>
    </row>
    <row r="71" spans="1:13" x14ac:dyDescent="0.3">
      <c r="A71" t="s">
        <v>115</v>
      </c>
      <c r="B71" t="s">
        <v>14</v>
      </c>
      <c r="C71" s="2">
        <v>10.5</v>
      </c>
      <c r="D71" t="s">
        <v>49</v>
      </c>
      <c r="E71" t="s">
        <v>36</v>
      </c>
      <c r="F71" t="s">
        <v>22</v>
      </c>
      <c r="G71" t="s">
        <v>18</v>
      </c>
      <c r="H71" s="4">
        <v>10.09</v>
      </c>
      <c r="I71" s="4">
        <v>1.82</v>
      </c>
      <c r="J71" s="3">
        <v>5.53</v>
      </c>
      <c r="K71" s="3">
        <v>12.36</v>
      </c>
      <c r="L71" s="3">
        <v>17.88</v>
      </c>
      <c r="M71" s="3">
        <v>7.64</v>
      </c>
    </row>
    <row r="72" spans="1:13" x14ac:dyDescent="0.3">
      <c r="A72" t="s">
        <v>116</v>
      </c>
      <c r="B72" t="s">
        <v>14</v>
      </c>
      <c r="C72" s="1">
        <v>46.5</v>
      </c>
      <c r="D72" t="s">
        <v>40</v>
      </c>
      <c r="E72" t="s">
        <v>32</v>
      </c>
      <c r="F72" t="s">
        <v>17</v>
      </c>
      <c r="G72" t="s">
        <v>38</v>
      </c>
      <c r="H72" s="4">
        <v>10.56</v>
      </c>
      <c r="I72" s="4">
        <v>2.0499999999999998</v>
      </c>
      <c r="J72" s="3">
        <v>5.15</v>
      </c>
      <c r="K72" s="3">
        <v>112.21</v>
      </c>
      <c r="L72" s="3">
        <v>15.69</v>
      </c>
      <c r="M72" s="3">
        <v>13.9</v>
      </c>
    </row>
    <row r="73" spans="1:13" x14ac:dyDescent="0.3">
      <c r="A73" t="s">
        <v>117</v>
      </c>
      <c r="B73" t="s">
        <v>14</v>
      </c>
      <c r="C73" s="2">
        <v>19.75</v>
      </c>
      <c r="D73" t="s">
        <v>90</v>
      </c>
      <c r="E73" t="s">
        <v>46</v>
      </c>
      <c r="F73" t="s">
        <v>22</v>
      </c>
      <c r="G73" t="s">
        <v>18</v>
      </c>
      <c r="H73" s="4">
        <v>10.82</v>
      </c>
      <c r="I73" s="4">
        <v>4.47</v>
      </c>
      <c r="J73" s="3">
        <v>2.42</v>
      </c>
      <c r="K73" s="3">
        <v>28.86</v>
      </c>
      <c r="L73" s="3">
        <v>3.62</v>
      </c>
      <c r="M73" s="3">
        <v>3.82</v>
      </c>
    </row>
    <row r="74" spans="1:13" x14ac:dyDescent="0.3">
      <c r="A74" t="s">
        <v>118</v>
      </c>
      <c r="B74" t="s">
        <v>14</v>
      </c>
      <c r="C74" s="2">
        <v>9</v>
      </c>
      <c r="D74" t="s">
        <v>49</v>
      </c>
      <c r="E74" t="s">
        <v>36</v>
      </c>
      <c r="F74" t="s">
        <v>22</v>
      </c>
      <c r="G74" t="s">
        <v>18</v>
      </c>
      <c r="H74" s="4">
        <v>11.08</v>
      </c>
      <c r="I74" s="4">
        <v>7.19</v>
      </c>
      <c r="J74" s="3">
        <v>1.54</v>
      </c>
      <c r="K74" s="3">
        <v>13.87</v>
      </c>
      <c r="L74" s="3">
        <v>13.46</v>
      </c>
      <c r="M74" s="3">
        <v>4.6900000000000004</v>
      </c>
    </row>
    <row r="75" spans="1:13" x14ac:dyDescent="0.3">
      <c r="A75" t="s">
        <v>119</v>
      </c>
      <c r="B75" t="s">
        <v>14</v>
      </c>
      <c r="C75" s="1">
        <v>4.5</v>
      </c>
      <c r="D75" t="s">
        <v>49</v>
      </c>
      <c r="E75" t="s">
        <v>36</v>
      </c>
      <c r="F75" t="s">
        <v>17</v>
      </c>
      <c r="G75" t="s">
        <v>18</v>
      </c>
      <c r="H75" s="4">
        <v>11.36</v>
      </c>
      <c r="I75" s="4">
        <v>0.84</v>
      </c>
      <c r="J75" s="3">
        <v>13.54</v>
      </c>
      <c r="K75" s="3">
        <v>9.85</v>
      </c>
      <c r="L75" s="3">
        <v>25.71</v>
      </c>
      <c r="M75" s="3">
        <v>7.39</v>
      </c>
    </row>
    <row r="76" spans="1:13" x14ac:dyDescent="0.3">
      <c r="A76" t="s">
        <v>120</v>
      </c>
      <c r="B76" t="s">
        <v>14</v>
      </c>
      <c r="C76" s="1">
        <v>33.33</v>
      </c>
      <c r="D76" t="s">
        <v>40</v>
      </c>
      <c r="E76" t="s">
        <v>32</v>
      </c>
      <c r="F76" t="s">
        <v>17</v>
      </c>
      <c r="G76" t="s">
        <v>18</v>
      </c>
      <c r="H76" s="4">
        <v>14.22</v>
      </c>
      <c r="I76" s="4">
        <v>2.98</v>
      </c>
      <c r="J76" s="3">
        <v>4.7699999999999996</v>
      </c>
      <c r="K76" s="3">
        <v>38.85</v>
      </c>
      <c r="L76" s="3">
        <v>45.37</v>
      </c>
      <c r="M76" s="3">
        <v>22.81</v>
      </c>
    </row>
    <row r="77" spans="1:13" x14ac:dyDescent="0.3">
      <c r="A77" t="s">
        <v>121</v>
      </c>
      <c r="B77" t="s">
        <v>14</v>
      </c>
      <c r="C77" s="1">
        <v>100</v>
      </c>
      <c r="D77" t="s">
        <v>40</v>
      </c>
      <c r="E77" t="s">
        <v>64</v>
      </c>
      <c r="F77" t="s">
        <v>17</v>
      </c>
      <c r="G77" t="s">
        <v>23</v>
      </c>
      <c r="H77" s="4">
        <v>14.3</v>
      </c>
      <c r="I77" s="4">
        <v>2.8</v>
      </c>
      <c r="J77" s="3">
        <v>5.0999999999999996</v>
      </c>
      <c r="K77" s="3">
        <v>0</v>
      </c>
      <c r="L77" s="3">
        <v>8</v>
      </c>
      <c r="M77" s="3">
        <v>16.37</v>
      </c>
    </row>
    <row r="78" spans="1:13" x14ac:dyDescent="0.3">
      <c r="A78" t="s">
        <v>122</v>
      </c>
      <c r="B78" t="s">
        <v>14</v>
      </c>
      <c r="C78" s="1">
        <v>6.91</v>
      </c>
      <c r="D78" t="s">
        <v>123</v>
      </c>
      <c r="E78" t="s">
        <v>36</v>
      </c>
      <c r="F78" t="s">
        <v>17</v>
      </c>
      <c r="G78" t="s">
        <v>27</v>
      </c>
      <c r="H78" s="4">
        <v>14.49</v>
      </c>
      <c r="I78" s="4">
        <v>4.03</v>
      </c>
      <c r="J78" s="3">
        <v>3.59</v>
      </c>
      <c r="K78" s="3">
        <v>29.93</v>
      </c>
      <c r="L78" s="3">
        <v>13.81</v>
      </c>
      <c r="M78" s="3">
        <v>4.1399999999999997</v>
      </c>
    </row>
    <row r="79" spans="1:13" x14ac:dyDescent="0.3">
      <c r="A79" t="s">
        <v>124</v>
      </c>
      <c r="B79" t="s">
        <v>14</v>
      </c>
      <c r="C79" s="2">
        <v>22.5</v>
      </c>
      <c r="D79" t="s">
        <v>45</v>
      </c>
      <c r="E79" t="s">
        <v>75</v>
      </c>
      <c r="F79" t="s">
        <v>17</v>
      </c>
      <c r="G79" t="s">
        <v>27</v>
      </c>
      <c r="H79" s="4">
        <v>16.96</v>
      </c>
      <c r="I79" s="4">
        <v>31.81</v>
      </c>
      <c r="J79" s="3">
        <v>0.53</v>
      </c>
      <c r="K79" s="3">
        <v>8.1199999999999992</v>
      </c>
      <c r="L79" s="3">
        <v>4.18</v>
      </c>
      <c r="M79" s="3">
        <v>2.57</v>
      </c>
    </row>
    <row r="80" spans="1:13" x14ac:dyDescent="0.3">
      <c r="A80" t="s">
        <v>125</v>
      </c>
      <c r="B80" t="s">
        <v>14</v>
      </c>
      <c r="C80" s="1">
        <v>16.5</v>
      </c>
      <c r="D80" t="s">
        <v>49</v>
      </c>
      <c r="E80" t="s">
        <v>36</v>
      </c>
      <c r="F80" t="s">
        <v>17</v>
      </c>
      <c r="G80" t="s">
        <v>18</v>
      </c>
      <c r="H80" s="4">
        <v>17.39</v>
      </c>
      <c r="I80" s="4">
        <v>1.51</v>
      </c>
      <c r="J80" s="3">
        <v>11.48</v>
      </c>
      <c r="K80" s="3">
        <v>160.29</v>
      </c>
      <c r="L80" s="3">
        <v>16.91</v>
      </c>
      <c r="M80" s="3">
        <v>30.51</v>
      </c>
    </row>
    <row r="81" spans="1:13" x14ac:dyDescent="0.3">
      <c r="A81" t="s">
        <v>126</v>
      </c>
      <c r="B81" t="s">
        <v>14</v>
      </c>
      <c r="C81" s="1">
        <v>100</v>
      </c>
      <c r="D81" t="s">
        <v>40</v>
      </c>
      <c r="E81" t="s">
        <v>69</v>
      </c>
      <c r="F81" t="s">
        <v>17</v>
      </c>
      <c r="G81" t="s">
        <v>27</v>
      </c>
      <c r="H81" s="4">
        <v>17.61</v>
      </c>
      <c r="I81" s="4">
        <v>104.41</v>
      </c>
      <c r="J81" s="3">
        <v>0.17</v>
      </c>
      <c r="K81" s="3">
        <v>10.24</v>
      </c>
      <c r="L81" s="3">
        <v>3.45</v>
      </c>
      <c r="M81" s="3">
        <v>2.57</v>
      </c>
    </row>
    <row r="82" spans="1:13" x14ac:dyDescent="0.3">
      <c r="A82" t="s">
        <v>127</v>
      </c>
      <c r="B82" t="s">
        <v>14</v>
      </c>
      <c r="C82" s="1">
        <v>13.69</v>
      </c>
      <c r="D82" t="s">
        <v>90</v>
      </c>
      <c r="E82" t="s">
        <v>46</v>
      </c>
      <c r="F82" t="s">
        <v>17</v>
      </c>
      <c r="G82" t="s">
        <v>18</v>
      </c>
      <c r="H82" s="4">
        <v>18.61</v>
      </c>
      <c r="I82" s="4">
        <v>9.7200000000000006</v>
      </c>
      <c r="J82" s="3">
        <v>1.91</v>
      </c>
      <c r="K82" s="3">
        <v>0</v>
      </c>
      <c r="L82" s="3">
        <v>2.36</v>
      </c>
      <c r="M82" s="3">
        <v>3.52</v>
      </c>
    </row>
    <row r="83" spans="1:13" x14ac:dyDescent="0.3">
      <c r="A83" t="s">
        <v>128</v>
      </c>
      <c r="B83" t="s">
        <v>14</v>
      </c>
      <c r="C83" s="1">
        <v>28.5</v>
      </c>
      <c r="D83" t="s">
        <v>40</v>
      </c>
      <c r="E83" t="s">
        <v>32</v>
      </c>
      <c r="F83" t="s">
        <v>17</v>
      </c>
      <c r="G83" t="s">
        <v>18</v>
      </c>
      <c r="H83" s="4">
        <v>18.68</v>
      </c>
      <c r="I83" s="4">
        <v>1.32</v>
      </c>
      <c r="J83" s="3">
        <v>14.11</v>
      </c>
      <c r="K83" s="3">
        <v>149.43</v>
      </c>
      <c r="L83" s="3">
        <v>14.36</v>
      </c>
      <c r="M83" s="3">
        <v>18.66</v>
      </c>
    </row>
    <row r="84" spans="1:13" x14ac:dyDescent="0.3">
      <c r="A84" t="s">
        <v>129</v>
      </c>
      <c r="B84" t="s">
        <v>14</v>
      </c>
      <c r="C84" s="2">
        <v>19.75</v>
      </c>
      <c r="D84" t="s">
        <v>90</v>
      </c>
      <c r="E84" t="s">
        <v>46</v>
      </c>
      <c r="F84" t="s">
        <v>22</v>
      </c>
      <c r="G84" t="s">
        <v>38</v>
      </c>
      <c r="H84" s="4">
        <v>19.05</v>
      </c>
      <c r="I84" s="4">
        <v>48.17</v>
      </c>
      <c r="J84" s="3">
        <v>0.4</v>
      </c>
      <c r="K84" s="3">
        <v>15.77</v>
      </c>
      <c r="L84" s="3">
        <v>1.43</v>
      </c>
      <c r="M84" s="3">
        <v>2.69</v>
      </c>
    </row>
    <row r="85" spans="1:13" x14ac:dyDescent="0.3">
      <c r="A85" t="s">
        <v>130</v>
      </c>
      <c r="B85" t="s">
        <v>14</v>
      </c>
      <c r="C85" s="1">
        <v>19.5</v>
      </c>
      <c r="D85" t="s">
        <v>49</v>
      </c>
      <c r="E85" t="s">
        <v>36</v>
      </c>
      <c r="F85" t="s">
        <v>17</v>
      </c>
      <c r="G85" t="s">
        <v>18</v>
      </c>
      <c r="H85" s="4">
        <v>19.850000000000001</v>
      </c>
      <c r="I85" s="4">
        <v>2.41</v>
      </c>
      <c r="J85" s="3">
        <v>8.25</v>
      </c>
      <c r="K85" s="3">
        <v>0</v>
      </c>
      <c r="L85" s="3">
        <v>9.64</v>
      </c>
      <c r="M85" s="3">
        <v>6.45</v>
      </c>
    </row>
    <row r="86" spans="1:13" x14ac:dyDescent="0.3">
      <c r="A86" t="s">
        <v>131</v>
      </c>
      <c r="B86" t="s">
        <v>14</v>
      </c>
      <c r="C86" s="2">
        <v>15.84</v>
      </c>
      <c r="D86" t="s">
        <v>31</v>
      </c>
      <c r="E86" t="s">
        <v>32</v>
      </c>
      <c r="F86" t="s">
        <v>17</v>
      </c>
      <c r="G86" t="s">
        <v>18</v>
      </c>
      <c r="H86" s="4">
        <v>20.77</v>
      </c>
      <c r="I86" s="4">
        <v>8.08</v>
      </c>
      <c r="J86" s="3">
        <v>2.57</v>
      </c>
      <c r="K86" s="3">
        <v>32.520000000000003</v>
      </c>
      <c r="L86" s="3">
        <v>42.95</v>
      </c>
      <c r="M86" s="3">
        <v>12.91</v>
      </c>
    </row>
    <row r="87" spans="1:13" x14ac:dyDescent="0.3">
      <c r="A87" t="s">
        <v>132</v>
      </c>
      <c r="B87" t="s">
        <v>14</v>
      </c>
      <c r="C87" s="1">
        <v>87.35</v>
      </c>
      <c r="D87" t="s">
        <v>34</v>
      </c>
      <c r="E87" t="s">
        <v>36</v>
      </c>
      <c r="F87" t="s">
        <v>17</v>
      </c>
      <c r="G87" t="s">
        <v>38</v>
      </c>
      <c r="H87" s="4">
        <v>22.67</v>
      </c>
      <c r="I87" s="4">
        <v>3.62</v>
      </c>
      <c r="J87" s="3">
        <v>6.26</v>
      </c>
      <c r="K87" s="3">
        <v>0</v>
      </c>
      <c r="L87" s="3">
        <v>84.31</v>
      </c>
      <c r="M87" s="3">
        <v>34.4</v>
      </c>
    </row>
    <row r="88" spans="1:13" x14ac:dyDescent="0.3">
      <c r="A88" t="s">
        <v>133</v>
      </c>
      <c r="B88" t="s">
        <v>14</v>
      </c>
      <c r="C88" s="1">
        <v>19.75</v>
      </c>
      <c r="D88" t="s">
        <v>90</v>
      </c>
      <c r="E88" t="s">
        <v>46</v>
      </c>
      <c r="F88" t="s">
        <v>17</v>
      </c>
      <c r="G88" t="s">
        <v>38</v>
      </c>
      <c r="H88" s="4">
        <v>23.8</v>
      </c>
      <c r="I88" s="4">
        <v>10.58</v>
      </c>
      <c r="J88" s="3">
        <v>2.25</v>
      </c>
      <c r="K88" s="3">
        <v>0</v>
      </c>
      <c r="L88" s="3">
        <v>5.6</v>
      </c>
      <c r="M88" s="3">
        <v>14.61</v>
      </c>
    </row>
    <row r="89" spans="1:13" x14ac:dyDescent="0.3">
      <c r="A89" t="s">
        <v>134</v>
      </c>
      <c r="B89" t="s">
        <v>14</v>
      </c>
      <c r="C89" s="1">
        <v>19.5</v>
      </c>
      <c r="D89" t="s">
        <v>49</v>
      </c>
      <c r="E89" t="s">
        <v>36</v>
      </c>
      <c r="F89" t="s">
        <v>17</v>
      </c>
      <c r="G89" t="s">
        <v>18</v>
      </c>
      <c r="H89" s="4">
        <v>24.95</v>
      </c>
      <c r="I89" s="4">
        <v>1.27</v>
      </c>
      <c r="J89" s="3">
        <v>19.59</v>
      </c>
      <c r="K89" s="3">
        <v>7.21</v>
      </c>
      <c r="L89" s="3">
        <v>28.01</v>
      </c>
      <c r="M89" s="3">
        <v>7.88</v>
      </c>
    </row>
    <row r="90" spans="1:13" x14ac:dyDescent="0.3">
      <c r="A90" t="s">
        <v>135</v>
      </c>
      <c r="B90" t="s">
        <v>14</v>
      </c>
      <c r="C90" s="1">
        <v>13.69</v>
      </c>
      <c r="D90" t="s">
        <v>90</v>
      </c>
      <c r="E90" t="s">
        <v>46</v>
      </c>
      <c r="F90" t="s">
        <v>17</v>
      </c>
      <c r="G90" t="s">
        <v>18</v>
      </c>
      <c r="H90" s="4">
        <v>25.32</v>
      </c>
      <c r="I90" s="4">
        <v>16.77</v>
      </c>
      <c r="J90" s="3">
        <v>1.51</v>
      </c>
      <c r="K90" s="3">
        <v>0</v>
      </c>
      <c r="L90" s="3">
        <v>1.92</v>
      </c>
      <c r="M90" s="3">
        <v>3</v>
      </c>
    </row>
    <row r="91" spans="1:13" x14ac:dyDescent="0.3">
      <c r="A91" t="s">
        <v>136</v>
      </c>
      <c r="B91" t="s">
        <v>14</v>
      </c>
      <c r="C91" s="1">
        <v>100</v>
      </c>
      <c r="D91" t="s">
        <v>40</v>
      </c>
      <c r="E91" t="s">
        <v>75</v>
      </c>
      <c r="F91" t="s">
        <v>17</v>
      </c>
      <c r="G91" t="s">
        <v>27</v>
      </c>
      <c r="H91" s="4">
        <v>26.61</v>
      </c>
      <c r="I91" s="4">
        <v>12.08</v>
      </c>
      <c r="J91" s="3">
        <v>2.2000000000000002</v>
      </c>
      <c r="K91" s="3">
        <v>14.25</v>
      </c>
      <c r="L91" s="3">
        <v>4.29</v>
      </c>
      <c r="M91" s="3">
        <v>3.8</v>
      </c>
    </row>
    <row r="92" spans="1:13" x14ac:dyDescent="0.3">
      <c r="A92" t="s">
        <v>137</v>
      </c>
      <c r="B92" t="s">
        <v>14</v>
      </c>
      <c r="C92" s="1">
        <v>16.670000000000002</v>
      </c>
      <c r="D92" t="s">
        <v>20</v>
      </c>
      <c r="E92" t="s">
        <v>36</v>
      </c>
      <c r="F92" t="s">
        <v>17</v>
      </c>
      <c r="G92" t="s">
        <v>18</v>
      </c>
      <c r="H92" s="4">
        <v>27.46</v>
      </c>
      <c r="I92" s="4">
        <v>5.23</v>
      </c>
      <c r="J92" s="3">
        <v>5.25</v>
      </c>
      <c r="K92" s="3">
        <v>34.68</v>
      </c>
      <c r="L92" s="3">
        <v>29.85</v>
      </c>
      <c r="M92" s="3">
        <v>11.74</v>
      </c>
    </row>
    <row r="93" spans="1:13" x14ac:dyDescent="0.3">
      <c r="A93" t="s">
        <v>138</v>
      </c>
      <c r="B93" t="s">
        <v>14</v>
      </c>
      <c r="C93" s="1">
        <v>19.5</v>
      </c>
      <c r="D93" t="s">
        <v>49</v>
      </c>
      <c r="E93" t="s">
        <v>36</v>
      </c>
      <c r="F93" t="s">
        <v>17</v>
      </c>
      <c r="G93" t="s">
        <v>18</v>
      </c>
      <c r="H93" s="4">
        <v>32.36</v>
      </c>
      <c r="I93" s="4">
        <v>10.87</v>
      </c>
      <c r="J93" s="3">
        <v>2.98</v>
      </c>
      <c r="K93" s="3">
        <v>0</v>
      </c>
      <c r="L93" s="3">
        <v>13.44</v>
      </c>
      <c r="M93" s="3">
        <v>8.92</v>
      </c>
    </row>
    <row r="94" spans="1:13" x14ac:dyDescent="0.3">
      <c r="A94" t="s">
        <v>139</v>
      </c>
      <c r="B94" t="s">
        <v>14</v>
      </c>
      <c r="C94" s="1">
        <v>9.68</v>
      </c>
      <c r="D94" t="s">
        <v>90</v>
      </c>
      <c r="E94" t="s">
        <v>46</v>
      </c>
      <c r="F94" t="s">
        <v>17</v>
      </c>
      <c r="G94" t="s">
        <v>27</v>
      </c>
      <c r="H94" s="4">
        <v>32.51</v>
      </c>
      <c r="I94" s="4">
        <v>57.65</v>
      </c>
      <c r="J94" s="3">
        <v>0.56000000000000005</v>
      </c>
      <c r="K94" s="3">
        <v>0</v>
      </c>
      <c r="L94" s="3">
        <v>0.26</v>
      </c>
      <c r="M94" s="3">
        <v>8.52</v>
      </c>
    </row>
    <row r="95" spans="1:13" x14ac:dyDescent="0.3">
      <c r="A95" t="s">
        <v>140</v>
      </c>
      <c r="B95" t="s">
        <v>14</v>
      </c>
      <c r="C95" s="1">
        <v>19.75</v>
      </c>
      <c r="D95" t="s">
        <v>90</v>
      </c>
      <c r="E95" t="s">
        <v>46</v>
      </c>
      <c r="F95" t="s">
        <v>17</v>
      </c>
      <c r="G95" t="s">
        <v>18</v>
      </c>
      <c r="H95" s="4">
        <v>33.89</v>
      </c>
      <c r="I95" s="4">
        <v>11.05</v>
      </c>
      <c r="J95" s="3">
        <v>3.07</v>
      </c>
      <c r="K95" s="3">
        <v>7.67</v>
      </c>
      <c r="L95" s="3">
        <v>6.34</v>
      </c>
      <c r="M95" s="3">
        <v>4.57</v>
      </c>
    </row>
    <row r="96" spans="1:13" x14ac:dyDescent="0.3">
      <c r="A96" t="s">
        <v>141</v>
      </c>
      <c r="B96" t="s">
        <v>14</v>
      </c>
      <c r="C96" s="1" t="s">
        <v>142</v>
      </c>
      <c r="D96" t="s">
        <v>90</v>
      </c>
      <c r="E96" t="s">
        <v>46</v>
      </c>
      <c r="F96" t="s">
        <v>17</v>
      </c>
      <c r="G96" t="s">
        <v>38</v>
      </c>
      <c r="H96" s="4">
        <v>35.020000000000003</v>
      </c>
      <c r="I96" s="4">
        <v>45.26</v>
      </c>
      <c r="J96" s="3">
        <v>0.77</v>
      </c>
      <c r="K96" s="3">
        <v>11.93</v>
      </c>
      <c r="L96" s="3">
        <v>3.65</v>
      </c>
      <c r="M96" s="3">
        <v>6.52</v>
      </c>
    </row>
    <row r="97" spans="1:13" x14ac:dyDescent="0.3">
      <c r="A97" t="s">
        <v>143</v>
      </c>
      <c r="B97" t="s">
        <v>14</v>
      </c>
      <c r="C97" s="1">
        <v>50</v>
      </c>
      <c r="D97" t="s">
        <v>55</v>
      </c>
      <c r="E97" t="s">
        <v>21</v>
      </c>
      <c r="F97" t="s">
        <v>17</v>
      </c>
      <c r="G97" t="s">
        <v>27</v>
      </c>
      <c r="H97" s="4">
        <v>37.56</v>
      </c>
      <c r="I97" s="4">
        <v>15.36</v>
      </c>
      <c r="J97" s="3">
        <v>2.44</v>
      </c>
      <c r="K97" s="3">
        <v>21.71</v>
      </c>
      <c r="L97" s="3">
        <v>17.36</v>
      </c>
      <c r="M97" s="3">
        <v>3.03</v>
      </c>
    </row>
    <row r="98" spans="1:13" x14ac:dyDescent="0.3">
      <c r="A98" t="s">
        <v>144</v>
      </c>
      <c r="B98" t="s">
        <v>14</v>
      </c>
      <c r="C98" s="2">
        <v>8.23</v>
      </c>
      <c r="D98" t="s">
        <v>45</v>
      </c>
      <c r="E98" t="s">
        <v>64</v>
      </c>
      <c r="F98" t="s">
        <v>17</v>
      </c>
      <c r="G98" t="s">
        <v>23</v>
      </c>
      <c r="H98" s="4">
        <v>38.840000000000003</v>
      </c>
      <c r="I98" s="4">
        <v>31.42</v>
      </c>
      <c r="J98" s="3">
        <v>1.24</v>
      </c>
      <c r="K98" s="3">
        <v>0</v>
      </c>
      <c r="L98" s="3">
        <v>4.5999999999999996</v>
      </c>
      <c r="M98" s="3">
        <v>3.89</v>
      </c>
    </row>
    <row r="99" spans="1:13" x14ac:dyDescent="0.3">
      <c r="A99" t="s">
        <v>145</v>
      </c>
      <c r="B99" t="s">
        <v>14</v>
      </c>
      <c r="C99" s="1">
        <v>13.69</v>
      </c>
      <c r="D99" t="s">
        <v>90</v>
      </c>
      <c r="E99" t="s">
        <v>46</v>
      </c>
      <c r="F99" t="s">
        <v>17</v>
      </c>
      <c r="G99" t="s">
        <v>18</v>
      </c>
      <c r="H99" s="4">
        <v>39.35</v>
      </c>
      <c r="I99" s="4">
        <v>6.28</v>
      </c>
      <c r="J99" s="3">
        <v>6.26</v>
      </c>
      <c r="K99" s="3">
        <v>0</v>
      </c>
      <c r="L99" s="3">
        <v>3.4</v>
      </c>
      <c r="M99" s="3">
        <v>4.67</v>
      </c>
    </row>
    <row r="100" spans="1:13" x14ac:dyDescent="0.3">
      <c r="A100" t="s">
        <v>146</v>
      </c>
      <c r="B100" t="s">
        <v>14</v>
      </c>
      <c r="C100" s="2">
        <v>33.299999999999997</v>
      </c>
      <c r="D100" t="s">
        <v>147</v>
      </c>
      <c r="E100" t="s">
        <v>36</v>
      </c>
      <c r="F100" t="s">
        <v>22</v>
      </c>
      <c r="G100" t="s">
        <v>27</v>
      </c>
      <c r="H100" s="4">
        <v>40.479999999999997</v>
      </c>
      <c r="I100" s="4">
        <v>8.1300000000000008</v>
      </c>
      <c r="J100" s="3">
        <v>4.9800000000000004</v>
      </c>
      <c r="K100" s="3">
        <v>27.97</v>
      </c>
      <c r="L100" s="3">
        <v>7.28</v>
      </c>
      <c r="M100" s="3">
        <v>2.48</v>
      </c>
    </row>
    <row r="101" spans="1:13" x14ac:dyDescent="0.3">
      <c r="A101" t="s">
        <v>148</v>
      </c>
      <c r="B101" t="s">
        <v>14</v>
      </c>
      <c r="C101" s="2">
        <v>24</v>
      </c>
      <c r="D101" t="s">
        <v>31</v>
      </c>
      <c r="E101" t="s">
        <v>32</v>
      </c>
      <c r="F101" t="s">
        <v>17</v>
      </c>
      <c r="G101" t="s">
        <v>18</v>
      </c>
      <c r="H101" s="4">
        <v>41.63</v>
      </c>
      <c r="I101" s="4">
        <v>24.19</v>
      </c>
      <c r="J101" s="3">
        <v>1.72</v>
      </c>
      <c r="K101" s="3">
        <v>0</v>
      </c>
      <c r="L101" s="3">
        <v>2.76</v>
      </c>
      <c r="M101" s="3">
        <v>8.1199999999999992</v>
      </c>
    </row>
    <row r="102" spans="1:13" x14ac:dyDescent="0.3">
      <c r="A102" t="s">
        <v>149</v>
      </c>
      <c r="B102" t="s">
        <v>14</v>
      </c>
      <c r="C102" s="1">
        <v>100</v>
      </c>
      <c r="D102" t="s">
        <v>40</v>
      </c>
      <c r="E102" t="s">
        <v>64</v>
      </c>
      <c r="F102" t="s">
        <v>17</v>
      </c>
      <c r="G102" t="s">
        <v>23</v>
      </c>
      <c r="H102" s="4">
        <v>41.97</v>
      </c>
      <c r="I102" s="4">
        <v>430.98</v>
      </c>
      <c r="J102" s="3">
        <v>0.1</v>
      </c>
      <c r="K102" s="3">
        <v>9.6199999999999992</v>
      </c>
      <c r="L102" s="3">
        <v>3.68</v>
      </c>
      <c r="M102" s="3">
        <v>1.64</v>
      </c>
    </row>
    <row r="103" spans="1:13" x14ac:dyDescent="0.3">
      <c r="A103" t="s">
        <v>150</v>
      </c>
      <c r="B103" t="s">
        <v>14</v>
      </c>
      <c r="C103" s="1">
        <v>100</v>
      </c>
      <c r="D103" t="s">
        <v>40</v>
      </c>
      <c r="E103" t="s">
        <v>64</v>
      </c>
      <c r="F103" t="s">
        <v>17</v>
      </c>
      <c r="G103" t="s">
        <v>23</v>
      </c>
      <c r="H103" s="4">
        <v>42.26</v>
      </c>
      <c r="I103" s="4">
        <v>8.34</v>
      </c>
      <c r="J103" s="3">
        <v>5.07</v>
      </c>
      <c r="K103" s="3">
        <v>0</v>
      </c>
      <c r="L103" s="3">
        <v>36.119999999999997</v>
      </c>
      <c r="M103" s="3">
        <v>6.49</v>
      </c>
    </row>
    <row r="104" spans="1:13" x14ac:dyDescent="0.3">
      <c r="A104" t="s">
        <v>151</v>
      </c>
      <c r="B104" t="s">
        <v>14</v>
      </c>
      <c r="C104" s="1">
        <v>100</v>
      </c>
      <c r="D104" t="s">
        <v>34</v>
      </c>
      <c r="E104" t="s">
        <v>36</v>
      </c>
      <c r="F104" t="s">
        <v>17</v>
      </c>
      <c r="G104" t="s">
        <v>38</v>
      </c>
      <c r="H104" s="4">
        <v>47.62</v>
      </c>
      <c r="I104" s="4">
        <v>4.9800000000000004</v>
      </c>
      <c r="J104" s="3">
        <v>9.56</v>
      </c>
      <c r="K104" s="3">
        <v>104.76</v>
      </c>
      <c r="L104" s="3">
        <v>16.489999999999998</v>
      </c>
      <c r="M104" s="3">
        <v>15.52</v>
      </c>
    </row>
    <row r="105" spans="1:13" x14ac:dyDescent="0.3">
      <c r="A105" t="s">
        <v>152</v>
      </c>
      <c r="B105" t="s">
        <v>14</v>
      </c>
      <c r="C105" s="2">
        <v>19.75</v>
      </c>
      <c r="D105" t="s">
        <v>90</v>
      </c>
      <c r="E105" t="s">
        <v>46</v>
      </c>
      <c r="F105" t="s">
        <v>26</v>
      </c>
      <c r="G105" t="s">
        <v>27</v>
      </c>
      <c r="H105" s="4">
        <v>47.97</v>
      </c>
      <c r="I105" s="4">
        <v>43.29</v>
      </c>
      <c r="J105" s="3">
        <v>1.1100000000000001</v>
      </c>
      <c r="K105" s="3">
        <v>0</v>
      </c>
      <c r="L105" s="3">
        <v>0.52</v>
      </c>
      <c r="M105" s="3">
        <v>1.8</v>
      </c>
    </row>
    <row r="106" spans="1:13" x14ac:dyDescent="0.3">
      <c r="A106" t="s">
        <v>153</v>
      </c>
      <c r="B106" t="s">
        <v>14</v>
      </c>
      <c r="C106" s="1">
        <v>20.25</v>
      </c>
      <c r="D106" t="s">
        <v>40</v>
      </c>
      <c r="E106" t="s">
        <v>32</v>
      </c>
      <c r="F106" t="s">
        <v>17</v>
      </c>
      <c r="G106" t="s">
        <v>18</v>
      </c>
      <c r="H106" s="4">
        <v>48.57</v>
      </c>
      <c r="I106" s="4">
        <v>2.84</v>
      </c>
      <c r="J106" s="3">
        <v>17.13</v>
      </c>
      <c r="K106" s="3">
        <v>65.33</v>
      </c>
      <c r="L106" s="3">
        <v>5.94</v>
      </c>
      <c r="M106" s="3">
        <v>4.88</v>
      </c>
    </row>
    <row r="107" spans="1:13" x14ac:dyDescent="0.3">
      <c r="A107" t="s">
        <v>154</v>
      </c>
      <c r="B107" t="s">
        <v>14</v>
      </c>
      <c r="C107" s="1">
        <v>19.75</v>
      </c>
      <c r="D107" t="s">
        <v>90</v>
      </c>
      <c r="E107" t="s">
        <v>36</v>
      </c>
      <c r="F107" t="s">
        <v>17</v>
      </c>
      <c r="G107" t="s">
        <v>38</v>
      </c>
      <c r="H107" s="4">
        <v>48.59</v>
      </c>
      <c r="I107" s="4">
        <v>5.96</v>
      </c>
      <c r="J107" s="3">
        <v>8.16</v>
      </c>
      <c r="K107" s="3">
        <v>0</v>
      </c>
      <c r="L107" s="3">
        <v>10.99</v>
      </c>
      <c r="M107" s="3">
        <v>7.56</v>
      </c>
    </row>
    <row r="108" spans="1:13" x14ac:dyDescent="0.3">
      <c r="A108" t="s">
        <v>155</v>
      </c>
      <c r="B108" t="s">
        <v>14</v>
      </c>
      <c r="C108" s="2">
        <v>19.399999999999999</v>
      </c>
      <c r="D108" t="s">
        <v>49</v>
      </c>
      <c r="E108" t="s">
        <v>36</v>
      </c>
      <c r="F108" t="s">
        <v>22</v>
      </c>
      <c r="G108" t="s">
        <v>38</v>
      </c>
      <c r="H108" s="4">
        <v>49.17</v>
      </c>
      <c r="I108" s="4">
        <v>98.77</v>
      </c>
      <c r="J108" s="3">
        <v>0.5</v>
      </c>
      <c r="K108" s="3">
        <v>11.44</v>
      </c>
      <c r="L108" s="3">
        <v>9.86</v>
      </c>
      <c r="M108" s="3">
        <v>4.01</v>
      </c>
    </row>
    <row r="109" spans="1:13" x14ac:dyDescent="0.3">
      <c r="A109" t="s">
        <v>156</v>
      </c>
      <c r="B109" t="s">
        <v>14</v>
      </c>
      <c r="C109" s="1">
        <v>50</v>
      </c>
      <c r="D109" t="s">
        <v>55</v>
      </c>
      <c r="E109" t="s">
        <v>21</v>
      </c>
      <c r="F109" t="s">
        <v>17</v>
      </c>
      <c r="G109" t="s">
        <v>23</v>
      </c>
      <c r="H109" s="4">
        <v>49.82</v>
      </c>
      <c r="I109" s="4">
        <v>12.4</v>
      </c>
      <c r="J109" s="3">
        <v>4.0199999999999996</v>
      </c>
      <c r="K109" s="3">
        <v>43.77</v>
      </c>
      <c r="L109" s="3">
        <v>13.8</v>
      </c>
      <c r="M109" s="3">
        <v>4.87</v>
      </c>
    </row>
    <row r="110" spans="1:13" x14ac:dyDescent="0.3">
      <c r="A110" t="s">
        <v>157</v>
      </c>
      <c r="B110" t="s">
        <v>14</v>
      </c>
      <c r="C110" s="2">
        <v>19.75</v>
      </c>
      <c r="D110" t="s">
        <v>90</v>
      </c>
      <c r="E110" t="s">
        <v>46</v>
      </c>
      <c r="F110" t="s">
        <v>26</v>
      </c>
      <c r="G110" t="s">
        <v>38</v>
      </c>
      <c r="H110" s="4">
        <v>50.41</v>
      </c>
      <c r="I110" s="4">
        <v>17.760000000000002</v>
      </c>
      <c r="J110" s="3">
        <v>2.84</v>
      </c>
      <c r="K110" s="3">
        <v>0</v>
      </c>
      <c r="L110" s="3">
        <v>1.0900000000000001</v>
      </c>
      <c r="M110" s="3">
        <v>2.8</v>
      </c>
    </row>
    <row r="111" spans="1:13" x14ac:dyDescent="0.3">
      <c r="A111" t="s">
        <v>158</v>
      </c>
      <c r="B111" t="s">
        <v>14</v>
      </c>
      <c r="C111" s="1">
        <v>100</v>
      </c>
      <c r="D111" t="s">
        <v>40</v>
      </c>
      <c r="E111" t="s">
        <v>64</v>
      </c>
      <c r="F111" t="s">
        <v>17</v>
      </c>
      <c r="G111" t="s">
        <v>23</v>
      </c>
      <c r="H111" s="4">
        <v>51.12</v>
      </c>
      <c r="I111" s="4">
        <v>8.73</v>
      </c>
      <c r="J111" s="3">
        <v>5.85</v>
      </c>
      <c r="K111" s="3">
        <v>0</v>
      </c>
      <c r="L111" s="3">
        <v>10.06</v>
      </c>
      <c r="M111" s="3">
        <v>16.12</v>
      </c>
    </row>
    <row r="112" spans="1:13" x14ac:dyDescent="0.3">
      <c r="A112" t="s">
        <v>159</v>
      </c>
      <c r="B112" t="s">
        <v>14</v>
      </c>
      <c r="C112" s="1">
        <v>9.0399999999999991</v>
      </c>
      <c r="D112" t="s">
        <v>90</v>
      </c>
      <c r="E112" t="s">
        <v>46</v>
      </c>
      <c r="F112" t="s">
        <v>17</v>
      </c>
      <c r="G112" t="s">
        <v>18</v>
      </c>
      <c r="H112" s="4">
        <v>51.74</v>
      </c>
      <c r="I112" s="4">
        <v>49.72</v>
      </c>
      <c r="J112" s="3">
        <v>1.04</v>
      </c>
      <c r="K112" s="3">
        <v>0</v>
      </c>
      <c r="L112" s="3">
        <v>24.77</v>
      </c>
      <c r="M112" s="3">
        <v>11.04</v>
      </c>
    </row>
    <row r="113" spans="1:13" x14ac:dyDescent="0.3">
      <c r="A113" t="s">
        <v>160</v>
      </c>
      <c r="B113" t="s">
        <v>14</v>
      </c>
      <c r="C113" s="1">
        <v>50</v>
      </c>
      <c r="D113" t="s">
        <v>15</v>
      </c>
      <c r="E113" t="s">
        <v>16</v>
      </c>
      <c r="F113" t="s">
        <v>17</v>
      </c>
      <c r="G113" t="s">
        <v>18</v>
      </c>
      <c r="H113" s="4">
        <v>51.83</v>
      </c>
      <c r="I113" s="4">
        <v>363.08</v>
      </c>
      <c r="J113" s="3">
        <v>0.14000000000000001</v>
      </c>
      <c r="K113" s="3">
        <v>0</v>
      </c>
      <c r="L113" s="3">
        <v>13.11</v>
      </c>
      <c r="M113" s="3">
        <v>8.32</v>
      </c>
    </row>
    <row r="114" spans="1:13" x14ac:dyDescent="0.3">
      <c r="A114" t="s">
        <v>161</v>
      </c>
      <c r="B114" t="s">
        <v>14</v>
      </c>
      <c r="C114" s="1">
        <v>6.81</v>
      </c>
      <c r="D114" t="s">
        <v>90</v>
      </c>
      <c r="E114" t="s">
        <v>46</v>
      </c>
      <c r="F114" t="s">
        <v>17</v>
      </c>
      <c r="G114" t="s">
        <v>18</v>
      </c>
      <c r="H114" s="4">
        <v>52.04</v>
      </c>
      <c r="I114" s="4">
        <v>60.79</v>
      </c>
      <c r="J114" s="3">
        <v>0.86</v>
      </c>
      <c r="K114" s="3">
        <v>0</v>
      </c>
      <c r="L114" s="3">
        <v>5.85</v>
      </c>
      <c r="M114" s="3">
        <v>19.28</v>
      </c>
    </row>
    <row r="115" spans="1:13" x14ac:dyDescent="0.3">
      <c r="A115" t="s">
        <v>162</v>
      </c>
      <c r="B115" t="s">
        <v>14</v>
      </c>
      <c r="C115" s="2">
        <v>23.34</v>
      </c>
      <c r="D115" t="s">
        <v>49</v>
      </c>
      <c r="E115" t="s">
        <v>36</v>
      </c>
      <c r="F115" t="s">
        <v>22</v>
      </c>
      <c r="G115" t="s">
        <v>23</v>
      </c>
      <c r="H115" s="4">
        <v>53.32</v>
      </c>
      <c r="I115" s="4">
        <v>29.79</v>
      </c>
      <c r="J115" s="3">
        <v>1.79</v>
      </c>
      <c r="K115" s="3">
        <v>15.12</v>
      </c>
      <c r="L115" s="3">
        <v>9.8699999999999992</v>
      </c>
      <c r="M115" s="3">
        <v>3.53</v>
      </c>
    </row>
    <row r="116" spans="1:13" x14ac:dyDescent="0.3">
      <c r="A116" t="s">
        <v>163</v>
      </c>
      <c r="B116" t="s">
        <v>14</v>
      </c>
      <c r="C116" s="1">
        <v>9.85</v>
      </c>
      <c r="D116" t="s">
        <v>90</v>
      </c>
      <c r="E116" t="s">
        <v>46</v>
      </c>
      <c r="F116" t="s">
        <v>17</v>
      </c>
      <c r="G116" t="s">
        <v>18</v>
      </c>
      <c r="H116" s="4">
        <v>54.16</v>
      </c>
      <c r="I116" s="4">
        <v>17.32</v>
      </c>
      <c r="J116" s="3">
        <v>3.13</v>
      </c>
      <c r="K116" s="3">
        <v>0</v>
      </c>
      <c r="L116" s="3">
        <v>7.56</v>
      </c>
      <c r="M116" s="3">
        <v>16.09</v>
      </c>
    </row>
    <row r="117" spans="1:13" x14ac:dyDescent="0.3">
      <c r="A117" t="s">
        <v>164</v>
      </c>
      <c r="B117" t="s">
        <v>14</v>
      </c>
      <c r="C117" s="1">
        <v>13.69</v>
      </c>
      <c r="D117" t="s">
        <v>90</v>
      </c>
      <c r="E117" t="s">
        <v>46</v>
      </c>
      <c r="F117" t="s">
        <v>17</v>
      </c>
      <c r="G117" t="s">
        <v>18</v>
      </c>
      <c r="H117" s="4">
        <v>56.69</v>
      </c>
      <c r="I117" s="4">
        <v>33.880000000000003</v>
      </c>
      <c r="J117" s="3">
        <v>1.67</v>
      </c>
      <c r="K117" s="3">
        <v>0</v>
      </c>
      <c r="L117" s="3">
        <v>1.77</v>
      </c>
      <c r="M117" s="3">
        <v>2.4500000000000002</v>
      </c>
    </row>
    <row r="118" spans="1:13" x14ac:dyDescent="0.3">
      <c r="A118" t="s">
        <v>165</v>
      </c>
      <c r="B118" t="s">
        <v>14</v>
      </c>
      <c r="C118" s="1">
        <v>19.75</v>
      </c>
      <c r="D118" t="s">
        <v>90</v>
      </c>
      <c r="E118" t="s">
        <v>46</v>
      </c>
      <c r="F118" t="s">
        <v>17</v>
      </c>
      <c r="G118" t="s">
        <v>18</v>
      </c>
      <c r="H118" s="4">
        <v>57.08</v>
      </c>
      <c r="I118" s="4">
        <v>19.03</v>
      </c>
      <c r="J118" s="3">
        <v>3</v>
      </c>
      <c r="K118" s="3">
        <v>100.32</v>
      </c>
      <c r="L118" s="3">
        <v>0.9</v>
      </c>
      <c r="M118" s="3">
        <v>2.33</v>
      </c>
    </row>
    <row r="119" spans="1:13" x14ac:dyDescent="0.3">
      <c r="A119" t="s">
        <v>166</v>
      </c>
      <c r="B119" t="s">
        <v>14</v>
      </c>
      <c r="C119" s="2">
        <v>15.84</v>
      </c>
      <c r="D119" t="s">
        <v>31</v>
      </c>
      <c r="E119" t="s">
        <v>32</v>
      </c>
      <c r="F119" t="s">
        <v>17</v>
      </c>
      <c r="G119" t="s">
        <v>18</v>
      </c>
      <c r="H119" s="4">
        <v>58.52</v>
      </c>
      <c r="I119" s="4">
        <v>20.399999999999999</v>
      </c>
      <c r="J119" s="3">
        <v>2.87</v>
      </c>
      <c r="K119" s="3">
        <v>35</v>
      </c>
      <c r="L119" s="3">
        <v>31.07</v>
      </c>
      <c r="M119" s="3">
        <v>9.92</v>
      </c>
    </row>
    <row r="120" spans="1:13" x14ac:dyDescent="0.3">
      <c r="A120" t="s">
        <v>167</v>
      </c>
      <c r="B120" t="s">
        <v>14</v>
      </c>
      <c r="C120" s="1">
        <v>19.75</v>
      </c>
      <c r="D120" t="s">
        <v>90</v>
      </c>
      <c r="E120" t="s">
        <v>46</v>
      </c>
      <c r="F120" t="s">
        <v>17</v>
      </c>
      <c r="G120" t="s">
        <v>18</v>
      </c>
      <c r="H120" s="4">
        <v>60.1</v>
      </c>
      <c r="I120" s="4">
        <v>23.49</v>
      </c>
      <c r="J120" s="3">
        <v>2.56</v>
      </c>
      <c r="K120" s="3">
        <v>16.54</v>
      </c>
      <c r="L120" s="3">
        <v>5.81</v>
      </c>
      <c r="M120" s="3">
        <v>4.41</v>
      </c>
    </row>
    <row r="121" spans="1:13" x14ac:dyDescent="0.3">
      <c r="A121" t="s">
        <v>168</v>
      </c>
      <c r="B121" t="s">
        <v>14</v>
      </c>
      <c r="C121" s="2">
        <v>15.84</v>
      </c>
      <c r="D121" t="s">
        <v>31</v>
      </c>
      <c r="E121" t="s">
        <v>32</v>
      </c>
      <c r="F121" t="s">
        <v>17</v>
      </c>
      <c r="G121" t="s">
        <v>18</v>
      </c>
      <c r="H121" s="4">
        <v>62.68</v>
      </c>
      <c r="I121" s="4">
        <v>20.66</v>
      </c>
      <c r="J121" s="3">
        <v>3.03</v>
      </c>
      <c r="K121" s="3">
        <v>20.53</v>
      </c>
      <c r="L121" s="3">
        <v>56.11</v>
      </c>
      <c r="M121" s="3">
        <v>13.24</v>
      </c>
    </row>
    <row r="122" spans="1:13" x14ac:dyDescent="0.3">
      <c r="A122" t="s">
        <v>169</v>
      </c>
      <c r="B122" t="s">
        <v>14</v>
      </c>
      <c r="C122" s="2">
        <v>26</v>
      </c>
      <c r="D122" t="s">
        <v>45</v>
      </c>
      <c r="E122" t="s">
        <v>46</v>
      </c>
      <c r="F122" t="s">
        <v>17</v>
      </c>
      <c r="G122" t="s">
        <v>27</v>
      </c>
      <c r="H122" s="4">
        <v>63.65</v>
      </c>
      <c r="I122" s="4">
        <v>13.31</v>
      </c>
      <c r="J122" s="3">
        <v>4.78</v>
      </c>
      <c r="K122" s="3">
        <v>11.8</v>
      </c>
      <c r="L122" s="3">
        <v>17.510000000000002</v>
      </c>
      <c r="M122" s="3">
        <v>6.11</v>
      </c>
    </row>
    <row r="123" spans="1:13" x14ac:dyDescent="0.3">
      <c r="A123" t="s">
        <v>170</v>
      </c>
      <c r="B123" t="s">
        <v>14</v>
      </c>
      <c r="C123" s="1">
        <v>12.5</v>
      </c>
      <c r="D123" t="s">
        <v>171</v>
      </c>
      <c r="E123" t="s">
        <v>46</v>
      </c>
      <c r="F123" t="s">
        <v>17</v>
      </c>
      <c r="G123" t="s">
        <v>23</v>
      </c>
      <c r="H123" s="4">
        <v>63.83</v>
      </c>
      <c r="I123" s="4">
        <v>38.729999999999997</v>
      </c>
      <c r="J123" s="3">
        <v>1.65</v>
      </c>
      <c r="K123" s="3">
        <v>16.23</v>
      </c>
      <c r="L123" s="3">
        <v>7.69</v>
      </c>
      <c r="M123" s="3">
        <v>8.2100000000000009</v>
      </c>
    </row>
    <row r="124" spans="1:13" x14ac:dyDescent="0.3">
      <c r="A124" t="s">
        <v>172</v>
      </c>
      <c r="B124" t="s">
        <v>14</v>
      </c>
      <c r="C124" s="1">
        <v>27</v>
      </c>
      <c r="D124" t="s">
        <v>49</v>
      </c>
      <c r="E124" t="s">
        <v>36</v>
      </c>
      <c r="F124" t="s">
        <v>17</v>
      </c>
      <c r="G124" t="s">
        <v>18</v>
      </c>
      <c r="H124" s="4">
        <v>64.98</v>
      </c>
      <c r="I124" s="4">
        <v>11.69</v>
      </c>
      <c r="J124" s="3">
        <v>5.56</v>
      </c>
      <c r="K124" s="3">
        <v>0</v>
      </c>
      <c r="L124" s="3">
        <v>21.76</v>
      </c>
      <c r="M124" s="3">
        <v>22.62</v>
      </c>
    </row>
    <row r="125" spans="1:13" x14ac:dyDescent="0.3">
      <c r="A125" t="s">
        <v>173</v>
      </c>
      <c r="B125" t="s">
        <v>14</v>
      </c>
      <c r="C125" s="2">
        <v>30</v>
      </c>
      <c r="D125" t="s">
        <v>31</v>
      </c>
      <c r="E125" t="s">
        <v>32</v>
      </c>
      <c r="F125" t="s">
        <v>22</v>
      </c>
      <c r="G125" t="s">
        <v>38</v>
      </c>
      <c r="H125" s="4">
        <v>65.760000000000005</v>
      </c>
      <c r="I125" s="4">
        <v>58.33</v>
      </c>
      <c r="J125" s="3">
        <v>1.1299999999999999</v>
      </c>
      <c r="K125" s="3">
        <v>13.51</v>
      </c>
      <c r="L125" s="3">
        <v>6.91</v>
      </c>
      <c r="M125" s="3">
        <v>3.11</v>
      </c>
    </row>
    <row r="126" spans="1:13" x14ac:dyDescent="0.3">
      <c r="A126" t="s">
        <v>174</v>
      </c>
      <c r="B126" t="s">
        <v>14</v>
      </c>
      <c r="C126" s="2">
        <v>80</v>
      </c>
      <c r="D126" t="s">
        <v>34</v>
      </c>
      <c r="E126" t="s">
        <v>36</v>
      </c>
      <c r="F126" t="s">
        <v>22</v>
      </c>
      <c r="G126" t="s">
        <v>18</v>
      </c>
      <c r="H126" s="4">
        <v>66.16</v>
      </c>
      <c r="I126" s="4">
        <v>11.97</v>
      </c>
      <c r="J126" s="3">
        <v>5.53</v>
      </c>
      <c r="K126" s="3">
        <v>28.97</v>
      </c>
      <c r="L126" s="3">
        <v>11.6</v>
      </c>
      <c r="M126" s="3">
        <v>9.48</v>
      </c>
    </row>
    <row r="127" spans="1:13" x14ac:dyDescent="0.3">
      <c r="A127" t="s">
        <v>175</v>
      </c>
      <c r="B127" t="s">
        <v>14</v>
      </c>
      <c r="C127" s="1">
        <v>19.75</v>
      </c>
      <c r="D127" t="s">
        <v>90</v>
      </c>
      <c r="E127" t="s">
        <v>46</v>
      </c>
      <c r="F127" t="s">
        <v>17</v>
      </c>
      <c r="G127" t="s">
        <v>18</v>
      </c>
      <c r="H127" s="4">
        <v>66.94</v>
      </c>
      <c r="I127" s="4">
        <v>83.01</v>
      </c>
      <c r="J127" s="3">
        <v>0.81</v>
      </c>
      <c r="K127" s="3">
        <v>62.06</v>
      </c>
      <c r="L127" s="3">
        <v>1.1599999999999999</v>
      </c>
      <c r="M127" s="3">
        <v>2.11</v>
      </c>
    </row>
    <row r="128" spans="1:13" x14ac:dyDescent="0.3">
      <c r="A128" t="s">
        <v>176</v>
      </c>
      <c r="B128" t="s">
        <v>14</v>
      </c>
      <c r="C128" s="1">
        <v>100</v>
      </c>
      <c r="D128" t="s">
        <v>40</v>
      </c>
      <c r="E128" t="s">
        <v>46</v>
      </c>
      <c r="F128" t="s">
        <v>17</v>
      </c>
      <c r="G128" t="s">
        <v>27</v>
      </c>
      <c r="H128" s="4">
        <v>69.16</v>
      </c>
      <c r="I128" s="4">
        <v>17.98</v>
      </c>
      <c r="J128" s="3">
        <v>3.85</v>
      </c>
      <c r="K128" s="3">
        <v>0</v>
      </c>
      <c r="L128" s="3">
        <v>2.02</v>
      </c>
      <c r="M128" s="3">
        <v>16.600000000000001</v>
      </c>
    </row>
    <row r="129" spans="1:13" x14ac:dyDescent="0.3">
      <c r="A129" t="s">
        <v>177</v>
      </c>
      <c r="B129" t="s">
        <v>14</v>
      </c>
      <c r="C129" s="1">
        <v>19.75</v>
      </c>
      <c r="D129" t="s">
        <v>90</v>
      </c>
      <c r="E129" t="s">
        <v>46</v>
      </c>
      <c r="F129" t="s">
        <v>17</v>
      </c>
      <c r="G129" t="s">
        <v>18</v>
      </c>
      <c r="H129" s="4">
        <v>73.52</v>
      </c>
      <c r="I129" s="4">
        <v>18.05</v>
      </c>
      <c r="J129" s="3">
        <v>4.07</v>
      </c>
      <c r="K129" s="3">
        <v>22.75</v>
      </c>
      <c r="L129" s="3">
        <v>7.29</v>
      </c>
      <c r="M129" s="3">
        <v>5.35</v>
      </c>
    </row>
    <row r="130" spans="1:13" x14ac:dyDescent="0.3">
      <c r="A130" t="s">
        <v>178</v>
      </c>
      <c r="B130" t="s">
        <v>14</v>
      </c>
      <c r="C130" s="1">
        <v>100</v>
      </c>
      <c r="D130" t="s">
        <v>40</v>
      </c>
      <c r="E130" t="s">
        <v>84</v>
      </c>
      <c r="F130" t="s">
        <v>17</v>
      </c>
      <c r="G130" t="s">
        <v>18</v>
      </c>
      <c r="H130" s="4">
        <v>75.3</v>
      </c>
      <c r="I130" s="4">
        <v>67.64</v>
      </c>
      <c r="J130" s="3">
        <v>1.1100000000000001</v>
      </c>
      <c r="K130" s="3">
        <v>9.43</v>
      </c>
      <c r="L130" s="3">
        <v>8.85</v>
      </c>
      <c r="M130" s="3">
        <v>3.38</v>
      </c>
    </row>
    <row r="131" spans="1:13" x14ac:dyDescent="0.3">
      <c r="A131" t="s">
        <v>179</v>
      </c>
      <c r="B131" t="s">
        <v>14</v>
      </c>
      <c r="C131" s="1">
        <v>19.75</v>
      </c>
      <c r="D131" t="s">
        <v>90</v>
      </c>
      <c r="E131" t="s">
        <v>46</v>
      </c>
      <c r="F131" t="s">
        <v>17</v>
      </c>
      <c r="G131" t="s">
        <v>38</v>
      </c>
      <c r="H131" s="4">
        <v>78.319999999999993</v>
      </c>
      <c r="I131" s="4">
        <v>20.079999999999998</v>
      </c>
      <c r="J131" s="3">
        <v>3.9</v>
      </c>
      <c r="K131" s="3">
        <v>0</v>
      </c>
      <c r="L131" s="3">
        <v>1.39</v>
      </c>
      <c r="M131" s="3">
        <v>3</v>
      </c>
    </row>
    <row r="132" spans="1:13" x14ac:dyDescent="0.3">
      <c r="A132" t="s">
        <v>180</v>
      </c>
      <c r="B132" t="s">
        <v>14</v>
      </c>
      <c r="C132" s="2">
        <v>7</v>
      </c>
      <c r="D132" t="s">
        <v>45</v>
      </c>
      <c r="E132" t="s">
        <v>64</v>
      </c>
      <c r="F132" t="s">
        <v>17</v>
      </c>
      <c r="G132" t="s">
        <v>27</v>
      </c>
      <c r="H132" s="4">
        <v>78.63</v>
      </c>
      <c r="I132" s="4">
        <v>75.44</v>
      </c>
      <c r="J132" s="3">
        <v>1.04</v>
      </c>
      <c r="K132" s="3">
        <v>0</v>
      </c>
      <c r="L132" s="3">
        <v>5.88</v>
      </c>
      <c r="M132" s="3">
        <v>3.63</v>
      </c>
    </row>
    <row r="133" spans="1:13" x14ac:dyDescent="0.3">
      <c r="A133" t="s">
        <v>181</v>
      </c>
      <c r="B133" t="s">
        <v>14</v>
      </c>
      <c r="C133" s="1">
        <v>100</v>
      </c>
      <c r="D133" t="s">
        <v>40</v>
      </c>
      <c r="E133" t="s">
        <v>64</v>
      </c>
      <c r="F133" t="s">
        <v>17</v>
      </c>
      <c r="G133" t="s">
        <v>23</v>
      </c>
      <c r="H133" s="4">
        <v>79.34</v>
      </c>
      <c r="I133" s="4">
        <v>28.42</v>
      </c>
      <c r="J133" s="3">
        <v>2.79</v>
      </c>
      <c r="K133" s="3">
        <v>0</v>
      </c>
      <c r="L133" s="3">
        <v>18.73</v>
      </c>
      <c r="M133" s="3">
        <v>13.03</v>
      </c>
    </row>
    <row r="134" spans="1:13" x14ac:dyDescent="0.3">
      <c r="A134" t="s">
        <v>182</v>
      </c>
      <c r="B134" t="s">
        <v>14</v>
      </c>
      <c r="C134" s="1">
        <v>100</v>
      </c>
      <c r="D134" t="s">
        <v>40</v>
      </c>
      <c r="E134" t="s">
        <v>84</v>
      </c>
      <c r="F134" t="s">
        <v>17</v>
      </c>
      <c r="G134" t="s">
        <v>27</v>
      </c>
      <c r="H134" s="4">
        <v>83.55</v>
      </c>
      <c r="I134" s="4">
        <v>19.09</v>
      </c>
      <c r="J134" s="3">
        <v>4.38</v>
      </c>
      <c r="K134" s="3">
        <v>8.4499999999999993</v>
      </c>
      <c r="L134" s="3">
        <v>17.12</v>
      </c>
      <c r="M134" s="3">
        <v>5.95</v>
      </c>
    </row>
    <row r="135" spans="1:13" x14ac:dyDescent="0.3">
      <c r="A135" t="s">
        <v>183</v>
      </c>
      <c r="B135" t="s">
        <v>14</v>
      </c>
      <c r="C135" s="2">
        <v>31.25</v>
      </c>
      <c r="D135" t="s">
        <v>45</v>
      </c>
      <c r="E135" t="s">
        <v>46</v>
      </c>
      <c r="F135" t="s">
        <v>17</v>
      </c>
      <c r="G135" t="s">
        <v>27</v>
      </c>
      <c r="H135" s="4">
        <v>88.12</v>
      </c>
      <c r="I135" s="4">
        <v>22.16</v>
      </c>
      <c r="J135" s="3">
        <v>3.98</v>
      </c>
      <c r="K135" s="3">
        <v>31.88</v>
      </c>
      <c r="L135" s="3">
        <v>24.7</v>
      </c>
      <c r="M135" s="3">
        <v>10.59</v>
      </c>
    </row>
    <row r="136" spans="1:13" x14ac:dyDescent="0.3">
      <c r="A136" t="s">
        <v>184</v>
      </c>
      <c r="B136" t="s">
        <v>14</v>
      </c>
      <c r="C136" s="1">
        <v>19.75</v>
      </c>
      <c r="D136" t="s">
        <v>90</v>
      </c>
      <c r="E136" t="s">
        <v>46</v>
      </c>
      <c r="F136" t="s">
        <v>17</v>
      </c>
      <c r="G136" t="s">
        <v>38</v>
      </c>
      <c r="H136" s="4">
        <v>91.38</v>
      </c>
      <c r="I136" s="4">
        <v>22.99</v>
      </c>
      <c r="J136" s="3">
        <v>3.97</v>
      </c>
      <c r="K136" s="3">
        <v>0</v>
      </c>
      <c r="L136" s="3">
        <v>1.17</v>
      </c>
      <c r="M136" s="3">
        <v>3.53</v>
      </c>
    </row>
    <row r="137" spans="1:13" x14ac:dyDescent="0.3">
      <c r="A137" t="s">
        <v>185</v>
      </c>
      <c r="B137" t="s">
        <v>14</v>
      </c>
      <c r="C137" s="1">
        <v>10.44</v>
      </c>
      <c r="D137" t="s">
        <v>49</v>
      </c>
      <c r="E137" t="s">
        <v>36</v>
      </c>
      <c r="F137" t="s">
        <v>17</v>
      </c>
      <c r="G137" t="s">
        <v>18</v>
      </c>
      <c r="H137" s="4">
        <v>91.39</v>
      </c>
      <c r="I137" s="4">
        <v>11.68</v>
      </c>
      <c r="J137" s="3">
        <v>7.82</v>
      </c>
      <c r="K137" s="3">
        <v>88.07</v>
      </c>
      <c r="L137" s="3">
        <v>11.65</v>
      </c>
      <c r="M137" s="3">
        <v>9.25</v>
      </c>
    </row>
    <row r="138" spans="1:13" x14ac:dyDescent="0.3">
      <c r="A138" t="s">
        <v>186</v>
      </c>
      <c r="B138" t="s">
        <v>14</v>
      </c>
      <c r="C138" s="1">
        <v>19.75</v>
      </c>
      <c r="D138" t="s">
        <v>90</v>
      </c>
      <c r="E138" t="s">
        <v>46</v>
      </c>
      <c r="F138" t="s">
        <v>17</v>
      </c>
      <c r="G138" t="s">
        <v>38</v>
      </c>
      <c r="H138" s="4">
        <v>93.79</v>
      </c>
      <c r="I138" s="4">
        <v>26.64</v>
      </c>
      <c r="J138" s="3">
        <v>3.52</v>
      </c>
      <c r="K138" s="3">
        <v>0</v>
      </c>
      <c r="L138" s="3">
        <v>2.63</v>
      </c>
      <c r="M138" s="3">
        <v>5.94</v>
      </c>
    </row>
    <row r="139" spans="1:13" x14ac:dyDescent="0.3">
      <c r="A139" t="s">
        <v>187</v>
      </c>
      <c r="B139" t="s">
        <v>14</v>
      </c>
      <c r="C139" s="2">
        <v>22.5</v>
      </c>
      <c r="D139" t="s">
        <v>45</v>
      </c>
      <c r="E139" t="s">
        <v>75</v>
      </c>
      <c r="F139" t="s">
        <v>17</v>
      </c>
      <c r="G139" t="s">
        <v>27</v>
      </c>
      <c r="H139" s="4">
        <v>98.36</v>
      </c>
      <c r="I139" s="4">
        <v>118.13</v>
      </c>
      <c r="J139" s="3">
        <v>0.83</v>
      </c>
      <c r="K139" s="3">
        <v>12.51</v>
      </c>
      <c r="L139" s="3">
        <v>3.12</v>
      </c>
      <c r="M139" s="3">
        <v>2.16</v>
      </c>
    </row>
    <row r="140" spans="1:13" x14ac:dyDescent="0.3">
      <c r="A140" t="s">
        <v>188</v>
      </c>
      <c r="B140" t="s">
        <v>14</v>
      </c>
      <c r="C140" s="1">
        <v>19.5</v>
      </c>
      <c r="D140" t="s">
        <v>49</v>
      </c>
      <c r="E140" t="s">
        <v>36</v>
      </c>
      <c r="F140" t="s">
        <v>17</v>
      </c>
      <c r="G140" t="s">
        <v>38</v>
      </c>
      <c r="H140" s="4">
        <v>99.29</v>
      </c>
      <c r="I140" s="4">
        <v>15.96</v>
      </c>
      <c r="J140" s="3">
        <v>6.22</v>
      </c>
      <c r="K140" s="3">
        <v>0</v>
      </c>
      <c r="L140" s="3">
        <v>5.99</v>
      </c>
      <c r="M140" s="3">
        <v>5.36</v>
      </c>
    </row>
    <row r="141" spans="1:13" x14ac:dyDescent="0.3">
      <c r="A141" t="s">
        <v>189</v>
      </c>
      <c r="B141" t="s">
        <v>14</v>
      </c>
      <c r="C141" s="1">
        <v>50</v>
      </c>
      <c r="D141" t="s">
        <v>34</v>
      </c>
      <c r="E141" t="s">
        <v>36</v>
      </c>
      <c r="F141" t="s">
        <v>17</v>
      </c>
      <c r="G141" t="s">
        <v>18</v>
      </c>
      <c r="H141" s="4">
        <v>99.74</v>
      </c>
      <c r="I141" s="4">
        <v>9.24</v>
      </c>
      <c r="J141" s="3">
        <v>10.8</v>
      </c>
      <c r="K141" s="3">
        <v>0</v>
      </c>
      <c r="L141" s="3">
        <v>9.3000000000000007</v>
      </c>
      <c r="M141" s="3">
        <v>20.41</v>
      </c>
    </row>
    <row r="142" spans="1:13" x14ac:dyDescent="0.3">
      <c r="A142" t="s">
        <v>190</v>
      </c>
      <c r="B142" t="s">
        <v>14</v>
      </c>
      <c r="C142" s="1">
        <v>16.79</v>
      </c>
      <c r="D142" t="s">
        <v>90</v>
      </c>
      <c r="E142" t="s">
        <v>46</v>
      </c>
      <c r="F142" t="s">
        <v>17</v>
      </c>
      <c r="G142" t="s">
        <v>18</v>
      </c>
      <c r="H142" s="4">
        <v>100.15</v>
      </c>
      <c r="I142" s="4">
        <v>134.97</v>
      </c>
      <c r="J142" s="3">
        <v>0.74</v>
      </c>
      <c r="K142" s="3">
        <v>0</v>
      </c>
      <c r="L142" s="3">
        <v>7.5</v>
      </c>
      <c r="M142" s="3">
        <v>10.32</v>
      </c>
    </row>
    <row r="143" spans="1:13" x14ac:dyDescent="0.3">
      <c r="A143" t="s">
        <v>191</v>
      </c>
      <c r="B143" t="s">
        <v>14</v>
      </c>
      <c r="C143" s="1">
        <v>25</v>
      </c>
      <c r="D143" t="s">
        <v>55</v>
      </c>
      <c r="E143" t="s">
        <v>46</v>
      </c>
      <c r="F143" t="s">
        <v>17</v>
      </c>
      <c r="G143" t="s">
        <v>23</v>
      </c>
      <c r="H143" s="4">
        <v>104.17</v>
      </c>
      <c r="I143" s="4">
        <v>22.3</v>
      </c>
      <c r="J143" s="3">
        <v>4.67</v>
      </c>
      <c r="K143" s="3">
        <v>31.24</v>
      </c>
      <c r="L143" s="3">
        <v>6.64</v>
      </c>
      <c r="M143" s="3">
        <v>3.04</v>
      </c>
    </row>
    <row r="144" spans="1:13" x14ac:dyDescent="0.3">
      <c r="A144" t="s">
        <v>192</v>
      </c>
      <c r="B144" t="s">
        <v>14</v>
      </c>
      <c r="C144" s="1">
        <v>13.69</v>
      </c>
      <c r="D144" t="s">
        <v>90</v>
      </c>
      <c r="E144" t="s">
        <v>46</v>
      </c>
      <c r="F144" t="s">
        <v>17</v>
      </c>
      <c r="G144" t="s">
        <v>18</v>
      </c>
      <c r="H144" s="4">
        <v>106.83</v>
      </c>
      <c r="I144" s="4">
        <v>19.98</v>
      </c>
      <c r="J144" s="3">
        <v>5.35</v>
      </c>
      <c r="K144" s="3">
        <v>0</v>
      </c>
      <c r="L144" s="3">
        <v>3.28</v>
      </c>
      <c r="M144" s="3">
        <v>4.3600000000000003</v>
      </c>
    </row>
    <row r="145" spans="1:13" x14ac:dyDescent="0.3">
      <c r="A145" t="s">
        <v>193</v>
      </c>
      <c r="B145" t="s">
        <v>14</v>
      </c>
      <c r="C145" s="2">
        <v>26.67</v>
      </c>
      <c r="D145" t="s">
        <v>31</v>
      </c>
      <c r="E145" t="s">
        <v>32</v>
      </c>
      <c r="F145" t="s">
        <v>22</v>
      </c>
      <c r="G145" t="s">
        <v>18</v>
      </c>
      <c r="H145" s="4">
        <v>107.24</v>
      </c>
      <c r="I145" s="4">
        <v>37.22</v>
      </c>
      <c r="J145" s="3">
        <v>2.88</v>
      </c>
      <c r="K145" s="3">
        <v>14.77</v>
      </c>
      <c r="L145" s="3">
        <v>16.440000000000001</v>
      </c>
      <c r="M145" s="3">
        <v>3.83</v>
      </c>
    </row>
    <row r="146" spans="1:13" x14ac:dyDescent="0.3">
      <c r="A146" t="s">
        <v>194</v>
      </c>
      <c r="B146" t="s">
        <v>14</v>
      </c>
      <c r="C146" s="1">
        <v>16.670000000000002</v>
      </c>
      <c r="D146" t="s">
        <v>20</v>
      </c>
      <c r="E146" t="s">
        <v>36</v>
      </c>
      <c r="F146" t="s">
        <v>17</v>
      </c>
      <c r="G146" t="s">
        <v>27</v>
      </c>
      <c r="H146" s="4">
        <v>110.48</v>
      </c>
      <c r="I146" s="4">
        <v>20.16</v>
      </c>
      <c r="J146" s="3">
        <v>5.48</v>
      </c>
      <c r="K146" s="3">
        <v>0</v>
      </c>
      <c r="L146" s="3">
        <v>6.65</v>
      </c>
      <c r="M146" s="3">
        <v>2.44</v>
      </c>
    </row>
    <row r="147" spans="1:13" x14ac:dyDescent="0.3">
      <c r="A147" t="s">
        <v>195</v>
      </c>
      <c r="B147" t="s">
        <v>14</v>
      </c>
      <c r="C147" s="1">
        <v>100</v>
      </c>
      <c r="D147" t="s">
        <v>40</v>
      </c>
      <c r="E147" t="s">
        <v>75</v>
      </c>
      <c r="F147" t="s">
        <v>17</v>
      </c>
      <c r="G147" t="s">
        <v>27</v>
      </c>
      <c r="H147" s="4">
        <v>112.09</v>
      </c>
      <c r="I147" s="4">
        <v>180.05</v>
      </c>
      <c r="J147" s="3">
        <v>0.62</v>
      </c>
      <c r="K147" s="3">
        <v>8.93</v>
      </c>
      <c r="L147" s="3">
        <v>3.73</v>
      </c>
      <c r="M147" s="3">
        <v>1.84</v>
      </c>
    </row>
    <row r="148" spans="1:13" x14ac:dyDescent="0.3">
      <c r="A148" t="s">
        <v>196</v>
      </c>
      <c r="B148" t="s">
        <v>14</v>
      </c>
      <c r="C148" s="1">
        <v>19.75</v>
      </c>
      <c r="D148" t="s">
        <v>90</v>
      </c>
      <c r="E148" t="s">
        <v>46</v>
      </c>
      <c r="F148" t="s">
        <v>17</v>
      </c>
      <c r="G148" t="s">
        <v>18</v>
      </c>
      <c r="H148" s="4">
        <v>113.69</v>
      </c>
      <c r="I148" s="4">
        <v>35.450000000000003</v>
      </c>
      <c r="J148" s="3">
        <v>3.21</v>
      </c>
      <c r="K148" s="3">
        <v>0</v>
      </c>
      <c r="L148" s="3">
        <v>1.23</v>
      </c>
      <c r="M148" s="3">
        <v>3.88</v>
      </c>
    </row>
    <row r="149" spans="1:13" x14ac:dyDescent="0.3">
      <c r="A149" t="s">
        <v>197</v>
      </c>
      <c r="B149" t="s">
        <v>14</v>
      </c>
      <c r="C149" s="1">
        <v>27.5</v>
      </c>
      <c r="D149" t="s">
        <v>34</v>
      </c>
      <c r="E149" t="s">
        <v>36</v>
      </c>
      <c r="F149" t="s">
        <v>17</v>
      </c>
      <c r="G149" t="s">
        <v>23</v>
      </c>
      <c r="H149" s="4">
        <v>113.79</v>
      </c>
      <c r="I149" s="4">
        <v>11.44</v>
      </c>
      <c r="J149" s="3">
        <v>9.9499999999999993</v>
      </c>
      <c r="K149" s="3">
        <v>0</v>
      </c>
      <c r="L149" s="3">
        <v>17.28</v>
      </c>
      <c r="M149" s="3">
        <v>30.33</v>
      </c>
    </row>
    <row r="150" spans="1:13" x14ac:dyDescent="0.3">
      <c r="A150" t="s">
        <v>198</v>
      </c>
      <c r="B150" t="s">
        <v>14</v>
      </c>
      <c r="C150" s="1">
        <v>24</v>
      </c>
      <c r="D150" t="s">
        <v>49</v>
      </c>
      <c r="E150" t="s">
        <v>36</v>
      </c>
      <c r="F150" t="s">
        <v>17</v>
      </c>
      <c r="G150" t="s">
        <v>18</v>
      </c>
      <c r="H150" s="4">
        <v>120.76</v>
      </c>
      <c r="I150" s="4">
        <v>10.77</v>
      </c>
      <c r="J150" s="3">
        <v>11.22</v>
      </c>
      <c r="K150" s="3">
        <v>14.92</v>
      </c>
      <c r="L150" s="3">
        <v>71.89</v>
      </c>
      <c r="M150" s="3">
        <v>93.94</v>
      </c>
    </row>
    <row r="151" spans="1:13" x14ac:dyDescent="0.3">
      <c r="A151" t="s">
        <v>199</v>
      </c>
      <c r="B151" t="s">
        <v>14</v>
      </c>
      <c r="C151" s="2">
        <v>19.75</v>
      </c>
      <c r="D151" t="s">
        <v>90</v>
      </c>
      <c r="E151" t="s">
        <v>46</v>
      </c>
      <c r="F151" t="s">
        <v>26</v>
      </c>
      <c r="G151" t="s">
        <v>27</v>
      </c>
      <c r="H151" s="4">
        <v>122.57</v>
      </c>
      <c r="I151" s="4">
        <v>92.75</v>
      </c>
      <c r="J151" s="3">
        <v>1.32</v>
      </c>
      <c r="K151" s="3">
        <v>21.7</v>
      </c>
      <c r="L151" s="3">
        <v>0.85</v>
      </c>
      <c r="M151" s="3">
        <v>2.15</v>
      </c>
    </row>
    <row r="152" spans="1:13" x14ac:dyDescent="0.3">
      <c r="A152" t="s">
        <v>200</v>
      </c>
      <c r="B152" t="s">
        <v>14</v>
      </c>
      <c r="C152" s="1">
        <v>100</v>
      </c>
      <c r="D152" t="s">
        <v>40</v>
      </c>
      <c r="E152" t="s">
        <v>84</v>
      </c>
      <c r="F152" t="s">
        <v>17</v>
      </c>
      <c r="G152" t="s">
        <v>27</v>
      </c>
      <c r="H152" s="4">
        <v>124.81</v>
      </c>
      <c r="I152" s="4">
        <v>26.29</v>
      </c>
      <c r="J152" s="3">
        <v>4.75</v>
      </c>
      <c r="K152" s="3">
        <v>0</v>
      </c>
      <c r="L152" s="3">
        <v>27.68</v>
      </c>
      <c r="M152" s="3">
        <v>5.81</v>
      </c>
    </row>
    <row r="153" spans="1:13" x14ac:dyDescent="0.3">
      <c r="A153" t="s">
        <v>201</v>
      </c>
      <c r="B153" t="s">
        <v>14</v>
      </c>
      <c r="C153" s="2">
        <v>45.9</v>
      </c>
      <c r="D153" t="s">
        <v>202</v>
      </c>
      <c r="E153" t="s">
        <v>46</v>
      </c>
      <c r="F153" t="s">
        <v>17</v>
      </c>
      <c r="G153" t="s">
        <v>23</v>
      </c>
      <c r="H153" s="4">
        <v>134.93</v>
      </c>
      <c r="I153" s="4">
        <v>21.16</v>
      </c>
      <c r="J153" s="3">
        <v>6.38</v>
      </c>
      <c r="K153" s="3">
        <v>12.97</v>
      </c>
      <c r="L153" s="3">
        <v>36.82</v>
      </c>
      <c r="M153" s="3">
        <v>19.16</v>
      </c>
    </row>
    <row r="154" spans="1:13" x14ac:dyDescent="0.3">
      <c r="A154" t="s">
        <v>203</v>
      </c>
      <c r="B154" t="s">
        <v>14</v>
      </c>
      <c r="C154" s="2">
        <v>24</v>
      </c>
      <c r="D154" t="s">
        <v>31</v>
      </c>
      <c r="E154" t="s">
        <v>32</v>
      </c>
      <c r="F154" t="s">
        <v>17</v>
      </c>
      <c r="G154" t="s">
        <v>18</v>
      </c>
      <c r="H154" s="4">
        <v>137.33000000000001</v>
      </c>
      <c r="I154" s="4">
        <v>19.72</v>
      </c>
      <c r="J154" s="3">
        <v>6.96</v>
      </c>
      <c r="K154" s="3">
        <v>0</v>
      </c>
      <c r="L154" s="3">
        <v>3.25</v>
      </c>
      <c r="M154" s="3">
        <v>14.79</v>
      </c>
    </row>
    <row r="155" spans="1:13" x14ac:dyDescent="0.3">
      <c r="A155" t="s">
        <v>204</v>
      </c>
      <c r="B155" t="s">
        <v>14</v>
      </c>
      <c r="C155" s="1">
        <v>7.15</v>
      </c>
      <c r="D155" t="s">
        <v>49</v>
      </c>
      <c r="E155" t="s">
        <v>36</v>
      </c>
      <c r="F155" t="s">
        <v>17</v>
      </c>
      <c r="G155" t="s">
        <v>38</v>
      </c>
      <c r="H155" s="4">
        <v>137.85</v>
      </c>
      <c r="I155" s="4">
        <v>30.65</v>
      </c>
      <c r="J155" s="3">
        <v>4.5</v>
      </c>
      <c r="K155" s="3">
        <v>2.56</v>
      </c>
      <c r="L155" s="3">
        <v>68.73</v>
      </c>
      <c r="M155" s="3">
        <v>12.46</v>
      </c>
    </row>
    <row r="156" spans="1:13" x14ac:dyDescent="0.3">
      <c r="A156" t="s">
        <v>205</v>
      </c>
      <c r="B156" t="s">
        <v>14</v>
      </c>
      <c r="C156" s="1">
        <v>100</v>
      </c>
      <c r="D156" t="s">
        <v>40</v>
      </c>
      <c r="E156" t="s">
        <v>75</v>
      </c>
      <c r="F156" t="s">
        <v>17</v>
      </c>
      <c r="G156" t="s">
        <v>27</v>
      </c>
      <c r="H156" s="4">
        <v>139.33000000000001</v>
      </c>
      <c r="I156" s="4">
        <v>40.49</v>
      </c>
      <c r="J156" s="3">
        <v>3.44</v>
      </c>
      <c r="K156" s="3">
        <v>12.27</v>
      </c>
      <c r="L156" s="3">
        <v>4.34</v>
      </c>
      <c r="M156" s="3">
        <v>2.78</v>
      </c>
    </row>
    <row r="157" spans="1:13" x14ac:dyDescent="0.3">
      <c r="A157" t="s">
        <v>206</v>
      </c>
      <c r="B157" t="s">
        <v>14</v>
      </c>
      <c r="C157" s="1">
        <v>100</v>
      </c>
      <c r="D157" t="s">
        <v>40</v>
      </c>
      <c r="E157" t="s">
        <v>84</v>
      </c>
      <c r="F157" t="s">
        <v>17</v>
      </c>
      <c r="G157" t="s">
        <v>18</v>
      </c>
      <c r="H157" s="4">
        <v>141.85</v>
      </c>
      <c r="I157" s="4">
        <v>195.74</v>
      </c>
      <c r="J157" s="3">
        <v>0.72</v>
      </c>
      <c r="K157" s="3">
        <v>24.65</v>
      </c>
      <c r="L157" s="3">
        <v>5.85</v>
      </c>
      <c r="M157" s="3">
        <v>3</v>
      </c>
    </row>
    <row r="158" spans="1:13" x14ac:dyDescent="0.3">
      <c r="A158" t="s">
        <v>207</v>
      </c>
      <c r="B158" t="s">
        <v>14</v>
      </c>
      <c r="C158" s="1">
        <v>100</v>
      </c>
      <c r="D158" t="s">
        <v>40</v>
      </c>
      <c r="E158" t="s">
        <v>84</v>
      </c>
      <c r="F158" t="s">
        <v>17</v>
      </c>
      <c r="G158" t="s">
        <v>18</v>
      </c>
      <c r="H158" s="4">
        <v>142.44</v>
      </c>
      <c r="I158" s="4">
        <v>197.1</v>
      </c>
      <c r="J158" s="3">
        <v>0.72</v>
      </c>
      <c r="K158" s="3">
        <v>18.43</v>
      </c>
      <c r="L158" s="3">
        <v>2.11</v>
      </c>
      <c r="M158" s="3">
        <v>1.99</v>
      </c>
    </row>
    <row r="159" spans="1:13" x14ac:dyDescent="0.3">
      <c r="A159" t="s">
        <v>208</v>
      </c>
      <c r="B159" t="s">
        <v>14</v>
      </c>
      <c r="C159" s="1">
        <v>50</v>
      </c>
      <c r="D159" t="s">
        <v>34</v>
      </c>
      <c r="E159" t="s">
        <v>32</v>
      </c>
      <c r="F159" t="s">
        <v>17</v>
      </c>
      <c r="G159" t="s">
        <v>18</v>
      </c>
      <c r="H159" s="4">
        <v>147.49</v>
      </c>
      <c r="I159" s="4">
        <v>7.39</v>
      </c>
      <c r="J159" s="3">
        <v>19.95</v>
      </c>
      <c r="K159" s="3">
        <v>28.35</v>
      </c>
      <c r="L159" s="3">
        <v>18.62</v>
      </c>
      <c r="M159" s="3">
        <v>10.029999999999999</v>
      </c>
    </row>
    <row r="160" spans="1:13" x14ac:dyDescent="0.3">
      <c r="A160" t="s">
        <v>209</v>
      </c>
      <c r="B160" t="s">
        <v>14</v>
      </c>
      <c r="C160" s="2">
        <v>50</v>
      </c>
      <c r="D160" t="s">
        <v>45</v>
      </c>
      <c r="E160" t="s">
        <v>84</v>
      </c>
      <c r="F160" t="s">
        <v>17</v>
      </c>
      <c r="G160" t="s">
        <v>38</v>
      </c>
      <c r="H160" s="4">
        <v>148.35</v>
      </c>
      <c r="I160" s="4">
        <v>46.95</v>
      </c>
      <c r="J160" s="3">
        <v>3.16</v>
      </c>
      <c r="K160" s="3">
        <v>7.23</v>
      </c>
      <c r="L160" s="3">
        <v>14.55</v>
      </c>
      <c r="M160" s="3">
        <v>4.05</v>
      </c>
    </row>
    <row r="161" spans="1:13" x14ac:dyDescent="0.3">
      <c r="A161" t="s">
        <v>210</v>
      </c>
      <c r="B161" t="s">
        <v>14</v>
      </c>
      <c r="C161" s="2">
        <v>100</v>
      </c>
      <c r="D161" t="s">
        <v>55</v>
      </c>
      <c r="E161" t="s">
        <v>36</v>
      </c>
      <c r="F161" t="s">
        <v>26</v>
      </c>
      <c r="G161" t="s">
        <v>27</v>
      </c>
      <c r="H161" s="4">
        <v>148.36000000000001</v>
      </c>
      <c r="I161" s="4">
        <v>17.79</v>
      </c>
      <c r="J161" s="3">
        <v>8.34</v>
      </c>
      <c r="K161" s="3">
        <v>11.8</v>
      </c>
      <c r="L161" s="3">
        <v>8.43</v>
      </c>
      <c r="M161" s="3">
        <v>2.76</v>
      </c>
    </row>
    <row r="162" spans="1:13" x14ac:dyDescent="0.3">
      <c r="A162" t="s">
        <v>211</v>
      </c>
      <c r="B162" t="s">
        <v>14</v>
      </c>
      <c r="C162" s="1">
        <v>19.75</v>
      </c>
      <c r="D162" t="s">
        <v>90</v>
      </c>
      <c r="E162" t="s">
        <v>110</v>
      </c>
      <c r="F162" t="s">
        <v>17</v>
      </c>
      <c r="G162" t="s">
        <v>18</v>
      </c>
      <c r="H162" s="4">
        <v>158.94999999999999</v>
      </c>
      <c r="I162" s="4">
        <v>238.78</v>
      </c>
      <c r="J162" s="3">
        <v>0.67</v>
      </c>
      <c r="K162" s="3">
        <v>2.37</v>
      </c>
      <c r="L162" s="3">
        <v>5.28</v>
      </c>
      <c r="M162" s="3">
        <v>4.3499999999999996</v>
      </c>
    </row>
    <row r="163" spans="1:13" x14ac:dyDescent="0.3">
      <c r="A163" t="s">
        <v>212</v>
      </c>
      <c r="B163" t="s">
        <v>14</v>
      </c>
      <c r="C163" s="2">
        <v>15.84</v>
      </c>
      <c r="D163" t="s">
        <v>31</v>
      </c>
      <c r="E163" t="s">
        <v>32</v>
      </c>
      <c r="F163" t="s">
        <v>17</v>
      </c>
      <c r="G163" t="s">
        <v>18</v>
      </c>
      <c r="H163" s="4">
        <v>159.07</v>
      </c>
      <c r="I163" s="4">
        <v>41.18</v>
      </c>
      <c r="J163" s="3">
        <v>3.86</v>
      </c>
      <c r="K163" s="3">
        <v>41.3</v>
      </c>
      <c r="L163" s="3">
        <v>28.21</v>
      </c>
      <c r="M163" s="3">
        <v>9.81</v>
      </c>
    </row>
    <row r="164" spans="1:13" x14ac:dyDescent="0.3">
      <c r="A164" t="s">
        <v>213</v>
      </c>
      <c r="B164" t="s">
        <v>14</v>
      </c>
      <c r="C164" s="1">
        <v>13.69</v>
      </c>
      <c r="D164" t="s">
        <v>90</v>
      </c>
      <c r="E164" t="s">
        <v>46</v>
      </c>
      <c r="F164" t="s">
        <v>17</v>
      </c>
      <c r="G164" t="s">
        <v>18</v>
      </c>
      <c r="H164" s="4">
        <v>162.22999999999999</v>
      </c>
      <c r="I164" s="4">
        <v>80.88</v>
      </c>
      <c r="J164" s="3">
        <v>2.0099999999999998</v>
      </c>
      <c r="K164" s="3">
        <v>0</v>
      </c>
      <c r="L164" s="3">
        <v>2.4500000000000002</v>
      </c>
      <c r="M164" s="3">
        <v>3.64</v>
      </c>
    </row>
    <row r="165" spans="1:13" x14ac:dyDescent="0.3">
      <c r="A165" t="s">
        <v>214</v>
      </c>
      <c r="B165" t="s">
        <v>14</v>
      </c>
      <c r="C165" s="1">
        <v>19.75</v>
      </c>
      <c r="D165" t="s">
        <v>90</v>
      </c>
      <c r="E165" t="s">
        <v>46</v>
      </c>
      <c r="F165" t="s">
        <v>17</v>
      </c>
      <c r="G165" t="s">
        <v>18</v>
      </c>
      <c r="H165" s="4">
        <v>166.58</v>
      </c>
      <c r="I165" s="4">
        <v>51.99</v>
      </c>
      <c r="J165" s="3">
        <v>3.2</v>
      </c>
      <c r="K165" s="3">
        <v>0</v>
      </c>
      <c r="L165" s="3">
        <v>3.34</v>
      </c>
      <c r="M165" s="3">
        <v>4.8600000000000003</v>
      </c>
    </row>
    <row r="166" spans="1:13" x14ac:dyDescent="0.3">
      <c r="A166" t="s">
        <v>215</v>
      </c>
      <c r="B166" t="s">
        <v>14</v>
      </c>
      <c r="C166" s="1">
        <v>77.06</v>
      </c>
      <c r="D166" t="s">
        <v>34</v>
      </c>
      <c r="E166" t="s">
        <v>36</v>
      </c>
      <c r="F166" t="s">
        <v>17</v>
      </c>
      <c r="G166" t="s">
        <v>18</v>
      </c>
      <c r="H166" s="4">
        <v>175.06</v>
      </c>
      <c r="I166" s="4">
        <v>10.75</v>
      </c>
      <c r="J166" s="3">
        <v>16.29</v>
      </c>
      <c r="K166" s="3">
        <v>2.2400000000000002</v>
      </c>
      <c r="L166" s="3">
        <v>76.430000000000007</v>
      </c>
      <c r="M166" s="3">
        <v>14.21</v>
      </c>
    </row>
    <row r="167" spans="1:13" x14ac:dyDescent="0.3">
      <c r="A167" t="s">
        <v>216</v>
      </c>
      <c r="B167" t="s">
        <v>14</v>
      </c>
      <c r="C167" s="1">
        <v>19.75</v>
      </c>
      <c r="D167" t="s">
        <v>90</v>
      </c>
      <c r="E167" t="s">
        <v>46</v>
      </c>
      <c r="F167" t="s">
        <v>17</v>
      </c>
      <c r="G167" t="s">
        <v>18</v>
      </c>
      <c r="H167" s="4">
        <v>180.82</v>
      </c>
      <c r="I167" s="4">
        <v>61.71</v>
      </c>
      <c r="J167" s="3">
        <v>2.93</v>
      </c>
      <c r="K167" s="3">
        <v>194.74</v>
      </c>
      <c r="L167" s="3">
        <v>0.81</v>
      </c>
      <c r="M167" s="3">
        <v>2.2200000000000002</v>
      </c>
    </row>
    <row r="168" spans="1:13" x14ac:dyDescent="0.3">
      <c r="A168" t="s">
        <v>217</v>
      </c>
      <c r="B168" t="s">
        <v>14</v>
      </c>
      <c r="C168" s="2">
        <v>59.24</v>
      </c>
      <c r="D168" t="s">
        <v>25</v>
      </c>
      <c r="E168" t="s">
        <v>21</v>
      </c>
      <c r="F168" t="s">
        <v>22</v>
      </c>
      <c r="G168" t="s">
        <v>27</v>
      </c>
      <c r="H168" s="4">
        <v>182.08</v>
      </c>
      <c r="I168" s="4">
        <v>695.42</v>
      </c>
      <c r="J168" s="3">
        <v>0.26</v>
      </c>
      <c r="K168" s="3">
        <v>10.92</v>
      </c>
      <c r="L168" s="3">
        <v>3.42</v>
      </c>
      <c r="M168" s="3">
        <v>1.48</v>
      </c>
    </row>
    <row r="169" spans="1:13" x14ac:dyDescent="0.3">
      <c r="A169" t="s">
        <v>218</v>
      </c>
      <c r="B169" t="s">
        <v>14</v>
      </c>
      <c r="C169" s="1">
        <v>10.25</v>
      </c>
      <c r="D169" t="s">
        <v>90</v>
      </c>
      <c r="E169" t="s">
        <v>46</v>
      </c>
      <c r="F169" t="s">
        <v>17</v>
      </c>
      <c r="G169" t="s">
        <v>18</v>
      </c>
      <c r="H169" s="4">
        <v>211.6</v>
      </c>
      <c r="I169" s="4">
        <v>63.9</v>
      </c>
      <c r="J169" s="3">
        <v>3.31</v>
      </c>
      <c r="K169" s="3">
        <v>41.89</v>
      </c>
      <c r="L169" s="3">
        <v>3.44</v>
      </c>
      <c r="M169" s="3">
        <v>5.83</v>
      </c>
    </row>
    <row r="170" spans="1:13" x14ac:dyDescent="0.3">
      <c r="A170" t="s">
        <v>219</v>
      </c>
      <c r="B170" t="s">
        <v>14</v>
      </c>
      <c r="C170" s="1">
        <v>22.69</v>
      </c>
      <c r="D170" t="s">
        <v>40</v>
      </c>
      <c r="E170" t="s">
        <v>32</v>
      </c>
      <c r="F170" t="s">
        <v>17</v>
      </c>
      <c r="G170" t="s">
        <v>38</v>
      </c>
      <c r="H170" s="4">
        <v>220.81</v>
      </c>
      <c r="I170" s="4">
        <v>14.57</v>
      </c>
      <c r="J170" s="3">
        <v>15.15</v>
      </c>
      <c r="K170" s="3">
        <v>32.75</v>
      </c>
      <c r="L170" s="3">
        <v>32.520000000000003</v>
      </c>
      <c r="M170" s="3">
        <v>16.64</v>
      </c>
    </row>
    <row r="171" spans="1:13" x14ac:dyDescent="0.3">
      <c r="A171" t="s">
        <v>220</v>
      </c>
      <c r="B171" t="s">
        <v>14</v>
      </c>
      <c r="C171" s="2">
        <v>24</v>
      </c>
      <c r="D171" t="s">
        <v>31</v>
      </c>
      <c r="E171" t="s">
        <v>32</v>
      </c>
      <c r="F171" t="s">
        <v>17</v>
      </c>
      <c r="G171" t="s">
        <v>18</v>
      </c>
      <c r="H171" s="4">
        <v>225.82</v>
      </c>
      <c r="I171" s="4">
        <v>53.64</v>
      </c>
      <c r="J171" s="3">
        <v>4.21</v>
      </c>
      <c r="K171" s="3">
        <v>0</v>
      </c>
      <c r="L171" s="3">
        <v>8.7200000000000006</v>
      </c>
      <c r="M171" s="3">
        <v>8.15</v>
      </c>
    </row>
    <row r="172" spans="1:13" x14ac:dyDescent="0.3">
      <c r="A172" t="s">
        <v>221</v>
      </c>
      <c r="B172" t="s">
        <v>14</v>
      </c>
      <c r="C172" s="1">
        <v>19.75</v>
      </c>
      <c r="D172" t="s">
        <v>90</v>
      </c>
      <c r="E172" t="s">
        <v>46</v>
      </c>
      <c r="F172" t="s">
        <v>17</v>
      </c>
      <c r="G172" t="s">
        <v>18</v>
      </c>
      <c r="H172" s="4">
        <v>225.96</v>
      </c>
      <c r="I172" s="4">
        <v>123.42</v>
      </c>
      <c r="J172" s="3">
        <v>1.83</v>
      </c>
      <c r="K172" s="3">
        <v>0</v>
      </c>
      <c r="L172" s="3">
        <v>4.21</v>
      </c>
      <c r="M172" s="3">
        <v>7.7</v>
      </c>
    </row>
    <row r="173" spans="1:13" x14ac:dyDescent="0.3">
      <c r="A173" t="s">
        <v>222</v>
      </c>
      <c r="B173" t="s">
        <v>14</v>
      </c>
      <c r="C173" s="1">
        <v>22.69</v>
      </c>
      <c r="D173" t="s">
        <v>40</v>
      </c>
      <c r="E173" t="s">
        <v>32</v>
      </c>
      <c r="F173" t="s">
        <v>17</v>
      </c>
      <c r="G173" t="s">
        <v>38</v>
      </c>
      <c r="H173" s="4">
        <v>227.42</v>
      </c>
      <c r="I173" s="4">
        <v>13.29</v>
      </c>
      <c r="J173" s="3">
        <v>17.11</v>
      </c>
      <c r="K173" s="3">
        <v>181.48</v>
      </c>
      <c r="L173" s="3">
        <v>19.43</v>
      </c>
      <c r="M173" s="3">
        <v>7.61</v>
      </c>
    </row>
    <row r="174" spans="1:13" x14ac:dyDescent="0.3">
      <c r="A174" t="s">
        <v>223</v>
      </c>
      <c r="B174" t="s">
        <v>14</v>
      </c>
      <c r="C174" s="2">
        <v>50</v>
      </c>
      <c r="D174" t="s">
        <v>34</v>
      </c>
      <c r="E174" t="s">
        <v>36</v>
      </c>
      <c r="F174" t="s">
        <v>26</v>
      </c>
      <c r="G174" t="s">
        <v>38</v>
      </c>
      <c r="H174" s="4">
        <v>227.96</v>
      </c>
      <c r="I174" s="4">
        <v>25.05</v>
      </c>
      <c r="J174" s="3">
        <v>9.1</v>
      </c>
      <c r="K174" s="3">
        <v>36.67</v>
      </c>
      <c r="L174" s="3">
        <v>10.62</v>
      </c>
      <c r="M174" s="3">
        <v>9.25</v>
      </c>
    </row>
    <row r="175" spans="1:13" x14ac:dyDescent="0.3">
      <c r="A175" t="s">
        <v>224</v>
      </c>
      <c r="B175" t="s">
        <v>14</v>
      </c>
      <c r="C175" s="1">
        <v>19.75</v>
      </c>
      <c r="D175" t="s">
        <v>90</v>
      </c>
      <c r="E175" t="s">
        <v>46</v>
      </c>
      <c r="F175" t="s">
        <v>17</v>
      </c>
      <c r="G175" t="s">
        <v>38</v>
      </c>
      <c r="H175" s="4">
        <v>230.67</v>
      </c>
      <c r="I175" s="4">
        <v>66.709999999999994</v>
      </c>
      <c r="J175" s="3">
        <v>3.46</v>
      </c>
      <c r="K175" s="3">
        <v>17.36</v>
      </c>
      <c r="L175" s="3">
        <v>8.07</v>
      </c>
      <c r="M175" s="3">
        <v>6.05</v>
      </c>
    </row>
    <row r="176" spans="1:13" x14ac:dyDescent="0.3">
      <c r="A176" t="s">
        <v>225</v>
      </c>
      <c r="B176" t="s">
        <v>14</v>
      </c>
      <c r="C176" s="1">
        <v>50</v>
      </c>
      <c r="D176" t="s">
        <v>34</v>
      </c>
      <c r="E176" t="s">
        <v>32</v>
      </c>
      <c r="F176" t="s">
        <v>17</v>
      </c>
      <c r="G176" t="s">
        <v>18</v>
      </c>
      <c r="H176" s="4">
        <v>237.5</v>
      </c>
      <c r="I176" s="4">
        <v>10.18</v>
      </c>
      <c r="J176" s="3">
        <v>23.33</v>
      </c>
      <c r="K176" s="3">
        <v>0.79</v>
      </c>
      <c r="L176" s="3">
        <v>68.11</v>
      </c>
      <c r="M176" s="3">
        <v>20.16</v>
      </c>
    </row>
    <row r="177" spans="1:13" x14ac:dyDescent="0.3">
      <c r="A177" t="s">
        <v>226</v>
      </c>
      <c r="B177" t="s">
        <v>14</v>
      </c>
      <c r="C177" s="2">
        <v>26.67</v>
      </c>
      <c r="D177" t="s">
        <v>31</v>
      </c>
      <c r="E177" t="s">
        <v>32</v>
      </c>
      <c r="F177" t="s">
        <v>17</v>
      </c>
      <c r="G177" t="s">
        <v>18</v>
      </c>
      <c r="H177" s="4">
        <v>240.64</v>
      </c>
      <c r="I177" s="4">
        <v>32.53</v>
      </c>
      <c r="J177" s="3">
        <v>7.4</v>
      </c>
      <c r="K177" s="3">
        <v>2.5299999999999998</v>
      </c>
      <c r="L177" s="3">
        <v>70.16</v>
      </c>
      <c r="M177" s="3">
        <v>10.97</v>
      </c>
    </row>
    <row r="178" spans="1:13" x14ac:dyDescent="0.3">
      <c r="A178" t="s">
        <v>227</v>
      </c>
      <c r="B178" t="s">
        <v>14</v>
      </c>
      <c r="C178" s="2">
        <v>12.5</v>
      </c>
      <c r="D178" t="s">
        <v>45</v>
      </c>
      <c r="E178" t="s">
        <v>36</v>
      </c>
      <c r="F178" t="s">
        <v>17</v>
      </c>
      <c r="G178" t="s">
        <v>38</v>
      </c>
      <c r="H178" s="4">
        <v>243.45</v>
      </c>
      <c r="I178" s="4">
        <v>56.05</v>
      </c>
      <c r="J178" s="3">
        <v>4.34</v>
      </c>
      <c r="K178" s="3">
        <v>0</v>
      </c>
      <c r="L178" s="3">
        <v>8.5299999999999994</v>
      </c>
      <c r="M178" s="3">
        <v>9.4</v>
      </c>
    </row>
    <row r="179" spans="1:13" x14ac:dyDescent="0.3">
      <c r="A179" t="s">
        <v>228</v>
      </c>
      <c r="B179" t="s">
        <v>14</v>
      </c>
      <c r="C179" s="2">
        <v>15.84</v>
      </c>
      <c r="D179" t="s">
        <v>31</v>
      </c>
      <c r="E179" t="s">
        <v>32</v>
      </c>
      <c r="F179" t="s">
        <v>26</v>
      </c>
      <c r="G179" t="s">
        <v>18</v>
      </c>
      <c r="H179" s="4">
        <v>243.54</v>
      </c>
      <c r="I179" s="4">
        <v>11.89</v>
      </c>
      <c r="J179" s="3">
        <v>20.49</v>
      </c>
      <c r="K179" s="3">
        <v>13.94</v>
      </c>
      <c r="L179" s="3">
        <v>20.51</v>
      </c>
      <c r="M179" s="3">
        <v>3.83</v>
      </c>
    </row>
    <row r="180" spans="1:13" x14ac:dyDescent="0.3">
      <c r="A180" t="s">
        <v>229</v>
      </c>
      <c r="B180" t="s">
        <v>14</v>
      </c>
      <c r="C180" s="1">
        <v>19.75</v>
      </c>
      <c r="D180" t="s">
        <v>90</v>
      </c>
      <c r="E180" t="s">
        <v>46</v>
      </c>
      <c r="F180" t="s">
        <v>17</v>
      </c>
      <c r="G180" t="s">
        <v>18</v>
      </c>
      <c r="H180" s="4">
        <v>254.17</v>
      </c>
      <c r="I180" s="4">
        <v>154.85</v>
      </c>
      <c r="J180" s="3">
        <v>1.64</v>
      </c>
      <c r="K180" s="3">
        <v>0</v>
      </c>
      <c r="L180" s="3">
        <v>11.39</v>
      </c>
      <c r="M180" s="3">
        <v>16.63</v>
      </c>
    </row>
    <row r="181" spans="1:13" x14ac:dyDescent="0.3">
      <c r="A181" t="s">
        <v>230</v>
      </c>
      <c r="B181" t="s">
        <v>14</v>
      </c>
      <c r="C181" s="1">
        <v>19.75</v>
      </c>
      <c r="D181" t="s">
        <v>90</v>
      </c>
      <c r="E181" t="s">
        <v>46</v>
      </c>
      <c r="F181" t="s">
        <v>17</v>
      </c>
      <c r="G181" t="s">
        <v>38</v>
      </c>
      <c r="H181" s="4">
        <v>266.57</v>
      </c>
      <c r="I181" s="4">
        <v>56</v>
      </c>
      <c r="J181" s="3">
        <v>4.76</v>
      </c>
      <c r="K181" s="3">
        <v>29.14</v>
      </c>
      <c r="L181" s="3">
        <v>4.13</v>
      </c>
      <c r="M181" s="3">
        <v>4.32</v>
      </c>
    </row>
    <row r="182" spans="1:13" x14ac:dyDescent="0.3">
      <c r="A182" t="s">
        <v>231</v>
      </c>
      <c r="B182" t="s">
        <v>14</v>
      </c>
      <c r="C182" s="1">
        <v>100</v>
      </c>
      <c r="D182" t="s">
        <v>40</v>
      </c>
      <c r="E182" t="s">
        <v>84</v>
      </c>
      <c r="F182" t="s">
        <v>17</v>
      </c>
      <c r="G182" t="s">
        <v>18</v>
      </c>
      <c r="H182" s="4">
        <v>269.72000000000003</v>
      </c>
      <c r="I182" s="4">
        <v>135.72999999999999</v>
      </c>
      <c r="J182" s="3">
        <v>1.99</v>
      </c>
      <c r="K182" s="3">
        <v>34.729999999999997</v>
      </c>
      <c r="L182" s="3">
        <v>4.59</v>
      </c>
      <c r="M182" s="3">
        <v>2.6</v>
      </c>
    </row>
    <row r="183" spans="1:13" x14ac:dyDescent="0.3">
      <c r="A183" t="s">
        <v>232</v>
      </c>
      <c r="B183" t="s">
        <v>14</v>
      </c>
      <c r="C183" s="1">
        <v>87.35</v>
      </c>
      <c r="D183" t="s">
        <v>34</v>
      </c>
      <c r="E183" t="s">
        <v>36</v>
      </c>
      <c r="F183" t="s">
        <v>17</v>
      </c>
      <c r="G183" t="s">
        <v>18</v>
      </c>
      <c r="H183" s="4">
        <v>281.93</v>
      </c>
      <c r="I183" s="4">
        <v>38.86</v>
      </c>
      <c r="J183" s="3">
        <v>7.25</v>
      </c>
      <c r="K183" s="3">
        <v>38.46</v>
      </c>
      <c r="L183" s="3">
        <v>31.68</v>
      </c>
      <c r="M183" s="3">
        <v>19.96</v>
      </c>
    </row>
    <row r="184" spans="1:13" x14ac:dyDescent="0.3">
      <c r="A184" t="s">
        <v>233</v>
      </c>
      <c r="B184" t="s">
        <v>14</v>
      </c>
      <c r="C184" s="2">
        <v>19.75</v>
      </c>
      <c r="D184" t="s">
        <v>90</v>
      </c>
      <c r="E184" t="s">
        <v>46</v>
      </c>
      <c r="F184" t="s">
        <v>26</v>
      </c>
      <c r="G184" t="s">
        <v>18</v>
      </c>
      <c r="H184" s="4">
        <v>285.97000000000003</v>
      </c>
      <c r="I184" s="4">
        <v>99.4</v>
      </c>
      <c r="J184" s="3">
        <v>2.88</v>
      </c>
      <c r="K184" s="3">
        <v>18.829999999999998</v>
      </c>
      <c r="L184" s="3">
        <v>3.28</v>
      </c>
      <c r="M184" s="3">
        <v>2.0099999999999998</v>
      </c>
    </row>
    <row r="185" spans="1:13" x14ac:dyDescent="0.3">
      <c r="A185" t="s">
        <v>234</v>
      </c>
      <c r="B185" t="s">
        <v>14</v>
      </c>
      <c r="C185" s="1">
        <v>3.95</v>
      </c>
      <c r="D185" t="s">
        <v>90</v>
      </c>
      <c r="E185" t="s">
        <v>36</v>
      </c>
      <c r="F185" t="s">
        <v>17</v>
      </c>
      <c r="G185" t="s">
        <v>38</v>
      </c>
      <c r="H185" s="4">
        <v>289.94</v>
      </c>
      <c r="I185" s="4">
        <v>44.45</v>
      </c>
      <c r="J185" s="3">
        <v>6.52</v>
      </c>
      <c r="K185" s="3">
        <v>0</v>
      </c>
      <c r="L185" s="3">
        <v>14.24</v>
      </c>
      <c r="M185" s="3">
        <v>3.85</v>
      </c>
    </row>
    <row r="186" spans="1:13" x14ac:dyDescent="0.3">
      <c r="A186" t="s">
        <v>235</v>
      </c>
      <c r="B186" t="s">
        <v>14</v>
      </c>
      <c r="C186" s="1">
        <v>9.8800000000000008</v>
      </c>
      <c r="D186" t="s">
        <v>90</v>
      </c>
      <c r="E186" t="s">
        <v>46</v>
      </c>
      <c r="F186" t="s">
        <v>17</v>
      </c>
      <c r="G186" t="s">
        <v>18</v>
      </c>
      <c r="H186" s="4">
        <v>298.47000000000003</v>
      </c>
      <c r="I186" s="4">
        <v>136.38999999999999</v>
      </c>
      <c r="J186" s="3">
        <v>2.19</v>
      </c>
      <c r="K186" s="3">
        <v>0</v>
      </c>
      <c r="L186" s="3">
        <v>2.54</v>
      </c>
      <c r="M186" s="3">
        <v>4.3499999999999996</v>
      </c>
    </row>
    <row r="187" spans="1:13" x14ac:dyDescent="0.3">
      <c r="A187" t="s">
        <v>236</v>
      </c>
      <c r="B187" t="s">
        <v>14</v>
      </c>
      <c r="C187" s="1">
        <v>87.5</v>
      </c>
      <c r="D187" t="s">
        <v>40</v>
      </c>
      <c r="E187" t="s">
        <v>32</v>
      </c>
      <c r="F187" t="s">
        <v>17</v>
      </c>
      <c r="G187" t="s">
        <v>18</v>
      </c>
      <c r="H187" s="4">
        <v>301.95</v>
      </c>
      <c r="I187" s="4">
        <v>15.25</v>
      </c>
      <c r="J187" s="3">
        <v>19.8</v>
      </c>
      <c r="K187" s="3">
        <v>95.51</v>
      </c>
      <c r="L187" s="3">
        <v>11.76</v>
      </c>
      <c r="M187" s="3">
        <v>10.82</v>
      </c>
    </row>
    <row r="188" spans="1:13" x14ac:dyDescent="0.3">
      <c r="A188" t="s">
        <v>237</v>
      </c>
      <c r="B188" t="s">
        <v>14</v>
      </c>
      <c r="C188" s="1" t="s">
        <v>238</v>
      </c>
      <c r="D188" t="s">
        <v>90</v>
      </c>
      <c r="E188" t="s">
        <v>46</v>
      </c>
      <c r="F188" t="s">
        <v>17</v>
      </c>
      <c r="G188" t="s">
        <v>38</v>
      </c>
      <c r="H188" s="4">
        <v>305.72000000000003</v>
      </c>
      <c r="I188" s="4">
        <v>55.06</v>
      </c>
      <c r="J188" s="3">
        <v>5.55</v>
      </c>
      <c r="K188" s="3">
        <v>49.58</v>
      </c>
      <c r="L188" s="3">
        <v>3.51</v>
      </c>
      <c r="M188" s="3">
        <v>3.96</v>
      </c>
    </row>
    <row r="189" spans="1:13" x14ac:dyDescent="0.3">
      <c r="A189" t="s">
        <v>239</v>
      </c>
      <c r="B189" t="s">
        <v>14</v>
      </c>
      <c r="C189" s="1">
        <v>40</v>
      </c>
      <c r="D189" t="s">
        <v>240</v>
      </c>
      <c r="E189" t="s">
        <v>36</v>
      </c>
      <c r="F189" t="s">
        <v>17</v>
      </c>
      <c r="G189" t="s">
        <v>38</v>
      </c>
      <c r="H189" s="4">
        <v>308.69</v>
      </c>
      <c r="I189" s="4">
        <v>74.819999999999993</v>
      </c>
      <c r="J189" s="3">
        <v>4.13</v>
      </c>
      <c r="K189" s="3">
        <v>7.51</v>
      </c>
      <c r="L189" s="3">
        <v>9.44</v>
      </c>
      <c r="M189" s="3">
        <v>3.67</v>
      </c>
    </row>
    <row r="190" spans="1:13" x14ac:dyDescent="0.3">
      <c r="A190" t="s">
        <v>241</v>
      </c>
      <c r="B190" t="s">
        <v>14</v>
      </c>
      <c r="C190" s="1">
        <v>9.7799999999999994</v>
      </c>
      <c r="D190" t="s">
        <v>90</v>
      </c>
      <c r="E190" t="s">
        <v>46</v>
      </c>
      <c r="F190" t="s">
        <v>17</v>
      </c>
      <c r="G190" t="s">
        <v>18</v>
      </c>
      <c r="H190" s="4">
        <v>321.69</v>
      </c>
      <c r="I190" s="4">
        <v>78.430000000000007</v>
      </c>
      <c r="J190" s="3">
        <v>4.0999999999999996</v>
      </c>
      <c r="K190" s="3">
        <v>0</v>
      </c>
      <c r="L190" s="3">
        <v>6.3</v>
      </c>
      <c r="M190" s="3">
        <v>9.67</v>
      </c>
    </row>
    <row r="191" spans="1:13" x14ac:dyDescent="0.3">
      <c r="A191" t="s">
        <v>242</v>
      </c>
      <c r="B191" t="s">
        <v>14</v>
      </c>
      <c r="C191" s="1">
        <v>100</v>
      </c>
      <c r="D191" t="s">
        <v>34</v>
      </c>
      <c r="E191" t="s">
        <v>36</v>
      </c>
      <c r="F191" t="s">
        <v>17</v>
      </c>
      <c r="G191" t="s">
        <v>18</v>
      </c>
      <c r="H191" s="4">
        <v>333.18</v>
      </c>
      <c r="I191" s="4">
        <v>40.159999999999997</v>
      </c>
      <c r="J191" s="3">
        <v>8.3000000000000007</v>
      </c>
      <c r="K191" s="3">
        <v>0</v>
      </c>
      <c r="L191" s="3">
        <v>39.369999999999997</v>
      </c>
      <c r="M191" s="3">
        <v>29.16</v>
      </c>
    </row>
    <row r="192" spans="1:13" x14ac:dyDescent="0.3">
      <c r="A192" t="s">
        <v>243</v>
      </c>
      <c r="B192" t="s">
        <v>14</v>
      </c>
      <c r="C192" s="1">
        <v>100</v>
      </c>
      <c r="D192" t="s">
        <v>40</v>
      </c>
      <c r="E192" t="s">
        <v>64</v>
      </c>
      <c r="F192" t="s">
        <v>17</v>
      </c>
      <c r="G192" t="s">
        <v>23</v>
      </c>
      <c r="H192" s="4">
        <v>348.06</v>
      </c>
      <c r="I192" s="4">
        <v>84</v>
      </c>
      <c r="J192" s="3">
        <v>4.1399999999999997</v>
      </c>
      <c r="K192" s="3">
        <v>0</v>
      </c>
      <c r="L192" s="3">
        <v>29.39</v>
      </c>
      <c r="M192" s="3">
        <v>12.08</v>
      </c>
    </row>
    <row r="193" spans="1:13" x14ac:dyDescent="0.3">
      <c r="A193" t="s">
        <v>244</v>
      </c>
      <c r="B193" t="s">
        <v>14</v>
      </c>
      <c r="C193" s="2">
        <v>33.15</v>
      </c>
      <c r="D193" t="s">
        <v>202</v>
      </c>
      <c r="E193" t="s">
        <v>46</v>
      </c>
      <c r="F193" t="s">
        <v>17</v>
      </c>
      <c r="G193" t="s">
        <v>27</v>
      </c>
      <c r="H193" s="4">
        <v>360.13</v>
      </c>
      <c r="I193" s="4">
        <v>61.59</v>
      </c>
      <c r="J193" s="3">
        <v>5.85</v>
      </c>
      <c r="K193" s="3">
        <v>15.94</v>
      </c>
      <c r="L193" s="3">
        <v>26.66</v>
      </c>
      <c r="M193" s="3">
        <v>4.29</v>
      </c>
    </row>
    <row r="194" spans="1:13" x14ac:dyDescent="0.3">
      <c r="A194" t="s">
        <v>245</v>
      </c>
      <c r="B194" t="s">
        <v>14</v>
      </c>
      <c r="C194" s="2">
        <v>66</v>
      </c>
      <c r="D194" t="s">
        <v>34</v>
      </c>
      <c r="E194" t="s">
        <v>36</v>
      </c>
      <c r="F194" t="s">
        <v>26</v>
      </c>
      <c r="G194" t="s">
        <v>38</v>
      </c>
      <c r="H194" s="4">
        <v>368.49</v>
      </c>
      <c r="I194" s="4">
        <v>19.059999999999999</v>
      </c>
      <c r="J194" s="3">
        <v>19.329999999999998</v>
      </c>
      <c r="K194" s="3">
        <v>41.46</v>
      </c>
      <c r="L194" s="3">
        <v>10.65</v>
      </c>
      <c r="M194" s="3">
        <v>9.19</v>
      </c>
    </row>
    <row r="195" spans="1:13" x14ac:dyDescent="0.3">
      <c r="A195" t="s">
        <v>246</v>
      </c>
      <c r="B195" t="s">
        <v>14</v>
      </c>
      <c r="C195" s="1">
        <v>9.85</v>
      </c>
      <c r="D195" t="s">
        <v>90</v>
      </c>
      <c r="E195" t="s">
        <v>46</v>
      </c>
      <c r="F195" t="s">
        <v>17</v>
      </c>
      <c r="G195" t="s">
        <v>18</v>
      </c>
      <c r="H195" s="4">
        <v>369.17</v>
      </c>
      <c r="I195" s="4">
        <v>123.1</v>
      </c>
      <c r="J195" s="3">
        <v>3</v>
      </c>
      <c r="K195" s="3">
        <v>17.309999999999999</v>
      </c>
      <c r="L195" s="3">
        <v>4.16</v>
      </c>
      <c r="M195" s="3">
        <v>4.3499999999999996</v>
      </c>
    </row>
    <row r="196" spans="1:13" x14ac:dyDescent="0.3">
      <c r="A196" t="s">
        <v>247</v>
      </c>
      <c r="B196" t="s">
        <v>14</v>
      </c>
      <c r="C196" s="1">
        <v>19.75</v>
      </c>
      <c r="D196" t="s">
        <v>90</v>
      </c>
      <c r="E196" t="s">
        <v>46</v>
      </c>
      <c r="F196" t="s">
        <v>17</v>
      </c>
      <c r="G196" t="s">
        <v>18</v>
      </c>
      <c r="H196" s="4">
        <v>380.97</v>
      </c>
      <c r="I196" s="4">
        <v>151.54</v>
      </c>
      <c r="J196" s="3">
        <v>2.5099999999999998</v>
      </c>
      <c r="K196" s="3">
        <v>0</v>
      </c>
      <c r="L196" s="3">
        <v>4.16</v>
      </c>
      <c r="M196" s="3">
        <v>12.35</v>
      </c>
    </row>
    <row r="197" spans="1:13" x14ac:dyDescent="0.3">
      <c r="A197" t="s">
        <v>248</v>
      </c>
      <c r="B197" t="s">
        <v>14</v>
      </c>
      <c r="C197" s="1">
        <v>16</v>
      </c>
      <c r="D197" t="s">
        <v>90</v>
      </c>
      <c r="E197" t="s">
        <v>46</v>
      </c>
      <c r="F197" t="s">
        <v>17</v>
      </c>
      <c r="G197" t="s">
        <v>18</v>
      </c>
      <c r="H197" s="4">
        <v>399.55</v>
      </c>
      <c r="I197" s="4">
        <v>124.41</v>
      </c>
      <c r="J197" s="3">
        <v>3.21</v>
      </c>
      <c r="K197" s="3">
        <v>33.29</v>
      </c>
      <c r="L197" s="3">
        <v>14.96</v>
      </c>
      <c r="M197" s="3">
        <v>13.84</v>
      </c>
    </row>
    <row r="198" spans="1:13" x14ac:dyDescent="0.3">
      <c r="A198" t="s">
        <v>249</v>
      </c>
      <c r="B198" t="s">
        <v>14</v>
      </c>
      <c r="C198" s="1">
        <v>9.8800000000000008</v>
      </c>
      <c r="D198" t="s">
        <v>90</v>
      </c>
      <c r="E198" t="s">
        <v>46</v>
      </c>
      <c r="F198" t="s">
        <v>17</v>
      </c>
      <c r="G198" t="s">
        <v>38</v>
      </c>
      <c r="H198" s="4">
        <v>402.12</v>
      </c>
      <c r="I198" s="4">
        <v>104.29</v>
      </c>
      <c r="J198" s="3">
        <v>3.86</v>
      </c>
      <c r="K198" s="3">
        <v>18.63</v>
      </c>
      <c r="L198" s="3">
        <v>5.36</v>
      </c>
      <c r="M198" s="3">
        <v>4.24</v>
      </c>
    </row>
    <row r="199" spans="1:13" x14ac:dyDescent="0.3">
      <c r="A199" t="s">
        <v>250</v>
      </c>
      <c r="B199" t="s">
        <v>14</v>
      </c>
      <c r="C199" s="1">
        <v>50</v>
      </c>
      <c r="D199" t="s">
        <v>55</v>
      </c>
      <c r="E199" t="s">
        <v>36</v>
      </c>
      <c r="F199" t="s">
        <v>17</v>
      </c>
      <c r="G199" t="s">
        <v>23</v>
      </c>
      <c r="H199" s="4">
        <v>440.45</v>
      </c>
      <c r="I199" s="4">
        <v>65.400000000000006</v>
      </c>
      <c r="J199" s="3">
        <v>6.74</v>
      </c>
      <c r="K199" s="3">
        <v>35.369999999999997</v>
      </c>
      <c r="L199" s="3">
        <v>9.41</v>
      </c>
      <c r="M199" s="3">
        <v>4.34</v>
      </c>
    </row>
    <row r="200" spans="1:13" x14ac:dyDescent="0.3">
      <c r="A200" t="s">
        <v>251</v>
      </c>
      <c r="B200" t="s">
        <v>14</v>
      </c>
      <c r="C200" s="1">
        <v>19.75</v>
      </c>
      <c r="D200" t="s">
        <v>90</v>
      </c>
      <c r="E200" t="s">
        <v>46</v>
      </c>
      <c r="F200" t="s">
        <v>17</v>
      </c>
      <c r="G200" t="s">
        <v>18</v>
      </c>
      <c r="H200" s="4">
        <v>444.7</v>
      </c>
      <c r="I200" s="4">
        <v>206.71</v>
      </c>
      <c r="J200" s="3">
        <v>2.15</v>
      </c>
      <c r="K200" s="3">
        <v>103.85</v>
      </c>
      <c r="L200" s="3">
        <v>0.67</v>
      </c>
      <c r="M200" s="3">
        <v>1.64</v>
      </c>
    </row>
    <row r="201" spans="1:13" x14ac:dyDescent="0.3">
      <c r="A201" t="s">
        <v>252</v>
      </c>
      <c r="B201" t="s">
        <v>14</v>
      </c>
      <c r="C201" s="1">
        <v>66.67</v>
      </c>
      <c r="D201" t="s">
        <v>40</v>
      </c>
      <c r="E201" t="s">
        <v>32</v>
      </c>
      <c r="F201" t="s">
        <v>17</v>
      </c>
      <c r="G201" t="s">
        <v>18</v>
      </c>
      <c r="H201" s="4">
        <v>472.22</v>
      </c>
      <c r="I201" s="4">
        <v>33.06</v>
      </c>
      <c r="J201" s="3">
        <v>14.28</v>
      </c>
      <c r="K201" s="3">
        <v>21.16</v>
      </c>
      <c r="L201" s="3">
        <v>12.34</v>
      </c>
      <c r="M201" s="3">
        <v>6.83</v>
      </c>
    </row>
    <row r="202" spans="1:13" x14ac:dyDescent="0.3">
      <c r="A202" t="s">
        <v>253</v>
      </c>
      <c r="B202" t="s">
        <v>14</v>
      </c>
      <c r="C202" s="1">
        <v>13.69</v>
      </c>
      <c r="D202" t="s">
        <v>90</v>
      </c>
      <c r="E202" t="s">
        <v>46</v>
      </c>
      <c r="F202" t="s">
        <v>17</v>
      </c>
      <c r="G202" t="s">
        <v>18</v>
      </c>
      <c r="H202" s="4">
        <v>474.12</v>
      </c>
      <c r="I202" s="4">
        <v>236.71</v>
      </c>
      <c r="J202" s="3">
        <v>2</v>
      </c>
      <c r="K202" s="3">
        <v>0</v>
      </c>
      <c r="L202" s="3">
        <v>2.27</v>
      </c>
      <c r="M202" s="3">
        <v>3.15</v>
      </c>
    </row>
    <row r="203" spans="1:13" x14ac:dyDescent="0.3">
      <c r="A203" t="s">
        <v>254</v>
      </c>
      <c r="B203" t="s">
        <v>14</v>
      </c>
      <c r="C203" s="2">
        <v>15.84</v>
      </c>
      <c r="D203" t="s">
        <v>31</v>
      </c>
      <c r="E203" t="s">
        <v>32</v>
      </c>
      <c r="F203" t="s">
        <v>17</v>
      </c>
      <c r="G203" t="s">
        <v>18</v>
      </c>
      <c r="H203" s="4">
        <v>511.31</v>
      </c>
      <c r="I203" s="4">
        <v>36.770000000000003</v>
      </c>
      <c r="J203" s="3">
        <v>13.91</v>
      </c>
      <c r="K203" s="3">
        <v>10.75</v>
      </c>
      <c r="L203" s="3">
        <v>38.4</v>
      </c>
      <c r="M203" s="3">
        <v>7.35</v>
      </c>
    </row>
    <row r="204" spans="1:13" x14ac:dyDescent="0.3">
      <c r="A204" t="s">
        <v>255</v>
      </c>
      <c r="B204" t="s">
        <v>14</v>
      </c>
      <c r="C204" s="2">
        <v>50</v>
      </c>
      <c r="D204" t="s">
        <v>45</v>
      </c>
      <c r="E204" t="s">
        <v>46</v>
      </c>
      <c r="F204" t="s">
        <v>17</v>
      </c>
      <c r="G204" t="s">
        <v>38</v>
      </c>
      <c r="H204" s="4">
        <v>531.53</v>
      </c>
      <c r="I204" s="4">
        <v>399.03</v>
      </c>
      <c r="J204" s="3">
        <v>1.33</v>
      </c>
      <c r="K204" s="3">
        <v>0</v>
      </c>
      <c r="L204" s="3">
        <v>30.13</v>
      </c>
      <c r="M204" s="3">
        <v>16.87</v>
      </c>
    </row>
    <row r="205" spans="1:13" x14ac:dyDescent="0.3">
      <c r="A205" t="s">
        <v>256</v>
      </c>
      <c r="B205" t="s">
        <v>14</v>
      </c>
      <c r="C205" s="1">
        <v>19.75</v>
      </c>
      <c r="D205" t="s">
        <v>90</v>
      </c>
      <c r="E205" t="s">
        <v>46</v>
      </c>
      <c r="F205" t="s">
        <v>17</v>
      </c>
      <c r="G205" t="s">
        <v>18</v>
      </c>
      <c r="H205" s="4">
        <v>539.46</v>
      </c>
      <c r="I205" s="4">
        <v>176.42</v>
      </c>
      <c r="J205" s="3">
        <v>3.06</v>
      </c>
      <c r="K205" s="3">
        <v>15.13</v>
      </c>
      <c r="L205" s="3">
        <v>17.03</v>
      </c>
      <c r="M205" s="3">
        <v>10.67</v>
      </c>
    </row>
    <row r="206" spans="1:13" x14ac:dyDescent="0.3">
      <c r="A206" t="s">
        <v>257</v>
      </c>
      <c r="B206" t="s">
        <v>14</v>
      </c>
      <c r="C206" s="1">
        <v>19.75</v>
      </c>
      <c r="D206" t="s">
        <v>90</v>
      </c>
      <c r="E206" t="s">
        <v>46</v>
      </c>
      <c r="F206" t="s">
        <v>17</v>
      </c>
      <c r="G206" t="s">
        <v>38</v>
      </c>
      <c r="H206" s="4">
        <v>563.79</v>
      </c>
      <c r="I206" s="4">
        <v>185.98</v>
      </c>
      <c r="J206" s="3">
        <v>3.03</v>
      </c>
      <c r="K206" s="3">
        <v>20.68</v>
      </c>
      <c r="L206" s="3">
        <v>3.66</v>
      </c>
      <c r="M206" s="3">
        <v>3.66</v>
      </c>
    </row>
    <row r="207" spans="1:13" x14ac:dyDescent="0.3">
      <c r="A207" t="s">
        <v>258</v>
      </c>
      <c r="B207" t="s">
        <v>14</v>
      </c>
      <c r="C207" s="1">
        <v>19.75</v>
      </c>
      <c r="D207" t="s">
        <v>90</v>
      </c>
      <c r="E207" t="s">
        <v>46</v>
      </c>
      <c r="F207" t="s">
        <v>17</v>
      </c>
      <c r="G207" t="s">
        <v>23</v>
      </c>
      <c r="H207" s="4">
        <v>615.98</v>
      </c>
      <c r="I207" s="4">
        <v>574</v>
      </c>
      <c r="J207" s="3">
        <v>1.07</v>
      </c>
      <c r="K207" s="3">
        <v>0</v>
      </c>
      <c r="L207" s="3">
        <v>0.47</v>
      </c>
      <c r="M207" s="3">
        <v>3.16</v>
      </c>
    </row>
    <row r="208" spans="1:13" x14ac:dyDescent="0.3">
      <c r="A208" t="s">
        <v>259</v>
      </c>
      <c r="B208" t="s">
        <v>14</v>
      </c>
      <c r="C208" s="1">
        <v>19.75</v>
      </c>
      <c r="D208" t="s">
        <v>90</v>
      </c>
      <c r="E208" t="s">
        <v>46</v>
      </c>
      <c r="F208" t="s">
        <v>17</v>
      </c>
      <c r="G208" t="s">
        <v>18</v>
      </c>
      <c r="H208" s="4">
        <v>634.86</v>
      </c>
      <c r="I208" s="4">
        <v>464.3</v>
      </c>
      <c r="J208" s="3">
        <v>1.37</v>
      </c>
      <c r="K208" s="3">
        <v>95.44</v>
      </c>
      <c r="L208" s="3">
        <v>0.48</v>
      </c>
      <c r="M208" s="3">
        <v>1.1499999999999999</v>
      </c>
    </row>
    <row r="209" spans="1:13" x14ac:dyDescent="0.3">
      <c r="A209" t="s">
        <v>260</v>
      </c>
      <c r="B209" t="s">
        <v>14</v>
      </c>
      <c r="C209" s="1">
        <v>19.75</v>
      </c>
      <c r="D209" t="s">
        <v>90</v>
      </c>
      <c r="E209" t="s">
        <v>46</v>
      </c>
      <c r="F209" t="s">
        <v>17</v>
      </c>
      <c r="G209" t="s">
        <v>18</v>
      </c>
      <c r="H209" s="4">
        <v>644.17999999999995</v>
      </c>
      <c r="I209" s="4">
        <v>215.37</v>
      </c>
      <c r="J209" s="3">
        <v>2.99</v>
      </c>
      <c r="K209" s="3">
        <v>0</v>
      </c>
      <c r="L209" s="3">
        <v>11.27</v>
      </c>
      <c r="M209" s="3">
        <v>11.81</v>
      </c>
    </row>
    <row r="210" spans="1:13" x14ac:dyDescent="0.3">
      <c r="A210" t="s">
        <v>261</v>
      </c>
      <c r="B210" t="s">
        <v>14</v>
      </c>
      <c r="C210" s="1">
        <v>19.75</v>
      </c>
      <c r="D210" t="s">
        <v>90</v>
      </c>
      <c r="E210" t="s">
        <v>46</v>
      </c>
      <c r="F210" t="s">
        <v>17</v>
      </c>
      <c r="G210" t="s">
        <v>18</v>
      </c>
      <c r="H210" s="4">
        <v>647.29999999999995</v>
      </c>
      <c r="I210" s="4">
        <v>132.41999999999999</v>
      </c>
      <c r="J210" s="3">
        <v>4.8899999999999997</v>
      </c>
      <c r="K210" s="3">
        <v>45.38</v>
      </c>
      <c r="L210" s="3">
        <v>3.16</v>
      </c>
      <c r="M210" s="3">
        <v>2.56</v>
      </c>
    </row>
    <row r="211" spans="1:13" x14ac:dyDescent="0.3">
      <c r="A211" t="s">
        <v>262</v>
      </c>
      <c r="B211" t="s">
        <v>14</v>
      </c>
      <c r="C211" s="1">
        <v>100</v>
      </c>
      <c r="D211" t="s">
        <v>40</v>
      </c>
      <c r="E211" t="s">
        <v>75</v>
      </c>
      <c r="F211" t="s">
        <v>17</v>
      </c>
      <c r="G211" t="s">
        <v>27</v>
      </c>
      <c r="H211" s="4">
        <v>649.64</v>
      </c>
      <c r="I211" s="4">
        <v>655.53</v>
      </c>
      <c r="J211" s="3">
        <v>0.99</v>
      </c>
      <c r="K211" s="3">
        <v>11.52</v>
      </c>
      <c r="L211" s="3">
        <v>4.3600000000000003</v>
      </c>
      <c r="M211" s="3">
        <v>1.59</v>
      </c>
    </row>
    <row r="212" spans="1:13" x14ac:dyDescent="0.3">
      <c r="A212" t="s">
        <v>263</v>
      </c>
      <c r="B212" t="s">
        <v>14</v>
      </c>
      <c r="C212" s="1">
        <v>9.89</v>
      </c>
      <c r="D212" t="s">
        <v>90</v>
      </c>
      <c r="E212" t="s">
        <v>46</v>
      </c>
      <c r="F212" t="s">
        <v>17</v>
      </c>
      <c r="G212" t="s">
        <v>38</v>
      </c>
      <c r="H212" s="4">
        <v>678.69</v>
      </c>
      <c r="I212" s="4">
        <v>200.26</v>
      </c>
      <c r="J212" s="3">
        <v>3.39</v>
      </c>
      <c r="K212" s="3">
        <v>61.16</v>
      </c>
      <c r="L212" s="3">
        <v>5.03</v>
      </c>
      <c r="M212" s="3">
        <v>9.09</v>
      </c>
    </row>
    <row r="213" spans="1:13" x14ac:dyDescent="0.3">
      <c r="A213" t="s">
        <v>264</v>
      </c>
      <c r="B213" t="s">
        <v>14</v>
      </c>
      <c r="C213" s="1">
        <v>3.47</v>
      </c>
      <c r="D213" t="s">
        <v>49</v>
      </c>
      <c r="E213" t="s">
        <v>36</v>
      </c>
      <c r="F213" t="s">
        <v>17</v>
      </c>
      <c r="G213" t="s">
        <v>18</v>
      </c>
      <c r="H213" s="4">
        <v>694.17</v>
      </c>
      <c r="I213" s="4">
        <v>86.68</v>
      </c>
      <c r="J213" s="3">
        <v>8.01</v>
      </c>
      <c r="K213" s="3">
        <v>23.7</v>
      </c>
      <c r="L213" s="3">
        <v>7.09</v>
      </c>
      <c r="M213" s="3">
        <v>2.0699999999999998</v>
      </c>
    </row>
    <row r="214" spans="1:13" x14ac:dyDescent="0.3">
      <c r="A214" t="s">
        <v>265</v>
      </c>
      <c r="B214" t="s">
        <v>14</v>
      </c>
      <c r="C214" s="1">
        <v>19.72</v>
      </c>
      <c r="D214" t="s">
        <v>90</v>
      </c>
      <c r="E214" t="s">
        <v>46</v>
      </c>
      <c r="F214" t="s">
        <v>17</v>
      </c>
      <c r="G214" t="s">
        <v>38</v>
      </c>
      <c r="H214" s="4">
        <v>777.5</v>
      </c>
      <c r="I214" s="4">
        <v>183.19</v>
      </c>
      <c r="J214" s="3">
        <v>4.24</v>
      </c>
      <c r="K214" s="3">
        <v>25.84</v>
      </c>
      <c r="L214" s="3">
        <v>4.8</v>
      </c>
      <c r="M214" s="3">
        <v>5.66</v>
      </c>
    </row>
    <row r="215" spans="1:13" x14ac:dyDescent="0.3">
      <c r="A215" t="s">
        <v>266</v>
      </c>
      <c r="B215" t="s">
        <v>14</v>
      </c>
      <c r="C215" s="1">
        <v>33.33</v>
      </c>
      <c r="D215" t="s">
        <v>40</v>
      </c>
      <c r="E215" t="s">
        <v>32</v>
      </c>
      <c r="F215" t="s">
        <v>17</v>
      </c>
      <c r="G215" t="s">
        <v>38</v>
      </c>
      <c r="H215" s="4">
        <v>797.66</v>
      </c>
      <c r="I215" s="4">
        <v>72.319999999999993</v>
      </c>
      <c r="J215" s="3">
        <v>11.03</v>
      </c>
      <c r="K215" s="3">
        <v>17.39</v>
      </c>
      <c r="L215" s="3">
        <v>35.369999999999997</v>
      </c>
      <c r="M215" s="3">
        <v>7.06</v>
      </c>
    </row>
    <row r="216" spans="1:13" x14ac:dyDescent="0.3">
      <c r="A216" t="s">
        <v>267</v>
      </c>
      <c r="B216" t="s">
        <v>14</v>
      </c>
      <c r="C216" s="1">
        <v>27</v>
      </c>
      <c r="D216" t="s">
        <v>49</v>
      </c>
      <c r="E216" t="s">
        <v>36</v>
      </c>
      <c r="F216" t="s">
        <v>17</v>
      </c>
      <c r="G216" t="s">
        <v>18</v>
      </c>
      <c r="H216" s="4">
        <v>818.96</v>
      </c>
      <c r="I216" s="4">
        <v>84.03</v>
      </c>
      <c r="J216" s="3">
        <v>9.75</v>
      </c>
      <c r="K216" s="3">
        <v>9.6199999999999992</v>
      </c>
      <c r="L216" s="3">
        <v>81.61</v>
      </c>
      <c r="M216" s="3">
        <v>43.36</v>
      </c>
    </row>
    <row r="217" spans="1:13" x14ac:dyDescent="0.3">
      <c r="A217" t="s">
        <v>268</v>
      </c>
      <c r="B217" t="s">
        <v>14</v>
      </c>
      <c r="C217" s="2">
        <v>40.22</v>
      </c>
      <c r="D217" t="s">
        <v>269</v>
      </c>
      <c r="E217" t="s">
        <v>21</v>
      </c>
      <c r="F217" t="s">
        <v>26</v>
      </c>
      <c r="G217" t="s">
        <v>27</v>
      </c>
      <c r="H217" s="4">
        <v>854.4</v>
      </c>
      <c r="I217" s="4">
        <v>220.53</v>
      </c>
      <c r="J217" s="3">
        <v>3.87</v>
      </c>
      <c r="K217" s="3">
        <v>10.82</v>
      </c>
      <c r="L217" s="3">
        <v>6.32</v>
      </c>
      <c r="M217" s="3">
        <v>1.56</v>
      </c>
    </row>
    <row r="218" spans="1:13" x14ac:dyDescent="0.3">
      <c r="A218" t="s">
        <v>270</v>
      </c>
      <c r="B218" t="s">
        <v>14</v>
      </c>
      <c r="C218" s="1">
        <v>100</v>
      </c>
      <c r="D218" t="s">
        <v>40</v>
      </c>
      <c r="E218" t="s">
        <v>84</v>
      </c>
      <c r="F218" t="s">
        <v>17</v>
      </c>
      <c r="G218" t="s">
        <v>27</v>
      </c>
      <c r="H218" s="4">
        <v>932.56</v>
      </c>
      <c r="I218" s="4">
        <v>124.54</v>
      </c>
      <c r="J218" s="3">
        <v>7.49</v>
      </c>
      <c r="K218" s="3">
        <v>0</v>
      </c>
      <c r="L218" s="3">
        <v>2.79</v>
      </c>
      <c r="M218" s="3">
        <v>5.25</v>
      </c>
    </row>
    <row r="219" spans="1:13" x14ac:dyDescent="0.3">
      <c r="A219" t="s">
        <v>271</v>
      </c>
      <c r="B219" t="s">
        <v>14</v>
      </c>
      <c r="C219" s="1">
        <v>32</v>
      </c>
      <c r="D219" t="s">
        <v>34</v>
      </c>
      <c r="E219" t="s">
        <v>36</v>
      </c>
      <c r="F219" t="s">
        <v>17</v>
      </c>
      <c r="G219" t="s">
        <v>27</v>
      </c>
      <c r="H219" s="4">
        <v>1088.3800000000001</v>
      </c>
      <c r="I219" s="4">
        <v>76.81</v>
      </c>
      <c r="J219" s="3">
        <v>14.17</v>
      </c>
      <c r="K219" s="3">
        <v>6.21</v>
      </c>
      <c r="L219" s="3">
        <v>17.89</v>
      </c>
      <c r="M219" s="3">
        <v>8.86</v>
      </c>
    </row>
    <row r="220" spans="1:13" x14ac:dyDescent="0.3">
      <c r="A220" t="s">
        <v>272</v>
      </c>
      <c r="B220" t="s">
        <v>14</v>
      </c>
      <c r="C220" s="1">
        <v>70</v>
      </c>
      <c r="D220" t="s">
        <v>101</v>
      </c>
      <c r="E220" t="s">
        <v>21</v>
      </c>
      <c r="F220" t="s">
        <v>17</v>
      </c>
      <c r="G220" t="s">
        <v>27</v>
      </c>
      <c r="H220" s="4">
        <v>1099.57</v>
      </c>
      <c r="I220" s="4">
        <v>860.91</v>
      </c>
      <c r="J220" s="3">
        <v>1.28</v>
      </c>
      <c r="K220" s="3">
        <v>20.87</v>
      </c>
      <c r="L220" s="3">
        <v>17.61</v>
      </c>
      <c r="M220" s="3">
        <v>8.74</v>
      </c>
    </row>
    <row r="221" spans="1:13" x14ac:dyDescent="0.3">
      <c r="A221" t="s">
        <v>273</v>
      </c>
      <c r="B221" t="s">
        <v>14</v>
      </c>
      <c r="C221" s="1">
        <v>50</v>
      </c>
      <c r="D221" t="s">
        <v>40</v>
      </c>
      <c r="E221" t="s">
        <v>32</v>
      </c>
      <c r="F221" t="s">
        <v>17</v>
      </c>
      <c r="G221" t="s">
        <v>38</v>
      </c>
      <c r="H221" s="4">
        <v>1194.8599999999999</v>
      </c>
      <c r="I221" s="4">
        <v>85.04</v>
      </c>
      <c r="J221" s="3">
        <v>14.05</v>
      </c>
      <c r="K221" s="3">
        <v>54.12</v>
      </c>
      <c r="L221" s="3">
        <v>26.52</v>
      </c>
      <c r="M221" s="3">
        <v>9.07</v>
      </c>
    </row>
    <row r="222" spans="1:13" x14ac:dyDescent="0.3">
      <c r="A222" t="s">
        <v>274</v>
      </c>
      <c r="B222" t="s">
        <v>14</v>
      </c>
      <c r="C222" s="1">
        <v>30</v>
      </c>
      <c r="D222" t="s">
        <v>90</v>
      </c>
      <c r="E222" t="s">
        <v>46</v>
      </c>
      <c r="F222" t="s">
        <v>17</v>
      </c>
      <c r="G222" t="s">
        <v>38</v>
      </c>
      <c r="H222" s="4">
        <v>1232.51</v>
      </c>
      <c r="I222" s="4">
        <v>239.47</v>
      </c>
      <c r="J222" s="3">
        <v>5.15</v>
      </c>
      <c r="K222" s="3">
        <v>82.9</v>
      </c>
      <c r="L222" s="3">
        <v>4.99</v>
      </c>
      <c r="M222" s="3">
        <v>4.71</v>
      </c>
    </row>
    <row r="223" spans="1:13" x14ac:dyDescent="0.3">
      <c r="A223" t="s">
        <v>275</v>
      </c>
      <c r="B223" t="s">
        <v>14</v>
      </c>
      <c r="C223" s="1" t="s">
        <v>276</v>
      </c>
      <c r="D223" t="s">
        <v>90</v>
      </c>
      <c r="E223" t="s">
        <v>46</v>
      </c>
      <c r="F223" t="s">
        <v>17</v>
      </c>
      <c r="G223" t="s">
        <v>18</v>
      </c>
      <c r="H223" s="4">
        <v>1241.58</v>
      </c>
      <c r="I223" s="4">
        <v>419.97</v>
      </c>
      <c r="J223" s="3">
        <v>2.96</v>
      </c>
      <c r="K223" s="3">
        <v>0</v>
      </c>
      <c r="L223" s="3">
        <v>9.7200000000000006</v>
      </c>
      <c r="M223" s="3">
        <v>13.31</v>
      </c>
    </row>
    <row r="224" spans="1:13" x14ac:dyDescent="0.3">
      <c r="A224" t="s">
        <v>277</v>
      </c>
      <c r="B224" t="s">
        <v>14</v>
      </c>
      <c r="C224" s="1">
        <v>19.75</v>
      </c>
      <c r="D224" t="s">
        <v>90</v>
      </c>
      <c r="E224" t="s">
        <v>46</v>
      </c>
      <c r="F224" t="s">
        <v>17</v>
      </c>
      <c r="G224" t="s">
        <v>18</v>
      </c>
      <c r="H224" s="4">
        <v>1257.56</v>
      </c>
      <c r="I224" s="4">
        <v>414.3</v>
      </c>
      <c r="J224" s="3">
        <v>3.04</v>
      </c>
      <c r="K224" s="3">
        <v>0</v>
      </c>
      <c r="L224" s="3">
        <v>3.14</v>
      </c>
      <c r="M224" s="3">
        <v>2.4900000000000002</v>
      </c>
    </row>
    <row r="225" spans="1:13" x14ac:dyDescent="0.3">
      <c r="A225" t="s">
        <v>278</v>
      </c>
      <c r="B225" t="s">
        <v>14</v>
      </c>
      <c r="C225" s="1">
        <v>33.33</v>
      </c>
      <c r="D225" t="s">
        <v>147</v>
      </c>
      <c r="E225" t="s">
        <v>32</v>
      </c>
      <c r="F225" t="s">
        <v>17</v>
      </c>
      <c r="G225" t="s">
        <v>27</v>
      </c>
      <c r="H225" s="4">
        <v>1257.7</v>
      </c>
      <c r="I225" s="4">
        <v>191.78</v>
      </c>
      <c r="J225" s="3">
        <v>6.56</v>
      </c>
      <c r="K225" s="3">
        <v>0</v>
      </c>
      <c r="L225" s="3">
        <v>9.49</v>
      </c>
      <c r="M225" s="3">
        <v>6.42</v>
      </c>
    </row>
    <row r="226" spans="1:13" x14ac:dyDescent="0.3">
      <c r="A226" t="s">
        <v>279</v>
      </c>
      <c r="B226" t="s">
        <v>14</v>
      </c>
      <c r="C226" s="1">
        <v>100</v>
      </c>
      <c r="D226" t="s">
        <v>40</v>
      </c>
      <c r="E226" t="s">
        <v>84</v>
      </c>
      <c r="F226" t="s">
        <v>17</v>
      </c>
      <c r="G226" t="s">
        <v>27</v>
      </c>
      <c r="H226" s="4">
        <v>1348.38</v>
      </c>
      <c r="I226" s="4">
        <v>1265.28</v>
      </c>
      <c r="J226" s="3">
        <v>1.07</v>
      </c>
      <c r="K226" s="3">
        <v>14.28</v>
      </c>
      <c r="L226" s="3">
        <v>3.13</v>
      </c>
      <c r="M226" s="3">
        <v>1.54</v>
      </c>
    </row>
    <row r="227" spans="1:13" x14ac:dyDescent="0.3">
      <c r="A227" t="s">
        <v>280</v>
      </c>
      <c r="B227" t="s">
        <v>14</v>
      </c>
      <c r="C227" s="1">
        <v>33.35</v>
      </c>
      <c r="D227" t="s">
        <v>34</v>
      </c>
      <c r="E227" t="s">
        <v>36</v>
      </c>
      <c r="F227" t="s">
        <v>17</v>
      </c>
      <c r="G227" t="s">
        <v>18</v>
      </c>
      <c r="H227" s="4">
        <v>1571.81</v>
      </c>
      <c r="I227" s="4">
        <v>94.78</v>
      </c>
      <c r="J227" s="3">
        <v>16.579999999999998</v>
      </c>
      <c r="K227" s="3">
        <v>29.41</v>
      </c>
      <c r="L227" s="3">
        <v>40.18</v>
      </c>
      <c r="M227" s="3">
        <v>17.239999999999998</v>
      </c>
    </row>
    <row r="228" spans="1:13" x14ac:dyDescent="0.3">
      <c r="A228" t="s">
        <v>281</v>
      </c>
      <c r="B228" t="s">
        <v>14</v>
      </c>
      <c r="C228" s="1">
        <v>59</v>
      </c>
      <c r="D228" t="s">
        <v>90</v>
      </c>
      <c r="E228" t="s">
        <v>46</v>
      </c>
      <c r="F228" t="s">
        <v>17</v>
      </c>
      <c r="G228" t="s">
        <v>38</v>
      </c>
      <c r="H228" s="4">
        <v>1598.05</v>
      </c>
      <c r="I228" s="4">
        <v>2113.6999999999998</v>
      </c>
      <c r="J228" s="3">
        <v>0.76</v>
      </c>
      <c r="K228" s="3">
        <v>29.48</v>
      </c>
      <c r="L228" s="3">
        <v>0.68</v>
      </c>
      <c r="M228" s="3">
        <v>1.9</v>
      </c>
    </row>
    <row r="229" spans="1:13" x14ac:dyDescent="0.3">
      <c r="A229" t="s">
        <v>282</v>
      </c>
      <c r="B229" t="s">
        <v>14</v>
      </c>
      <c r="C229" s="1">
        <v>47.63</v>
      </c>
      <c r="D229" t="s">
        <v>109</v>
      </c>
      <c r="E229" t="s">
        <v>46</v>
      </c>
      <c r="F229" t="s">
        <v>17</v>
      </c>
      <c r="G229" t="s">
        <v>18</v>
      </c>
      <c r="H229" s="4">
        <v>1641.52</v>
      </c>
      <c r="I229" s="4">
        <v>2222.19</v>
      </c>
      <c r="J229" s="3">
        <v>0.74</v>
      </c>
      <c r="K229" s="3">
        <v>29.74</v>
      </c>
      <c r="L229" s="3">
        <v>3.94</v>
      </c>
      <c r="M229" s="3">
        <v>3.49</v>
      </c>
    </row>
    <row r="230" spans="1:13" x14ac:dyDescent="0.3">
      <c r="A230" t="s">
        <v>283</v>
      </c>
      <c r="B230" t="s">
        <v>14</v>
      </c>
      <c r="C230" s="1">
        <v>100</v>
      </c>
      <c r="D230" t="s">
        <v>55</v>
      </c>
      <c r="E230" t="s">
        <v>32</v>
      </c>
      <c r="F230" t="s">
        <v>17</v>
      </c>
      <c r="G230" t="s">
        <v>27</v>
      </c>
      <c r="H230" s="4">
        <v>1672.79</v>
      </c>
      <c r="I230" s="4">
        <v>190.49</v>
      </c>
      <c r="J230" s="3">
        <v>8.7799999999999994</v>
      </c>
      <c r="K230" s="3">
        <v>29.79</v>
      </c>
      <c r="L230" s="3">
        <v>6.8</v>
      </c>
      <c r="M230" s="3">
        <v>2.0099999999999998</v>
      </c>
    </row>
    <row r="231" spans="1:13" x14ac:dyDescent="0.3">
      <c r="A231" t="s">
        <v>284</v>
      </c>
      <c r="B231" t="s">
        <v>14</v>
      </c>
      <c r="C231" s="1">
        <v>100</v>
      </c>
      <c r="D231" t="s">
        <v>40</v>
      </c>
      <c r="E231" t="s">
        <v>285</v>
      </c>
      <c r="F231" t="s">
        <v>17</v>
      </c>
      <c r="G231" t="s">
        <v>18</v>
      </c>
      <c r="H231" s="4">
        <v>1774.29</v>
      </c>
      <c r="I231" s="4">
        <v>796.14</v>
      </c>
      <c r="J231" s="3">
        <v>2.23</v>
      </c>
      <c r="K231" s="3">
        <v>17.579999999999998</v>
      </c>
      <c r="L231" s="3">
        <v>6.31</v>
      </c>
      <c r="M231" s="3">
        <v>3.32</v>
      </c>
    </row>
    <row r="232" spans="1:13" x14ac:dyDescent="0.3">
      <c r="A232" t="s">
        <v>286</v>
      </c>
      <c r="B232" t="s">
        <v>14</v>
      </c>
      <c r="C232" s="1">
        <v>19.75</v>
      </c>
      <c r="D232" t="s">
        <v>90</v>
      </c>
      <c r="E232" t="s">
        <v>46</v>
      </c>
      <c r="F232" t="s">
        <v>17</v>
      </c>
      <c r="G232" t="s">
        <v>18</v>
      </c>
      <c r="H232" s="4">
        <v>1865.94</v>
      </c>
      <c r="I232" s="4">
        <v>636.19000000000005</v>
      </c>
      <c r="J232" s="3">
        <v>2.93</v>
      </c>
      <c r="K232" s="3">
        <v>0</v>
      </c>
      <c r="L232" s="3">
        <v>6.02</v>
      </c>
      <c r="M232" s="3">
        <v>16.87</v>
      </c>
    </row>
    <row r="233" spans="1:13" x14ac:dyDescent="0.3">
      <c r="A233" t="s">
        <v>287</v>
      </c>
      <c r="B233" t="s">
        <v>14</v>
      </c>
      <c r="C233" s="1">
        <v>100</v>
      </c>
      <c r="D233" t="s">
        <v>40</v>
      </c>
      <c r="E233" t="s">
        <v>75</v>
      </c>
      <c r="F233" t="s">
        <v>17</v>
      </c>
      <c r="G233" t="s">
        <v>27</v>
      </c>
      <c r="H233" s="4">
        <v>1936.02</v>
      </c>
      <c r="I233" s="4">
        <v>1614.19</v>
      </c>
      <c r="J233" s="3">
        <v>1.2</v>
      </c>
      <c r="K233" s="3">
        <v>29.04</v>
      </c>
      <c r="L233" s="3">
        <v>2.02</v>
      </c>
      <c r="M233" s="3">
        <v>1.73</v>
      </c>
    </row>
    <row r="234" spans="1:13" x14ac:dyDescent="0.3">
      <c r="A234" t="s">
        <v>288</v>
      </c>
      <c r="B234" t="s">
        <v>14</v>
      </c>
      <c r="C234" s="2">
        <v>16.670000000000002</v>
      </c>
      <c r="D234" t="s">
        <v>20</v>
      </c>
      <c r="E234" t="s">
        <v>21</v>
      </c>
      <c r="F234" t="s">
        <v>17</v>
      </c>
      <c r="G234" t="s">
        <v>23</v>
      </c>
      <c r="H234" s="4">
        <v>1995.87</v>
      </c>
      <c r="I234" s="4">
        <v>208.81</v>
      </c>
      <c r="J234" s="3">
        <v>9.56</v>
      </c>
      <c r="K234" s="3">
        <v>15.47</v>
      </c>
      <c r="L234" s="3">
        <v>38.78</v>
      </c>
      <c r="M234" s="3">
        <v>11.24</v>
      </c>
    </row>
    <row r="235" spans="1:13" x14ac:dyDescent="0.3">
      <c r="A235" t="s">
        <v>289</v>
      </c>
      <c r="B235" t="s">
        <v>14</v>
      </c>
      <c r="C235" s="1">
        <v>19.75</v>
      </c>
      <c r="D235" t="s">
        <v>90</v>
      </c>
      <c r="E235" t="s">
        <v>46</v>
      </c>
      <c r="F235" t="s">
        <v>17</v>
      </c>
      <c r="G235" t="s">
        <v>23</v>
      </c>
      <c r="H235" s="4">
        <v>2150.13</v>
      </c>
      <c r="I235" s="4">
        <v>763.67</v>
      </c>
      <c r="J235" s="3">
        <v>2.82</v>
      </c>
      <c r="K235" s="3">
        <v>22.75</v>
      </c>
      <c r="L235" s="3">
        <v>3.11</v>
      </c>
      <c r="M235" s="3">
        <v>5.6</v>
      </c>
    </row>
    <row r="236" spans="1:13" x14ac:dyDescent="0.3">
      <c r="A236" t="s">
        <v>290</v>
      </c>
      <c r="B236" t="s">
        <v>14</v>
      </c>
      <c r="C236" s="1">
        <v>40.22</v>
      </c>
      <c r="D236" t="s">
        <v>269</v>
      </c>
      <c r="E236" t="s">
        <v>21</v>
      </c>
      <c r="F236" t="s">
        <v>17</v>
      </c>
      <c r="G236" t="s">
        <v>27</v>
      </c>
      <c r="H236" s="4">
        <v>2328.58</v>
      </c>
      <c r="I236" s="4">
        <v>466.22</v>
      </c>
      <c r="J236" s="3">
        <v>4.99</v>
      </c>
      <c r="K236" s="3">
        <v>29.86</v>
      </c>
      <c r="L236" s="3">
        <v>3.94</v>
      </c>
      <c r="M236" s="3">
        <v>2.7</v>
      </c>
    </row>
    <row r="237" spans="1:13" x14ac:dyDescent="0.3">
      <c r="A237" t="s">
        <v>291</v>
      </c>
      <c r="B237" t="s">
        <v>14</v>
      </c>
      <c r="C237" s="1">
        <v>30.37</v>
      </c>
      <c r="D237" t="s">
        <v>292</v>
      </c>
      <c r="E237" t="s">
        <v>36</v>
      </c>
      <c r="F237" t="s">
        <v>17</v>
      </c>
      <c r="G237" t="s">
        <v>38</v>
      </c>
      <c r="H237" s="4">
        <v>2421.1799999999998</v>
      </c>
      <c r="I237" s="4">
        <v>784.1</v>
      </c>
      <c r="J237" s="3">
        <v>3.09</v>
      </c>
      <c r="K237" s="3">
        <v>31.61</v>
      </c>
      <c r="L237" s="3">
        <v>21.94</v>
      </c>
      <c r="M237" s="3">
        <v>14.62</v>
      </c>
    </row>
    <row r="238" spans="1:13" x14ac:dyDescent="0.3">
      <c r="A238" t="s">
        <v>293</v>
      </c>
      <c r="B238" t="s">
        <v>14</v>
      </c>
      <c r="C238" s="1">
        <v>28.5</v>
      </c>
      <c r="D238" t="s">
        <v>40</v>
      </c>
      <c r="E238" t="s">
        <v>32</v>
      </c>
      <c r="F238" t="s">
        <v>17</v>
      </c>
      <c r="G238" t="s">
        <v>18</v>
      </c>
      <c r="H238" s="4">
        <v>2429.59</v>
      </c>
      <c r="I238" s="4">
        <v>187.87</v>
      </c>
      <c r="J238" s="3">
        <v>12.93</v>
      </c>
      <c r="K238" s="3">
        <v>35.549999999999997</v>
      </c>
      <c r="L238" s="3">
        <v>19.03</v>
      </c>
      <c r="M238" s="3">
        <v>14.91</v>
      </c>
    </row>
    <row r="239" spans="1:13" x14ac:dyDescent="0.3">
      <c r="A239" t="s">
        <v>294</v>
      </c>
      <c r="B239" t="s">
        <v>14</v>
      </c>
      <c r="C239" s="1">
        <v>19.75</v>
      </c>
      <c r="D239" t="s">
        <v>90</v>
      </c>
      <c r="E239" t="s">
        <v>46</v>
      </c>
      <c r="F239" t="s">
        <v>17</v>
      </c>
      <c r="G239" t="s">
        <v>18</v>
      </c>
      <c r="H239" s="4">
        <v>2448</v>
      </c>
      <c r="I239" s="4">
        <v>1818.78</v>
      </c>
      <c r="J239" s="3">
        <v>1.35</v>
      </c>
      <c r="K239" s="3">
        <v>0</v>
      </c>
      <c r="L239" s="3">
        <v>4.41</v>
      </c>
      <c r="M239" s="3">
        <v>6.13</v>
      </c>
    </row>
    <row r="240" spans="1:13" x14ac:dyDescent="0.3">
      <c r="A240" t="s">
        <v>295</v>
      </c>
      <c r="B240" t="s">
        <v>14</v>
      </c>
      <c r="C240" s="1">
        <v>16</v>
      </c>
      <c r="D240" t="s">
        <v>55</v>
      </c>
      <c r="E240" t="s">
        <v>32</v>
      </c>
      <c r="F240" t="s">
        <v>17</v>
      </c>
      <c r="G240" t="s">
        <v>27</v>
      </c>
      <c r="H240" s="4">
        <v>2627.25</v>
      </c>
      <c r="I240" s="4">
        <v>535.28</v>
      </c>
      <c r="J240" s="3">
        <v>4.91</v>
      </c>
      <c r="K240" s="3">
        <v>28.9</v>
      </c>
      <c r="L240" s="3">
        <v>3.25</v>
      </c>
      <c r="M240" s="3">
        <v>1.53</v>
      </c>
    </row>
    <row r="241" spans="1:13" x14ac:dyDescent="0.3">
      <c r="A241" t="s">
        <v>296</v>
      </c>
      <c r="B241" t="s">
        <v>14</v>
      </c>
      <c r="C241" s="1">
        <v>10</v>
      </c>
      <c r="D241" t="s">
        <v>87</v>
      </c>
      <c r="E241" t="s">
        <v>46</v>
      </c>
      <c r="F241" t="s">
        <v>17</v>
      </c>
      <c r="G241" t="s">
        <v>38</v>
      </c>
      <c r="H241" s="4">
        <v>3017.85</v>
      </c>
      <c r="I241" s="4">
        <v>2151.17</v>
      </c>
      <c r="J241" s="3">
        <v>1.4</v>
      </c>
      <c r="K241" s="3">
        <v>0</v>
      </c>
      <c r="L241" s="3">
        <v>3.08</v>
      </c>
      <c r="M241" s="3">
        <v>2.71</v>
      </c>
    </row>
    <row r="242" spans="1:13" x14ac:dyDescent="0.3">
      <c r="A242" t="s">
        <v>297</v>
      </c>
      <c r="B242" t="s">
        <v>14</v>
      </c>
      <c r="C242" s="1">
        <v>56</v>
      </c>
      <c r="D242" t="s">
        <v>40</v>
      </c>
      <c r="E242" t="s">
        <v>32</v>
      </c>
      <c r="F242" t="s">
        <v>17</v>
      </c>
      <c r="G242" t="s">
        <v>18</v>
      </c>
      <c r="H242" s="4">
        <v>3076.09</v>
      </c>
      <c r="I242" s="4">
        <v>224.62</v>
      </c>
      <c r="J242" s="3">
        <v>13.69</v>
      </c>
      <c r="K242" s="3">
        <v>23</v>
      </c>
      <c r="L242" s="3">
        <v>32.93</v>
      </c>
      <c r="M242" s="3">
        <v>5.65</v>
      </c>
    </row>
    <row r="243" spans="1:13" x14ac:dyDescent="0.3">
      <c r="A243" t="s">
        <v>298</v>
      </c>
      <c r="B243" t="s">
        <v>14</v>
      </c>
      <c r="C243" s="1">
        <v>100</v>
      </c>
      <c r="D243" t="s">
        <v>40</v>
      </c>
      <c r="E243" t="s">
        <v>84</v>
      </c>
      <c r="F243" t="s">
        <v>17</v>
      </c>
      <c r="G243" t="s">
        <v>27</v>
      </c>
      <c r="H243" s="4">
        <v>3260.83</v>
      </c>
      <c r="I243" s="4">
        <v>476.6</v>
      </c>
      <c r="J243" s="3">
        <v>6.84</v>
      </c>
      <c r="K243" s="3">
        <v>0</v>
      </c>
      <c r="L243" s="3">
        <v>4.47</v>
      </c>
      <c r="M243" s="3">
        <v>3.47</v>
      </c>
    </row>
    <row r="244" spans="1:13" x14ac:dyDescent="0.3">
      <c r="A244" t="s">
        <v>299</v>
      </c>
      <c r="B244" t="s">
        <v>14</v>
      </c>
      <c r="C244" s="1">
        <v>28.83</v>
      </c>
      <c r="D244" t="s">
        <v>292</v>
      </c>
      <c r="E244" t="s">
        <v>36</v>
      </c>
      <c r="F244" t="s">
        <v>17</v>
      </c>
      <c r="G244" t="s">
        <v>23</v>
      </c>
      <c r="H244" s="4">
        <v>3485.08</v>
      </c>
      <c r="I244" s="4">
        <v>1075.33</v>
      </c>
      <c r="J244" s="3">
        <v>3.24</v>
      </c>
      <c r="K244" s="3">
        <v>12.35</v>
      </c>
      <c r="L244" s="3">
        <v>11.66</v>
      </c>
      <c r="M244" s="3">
        <v>12.09</v>
      </c>
    </row>
    <row r="245" spans="1:13" x14ac:dyDescent="0.3">
      <c r="A245" t="s">
        <v>300</v>
      </c>
      <c r="B245" t="s">
        <v>14</v>
      </c>
      <c r="C245" s="1">
        <v>45.1</v>
      </c>
      <c r="D245" t="s">
        <v>34</v>
      </c>
      <c r="E245" t="s">
        <v>36</v>
      </c>
      <c r="F245" t="s">
        <v>17</v>
      </c>
      <c r="G245" t="s">
        <v>18</v>
      </c>
      <c r="H245" s="4">
        <v>4396.3100000000004</v>
      </c>
      <c r="I245" s="4">
        <v>420.44</v>
      </c>
      <c r="J245" s="3">
        <v>10.46</v>
      </c>
      <c r="K245" s="3">
        <v>27.05</v>
      </c>
      <c r="L245" s="3">
        <v>15.73</v>
      </c>
      <c r="M245" s="3">
        <v>5.69</v>
      </c>
    </row>
    <row r="246" spans="1:13" x14ac:dyDescent="0.3">
      <c r="A246" t="s">
        <v>301</v>
      </c>
      <c r="B246" t="s">
        <v>14</v>
      </c>
      <c r="C246" s="1">
        <v>75</v>
      </c>
      <c r="D246" t="s">
        <v>40</v>
      </c>
      <c r="E246" t="s">
        <v>32</v>
      </c>
      <c r="F246" t="s">
        <v>17</v>
      </c>
      <c r="G246" t="s">
        <v>18</v>
      </c>
      <c r="H246" s="4">
        <v>5479.63</v>
      </c>
      <c r="I246" s="4">
        <v>393.76</v>
      </c>
      <c r="J246" s="3">
        <v>13.92</v>
      </c>
      <c r="K246" s="3">
        <v>16.329999999999998</v>
      </c>
      <c r="L246" s="3">
        <v>38.26</v>
      </c>
      <c r="M246" s="3">
        <v>6.86</v>
      </c>
    </row>
    <row r="247" spans="1:13" x14ac:dyDescent="0.3">
      <c r="A247" t="s">
        <v>302</v>
      </c>
      <c r="B247" t="s">
        <v>14</v>
      </c>
      <c r="C247" s="1">
        <v>60.5</v>
      </c>
      <c r="D247" t="s">
        <v>40</v>
      </c>
      <c r="E247" t="s">
        <v>32</v>
      </c>
      <c r="F247" t="s">
        <v>17</v>
      </c>
      <c r="G247" t="s">
        <v>18</v>
      </c>
      <c r="H247" s="4">
        <v>5911.57</v>
      </c>
      <c r="I247" s="4">
        <v>470.58</v>
      </c>
      <c r="J247" s="3">
        <v>12.56</v>
      </c>
      <c r="K247" s="3">
        <v>32.76</v>
      </c>
      <c r="L247" s="3">
        <v>20.9</v>
      </c>
      <c r="M247" s="3">
        <v>5.18</v>
      </c>
    </row>
    <row r="248" spans="1:13" x14ac:dyDescent="0.3">
      <c r="A248" t="s">
        <v>303</v>
      </c>
      <c r="B248" t="s">
        <v>14</v>
      </c>
      <c r="C248" s="1">
        <v>82.75</v>
      </c>
      <c r="D248" t="s">
        <v>55</v>
      </c>
      <c r="E248" t="s">
        <v>32</v>
      </c>
      <c r="F248" t="s">
        <v>17</v>
      </c>
      <c r="G248" t="s">
        <v>23</v>
      </c>
      <c r="H248" s="4">
        <v>8026.29</v>
      </c>
      <c r="I248" s="4">
        <v>675.1</v>
      </c>
      <c r="J248" s="3">
        <v>11.89</v>
      </c>
      <c r="K248" s="3">
        <v>11.85</v>
      </c>
      <c r="L248" s="3">
        <v>12.02</v>
      </c>
      <c r="M248" s="3">
        <v>1</v>
      </c>
    </row>
    <row r="249" spans="1:13" x14ac:dyDescent="0.3">
      <c r="A249" t="s">
        <v>304</v>
      </c>
      <c r="B249" t="s">
        <v>14</v>
      </c>
      <c r="C249" s="1">
        <v>60</v>
      </c>
      <c r="D249" t="s">
        <v>305</v>
      </c>
      <c r="E249" t="s">
        <v>64</v>
      </c>
      <c r="F249" t="s">
        <v>17</v>
      </c>
      <c r="G249" t="s">
        <v>23</v>
      </c>
      <c r="H249" s="4">
        <v>9173.51</v>
      </c>
      <c r="I249" s="4">
        <v>1213.3399999999999</v>
      </c>
      <c r="J249" s="3">
        <v>7.56</v>
      </c>
      <c r="K249" s="3">
        <v>15.87</v>
      </c>
      <c r="L249" s="3">
        <v>7.5</v>
      </c>
      <c r="M249" s="3">
        <v>1.61</v>
      </c>
    </row>
    <row r="250" spans="1:13" x14ac:dyDescent="0.3">
      <c r="H250" s="11" t="e">
        <f>SUM(#REF!)</f>
        <v>#REF!</v>
      </c>
      <c r="I250" s="11" t="e">
        <f>SUM(#REF!)</f>
        <v>#REF!</v>
      </c>
    </row>
  </sheetData>
  <autoFilter ref="A1:M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8"/>
  <sheetViews>
    <sheetView zoomScale="80" zoomScaleNormal="80" workbookViewId="0">
      <selection activeCell="A2" sqref="A2:A24"/>
    </sheetView>
  </sheetViews>
  <sheetFormatPr defaultRowHeight="18.75" x14ac:dyDescent="0.3"/>
  <cols>
    <col min="1" max="1" width="18.69921875" customWidth="1"/>
    <col min="2" max="32" width="17" customWidth="1"/>
  </cols>
  <sheetData>
    <row r="1" spans="1:32" s="5" customFormat="1" x14ac:dyDescent="0.3">
      <c r="A1" s="5" t="s">
        <v>306</v>
      </c>
      <c r="B1" s="20" t="s">
        <v>307</v>
      </c>
      <c r="C1" s="20" t="s">
        <v>308</v>
      </c>
      <c r="D1" s="20" t="s">
        <v>309</v>
      </c>
      <c r="E1" s="20" t="s">
        <v>310</v>
      </c>
      <c r="F1" s="20" t="s">
        <v>311</v>
      </c>
      <c r="G1" s="20" t="s">
        <v>312</v>
      </c>
      <c r="H1" s="20" t="s">
        <v>313</v>
      </c>
      <c r="I1" s="20" t="s">
        <v>314</v>
      </c>
      <c r="J1" s="20" t="s">
        <v>315</v>
      </c>
      <c r="K1" s="20" t="s">
        <v>316</v>
      </c>
      <c r="L1" s="20" t="s">
        <v>317</v>
      </c>
      <c r="M1" s="20" t="s">
        <v>318</v>
      </c>
      <c r="N1" s="20" t="s">
        <v>319</v>
      </c>
      <c r="O1" s="20" t="s">
        <v>320</v>
      </c>
      <c r="P1" s="20" t="s">
        <v>321</v>
      </c>
      <c r="Q1" s="20" t="s">
        <v>322</v>
      </c>
      <c r="R1" s="20" t="s">
        <v>323</v>
      </c>
      <c r="S1" s="20" t="s">
        <v>324</v>
      </c>
      <c r="T1" s="20" t="s">
        <v>325</v>
      </c>
      <c r="U1" s="20" t="s">
        <v>326</v>
      </c>
      <c r="V1" s="20" t="s">
        <v>327</v>
      </c>
      <c r="W1" s="20" t="s">
        <v>328</v>
      </c>
      <c r="X1" s="20" t="s">
        <v>329</v>
      </c>
      <c r="Y1" s="20" t="s">
        <v>330</v>
      </c>
      <c r="Z1" s="20" t="s">
        <v>331</v>
      </c>
      <c r="AA1" s="20" t="s">
        <v>332</v>
      </c>
      <c r="AB1" s="20" t="s">
        <v>333</v>
      </c>
      <c r="AC1" s="20" t="s">
        <v>334</v>
      </c>
      <c r="AD1" s="20" t="s">
        <v>335</v>
      </c>
      <c r="AE1" s="20" t="s">
        <v>336</v>
      </c>
      <c r="AF1" s="20" t="s">
        <v>337</v>
      </c>
    </row>
    <row r="2" spans="1:32" x14ac:dyDescent="0.3">
      <c r="A2" t="s">
        <v>90</v>
      </c>
      <c r="B2" s="4">
        <v>1909.02</v>
      </c>
      <c r="C2" s="4">
        <v>2038.39</v>
      </c>
      <c r="D2" s="4">
        <v>2353.09</v>
      </c>
      <c r="E2" s="4">
        <v>2481.09</v>
      </c>
      <c r="F2" s="4">
        <v>2693.65</v>
      </c>
      <c r="G2" s="4">
        <v>2618.9299999999998</v>
      </c>
      <c r="H2" s="4">
        <v>2467.86</v>
      </c>
      <c r="I2" s="4">
        <v>2624.64</v>
      </c>
      <c r="J2" s="4">
        <v>2731.87</v>
      </c>
      <c r="K2" s="4">
        <v>2801.08</v>
      </c>
      <c r="L2" s="4">
        <v>2890.02</v>
      </c>
      <c r="M2" s="4">
        <v>2911.07</v>
      </c>
      <c r="N2" s="4">
        <v>2924.26</v>
      </c>
      <c r="O2" s="4">
        <v>2859.35</v>
      </c>
      <c r="P2" s="4">
        <v>2762.06</v>
      </c>
      <c r="Q2" s="4">
        <v>2638.95</v>
      </c>
      <c r="R2" s="4">
        <v>2555.66</v>
      </c>
      <c r="S2" s="4">
        <v>2452.48</v>
      </c>
      <c r="T2" s="4">
        <v>2341.34</v>
      </c>
      <c r="U2" s="4">
        <v>2241.15</v>
      </c>
      <c r="V2" s="4">
        <v>2136.23</v>
      </c>
      <c r="W2" s="4">
        <v>2054.56</v>
      </c>
      <c r="X2" s="4">
        <v>1910.45</v>
      </c>
      <c r="Y2" s="4">
        <v>1812.44</v>
      </c>
      <c r="Z2" s="4">
        <v>1728.37</v>
      </c>
      <c r="AA2" s="4">
        <v>1673.81</v>
      </c>
      <c r="AB2" s="4">
        <v>1630.6</v>
      </c>
      <c r="AC2" s="4">
        <v>1511.78</v>
      </c>
      <c r="AD2" s="4">
        <v>1450.27</v>
      </c>
      <c r="AE2" s="4">
        <v>1388.37</v>
      </c>
      <c r="AF2" s="4">
        <v>1325.74</v>
      </c>
    </row>
    <row r="3" spans="1:32" x14ac:dyDescent="0.3">
      <c r="A3" t="s">
        <v>40</v>
      </c>
      <c r="B3" s="4">
        <v>1812.13</v>
      </c>
      <c r="C3" s="4">
        <v>3037.82</v>
      </c>
      <c r="D3" s="4">
        <v>3909.68</v>
      </c>
      <c r="E3" s="4">
        <v>3407.76</v>
      </c>
      <c r="F3" s="4">
        <v>3782.06</v>
      </c>
      <c r="G3" s="4">
        <v>3742.09</v>
      </c>
      <c r="H3" s="4">
        <v>3556.07</v>
      </c>
      <c r="I3" s="4">
        <v>3615.59</v>
      </c>
      <c r="J3" s="4">
        <v>3386.42</v>
      </c>
      <c r="K3" s="4">
        <v>3550.09</v>
      </c>
      <c r="L3" s="4">
        <v>3268.96</v>
      </c>
      <c r="M3" s="4">
        <v>4207.16</v>
      </c>
      <c r="N3" s="4">
        <v>3540.67</v>
      </c>
      <c r="O3" s="4">
        <v>3212.04</v>
      </c>
      <c r="P3" s="4">
        <v>2942.53</v>
      </c>
      <c r="Q3" s="4">
        <v>2770.89</v>
      </c>
      <c r="R3" s="4">
        <v>2672.37</v>
      </c>
      <c r="S3" s="4">
        <v>2432.33</v>
      </c>
      <c r="T3" s="4">
        <v>2242.14</v>
      </c>
      <c r="U3" s="4">
        <v>2092.91</v>
      </c>
      <c r="V3" s="4">
        <v>1882.54</v>
      </c>
      <c r="W3" s="4">
        <v>1981.68</v>
      </c>
      <c r="X3" s="4">
        <v>1784.43</v>
      </c>
      <c r="Y3" s="4">
        <v>1663.8</v>
      </c>
      <c r="Z3" s="4">
        <v>1817.59</v>
      </c>
      <c r="AA3" s="4">
        <v>1580.33</v>
      </c>
      <c r="AB3" s="4">
        <v>1432.84</v>
      </c>
      <c r="AC3" s="4">
        <v>1269.25</v>
      </c>
      <c r="AD3" s="4">
        <v>1108.71</v>
      </c>
      <c r="AE3" s="4">
        <v>601.97</v>
      </c>
      <c r="AF3" s="4">
        <v>338.43</v>
      </c>
    </row>
    <row r="4" spans="1:32" x14ac:dyDescent="0.3">
      <c r="A4" t="s">
        <v>34</v>
      </c>
      <c r="B4" s="4">
        <v>794.58</v>
      </c>
      <c r="C4" s="4">
        <v>1208.9000000000001</v>
      </c>
      <c r="D4" s="4">
        <v>1265.77</v>
      </c>
      <c r="E4" s="4">
        <v>1356.42</v>
      </c>
      <c r="F4" s="4">
        <v>1047.96</v>
      </c>
      <c r="G4" s="4">
        <v>720.25</v>
      </c>
      <c r="H4" s="4">
        <v>608.47</v>
      </c>
      <c r="I4" s="4">
        <v>686.94</v>
      </c>
      <c r="J4" s="4">
        <v>667.82</v>
      </c>
      <c r="K4" s="4">
        <v>887.08</v>
      </c>
      <c r="L4" s="4">
        <v>657.17</v>
      </c>
      <c r="M4" s="4">
        <v>698.06</v>
      </c>
      <c r="N4" s="4">
        <v>739.27</v>
      </c>
      <c r="O4" s="4">
        <v>560.82000000000005</v>
      </c>
      <c r="P4" s="4">
        <v>499.41</v>
      </c>
      <c r="Q4" s="4">
        <v>505.68</v>
      </c>
      <c r="R4" s="4">
        <v>201.47</v>
      </c>
      <c r="S4" s="4">
        <v>-235.53</v>
      </c>
      <c r="T4" s="4">
        <v>167.18</v>
      </c>
      <c r="U4" s="4">
        <v>96.97</v>
      </c>
      <c r="V4" s="4">
        <v>170.77</v>
      </c>
      <c r="W4" s="4">
        <v>140.36000000000001</v>
      </c>
      <c r="X4" s="4">
        <v>36.049999999999997</v>
      </c>
      <c r="Y4" s="4">
        <v>129.03</v>
      </c>
      <c r="Z4" s="4">
        <v>126.54</v>
      </c>
      <c r="AA4" s="4">
        <v>80.069999999999993</v>
      </c>
      <c r="AB4" s="4">
        <v>101.61</v>
      </c>
      <c r="AC4" s="4">
        <v>102.14</v>
      </c>
      <c r="AD4" s="4">
        <v>84.54</v>
      </c>
      <c r="AE4" s="4">
        <v>88.73</v>
      </c>
      <c r="AF4" s="4">
        <v>61.68</v>
      </c>
    </row>
    <row r="5" spans="1:32" x14ac:dyDescent="0.3">
      <c r="A5" t="s">
        <v>55</v>
      </c>
      <c r="B5" s="4">
        <v>521.80999999999995</v>
      </c>
      <c r="C5" s="4">
        <v>1952.82</v>
      </c>
      <c r="D5" s="4">
        <v>2120.27</v>
      </c>
      <c r="E5" s="4">
        <v>2146.94</v>
      </c>
      <c r="F5" s="4">
        <v>1744.69</v>
      </c>
      <c r="G5" s="4">
        <v>1485.92</v>
      </c>
      <c r="H5" s="4">
        <v>1496.72</v>
      </c>
      <c r="I5" s="4">
        <v>1532.58</v>
      </c>
      <c r="J5" s="4">
        <v>1405.22</v>
      </c>
      <c r="K5" s="4">
        <v>1354.94</v>
      </c>
      <c r="L5" s="4">
        <v>1292.21</v>
      </c>
      <c r="M5" s="4">
        <v>892.56</v>
      </c>
      <c r="N5" s="4">
        <v>784.67</v>
      </c>
      <c r="O5" s="4">
        <v>831.17</v>
      </c>
      <c r="P5" s="4">
        <v>839.23</v>
      </c>
      <c r="Q5" s="4">
        <v>755.15</v>
      </c>
      <c r="R5" s="4">
        <v>624.98</v>
      </c>
      <c r="S5" s="4">
        <v>554.23</v>
      </c>
      <c r="T5" s="4">
        <v>285.55</v>
      </c>
      <c r="U5" s="4">
        <v>216.08</v>
      </c>
      <c r="V5" s="4">
        <v>207.21</v>
      </c>
      <c r="W5" s="4">
        <v>132.94999999999999</v>
      </c>
      <c r="X5" s="4">
        <v>92.6</v>
      </c>
      <c r="Y5" s="4">
        <v>2.87</v>
      </c>
      <c r="Z5" s="4">
        <v>40.76</v>
      </c>
      <c r="AA5" s="4">
        <v>35.75</v>
      </c>
      <c r="AB5" s="4">
        <v>28.88</v>
      </c>
      <c r="AC5" s="4">
        <v>15.2</v>
      </c>
      <c r="AD5" s="4">
        <v>14.41</v>
      </c>
      <c r="AE5" s="4">
        <v>14.05</v>
      </c>
      <c r="AF5" s="4">
        <v>11.01</v>
      </c>
    </row>
    <row r="6" spans="1:32" x14ac:dyDescent="0.3">
      <c r="A6" t="s">
        <v>305</v>
      </c>
      <c r="B6" s="4">
        <v>499.65</v>
      </c>
      <c r="C6" s="4">
        <v>1084.96</v>
      </c>
      <c r="D6" s="4">
        <v>1392.42</v>
      </c>
      <c r="E6" s="4">
        <v>1427.19</v>
      </c>
      <c r="F6" s="4">
        <v>1494.29</v>
      </c>
      <c r="G6" s="4">
        <v>1194.5899999999999</v>
      </c>
      <c r="H6" s="4">
        <v>849.29</v>
      </c>
      <c r="I6" s="4">
        <v>865.93</v>
      </c>
      <c r="J6" s="4">
        <v>895.8</v>
      </c>
      <c r="K6" s="4">
        <v>915.36</v>
      </c>
      <c r="L6" s="4">
        <v>957.97</v>
      </c>
      <c r="M6" s="4">
        <v>962.2</v>
      </c>
      <c r="N6" s="4">
        <v>895.07</v>
      </c>
      <c r="O6" s="4">
        <v>833.54</v>
      </c>
      <c r="P6" s="4">
        <v>735.48</v>
      </c>
      <c r="Q6" s="4">
        <v>658.62</v>
      </c>
      <c r="R6" s="4">
        <v>567.36</v>
      </c>
      <c r="S6" s="4">
        <v>507.16</v>
      </c>
      <c r="T6" s="4">
        <v>439.79</v>
      </c>
      <c r="U6" s="4">
        <v>288.76</v>
      </c>
      <c r="V6" s="4">
        <v>251.56</v>
      </c>
      <c r="W6" s="4">
        <v>222.61</v>
      </c>
      <c r="X6" s="4">
        <v>193.5</v>
      </c>
      <c r="Y6" s="4">
        <v>170.74</v>
      </c>
      <c r="Z6" s="4">
        <v>0</v>
      </c>
      <c r="AA6" s="4">
        <v>0</v>
      </c>
      <c r="AB6" s="4">
        <v>0</v>
      </c>
      <c r="AC6" s="4">
        <v>0</v>
      </c>
      <c r="AD6" s="4">
        <v>0</v>
      </c>
      <c r="AE6" s="4">
        <v>0</v>
      </c>
      <c r="AF6" s="4">
        <v>0</v>
      </c>
    </row>
    <row r="7" spans="1:32" x14ac:dyDescent="0.3">
      <c r="A7" t="s">
        <v>292</v>
      </c>
      <c r="B7" s="4">
        <v>460.77</v>
      </c>
      <c r="C7" s="4">
        <v>458.15</v>
      </c>
      <c r="D7" s="4">
        <v>482.93</v>
      </c>
      <c r="E7" s="4">
        <v>593.91999999999996</v>
      </c>
      <c r="F7" s="4">
        <v>680.28</v>
      </c>
      <c r="G7" s="4">
        <v>700.59</v>
      </c>
      <c r="H7" s="4">
        <v>829.87</v>
      </c>
      <c r="I7" s="4">
        <v>715.82</v>
      </c>
      <c r="J7" s="4">
        <v>486.04</v>
      </c>
      <c r="K7" s="4">
        <v>473.85</v>
      </c>
      <c r="L7" s="4">
        <v>608.86</v>
      </c>
      <c r="M7" s="4">
        <v>643.84</v>
      </c>
      <c r="N7" s="4">
        <v>667.84</v>
      </c>
      <c r="O7" s="4">
        <v>680.87</v>
      </c>
      <c r="P7" s="4">
        <v>705.99</v>
      </c>
      <c r="Q7" s="4">
        <v>696.87</v>
      </c>
      <c r="R7" s="4">
        <v>645.91999999999996</v>
      </c>
      <c r="S7" s="4">
        <v>592.02</v>
      </c>
      <c r="T7" s="4">
        <v>643.25</v>
      </c>
      <c r="U7" s="4">
        <v>705.37</v>
      </c>
      <c r="V7" s="4">
        <v>638.80999999999995</v>
      </c>
      <c r="W7" s="4">
        <v>598.79999999999995</v>
      </c>
      <c r="X7" s="4">
        <v>566.87</v>
      </c>
      <c r="Y7" s="4">
        <v>538.64</v>
      </c>
      <c r="Z7" s="4">
        <v>513.47</v>
      </c>
      <c r="AA7" s="4">
        <v>471.7</v>
      </c>
      <c r="AB7" s="4">
        <v>416.97</v>
      </c>
      <c r="AC7" s="4">
        <v>390.14</v>
      </c>
      <c r="AD7" s="4">
        <v>329.62</v>
      </c>
      <c r="AE7" s="4">
        <v>263.67</v>
      </c>
      <c r="AF7" s="4">
        <v>199.54</v>
      </c>
    </row>
    <row r="8" spans="1:32" x14ac:dyDescent="0.3">
      <c r="A8" t="s">
        <v>31</v>
      </c>
      <c r="B8" s="4">
        <v>451.64</v>
      </c>
      <c r="C8" s="4">
        <v>331.09</v>
      </c>
      <c r="D8" s="4">
        <v>-177.24</v>
      </c>
      <c r="E8" s="4">
        <v>-497.47</v>
      </c>
      <c r="F8" s="4">
        <v>262.17</v>
      </c>
      <c r="G8" s="4">
        <v>750.37</v>
      </c>
      <c r="H8" s="4">
        <v>655.88</v>
      </c>
      <c r="I8" s="4">
        <v>444.54</v>
      </c>
      <c r="J8" s="4">
        <v>157.83000000000001</v>
      </c>
      <c r="K8" s="4">
        <v>-47.8</v>
      </c>
      <c r="L8" s="4">
        <v>30.05</v>
      </c>
      <c r="M8" s="4">
        <v>297.86</v>
      </c>
      <c r="N8" s="4">
        <v>356.2</v>
      </c>
      <c r="O8" s="4">
        <v>319.17</v>
      </c>
      <c r="P8" s="4">
        <v>284</v>
      </c>
      <c r="Q8" s="4">
        <v>287.89999999999998</v>
      </c>
      <c r="R8" s="4">
        <v>152.71</v>
      </c>
      <c r="S8" s="4">
        <v>108.87</v>
      </c>
      <c r="T8" s="4">
        <v>66.89</v>
      </c>
      <c r="U8" s="4">
        <v>48.65</v>
      </c>
      <c r="V8" s="4">
        <v>27.12</v>
      </c>
      <c r="W8" s="4">
        <v>16.21</v>
      </c>
      <c r="X8" s="4">
        <v>9.43</v>
      </c>
      <c r="Y8" s="4">
        <v>0</v>
      </c>
      <c r="Z8" s="4">
        <v>0</v>
      </c>
      <c r="AA8" s="4">
        <v>0</v>
      </c>
      <c r="AB8" s="4">
        <v>0</v>
      </c>
      <c r="AC8" s="4">
        <v>0</v>
      </c>
      <c r="AD8" s="4">
        <v>0</v>
      </c>
      <c r="AE8" s="4">
        <v>0</v>
      </c>
      <c r="AF8" s="4">
        <v>0</v>
      </c>
    </row>
    <row r="9" spans="1:32" x14ac:dyDescent="0.3">
      <c r="A9" t="s">
        <v>20</v>
      </c>
      <c r="B9" s="4">
        <v>317.16000000000003</v>
      </c>
      <c r="C9" s="4">
        <v>329.79</v>
      </c>
      <c r="D9" s="4">
        <v>225.52</v>
      </c>
      <c r="E9" s="4">
        <v>410.62</v>
      </c>
      <c r="F9" s="4">
        <v>169.52</v>
      </c>
      <c r="G9" s="4">
        <v>-158.08000000000001</v>
      </c>
      <c r="H9" s="4">
        <v>-569.92999999999995</v>
      </c>
      <c r="I9" s="4">
        <v>-592.63</v>
      </c>
      <c r="J9" s="4">
        <v>-439.15</v>
      </c>
      <c r="K9" s="4">
        <v>-128.06</v>
      </c>
      <c r="L9" s="4">
        <v>593.02</v>
      </c>
      <c r="M9" s="4">
        <v>684.63</v>
      </c>
      <c r="N9" s="4">
        <v>789.9</v>
      </c>
      <c r="O9" s="4">
        <v>593.47</v>
      </c>
      <c r="P9" s="4">
        <v>349.79</v>
      </c>
      <c r="Q9" s="4">
        <v>489.83</v>
      </c>
      <c r="R9" s="4">
        <v>-88.52</v>
      </c>
      <c r="S9" s="4">
        <v>468.6</v>
      </c>
      <c r="T9" s="4">
        <v>437.97</v>
      </c>
      <c r="U9" s="4">
        <v>462.02</v>
      </c>
      <c r="V9" s="4">
        <v>651.92999999999995</v>
      </c>
      <c r="W9" s="4">
        <v>595.04</v>
      </c>
      <c r="X9" s="4">
        <v>590.14</v>
      </c>
      <c r="Y9" s="4">
        <v>423.84</v>
      </c>
      <c r="Z9" s="4">
        <v>421.5</v>
      </c>
      <c r="AA9" s="4">
        <v>451.56</v>
      </c>
      <c r="AB9" s="4">
        <v>435.72</v>
      </c>
      <c r="AC9" s="4">
        <v>437.89</v>
      </c>
      <c r="AD9" s="4">
        <v>464.07</v>
      </c>
      <c r="AE9" s="4">
        <v>454.93</v>
      </c>
      <c r="AF9" s="4">
        <v>457.28</v>
      </c>
    </row>
    <row r="10" spans="1:32" x14ac:dyDescent="0.3">
      <c r="A10" t="s">
        <v>101</v>
      </c>
      <c r="B10" s="4">
        <v>288.37</v>
      </c>
      <c r="C10" s="4">
        <v>365.79</v>
      </c>
      <c r="D10" s="4">
        <v>179.53</v>
      </c>
      <c r="E10" s="4">
        <v>265.08999999999997</v>
      </c>
      <c r="F10" s="4">
        <v>222.34</v>
      </c>
      <c r="G10" s="4">
        <v>290.73</v>
      </c>
      <c r="H10" s="4">
        <v>321.73</v>
      </c>
      <c r="I10" s="4">
        <v>210.87</v>
      </c>
      <c r="J10" s="4">
        <v>36.43</v>
      </c>
      <c r="K10" s="4">
        <v>55.56</v>
      </c>
      <c r="L10" s="4">
        <v>31.13</v>
      </c>
      <c r="M10" s="4">
        <v>39.24</v>
      </c>
      <c r="N10" s="4">
        <v>28.27</v>
      </c>
      <c r="O10" s="4">
        <v>20.100000000000001</v>
      </c>
      <c r="P10" s="4">
        <v>15.36</v>
      </c>
      <c r="Q10" s="4">
        <v>10.52</v>
      </c>
      <c r="R10" s="4">
        <v>6.64</v>
      </c>
      <c r="S10" s="4">
        <v>-866.93</v>
      </c>
      <c r="T10" s="4">
        <v>-889.8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  <c r="Z10" s="4">
        <v>0</v>
      </c>
      <c r="AA10" s="4">
        <v>0</v>
      </c>
      <c r="AB10" s="4">
        <v>0</v>
      </c>
      <c r="AC10" s="4">
        <v>0</v>
      </c>
      <c r="AD10" s="4">
        <v>0</v>
      </c>
      <c r="AE10" s="4">
        <v>0</v>
      </c>
      <c r="AF10" s="4">
        <v>0</v>
      </c>
    </row>
    <row r="11" spans="1:32" x14ac:dyDescent="0.3">
      <c r="A11" t="s">
        <v>109</v>
      </c>
      <c r="B11" s="4">
        <v>204.96</v>
      </c>
      <c r="C11" s="4">
        <v>213.77</v>
      </c>
      <c r="D11" s="4">
        <v>222.43</v>
      </c>
      <c r="E11" s="4">
        <v>230.02</v>
      </c>
      <c r="F11" s="4">
        <v>231.23</v>
      </c>
      <c r="G11" s="4">
        <v>238.35</v>
      </c>
      <c r="H11" s="4">
        <v>240.58</v>
      </c>
      <c r="I11" s="4">
        <v>232.09</v>
      </c>
      <c r="J11" s="4">
        <v>216.78</v>
      </c>
      <c r="K11" s="4">
        <v>204.77</v>
      </c>
      <c r="L11" s="4">
        <v>192.3</v>
      </c>
      <c r="M11" s="4">
        <v>179.81</v>
      </c>
      <c r="N11" s="4">
        <v>167.09</v>
      </c>
      <c r="O11" s="4">
        <v>155.27000000000001</v>
      </c>
      <c r="P11" s="4">
        <v>139.54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  <c r="V11" s="4">
        <v>0</v>
      </c>
      <c r="W11" s="4">
        <v>0</v>
      </c>
      <c r="X11" s="4">
        <v>0</v>
      </c>
      <c r="Y11" s="4">
        <v>0</v>
      </c>
      <c r="Z11" s="4">
        <v>0</v>
      </c>
      <c r="AA11" s="4">
        <v>0</v>
      </c>
      <c r="AB11" s="4">
        <v>0</v>
      </c>
      <c r="AC11" s="4">
        <v>0</v>
      </c>
      <c r="AD11" s="4">
        <v>0</v>
      </c>
      <c r="AE11" s="4">
        <v>0</v>
      </c>
      <c r="AF11" s="4">
        <v>0</v>
      </c>
    </row>
    <row r="12" spans="1:32" x14ac:dyDescent="0.3">
      <c r="A12" t="s">
        <v>269</v>
      </c>
      <c r="B12" s="4">
        <v>156.28</v>
      </c>
      <c r="C12" s="4">
        <v>113.6</v>
      </c>
      <c r="D12" s="4">
        <v>363.2</v>
      </c>
      <c r="E12" s="4">
        <v>517.44000000000005</v>
      </c>
      <c r="F12" s="4">
        <v>394.1</v>
      </c>
      <c r="G12" s="4">
        <v>235.24</v>
      </c>
      <c r="H12" s="4">
        <v>282.62</v>
      </c>
      <c r="I12" s="4">
        <v>267.83</v>
      </c>
      <c r="J12" s="4">
        <v>528.71</v>
      </c>
      <c r="K12" s="4">
        <v>406.74</v>
      </c>
      <c r="L12" s="4">
        <v>489.21</v>
      </c>
      <c r="M12" s="4">
        <v>580.55999999999995</v>
      </c>
      <c r="N12" s="4">
        <v>705.19</v>
      </c>
      <c r="O12" s="4">
        <v>667.05</v>
      </c>
      <c r="P12" s="4">
        <v>654.28</v>
      </c>
      <c r="Q12" s="4">
        <v>538.91999999999996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  <c r="Z12" s="4">
        <v>0</v>
      </c>
      <c r="AA12" s="4">
        <v>0</v>
      </c>
      <c r="AB12" s="4">
        <v>0</v>
      </c>
      <c r="AC12" s="4">
        <v>0</v>
      </c>
      <c r="AD12" s="4">
        <v>0</v>
      </c>
      <c r="AE12" s="4">
        <v>0</v>
      </c>
      <c r="AF12" s="4">
        <v>0</v>
      </c>
    </row>
    <row r="13" spans="1:32" x14ac:dyDescent="0.3">
      <c r="A13" t="s">
        <v>45</v>
      </c>
      <c r="B13" s="4">
        <v>143.21</v>
      </c>
      <c r="C13" s="4">
        <v>204.82</v>
      </c>
      <c r="D13" s="4">
        <v>186.04</v>
      </c>
      <c r="E13" s="4">
        <v>-30.57</v>
      </c>
      <c r="F13" s="4">
        <v>72.680000000000007</v>
      </c>
      <c r="G13" s="4">
        <v>74.03</v>
      </c>
      <c r="H13" s="4">
        <v>170.02</v>
      </c>
      <c r="I13" s="4">
        <v>121.31</v>
      </c>
      <c r="J13" s="4">
        <v>165.38</v>
      </c>
      <c r="K13" s="4">
        <v>160.34</v>
      </c>
      <c r="L13" s="4">
        <v>155.97</v>
      </c>
      <c r="M13" s="4">
        <v>242.24</v>
      </c>
      <c r="N13" s="4">
        <v>280.44</v>
      </c>
      <c r="O13" s="4">
        <v>245.04</v>
      </c>
      <c r="P13" s="4">
        <v>303.82</v>
      </c>
      <c r="Q13" s="4">
        <v>280.61</v>
      </c>
      <c r="R13" s="4">
        <v>298.93</v>
      </c>
      <c r="S13" s="4">
        <v>190.58</v>
      </c>
      <c r="T13" s="4">
        <v>293.76</v>
      </c>
      <c r="U13" s="4">
        <v>253.97</v>
      </c>
      <c r="V13" s="4">
        <v>160.68</v>
      </c>
      <c r="W13" s="4">
        <v>39.46</v>
      </c>
      <c r="X13" s="4">
        <v>125.27</v>
      </c>
      <c r="Y13" s="4">
        <v>80.3</v>
      </c>
      <c r="Z13" s="4">
        <v>-48.47</v>
      </c>
      <c r="AA13" s="4">
        <v>-82.17</v>
      </c>
      <c r="AB13" s="4">
        <v>-25.95</v>
      </c>
      <c r="AC13" s="4">
        <v>174.98</v>
      </c>
      <c r="AD13" s="4">
        <v>165.45</v>
      </c>
      <c r="AE13" s="4">
        <v>150.65</v>
      </c>
      <c r="AF13" s="4">
        <v>-1333.91</v>
      </c>
    </row>
    <row r="14" spans="1:32" x14ac:dyDescent="0.3">
      <c r="A14" t="s">
        <v>49</v>
      </c>
      <c r="B14" s="4">
        <v>119.65</v>
      </c>
      <c r="C14" s="4">
        <v>439.84</v>
      </c>
      <c r="D14" s="4">
        <v>269.62</v>
      </c>
      <c r="E14" s="4">
        <v>26.14</v>
      </c>
      <c r="F14" s="4">
        <v>-172.48</v>
      </c>
      <c r="G14" s="4">
        <v>99.54</v>
      </c>
      <c r="H14" s="4">
        <v>302.58</v>
      </c>
      <c r="I14" s="4">
        <v>476.2</v>
      </c>
      <c r="J14" s="4">
        <v>699.81</v>
      </c>
      <c r="K14" s="4">
        <v>507.22</v>
      </c>
      <c r="L14" s="4">
        <v>491.63</v>
      </c>
      <c r="M14" s="4">
        <v>347.11</v>
      </c>
      <c r="N14" s="4">
        <v>263.92</v>
      </c>
      <c r="O14" s="4">
        <v>194.41</v>
      </c>
      <c r="P14" s="4">
        <v>106.54</v>
      </c>
      <c r="Q14" s="4">
        <v>55.56</v>
      </c>
      <c r="R14" s="4">
        <v>57.33</v>
      </c>
      <c r="S14" s="4">
        <v>-13.86</v>
      </c>
      <c r="T14" s="4">
        <v>59.5</v>
      </c>
      <c r="U14" s="4">
        <v>44.43</v>
      </c>
      <c r="V14" s="4">
        <v>14.49</v>
      </c>
      <c r="W14" s="4">
        <v>-6.11</v>
      </c>
      <c r="X14" s="4">
        <v>10.28</v>
      </c>
      <c r="Y14" s="4">
        <v>24.71</v>
      </c>
      <c r="Z14" s="4">
        <v>-16.600000000000001</v>
      </c>
      <c r="AA14" s="4">
        <v>1.21</v>
      </c>
      <c r="AB14" s="4">
        <v>-217.47</v>
      </c>
      <c r="AC14" s="4">
        <v>-29.76</v>
      </c>
      <c r="AD14" s="4">
        <v>-51.99</v>
      </c>
      <c r="AE14" s="4">
        <v>-23.53</v>
      </c>
      <c r="AF14" s="4">
        <v>12.23</v>
      </c>
    </row>
    <row r="15" spans="1:32" x14ac:dyDescent="0.3">
      <c r="A15" t="s">
        <v>202</v>
      </c>
      <c r="B15" s="4">
        <v>26.72</v>
      </c>
      <c r="C15" s="4">
        <v>134.97999999999999</v>
      </c>
      <c r="D15" s="4">
        <v>73.05</v>
      </c>
      <c r="E15" s="4">
        <v>66.81</v>
      </c>
      <c r="F15" s="4">
        <v>93.01</v>
      </c>
      <c r="G15" s="4">
        <v>93.91</v>
      </c>
      <c r="H15" s="4">
        <v>91.65</v>
      </c>
      <c r="I15" s="4">
        <v>77.91</v>
      </c>
      <c r="J15" s="4">
        <v>19.12</v>
      </c>
      <c r="K15" s="4">
        <v>19.54</v>
      </c>
      <c r="L15" s="4">
        <v>17.809999999999999</v>
      </c>
      <c r="M15" s="4">
        <v>17.399999999999999</v>
      </c>
      <c r="N15" s="4">
        <v>14.81</v>
      </c>
      <c r="O15" s="4">
        <v>13.95</v>
      </c>
      <c r="P15" s="4">
        <v>8</v>
      </c>
      <c r="Q15" s="4">
        <v>4.88</v>
      </c>
      <c r="R15" s="4">
        <v>1.1399999999999999</v>
      </c>
      <c r="S15" s="4">
        <v>-0.53</v>
      </c>
      <c r="T15" s="4">
        <v>-1.69</v>
      </c>
      <c r="U15" s="4">
        <v>-1.81</v>
      </c>
      <c r="V15" s="4">
        <v>-0.46</v>
      </c>
      <c r="W15" s="4">
        <v>-0.24</v>
      </c>
      <c r="X15" s="4">
        <v>-0.1</v>
      </c>
      <c r="Y15" s="4">
        <v>0</v>
      </c>
      <c r="Z15" s="4">
        <v>0</v>
      </c>
      <c r="AA15" s="4">
        <v>0</v>
      </c>
      <c r="AB15" s="4">
        <v>0</v>
      </c>
      <c r="AC15" s="4">
        <v>0</v>
      </c>
      <c r="AD15" s="4">
        <v>0</v>
      </c>
      <c r="AE15" s="4">
        <v>0</v>
      </c>
      <c r="AF15" s="4">
        <v>0</v>
      </c>
    </row>
    <row r="16" spans="1:32" x14ac:dyDescent="0.3">
      <c r="A16" t="s">
        <v>171</v>
      </c>
      <c r="B16" s="4">
        <v>14.78</v>
      </c>
      <c r="C16" s="4">
        <v>16.36</v>
      </c>
      <c r="D16" s="4">
        <v>11.95</v>
      </c>
      <c r="E16" s="4">
        <v>13.06</v>
      </c>
      <c r="F16" s="4">
        <v>11.38</v>
      </c>
      <c r="G16" s="4">
        <v>5.48</v>
      </c>
      <c r="H16" s="4">
        <v>7.17</v>
      </c>
      <c r="I16" s="4">
        <v>4.8600000000000003</v>
      </c>
      <c r="J16" s="4">
        <v>-0.5</v>
      </c>
      <c r="K16" s="4">
        <v>7.41</v>
      </c>
      <c r="L16" s="4">
        <v>5.56</v>
      </c>
      <c r="M16" s="4">
        <v>4.95</v>
      </c>
      <c r="N16" s="4">
        <v>3.6</v>
      </c>
      <c r="O16" s="4">
        <v>2.09</v>
      </c>
      <c r="P16" s="4">
        <v>0.8</v>
      </c>
      <c r="Q16" s="4">
        <v>-0.75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</row>
    <row r="17" spans="1:32" x14ac:dyDescent="0.3">
      <c r="A17" t="s">
        <v>123</v>
      </c>
      <c r="B17" s="4">
        <v>9.83</v>
      </c>
      <c r="C17" s="4">
        <v>8.65</v>
      </c>
      <c r="D17" s="4">
        <v>4.32</v>
      </c>
      <c r="E17" s="4">
        <v>2.78</v>
      </c>
      <c r="F17" s="4">
        <v>-7.89</v>
      </c>
      <c r="G17" s="4">
        <v>-4.13</v>
      </c>
      <c r="H17" s="4">
        <v>4.87</v>
      </c>
      <c r="I17" s="4">
        <v>7.84</v>
      </c>
      <c r="J17" s="4">
        <v>4.32</v>
      </c>
      <c r="K17" s="4">
        <v>4.49</v>
      </c>
      <c r="L17" s="4">
        <v>4.2</v>
      </c>
      <c r="M17" s="4">
        <v>6.99</v>
      </c>
      <c r="N17" s="4">
        <v>4.76</v>
      </c>
      <c r="O17" s="4">
        <v>3.71</v>
      </c>
      <c r="P17" s="4">
        <v>3.24</v>
      </c>
      <c r="Q17" s="4">
        <v>2.2000000000000002</v>
      </c>
      <c r="R17" s="4">
        <v>0.56000000000000005</v>
      </c>
      <c r="S17" s="4">
        <v>-3.76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</row>
    <row r="18" spans="1:32" x14ac:dyDescent="0.3">
      <c r="A18" t="s">
        <v>61</v>
      </c>
      <c r="B18" s="4">
        <v>0.8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  <c r="Z18" s="4">
        <v>0</v>
      </c>
      <c r="AA18" s="4">
        <v>0</v>
      </c>
      <c r="AB18" s="4">
        <v>0</v>
      </c>
      <c r="AC18" s="4">
        <v>0</v>
      </c>
      <c r="AD18" s="4">
        <v>0</v>
      </c>
      <c r="AE18" s="4">
        <v>0</v>
      </c>
      <c r="AF18" s="4">
        <v>0</v>
      </c>
    </row>
    <row r="19" spans="1:32" x14ac:dyDescent="0.3">
      <c r="A19" t="s">
        <v>15</v>
      </c>
      <c r="B19" s="4">
        <v>-15.55</v>
      </c>
      <c r="C19" s="4">
        <v>-3.96</v>
      </c>
      <c r="D19" s="4">
        <v>-0.67</v>
      </c>
      <c r="E19" s="4">
        <v>36.9</v>
      </c>
      <c r="F19" s="4">
        <v>-44.1</v>
      </c>
      <c r="G19" s="4">
        <v>-75.63</v>
      </c>
      <c r="H19" s="4">
        <v>-7.05</v>
      </c>
      <c r="I19" s="4">
        <v>-87.28</v>
      </c>
      <c r="J19" s="4">
        <v>-231.34</v>
      </c>
      <c r="K19" s="4">
        <v>-414.35</v>
      </c>
      <c r="L19" s="4">
        <v>-707.61</v>
      </c>
      <c r="M19" s="4">
        <v>-372.15</v>
      </c>
      <c r="N19" s="4">
        <v>76.900000000000006</v>
      </c>
      <c r="O19" s="4">
        <v>183.35</v>
      </c>
      <c r="P19" s="4">
        <v>140.19</v>
      </c>
      <c r="Q19" s="4">
        <v>136.88</v>
      </c>
      <c r="R19" s="4">
        <v>-72.88</v>
      </c>
      <c r="S19" s="4">
        <v>-111.88</v>
      </c>
      <c r="T19" s="4">
        <v>203.45</v>
      </c>
      <c r="U19" s="4">
        <v>245.89</v>
      </c>
      <c r="V19" s="4">
        <v>230.62</v>
      </c>
      <c r="W19" s="4">
        <v>186.63</v>
      </c>
      <c r="X19" s="4">
        <v>-29.97</v>
      </c>
      <c r="Y19" s="4">
        <v>-119.41</v>
      </c>
      <c r="Z19" s="4">
        <v>52.23</v>
      </c>
      <c r="AA19" s="4">
        <v>190.07</v>
      </c>
      <c r="AB19" s="4">
        <v>205.04</v>
      </c>
      <c r="AC19" s="4">
        <v>205.45</v>
      </c>
      <c r="AD19" s="4">
        <v>-78.73</v>
      </c>
      <c r="AE19" s="4">
        <v>-129.15</v>
      </c>
      <c r="AF19" s="4">
        <v>24.79</v>
      </c>
    </row>
    <row r="20" spans="1:32" x14ac:dyDescent="0.3">
      <c r="A20" t="s">
        <v>87</v>
      </c>
      <c r="B20" s="4">
        <v>-16.100000000000001</v>
      </c>
      <c r="C20" s="4">
        <v>167.3</v>
      </c>
      <c r="D20" s="4">
        <v>246.17</v>
      </c>
      <c r="E20" s="4">
        <v>253.82</v>
      </c>
      <c r="F20" s="4">
        <v>278.77999999999997</v>
      </c>
      <c r="G20" s="4">
        <v>275.02</v>
      </c>
      <c r="H20" s="4">
        <v>287.11</v>
      </c>
      <c r="I20" s="4">
        <v>292.75</v>
      </c>
      <c r="J20" s="4">
        <v>313.27999999999997</v>
      </c>
      <c r="K20" s="4">
        <v>321.27</v>
      </c>
      <c r="L20" s="4">
        <v>325.88</v>
      </c>
      <c r="M20" s="4">
        <v>340.31</v>
      </c>
      <c r="N20" s="4">
        <v>336</v>
      </c>
      <c r="O20" s="4">
        <v>352.58</v>
      </c>
      <c r="P20" s="4">
        <v>356.85</v>
      </c>
      <c r="Q20" s="4">
        <v>351.56</v>
      </c>
      <c r="R20" s="4">
        <v>346.97</v>
      </c>
      <c r="S20" s="4">
        <v>338.09</v>
      </c>
      <c r="T20" s="4">
        <v>340.01</v>
      </c>
      <c r="U20" s="4">
        <v>342.7</v>
      </c>
      <c r="V20" s="4">
        <v>363.74</v>
      </c>
      <c r="W20" s="4">
        <v>358.49</v>
      </c>
      <c r="X20" s="4">
        <v>361.44</v>
      </c>
      <c r="Y20" s="4">
        <v>341.61</v>
      </c>
      <c r="Z20" s="4">
        <v>347.26</v>
      </c>
      <c r="AA20" s="4">
        <v>350.17</v>
      </c>
      <c r="AB20" s="4">
        <v>353.46</v>
      </c>
      <c r="AC20" s="4">
        <v>356.9</v>
      </c>
      <c r="AD20" s="4">
        <v>341.01</v>
      </c>
      <c r="AE20" s="4">
        <v>320.29000000000002</v>
      </c>
      <c r="AF20" s="4">
        <v>346.96</v>
      </c>
    </row>
    <row r="21" spans="1:32" x14ac:dyDescent="0.3">
      <c r="A21" t="s">
        <v>29</v>
      </c>
      <c r="B21" s="4">
        <v>-119.99</v>
      </c>
      <c r="C21" s="4">
        <v>-231.19</v>
      </c>
      <c r="D21" s="4">
        <v>-230.26</v>
      </c>
      <c r="E21" s="4">
        <v>-144.83000000000001</v>
      </c>
      <c r="F21" s="4">
        <v>-341.73</v>
      </c>
      <c r="G21" s="4">
        <v>-851.54</v>
      </c>
      <c r="H21" s="4">
        <v>-988.54</v>
      </c>
      <c r="I21" s="4">
        <v>-693.53</v>
      </c>
      <c r="J21" s="4">
        <v>11.21</v>
      </c>
      <c r="K21" s="4">
        <v>540.09</v>
      </c>
      <c r="L21" s="4">
        <v>607.36</v>
      </c>
      <c r="M21" s="4">
        <v>564.37</v>
      </c>
      <c r="N21" s="4">
        <v>576.89</v>
      </c>
      <c r="O21" s="4">
        <v>516.04999999999995</v>
      </c>
      <c r="P21" s="4">
        <v>504.43</v>
      </c>
      <c r="Q21" s="4">
        <v>457.35</v>
      </c>
      <c r="R21" s="4">
        <v>441.38</v>
      </c>
      <c r="S21" s="4">
        <v>372.71</v>
      </c>
      <c r="T21" s="4">
        <v>380.74</v>
      </c>
      <c r="U21" s="4">
        <v>388.93</v>
      </c>
      <c r="V21" s="4">
        <v>390.14</v>
      </c>
      <c r="W21" s="4">
        <v>398.67</v>
      </c>
      <c r="X21" s="4">
        <v>407.38</v>
      </c>
      <c r="Y21" s="4">
        <v>416.26</v>
      </c>
      <c r="Z21" s="4">
        <v>345.23</v>
      </c>
      <c r="AA21" s="4">
        <v>352.53</v>
      </c>
      <c r="AB21" s="4">
        <v>359.98</v>
      </c>
      <c r="AC21" s="4">
        <v>367.59</v>
      </c>
      <c r="AD21" s="4">
        <v>375.35</v>
      </c>
      <c r="AE21" s="4">
        <v>383.27</v>
      </c>
      <c r="AF21" s="4">
        <v>391.36</v>
      </c>
    </row>
    <row r="22" spans="1:32" x14ac:dyDescent="0.3">
      <c r="A22" t="s">
        <v>240</v>
      </c>
      <c r="B22" s="4">
        <v>-127.25</v>
      </c>
      <c r="C22" s="4">
        <v>-97.32</v>
      </c>
      <c r="D22" s="4">
        <v>-19.920000000000002</v>
      </c>
      <c r="E22" s="4">
        <v>120.78</v>
      </c>
      <c r="F22" s="4">
        <v>117.96</v>
      </c>
      <c r="G22" s="4">
        <v>114.82</v>
      </c>
      <c r="H22" s="4">
        <v>82.28</v>
      </c>
      <c r="I22" s="4">
        <v>62.36</v>
      </c>
      <c r="J22" s="4">
        <v>27.49</v>
      </c>
      <c r="K22" s="4">
        <v>26.06</v>
      </c>
      <c r="L22" s="4">
        <v>24.06</v>
      </c>
      <c r="M22" s="4">
        <v>22.08</v>
      </c>
      <c r="N22" s="4">
        <v>21.04</v>
      </c>
      <c r="O22" s="4">
        <v>20.12</v>
      </c>
      <c r="P22" s="4">
        <v>19.309999999999999</v>
      </c>
      <c r="Q22" s="4">
        <v>18.57</v>
      </c>
      <c r="R22" s="4">
        <v>17.93</v>
      </c>
      <c r="S22" s="4">
        <v>17.36</v>
      </c>
      <c r="T22" s="4">
        <v>16.87</v>
      </c>
      <c r="U22" s="4">
        <v>16.43</v>
      </c>
      <c r="V22" s="4">
        <v>14.72</v>
      </c>
      <c r="W22" s="4">
        <v>0</v>
      </c>
      <c r="X22" s="4">
        <v>0</v>
      </c>
      <c r="Y22" s="4">
        <v>0</v>
      </c>
      <c r="Z22" s="4">
        <v>0</v>
      </c>
      <c r="AA22" s="4">
        <v>0</v>
      </c>
      <c r="AB22" s="4">
        <v>0</v>
      </c>
      <c r="AC22" s="4">
        <v>0</v>
      </c>
      <c r="AD22" s="4">
        <v>0</v>
      </c>
      <c r="AE22" s="4">
        <v>0</v>
      </c>
      <c r="AF22" s="4">
        <v>0</v>
      </c>
    </row>
    <row r="23" spans="1:32" x14ac:dyDescent="0.3">
      <c r="A23" t="s">
        <v>25</v>
      </c>
      <c r="B23" s="4">
        <v>-133.29</v>
      </c>
      <c r="C23" s="4">
        <v>-256.81</v>
      </c>
      <c r="D23" s="4">
        <v>-255.78</v>
      </c>
      <c r="E23" s="4">
        <v>-151.69</v>
      </c>
      <c r="F23" s="4">
        <v>-363.5</v>
      </c>
      <c r="G23" s="4">
        <v>-940.35</v>
      </c>
      <c r="H23" s="4">
        <v>-1093.3399999999999</v>
      </c>
      <c r="I23" s="4">
        <v>-762.59</v>
      </c>
      <c r="J23" s="4">
        <v>-3</v>
      </c>
      <c r="K23" s="4">
        <v>598.49</v>
      </c>
      <c r="L23" s="4">
        <v>681.13</v>
      </c>
      <c r="M23" s="4">
        <v>633.02</v>
      </c>
      <c r="N23" s="4">
        <v>632.33000000000004</v>
      </c>
      <c r="O23" s="4">
        <v>689.52</v>
      </c>
      <c r="P23" s="4">
        <v>612.27</v>
      </c>
      <c r="Q23" s="4">
        <v>465.35</v>
      </c>
      <c r="R23" s="4">
        <v>539.24</v>
      </c>
      <c r="S23" s="4">
        <v>542.5</v>
      </c>
      <c r="T23" s="4">
        <v>553.67999999999995</v>
      </c>
      <c r="U23" s="4">
        <v>546.07000000000005</v>
      </c>
      <c r="V23" s="4">
        <v>467.43</v>
      </c>
      <c r="W23" s="4">
        <v>477.32</v>
      </c>
      <c r="X23" s="4">
        <v>472.2</v>
      </c>
      <c r="Y23" s="4">
        <v>482.18</v>
      </c>
      <c r="Z23" s="4">
        <v>423.69</v>
      </c>
      <c r="AA23" s="4">
        <v>418.81</v>
      </c>
      <c r="AB23" s="4">
        <v>427.57</v>
      </c>
      <c r="AC23" s="4">
        <v>436.5</v>
      </c>
      <c r="AD23" s="4">
        <v>445.61</v>
      </c>
      <c r="AE23" s="4">
        <v>432.54</v>
      </c>
      <c r="AF23" s="4">
        <v>441.56</v>
      </c>
    </row>
    <row r="24" spans="1:32" x14ac:dyDescent="0.3">
      <c r="A24" t="s">
        <v>147</v>
      </c>
      <c r="B24" s="4">
        <v>-516.24</v>
      </c>
      <c r="C24" s="4">
        <v>-290.22000000000003</v>
      </c>
      <c r="D24" s="4">
        <v>10.24</v>
      </c>
      <c r="E24" s="4">
        <v>240.11</v>
      </c>
      <c r="F24" s="4">
        <v>178.48</v>
      </c>
      <c r="G24" s="4">
        <v>382.15</v>
      </c>
      <c r="H24" s="4">
        <v>430.67</v>
      </c>
      <c r="I24" s="4">
        <v>341.4</v>
      </c>
      <c r="J24" s="4">
        <v>330.46</v>
      </c>
      <c r="K24" s="4">
        <v>313.58</v>
      </c>
      <c r="L24" s="4">
        <v>203.01</v>
      </c>
      <c r="M24" s="4">
        <v>177.55</v>
      </c>
      <c r="N24" s="4">
        <v>88.36</v>
      </c>
      <c r="O24" s="4">
        <v>65.14</v>
      </c>
      <c r="P24" s="4">
        <v>49.63</v>
      </c>
      <c r="Q24" s="4">
        <v>1.89</v>
      </c>
      <c r="R24" s="4">
        <v>-1.5</v>
      </c>
      <c r="S24" s="4">
        <v>-12.84</v>
      </c>
      <c r="T24" s="4">
        <v>-37.56</v>
      </c>
      <c r="U24" s="4">
        <v>-47.44</v>
      </c>
      <c r="V24" s="4">
        <v>-4.0599999999999996</v>
      </c>
      <c r="W24" s="4">
        <v>0</v>
      </c>
      <c r="X24" s="4">
        <v>0</v>
      </c>
      <c r="Y24" s="4">
        <v>0</v>
      </c>
      <c r="Z24" s="4">
        <v>0</v>
      </c>
      <c r="AA24" s="4">
        <v>0</v>
      </c>
      <c r="AB24" s="4">
        <v>0</v>
      </c>
      <c r="AC24" s="4">
        <v>0</v>
      </c>
      <c r="AD24" s="4">
        <v>0</v>
      </c>
      <c r="AE24" s="4">
        <v>0</v>
      </c>
      <c r="AF24" s="4">
        <v>0</v>
      </c>
    </row>
    <row r="25" spans="1:32" ht="19.5" thickBot="1" x14ac:dyDescent="0.35"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</row>
    <row r="26" spans="1:32" s="8" customFormat="1" ht="19.5" thickBot="1" x14ac:dyDescent="0.35">
      <c r="A26" s="6" t="s">
        <v>338</v>
      </c>
      <c r="B26" s="7">
        <f>SUM(B2:B24)</f>
        <v>6802.9400000000005</v>
      </c>
      <c r="C26" s="7">
        <f t="shared" ref="B26:AF26" si="0">SUM(C2:C24)</f>
        <v>11227.530000000002</v>
      </c>
      <c r="D26" s="7">
        <f t="shared" si="0"/>
        <v>12632.360000000004</v>
      </c>
      <c r="E26" s="7">
        <f t="shared" si="0"/>
        <v>12772.330000000004</v>
      </c>
      <c r="F26" s="7">
        <f t="shared" si="0"/>
        <v>12544.880000000003</v>
      </c>
      <c r="G26" s="7">
        <f t="shared" si="0"/>
        <v>10992.280000000002</v>
      </c>
      <c r="H26" s="7">
        <f t="shared" si="0"/>
        <v>10026.580000000002</v>
      </c>
      <c r="I26" s="7">
        <f t="shared" si="0"/>
        <v>10445.430000000002</v>
      </c>
      <c r="J26" s="7">
        <f t="shared" si="0"/>
        <v>11409.999999999998</v>
      </c>
      <c r="K26" s="7">
        <f t="shared" si="0"/>
        <v>12557.750000000002</v>
      </c>
      <c r="L26" s="7">
        <f t="shared" si="0"/>
        <v>12819.899999999994</v>
      </c>
      <c r="M26" s="7">
        <f t="shared" si="0"/>
        <v>14080.859999999999</v>
      </c>
      <c r="N26" s="7">
        <f t="shared" si="0"/>
        <v>13897.480000000003</v>
      </c>
      <c r="O26" s="7">
        <f t="shared" si="0"/>
        <v>13018.81</v>
      </c>
      <c r="P26" s="7">
        <f t="shared" si="0"/>
        <v>12032.750000000002</v>
      </c>
      <c r="Q26" s="7">
        <f t="shared" si="0"/>
        <v>11127.429999999998</v>
      </c>
      <c r="R26" s="7">
        <f t="shared" si="0"/>
        <v>8967.69</v>
      </c>
      <c r="S26" s="7">
        <f t="shared" si="0"/>
        <v>7331.6</v>
      </c>
      <c r="T26" s="7">
        <f t="shared" si="0"/>
        <v>7543.0700000000006</v>
      </c>
      <c r="U26" s="7">
        <f t="shared" si="0"/>
        <v>7941.0800000000008</v>
      </c>
      <c r="V26" s="7">
        <f t="shared" si="0"/>
        <v>7603.4700000000012</v>
      </c>
      <c r="W26" s="7">
        <f t="shared" si="0"/>
        <v>7196.4299999999994</v>
      </c>
      <c r="X26" s="7">
        <f t="shared" si="0"/>
        <v>6529.97</v>
      </c>
      <c r="Y26" s="7">
        <f t="shared" si="0"/>
        <v>5967.0100000000011</v>
      </c>
      <c r="Z26" s="7">
        <f t="shared" si="0"/>
        <v>5751.5699999999988</v>
      </c>
      <c r="AA26" s="7">
        <f t="shared" si="0"/>
        <v>5523.84</v>
      </c>
      <c r="AB26" s="7">
        <f t="shared" si="0"/>
        <v>5149.25</v>
      </c>
      <c r="AC26" s="7">
        <f t="shared" si="0"/>
        <v>5238.0599999999986</v>
      </c>
      <c r="AD26" s="7">
        <f t="shared" si="0"/>
        <v>4648.32</v>
      </c>
      <c r="AE26" s="7">
        <f t="shared" si="0"/>
        <v>3945.7899999999995</v>
      </c>
      <c r="AF26" s="7">
        <f t="shared" si="0"/>
        <v>2276.67</v>
      </c>
    </row>
    <row r="27" spans="1:32" x14ac:dyDescent="0.3"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</row>
    <row r="28" spans="1:32" x14ac:dyDescent="0.3">
      <c r="A28" t="s">
        <v>339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</row>
    <row r="29" spans="1:32" x14ac:dyDescent="0.3">
      <c r="A29" t="s">
        <v>340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</row>
    <row r="30" spans="1:32" x14ac:dyDescent="0.3">
      <c r="A30" t="s">
        <v>341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</row>
    <row r="31" spans="1:32" x14ac:dyDescent="0.3"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</row>
    <row r="32" spans="1:32" x14ac:dyDescent="0.3"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</row>
    <row r="33" spans="2:32" x14ac:dyDescent="0.3"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</row>
    <row r="34" spans="2:32" x14ac:dyDescent="0.3"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</row>
    <row r="35" spans="2:32" x14ac:dyDescent="0.3"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</row>
    <row r="36" spans="2:32" x14ac:dyDescent="0.3"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</row>
    <row r="37" spans="2:32" x14ac:dyDescent="0.3"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</row>
    <row r="38" spans="2:32" x14ac:dyDescent="0.3"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</row>
    <row r="39" spans="2:32" x14ac:dyDescent="0.3"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</row>
    <row r="40" spans="2:32" x14ac:dyDescent="0.3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</row>
    <row r="41" spans="2:32" x14ac:dyDescent="0.3"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</row>
    <row r="42" spans="2:32" x14ac:dyDescent="0.3"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</row>
    <row r="43" spans="2:32" x14ac:dyDescent="0.3"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</row>
    <row r="44" spans="2:32" x14ac:dyDescent="0.3"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</row>
    <row r="45" spans="2:32" x14ac:dyDescent="0.3"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</row>
    <row r="46" spans="2:32" x14ac:dyDescent="0.3"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</row>
    <row r="47" spans="2:32" x14ac:dyDescent="0.3"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</row>
    <row r="48" spans="2:32" x14ac:dyDescent="0.3"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</row>
    <row r="49" spans="2:32" x14ac:dyDescent="0.3"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</row>
    <row r="50" spans="2:32" x14ac:dyDescent="0.3"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</row>
    <row r="51" spans="2:32" x14ac:dyDescent="0.3"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</row>
    <row r="52" spans="2:32" x14ac:dyDescent="0.3"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</row>
    <row r="53" spans="2:32" x14ac:dyDescent="0.3"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</row>
    <row r="54" spans="2:32" x14ac:dyDescent="0.3"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</row>
    <row r="55" spans="2:32" x14ac:dyDescent="0.3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</row>
    <row r="56" spans="2:32" x14ac:dyDescent="0.3"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</row>
    <row r="57" spans="2:32" x14ac:dyDescent="0.3"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</row>
    <row r="58" spans="2:32" x14ac:dyDescent="0.3"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1"/>
  <sheetViews>
    <sheetView zoomScale="80" zoomScaleNormal="80" workbookViewId="0">
      <selection activeCell="A2" sqref="A2:A24"/>
    </sheetView>
  </sheetViews>
  <sheetFormatPr defaultRowHeight="18.75" x14ac:dyDescent="0.3"/>
  <cols>
    <col min="1" max="1" width="19.09765625" customWidth="1"/>
    <col min="2" max="32" width="17" customWidth="1"/>
  </cols>
  <sheetData>
    <row r="1" spans="1:32" s="5" customFormat="1" x14ac:dyDescent="0.3">
      <c r="A1" s="5" t="s">
        <v>306</v>
      </c>
      <c r="B1" s="5" t="s">
        <v>307</v>
      </c>
      <c r="C1" s="5" t="s">
        <v>308</v>
      </c>
      <c r="D1" s="5" t="s">
        <v>309</v>
      </c>
      <c r="E1" s="5" t="s">
        <v>310</v>
      </c>
      <c r="F1" s="5" t="s">
        <v>311</v>
      </c>
      <c r="G1" s="5" t="s">
        <v>312</v>
      </c>
      <c r="H1" s="5" t="s">
        <v>313</v>
      </c>
      <c r="I1" s="5" t="s">
        <v>314</v>
      </c>
      <c r="J1" s="5" t="s">
        <v>315</v>
      </c>
      <c r="K1" s="5" t="s">
        <v>316</v>
      </c>
      <c r="L1" s="5" t="s">
        <v>317</v>
      </c>
      <c r="M1" s="5" t="s">
        <v>318</v>
      </c>
      <c r="N1" s="5" t="s">
        <v>319</v>
      </c>
      <c r="O1" s="5" t="s">
        <v>320</v>
      </c>
      <c r="P1" s="5" t="s">
        <v>321</v>
      </c>
      <c r="Q1" s="5" t="s">
        <v>322</v>
      </c>
      <c r="R1" s="5" t="s">
        <v>323</v>
      </c>
      <c r="S1" s="5" t="s">
        <v>324</v>
      </c>
      <c r="T1" s="5" t="s">
        <v>325</v>
      </c>
      <c r="U1" s="5" t="s">
        <v>326</v>
      </c>
      <c r="V1" s="5" t="s">
        <v>327</v>
      </c>
      <c r="W1" s="5" t="s">
        <v>328</v>
      </c>
      <c r="X1" s="5" t="s">
        <v>329</v>
      </c>
      <c r="Y1" s="5" t="s">
        <v>330</v>
      </c>
      <c r="Z1" s="5" t="s">
        <v>331</v>
      </c>
      <c r="AA1" s="5" t="s">
        <v>332</v>
      </c>
      <c r="AB1" s="5" t="s">
        <v>333</v>
      </c>
      <c r="AC1" s="5" t="s">
        <v>334</v>
      </c>
      <c r="AD1" s="5" t="s">
        <v>335</v>
      </c>
      <c r="AE1" s="5" t="s">
        <v>336</v>
      </c>
      <c r="AF1" s="5" t="s">
        <v>337</v>
      </c>
    </row>
    <row r="2" spans="1:32" x14ac:dyDescent="0.3">
      <c r="A2" t="s">
        <v>40</v>
      </c>
      <c r="B2" s="4">
        <v>2534.27</v>
      </c>
      <c r="C2" s="4">
        <v>2406.59</v>
      </c>
      <c r="D2" s="4">
        <v>2322.4499999999998</v>
      </c>
      <c r="E2" s="4">
        <v>3016</v>
      </c>
      <c r="F2" s="4">
        <v>3145.41</v>
      </c>
      <c r="G2" s="4">
        <v>3144.15</v>
      </c>
      <c r="H2" s="4">
        <v>3295.95</v>
      </c>
      <c r="I2" s="4">
        <v>3152.58</v>
      </c>
      <c r="J2" s="4">
        <v>3515.15</v>
      </c>
      <c r="K2" s="4">
        <v>3067.06</v>
      </c>
      <c r="L2" s="4">
        <v>3035.22</v>
      </c>
      <c r="M2" s="4">
        <v>1047.93</v>
      </c>
      <c r="N2" s="4">
        <v>1115.56</v>
      </c>
      <c r="O2" s="4">
        <v>1089.3</v>
      </c>
      <c r="P2" s="4">
        <v>1092.31</v>
      </c>
      <c r="Q2" s="4">
        <v>1097.28</v>
      </c>
      <c r="R2" s="4">
        <v>933.92</v>
      </c>
      <c r="S2" s="4">
        <v>935.34</v>
      </c>
      <c r="T2" s="4">
        <v>928.48</v>
      </c>
      <c r="U2" s="4">
        <v>896.04</v>
      </c>
      <c r="V2" s="4">
        <v>957.77</v>
      </c>
      <c r="W2" s="4">
        <v>596.05999999999995</v>
      </c>
      <c r="X2" s="4">
        <v>611.98</v>
      </c>
      <c r="Y2" s="4">
        <v>585.64</v>
      </c>
      <c r="Z2" s="4">
        <v>145.30000000000001</v>
      </c>
      <c r="AA2" s="4">
        <v>213.29</v>
      </c>
      <c r="AB2" s="4">
        <v>139.82</v>
      </c>
      <c r="AC2" s="4">
        <v>158.65</v>
      </c>
      <c r="AD2" s="4">
        <v>219.65</v>
      </c>
      <c r="AE2" s="4">
        <v>612.53</v>
      </c>
      <c r="AF2" s="4">
        <v>774.36</v>
      </c>
    </row>
    <row r="3" spans="1:32" x14ac:dyDescent="0.3">
      <c r="A3" t="s">
        <v>90</v>
      </c>
      <c r="B3" s="4">
        <v>1770.86</v>
      </c>
      <c r="C3" s="4">
        <v>1981.19</v>
      </c>
      <c r="D3" s="4">
        <v>2109.91</v>
      </c>
      <c r="E3" s="4">
        <v>2103.0700000000002</v>
      </c>
      <c r="F3" s="4">
        <v>2037.5</v>
      </c>
      <c r="G3" s="4">
        <v>2120.17</v>
      </c>
      <c r="H3" s="4">
        <v>2217.1999999999998</v>
      </c>
      <c r="I3" s="4">
        <v>2037.65</v>
      </c>
      <c r="J3" s="4">
        <v>1845.31</v>
      </c>
      <c r="K3" s="4">
        <v>1735.49</v>
      </c>
      <c r="L3" s="4">
        <v>1603.93</v>
      </c>
      <c r="M3" s="4">
        <v>1486.16</v>
      </c>
      <c r="N3" s="4">
        <v>1400.19</v>
      </c>
      <c r="O3" s="4">
        <v>1335.23</v>
      </c>
      <c r="P3" s="4">
        <v>1274.92</v>
      </c>
      <c r="Q3" s="4">
        <v>1213.52</v>
      </c>
      <c r="R3" s="4">
        <v>1128.92</v>
      </c>
      <c r="S3" s="4">
        <v>1078.99</v>
      </c>
      <c r="T3" s="4">
        <v>1041.57</v>
      </c>
      <c r="U3" s="4">
        <v>998.77</v>
      </c>
      <c r="V3" s="4">
        <v>959.02</v>
      </c>
      <c r="W3" s="4">
        <v>898.81</v>
      </c>
      <c r="X3" s="4">
        <v>868.01</v>
      </c>
      <c r="Y3" s="4">
        <v>836.66</v>
      </c>
      <c r="Z3" s="4">
        <v>810.75</v>
      </c>
      <c r="AA3" s="4">
        <v>759.84</v>
      </c>
      <c r="AB3" s="4">
        <v>698.01</v>
      </c>
      <c r="AC3" s="4">
        <v>686.08</v>
      </c>
      <c r="AD3" s="4">
        <v>655.28</v>
      </c>
      <c r="AE3" s="4">
        <v>635.1</v>
      </c>
      <c r="AF3" s="4">
        <v>601.39</v>
      </c>
    </row>
    <row r="4" spans="1:32" x14ac:dyDescent="0.3">
      <c r="A4" t="s">
        <v>55</v>
      </c>
      <c r="B4" s="4">
        <v>797.11</v>
      </c>
      <c r="C4" s="4">
        <v>22.94</v>
      </c>
      <c r="D4" s="4">
        <v>177.08</v>
      </c>
      <c r="E4" s="4">
        <v>294.8</v>
      </c>
      <c r="F4" s="4">
        <v>665.35</v>
      </c>
      <c r="G4" s="4">
        <v>792.26</v>
      </c>
      <c r="H4" s="4">
        <v>539.62</v>
      </c>
      <c r="I4" s="4">
        <v>253.95</v>
      </c>
      <c r="J4" s="4">
        <v>249.17</v>
      </c>
      <c r="K4" s="4">
        <v>197.13</v>
      </c>
      <c r="L4" s="4">
        <v>76.900000000000006</v>
      </c>
      <c r="M4" s="4">
        <v>248.93</v>
      </c>
      <c r="N4" s="4">
        <v>298.54000000000002</v>
      </c>
      <c r="O4" s="4">
        <v>121.67</v>
      </c>
      <c r="P4" s="4">
        <v>19.940000000000001</v>
      </c>
      <c r="Q4" s="4">
        <v>0</v>
      </c>
      <c r="R4" s="4">
        <v>26.78</v>
      </c>
      <c r="S4" s="4">
        <v>0</v>
      </c>
      <c r="T4" s="4">
        <v>0</v>
      </c>
      <c r="U4" s="4">
        <v>27.84</v>
      </c>
      <c r="V4" s="4">
        <v>0</v>
      </c>
      <c r="W4" s="4">
        <v>0</v>
      </c>
      <c r="X4" s="4">
        <v>0</v>
      </c>
      <c r="Y4" s="4">
        <v>61.79</v>
      </c>
      <c r="Z4" s="4">
        <v>7.68</v>
      </c>
      <c r="AA4" s="4">
        <v>0</v>
      </c>
      <c r="AB4" s="4">
        <v>0</v>
      </c>
      <c r="AC4" s="4">
        <v>0</v>
      </c>
      <c r="AD4" s="4">
        <v>0</v>
      </c>
      <c r="AE4" s="4">
        <v>0</v>
      </c>
      <c r="AF4" s="4">
        <v>0</v>
      </c>
    </row>
    <row r="5" spans="1:32" x14ac:dyDescent="0.3">
      <c r="A5" t="s">
        <v>292</v>
      </c>
      <c r="B5" s="4">
        <v>775.11</v>
      </c>
      <c r="C5" s="4">
        <v>596.54999999999995</v>
      </c>
      <c r="D5" s="4">
        <v>586.91999999999996</v>
      </c>
      <c r="E5" s="4">
        <v>477.2</v>
      </c>
      <c r="F5" s="4">
        <v>451.78</v>
      </c>
      <c r="G5" s="4">
        <v>455.26</v>
      </c>
      <c r="H5" s="4">
        <v>486.67</v>
      </c>
      <c r="I5" s="4">
        <v>569.76</v>
      </c>
      <c r="J5" s="4">
        <v>757.95</v>
      </c>
      <c r="K5" s="4">
        <v>730.9</v>
      </c>
      <c r="L5" s="4">
        <v>611.09</v>
      </c>
      <c r="M5" s="4">
        <v>605.07000000000005</v>
      </c>
      <c r="N5" s="4">
        <v>594.36</v>
      </c>
      <c r="O5" s="4">
        <v>593.26</v>
      </c>
      <c r="P5" s="4">
        <v>585.70000000000005</v>
      </c>
      <c r="Q5" s="4">
        <v>578.91999999999996</v>
      </c>
      <c r="R5" s="4">
        <v>568.83000000000004</v>
      </c>
      <c r="S5" s="4">
        <v>557.6</v>
      </c>
      <c r="T5" s="4">
        <v>427.3</v>
      </c>
      <c r="U5" s="4">
        <v>306.70999999999998</v>
      </c>
      <c r="V5" s="4">
        <v>294.94</v>
      </c>
      <c r="W5" s="4">
        <v>284.04000000000002</v>
      </c>
      <c r="X5" s="4">
        <v>273.94</v>
      </c>
      <c r="Y5" s="4">
        <v>263.75</v>
      </c>
      <c r="Z5" s="4">
        <v>254.39</v>
      </c>
      <c r="AA5" s="4">
        <v>245.77</v>
      </c>
      <c r="AB5" s="4">
        <v>223.76</v>
      </c>
      <c r="AC5" s="4">
        <v>179.18</v>
      </c>
      <c r="AD5" s="4">
        <v>129.44</v>
      </c>
      <c r="AE5" s="4">
        <v>110.42</v>
      </c>
      <c r="AF5" s="4">
        <v>2.27</v>
      </c>
    </row>
    <row r="6" spans="1:32" x14ac:dyDescent="0.3">
      <c r="A6" t="s">
        <v>305</v>
      </c>
      <c r="B6" s="4">
        <v>548.4</v>
      </c>
      <c r="C6" s="4">
        <v>355.87</v>
      </c>
      <c r="D6" s="4">
        <v>239.71</v>
      </c>
      <c r="E6" s="4">
        <v>251.47</v>
      </c>
      <c r="F6" s="4">
        <v>243.16</v>
      </c>
      <c r="G6" s="4">
        <v>234.77</v>
      </c>
      <c r="H6" s="4">
        <v>239.47</v>
      </c>
      <c r="I6" s="4">
        <v>244.26</v>
      </c>
      <c r="J6" s="4">
        <v>221.02</v>
      </c>
      <c r="K6" s="4">
        <v>178</v>
      </c>
      <c r="L6" s="4">
        <v>87.86</v>
      </c>
      <c r="M6" s="4">
        <v>48.5</v>
      </c>
      <c r="N6" s="4">
        <v>45.26</v>
      </c>
      <c r="O6" s="4">
        <v>42.37</v>
      </c>
      <c r="P6" s="4">
        <v>82.01</v>
      </c>
      <c r="Q6" s="4">
        <v>79.83</v>
      </c>
      <c r="R6" s="4">
        <v>74.81</v>
      </c>
      <c r="S6" s="4">
        <v>27.51</v>
      </c>
      <c r="T6" s="4">
        <v>24.01</v>
      </c>
      <c r="U6" s="4">
        <v>226.16</v>
      </c>
      <c r="V6" s="4">
        <v>194.1</v>
      </c>
      <c r="W6" s="4">
        <v>158.65</v>
      </c>
      <c r="X6" s="4">
        <v>136.33000000000001</v>
      </c>
      <c r="Y6" s="4">
        <v>111.06</v>
      </c>
      <c r="Z6" s="4">
        <v>0</v>
      </c>
      <c r="AA6" s="4">
        <v>0</v>
      </c>
      <c r="AB6" s="4">
        <v>0</v>
      </c>
      <c r="AC6" s="4">
        <v>0</v>
      </c>
      <c r="AD6" s="4">
        <v>0</v>
      </c>
      <c r="AE6" s="4">
        <v>0</v>
      </c>
      <c r="AF6" s="4">
        <v>0</v>
      </c>
    </row>
    <row r="7" spans="1:32" x14ac:dyDescent="0.3">
      <c r="A7" t="s">
        <v>147</v>
      </c>
      <c r="B7" s="4">
        <v>475.75</v>
      </c>
      <c r="C7" s="4">
        <v>358.29</v>
      </c>
      <c r="D7" s="4">
        <v>198.02</v>
      </c>
      <c r="E7" s="4">
        <v>54.08</v>
      </c>
      <c r="F7" s="4">
        <v>186.59</v>
      </c>
      <c r="G7" s="4">
        <v>93.74</v>
      </c>
      <c r="H7" s="4">
        <v>15.01</v>
      </c>
      <c r="I7" s="4">
        <v>72.739999999999995</v>
      </c>
      <c r="J7" s="4">
        <v>38.68</v>
      </c>
      <c r="K7" s="4">
        <v>5.59</v>
      </c>
      <c r="L7" s="4">
        <v>46.77</v>
      </c>
      <c r="M7" s="4">
        <v>8.2899999999999991</v>
      </c>
      <c r="N7" s="4">
        <v>39.25</v>
      </c>
      <c r="O7" s="4">
        <v>18.95</v>
      </c>
      <c r="P7" s="4">
        <v>4.4000000000000004</v>
      </c>
      <c r="Q7" s="4">
        <v>26.38</v>
      </c>
      <c r="R7" s="4">
        <v>14.73</v>
      </c>
      <c r="S7" s="4">
        <v>12.42</v>
      </c>
      <c r="T7" s="4">
        <v>32.42</v>
      </c>
      <c r="U7" s="4">
        <v>47.44</v>
      </c>
      <c r="V7" s="4">
        <v>4.0599999999999996</v>
      </c>
      <c r="W7" s="4">
        <v>0</v>
      </c>
      <c r="X7" s="4">
        <v>0</v>
      </c>
      <c r="Y7" s="4">
        <v>0</v>
      </c>
      <c r="Z7" s="4">
        <v>0</v>
      </c>
      <c r="AA7" s="4">
        <v>0</v>
      </c>
      <c r="AB7" s="4">
        <v>0</v>
      </c>
      <c r="AC7" s="4">
        <v>0</v>
      </c>
      <c r="AD7" s="4">
        <v>0</v>
      </c>
      <c r="AE7" s="4">
        <v>0</v>
      </c>
      <c r="AF7" s="4">
        <v>0</v>
      </c>
    </row>
    <row r="8" spans="1:32" x14ac:dyDescent="0.3">
      <c r="A8" t="s">
        <v>87</v>
      </c>
      <c r="B8" s="4">
        <v>399.44</v>
      </c>
      <c r="C8" s="4">
        <v>381.78</v>
      </c>
      <c r="D8" s="4">
        <v>401.61</v>
      </c>
      <c r="E8" s="4">
        <v>446.13</v>
      </c>
      <c r="F8" s="4">
        <v>453.51</v>
      </c>
      <c r="G8" s="4">
        <v>465.73</v>
      </c>
      <c r="H8" s="4">
        <v>469.84</v>
      </c>
      <c r="I8" s="4">
        <v>475.35</v>
      </c>
      <c r="J8" s="4">
        <v>462.82</v>
      </c>
      <c r="K8" s="4">
        <v>460.75</v>
      </c>
      <c r="L8" s="4">
        <v>466.73</v>
      </c>
      <c r="M8" s="4">
        <v>464.03</v>
      </c>
      <c r="N8" s="4">
        <v>479.8</v>
      </c>
      <c r="O8" s="4">
        <v>470.61</v>
      </c>
      <c r="P8" s="4">
        <v>473.42</v>
      </c>
      <c r="Q8" s="4">
        <v>477.87</v>
      </c>
      <c r="R8" s="4">
        <v>482.96</v>
      </c>
      <c r="S8" s="4">
        <v>492.45</v>
      </c>
      <c r="T8" s="4">
        <v>491.74</v>
      </c>
      <c r="U8" s="4">
        <v>483.49</v>
      </c>
      <c r="V8" s="4">
        <v>459.15</v>
      </c>
      <c r="W8" s="4">
        <v>436.43</v>
      </c>
      <c r="X8" s="4">
        <v>415.44</v>
      </c>
      <c r="Y8" s="4">
        <v>418.64</v>
      </c>
      <c r="Z8" s="4">
        <v>394.56</v>
      </c>
      <c r="AA8" s="4">
        <v>370.9</v>
      </c>
      <c r="AB8" s="4">
        <v>345.4</v>
      </c>
      <c r="AC8" s="4">
        <v>317.39999999999998</v>
      </c>
      <c r="AD8" s="4">
        <v>307.37</v>
      </c>
      <c r="AE8" s="4">
        <v>307.76</v>
      </c>
      <c r="AF8" s="4">
        <v>309.35000000000002</v>
      </c>
    </row>
    <row r="9" spans="1:32" x14ac:dyDescent="0.3">
      <c r="A9" t="s">
        <v>45</v>
      </c>
      <c r="B9" s="4">
        <v>392.94</v>
      </c>
      <c r="C9" s="4">
        <v>414.17</v>
      </c>
      <c r="D9" s="4">
        <v>461.62</v>
      </c>
      <c r="E9" s="4">
        <v>708.11</v>
      </c>
      <c r="F9" s="4">
        <v>679.89</v>
      </c>
      <c r="G9" s="4">
        <v>691.54</v>
      </c>
      <c r="H9" s="4">
        <v>613.08000000000004</v>
      </c>
      <c r="I9" s="4">
        <v>656.39</v>
      </c>
      <c r="J9" s="4">
        <v>613.23</v>
      </c>
      <c r="K9" s="4">
        <v>619.16</v>
      </c>
      <c r="L9" s="4">
        <v>629.04999999999995</v>
      </c>
      <c r="M9" s="4">
        <v>572.28</v>
      </c>
      <c r="N9" s="4">
        <v>571.08000000000004</v>
      </c>
      <c r="O9" s="4">
        <v>581.45000000000005</v>
      </c>
      <c r="P9" s="4">
        <v>512.04</v>
      </c>
      <c r="Q9" s="4">
        <v>504.39</v>
      </c>
      <c r="R9" s="4">
        <v>445.26</v>
      </c>
      <c r="S9" s="4">
        <v>495.55</v>
      </c>
      <c r="T9" s="4">
        <v>377.47</v>
      </c>
      <c r="U9" s="4">
        <v>389.77</v>
      </c>
      <c r="V9" s="4">
        <v>424.22</v>
      </c>
      <c r="W9" s="4">
        <v>511.71</v>
      </c>
      <c r="X9" s="4">
        <v>407.89</v>
      </c>
      <c r="Y9" s="4">
        <v>415.98</v>
      </c>
      <c r="Z9" s="4">
        <v>505.36</v>
      </c>
      <c r="AA9" s="4">
        <v>514.37</v>
      </c>
      <c r="AB9" s="4">
        <v>434.56</v>
      </c>
      <c r="AC9" s="4">
        <v>211.03</v>
      </c>
      <c r="AD9" s="4">
        <v>209.23</v>
      </c>
      <c r="AE9" s="4">
        <v>213.39</v>
      </c>
      <c r="AF9" s="4">
        <v>1488.87</v>
      </c>
    </row>
    <row r="10" spans="1:32" x14ac:dyDescent="0.3">
      <c r="A10" t="s">
        <v>49</v>
      </c>
      <c r="B10" s="4">
        <v>388.15</v>
      </c>
      <c r="C10" s="4">
        <v>231.99</v>
      </c>
      <c r="D10" s="4">
        <v>254.47</v>
      </c>
      <c r="E10" s="4">
        <v>632.29</v>
      </c>
      <c r="F10" s="4">
        <v>1000.72</v>
      </c>
      <c r="G10" s="4">
        <v>841.7</v>
      </c>
      <c r="H10" s="4">
        <v>614</v>
      </c>
      <c r="I10" s="4">
        <v>355.82</v>
      </c>
      <c r="J10" s="4">
        <v>183.79</v>
      </c>
      <c r="K10" s="4">
        <v>79.95</v>
      </c>
      <c r="L10" s="4">
        <v>8.64</v>
      </c>
      <c r="M10" s="4">
        <v>35.409999999999997</v>
      </c>
      <c r="N10" s="4">
        <v>22.76</v>
      </c>
      <c r="O10" s="4">
        <v>14.83</v>
      </c>
      <c r="P10" s="4">
        <v>50.97</v>
      </c>
      <c r="Q10" s="4">
        <v>111.81</v>
      </c>
      <c r="R10" s="4">
        <v>69.95</v>
      </c>
      <c r="S10" s="4">
        <v>161.47999999999999</v>
      </c>
      <c r="T10" s="4">
        <v>78.87</v>
      </c>
      <c r="U10" s="4">
        <v>53.2</v>
      </c>
      <c r="V10" s="4">
        <v>63.74</v>
      </c>
      <c r="W10" s="4">
        <v>89.04</v>
      </c>
      <c r="X10" s="4">
        <v>82.32</v>
      </c>
      <c r="Y10" s="4">
        <v>34.94</v>
      </c>
      <c r="Z10" s="4">
        <v>73.34</v>
      </c>
      <c r="AA10" s="4">
        <v>65.739999999999995</v>
      </c>
      <c r="AB10" s="4">
        <v>244.63</v>
      </c>
      <c r="AC10" s="4">
        <v>53.66</v>
      </c>
      <c r="AD10" s="4">
        <v>72.16</v>
      </c>
      <c r="AE10" s="4">
        <v>39.549999999999997</v>
      </c>
      <c r="AF10" s="4">
        <v>0</v>
      </c>
    </row>
    <row r="11" spans="1:32" x14ac:dyDescent="0.3">
      <c r="A11" t="s">
        <v>34</v>
      </c>
      <c r="B11" s="4">
        <v>349.61</v>
      </c>
      <c r="C11" s="4">
        <v>447.19</v>
      </c>
      <c r="D11" s="4">
        <v>365.23</v>
      </c>
      <c r="E11" s="4">
        <v>217.35</v>
      </c>
      <c r="F11" s="4">
        <v>383.74</v>
      </c>
      <c r="G11" s="4">
        <v>789.29</v>
      </c>
      <c r="H11" s="4">
        <v>916.8</v>
      </c>
      <c r="I11" s="4">
        <v>803.33</v>
      </c>
      <c r="J11" s="4">
        <v>841.91</v>
      </c>
      <c r="K11" s="4">
        <v>449.02</v>
      </c>
      <c r="L11" s="4">
        <v>642.9</v>
      </c>
      <c r="M11" s="4">
        <v>478.98</v>
      </c>
      <c r="N11" s="4">
        <v>297.23</v>
      </c>
      <c r="O11" s="4">
        <v>329.86</v>
      </c>
      <c r="P11" s="4">
        <v>337.25</v>
      </c>
      <c r="Q11" s="4">
        <v>128.13</v>
      </c>
      <c r="R11" s="4">
        <v>442.94</v>
      </c>
      <c r="S11" s="4">
        <v>988.4</v>
      </c>
      <c r="T11" s="4">
        <v>483.23</v>
      </c>
      <c r="U11" s="4">
        <v>555.63</v>
      </c>
      <c r="V11" s="4">
        <v>362.5</v>
      </c>
      <c r="W11" s="4">
        <v>317.18</v>
      </c>
      <c r="X11" s="4">
        <v>428.53</v>
      </c>
      <c r="Y11" s="4">
        <v>207.31</v>
      </c>
      <c r="Z11" s="4">
        <v>139.34</v>
      </c>
      <c r="AA11" s="4">
        <v>171.2</v>
      </c>
      <c r="AB11" s="4">
        <v>125.82</v>
      </c>
      <c r="AC11" s="4">
        <v>86.87</v>
      </c>
      <c r="AD11" s="4">
        <v>83.77</v>
      </c>
      <c r="AE11" s="4">
        <v>37.979999999999997</v>
      </c>
      <c r="AF11" s="4">
        <v>36.450000000000003</v>
      </c>
    </row>
    <row r="12" spans="1:32" x14ac:dyDescent="0.3">
      <c r="A12" t="s">
        <v>31</v>
      </c>
      <c r="B12" s="4">
        <v>329.34</v>
      </c>
      <c r="C12" s="4">
        <v>452.55</v>
      </c>
      <c r="D12" s="4">
        <v>901.39</v>
      </c>
      <c r="E12" s="4">
        <v>1252.94</v>
      </c>
      <c r="F12" s="4">
        <v>716.51</v>
      </c>
      <c r="G12" s="4">
        <v>309.98</v>
      </c>
      <c r="H12" s="4">
        <v>252.92</v>
      </c>
      <c r="I12" s="4">
        <v>243.13</v>
      </c>
      <c r="J12" s="4">
        <v>359.1</v>
      </c>
      <c r="K12" s="4">
        <v>435.46</v>
      </c>
      <c r="L12" s="4">
        <v>270.97000000000003</v>
      </c>
      <c r="M12" s="4">
        <v>71.44</v>
      </c>
      <c r="N12" s="4">
        <v>51.93</v>
      </c>
      <c r="O12" s="4">
        <v>26.6</v>
      </c>
      <c r="P12" s="4">
        <v>19.920000000000002</v>
      </c>
      <c r="Q12" s="4">
        <v>15.61</v>
      </c>
      <c r="R12" s="4">
        <v>12.24</v>
      </c>
      <c r="S12" s="4">
        <v>9.6</v>
      </c>
      <c r="T12" s="4">
        <v>75.02</v>
      </c>
      <c r="U12" s="4">
        <v>57.2</v>
      </c>
      <c r="V12" s="4">
        <v>38.61</v>
      </c>
      <c r="W12" s="4">
        <v>24.93</v>
      </c>
      <c r="X12" s="4">
        <v>12.83</v>
      </c>
      <c r="Y12" s="4">
        <v>0</v>
      </c>
      <c r="Z12" s="4">
        <v>0</v>
      </c>
      <c r="AA12" s="4">
        <v>0</v>
      </c>
      <c r="AB12" s="4">
        <v>0</v>
      </c>
      <c r="AC12" s="4">
        <v>0</v>
      </c>
      <c r="AD12" s="4">
        <v>0</v>
      </c>
      <c r="AE12" s="4">
        <v>0</v>
      </c>
      <c r="AF12" s="4">
        <v>0</v>
      </c>
    </row>
    <row r="13" spans="1:32" x14ac:dyDescent="0.3">
      <c r="A13" t="s">
        <v>109</v>
      </c>
      <c r="B13" s="4">
        <v>207.18</v>
      </c>
      <c r="C13" s="4">
        <v>162.79</v>
      </c>
      <c r="D13" s="4">
        <v>163.82</v>
      </c>
      <c r="E13" s="4">
        <v>208.94</v>
      </c>
      <c r="F13" s="4">
        <v>209.56</v>
      </c>
      <c r="G13" s="4">
        <v>198.24</v>
      </c>
      <c r="H13" s="4">
        <v>202.21</v>
      </c>
      <c r="I13" s="4">
        <v>185.79</v>
      </c>
      <c r="J13" s="4">
        <v>189.5</v>
      </c>
      <c r="K13" s="4">
        <v>201.09</v>
      </c>
      <c r="L13" s="4">
        <v>175.45</v>
      </c>
      <c r="M13" s="4">
        <v>178.96</v>
      </c>
      <c r="N13" s="4">
        <v>182.54</v>
      </c>
      <c r="O13" s="4">
        <v>163.13999999999999</v>
      </c>
      <c r="P13" s="4">
        <v>157.04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  <c r="Z13" s="4">
        <v>0</v>
      </c>
      <c r="AA13" s="4">
        <v>0</v>
      </c>
      <c r="AB13" s="4">
        <v>0</v>
      </c>
      <c r="AC13" s="4">
        <v>0</v>
      </c>
      <c r="AD13" s="4">
        <v>0</v>
      </c>
      <c r="AE13" s="4">
        <v>0</v>
      </c>
      <c r="AF13" s="4">
        <v>0</v>
      </c>
    </row>
    <row r="14" spans="1:32" x14ac:dyDescent="0.3">
      <c r="A14" t="s">
        <v>101</v>
      </c>
      <c r="B14" s="4">
        <v>197.74</v>
      </c>
      <c r="C14" s="4">
        <v>193.84</v>
      </c>
      <c r="D14" s="4">
        <v>336.63</v>
      </c>
      <c r="E14" s="4">
        <v>233.33</v>
      </c>
      <c r="F14" s="4">
        <v>276.94</v>
      </c>
      <c r="G14" s="4">
        <v>154.96</v>
      </c>
      <c r="H14" s="4">
        <v>24.04</v>
      </c>
      <c r="I14" s="4">
        <v>24.52</v>
      </c>
      <c r="J14" s="4">
        <v>25.01</v>
      </c>
      <c r="K14" s="4">
        <v>17.149999999999999</v>
      </c>
      <c r="L14" s="4">
        <v>17.489999999999998</v>
      </c>
      <c r="M14" s="4">
        <v>8.6999999999999993</v>
      </c>
      <c r="N14" s="4">
        <v>8.8800000000000008</v>
      </c>
      <c r="O14" s="4">
        <v>9.06</v>
      </c>
      <c r="P14" s="4">
        <v>9.24</v>
      </c>
      <c r="Q14" s="4">
        <v>9.42</v>
      </c>
      <c r="R14" s="4">
        <v>9.61</v>
      </c>
      <c r="S14" s="4">
        <v>882.15</v>
      </c>
      <c r="T14" s="4">
        <v>889.8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  <c r="Z14" s="4">
        <v>0</v>
      </c>
      <c r="AA14" s="4">
        <v>0</v>
      </c>
      <c r="AB14" s="4">
        <v>0</v>
      </c>
      <c r="AC14" s="4">
        <v>0</v>
      </c>
      <c r="AD14" s="4">
        <v>0</v>
      </c>
      <c r="AE14" s="4">
        <v>0</v>
      </c>
      <c r="AF14" s="4">
        <v>0</v>
      </c>
    </row>
    <row r="15" spans="1:32" x14ac:dyDescent="0.3">
      <c r="A15" t="s">
        <v>240</v>
      </c>
      <c r="B15" s="4">
        <v>135.53</v>
      </c>
      <c r="C15" s="4">
        <v>169.9</v>
      </c>
      <c r="D15" s="4">
        <v>134.36000000000001</v>
      </c>
      <c r="E15" s="4">
        <v>18.72</v>
      </c>
      <c r="F15" s="4">
        <v>11.31</v>
      </c>
      <c r="G15" s="4">
        <v>8.9499999999999993</v>
      </c>
      <c r="H15" s="4">
        <v>8.7200000000000006</v>
      </c>
      <c r="I15" s="4">
        <v>8.52</v>
      </c>
      <c r="J15" s="4">
        <v>8.36</v>
      </c>
      <c r="K15" s="4">
        <v>8.2200000000000006</v>
      </c>
      <c r="L15" s="4">
        <v>8.11</v>
      </c>
      <c r="M15" s="4">
        <v>8.0299999999999994</v>
      </c>
      <c r="N15" s="4">
        <v>7.97</v>
      </c>
      <c r="O15" s="4">
        <v>7.92</v>
      </c>
      <c r="P15" s="4">
        <v>7.9</v>
      </c>
      <c r="Q15" s="4">
        <v>7.89</v>
      </c>
      <c r="R15" s="4">
        <v>7.89</v>
      </c>
      <c r="S15" s="4">
        <v>7.91</v>
      </c>
      <c r="T15" s="4">
        <v>7.94</v>
      </c>
      <c r="U15" s="4">
        <v>7.98</v>
      </c>
      <c r="V15" s="4">
        <v>7.67</v>
      </c>
      <c r="W15" s="4">
        <v>0</v>
      </c>
      <c r="X15" s="4">
        <v>0</v>
      </c>
      <c r="Y15" s="4">
        <v>0</v>
      </c>
      <c r="Z15" s="4">
        <v>0</v>
      </c>
      <c r="AA15" s="4">
        <v>0</v>
      </c>
      <c r="AB15" s="4">
        <v>0</v>
      </c>
      <c r="AC15" s="4">
        <v>0</v>
      </c>
      <c r="AD15" s="4">
        <v>0</v>
      </c>
      <c r="AE15" s="4">
        <v>0</v>
      </c>
      <c r="AF15" s="4">
        <v>0</v>
      </c>
    </row>
    <row r="16" spans="1:32" x14ac:dyDescent="0.3">
      <c r="A16" t="s">
        <v>25</v>
      </c>
      <c r="B16" s="4">
        <v>133.29</v>
      </c>
      <c r="C16" s="4">
        <v>256.81</v>
      </c>
      <c r="D16" s="4">
        <v>255.78</v>
      </c>
      <c r="E16" s="4">
        <v>226.32</v>
      </c>
      <c r="F16" s="4">
        <v>438.6</v>
      </c>
      <c r="G16" s="4">
        <v>1013.14</v>
      </c>
      <c r="H16" s="4">
        <v>1173.83</v>
      </c>
      <c r="I16" s="4">
        <v>918.31</v>
      </c>
      <c r="J16" s="4">
        <v>437.28</v>
      </c>
      <c r="K16" s="4">
        <v>60.18</v>
      </c>
      <c r="L16" s="4">
        <v>0</v>
      </c>
      <c r="M16" s="4">
        <v>62.61</v>
      </c>
      <c r="N16" s="4">
        <v>78.099999999999994</v>
      </c>
      <c r="O16" s="4">
        <v>14.54</v>
      </c>
      <c r="P16" s="4">
        <v>14.85</v>
      </c>
      <c r="Q16" s="4">
        <v>82.94</v>
      </c>
      <c r="R16" s="4">
        <v>15.49</v>
      </c>
      <c r="S16" s="4">
        <v>15.82</v>
      </c>
      <c r="T16" s="4">
        <v>16.16</v>
      </c>
      <c r="U16" s="4">
        <v>29.49</v>
      </c>
      <c r="V16" s="4">
        <v>30.12</v>
      </c>
      <c r="W16" s="4">
        <v>30.77</v>
      </c>
      <c r="X16" s="4">
        <v>31.42</v>
      </c>
      <c r="Y16" s="4">
        <v>32.1</v>
      </c>
      <c r="Z16" s="4">
        <v>14.43</v>
      </c>
      <c r="AA16" s="4">
        <v>14.74</v>
      </c>
      <c r="AB16" s="4">
        <v>15.05</v>
      </c>
      <c r="AC16" s="4">
        <v>15.38</v>
      </c>
      <c r="AD16" s="4">
        <v>15.71</v>
      </c>
      <c r="AE16" s="4">
        <v>16.04</v>
      </c>
      <c r="AF16" s="4">
        <v>16.39</v>
      </c>
    </row>
    <row r="17" spans="1:32" x14ac:dyDescent="0.3">
      <c r="A17" t="s">
        <v>269</v>
      </c>
      <c r="B17" s="4">
        <v>120.66</v>
      </c>
      <c r="C17" s="4">
        <v>207.17</v>
      </c>
      <c r="D17" s="4">
        <v>41.84</v>
      </c>
      <c r="E17" s="4">
        <v>0</v>
      </c>
      <c r="F17" s="4">
        <v>93.95</v>
      </c>
      <c r="G17" s="4">
        <v>188.5</v>
      </c>
      <c r="H17" s="4">
        <v>304.13</v>
      </c>
      <c r="I17" s="4">
        <v>384.73</v>
      </c>
      <c r="J17" s="4">
        <v>245.05</v>
      </c>
      <c r="K17" s="4">
        <v>216.3</v>
      </c>
      <c r="L17" s="4">
        <v>120.12</v>
      </c>
      <c r="M17" s="4">
        <v>0</v>
      </c>
      <c r="N17" s="4">
        <v>0</v>
      </c>
      <c r="O17" s="4">
        <v>93.65</v>
      </c>
      <c r="P17" s="4">
        <v>0</v>
      </c>
      <c r="Q17" s="4">
        <v>405.98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</row>
    <row r="18" spans="1:32" x14ac:dyDescent="0.3">
      <c r="A18" t="s">
        <v>29</v>
      </c>
      <c r="B18" s="4">
        <v>119.99</v>
      </c>
      <c r="C18" s="4">
        <v>231.19</v>
      </c>
      <c r="D18" s="4">
        <v>230.26</v>
      </c>
      <c r="E18" s="4">
        <v>213.44</v>
      </c>
      <c r="F18" s="4">
        <v>406.42</v>
      </c>
      <c r="G18" s="4">
        <v>923.63</v>
      </c>
      <c r="H18" s="4">
        <v>1068.29</v>
      </c>
      <c r="I18" s="4">
        <v>846.36</v>
      </c>
      <c r="J18" s="4">
        <v>405.82</v>
      </c>
      <c r="K18" s="4">
        <v>75.5</v>
      </c>
      <c r="L18" s="4">
        <v>21.32</v>
      </c>
      <c r="M18" s="4">
        <v>77.680000000000007</v>
      </c>
      <c r="N18" s="4">
        <v>78.81</v>
      </c>
      <c r="O18" s="4">
        <v>21.32</v>
      </c>
      <c r="P18" s="4">
        <v>21.32</v>
      </c>
      <c r="Q18" s="4">
        <v>82.33</v>
      </c>
      <c r="R18" s="4">
        <v>21.32</v>
      </c>
      <c r="S18" s="4">
        <v>21.32</v>
      </c>
      <c r="T18" s="4">
        <v>21.32</v>
      </c>
      <c r="U18" s="4">
        <v>21.32</v>
      </c>
      <c r="V18" s="4">
        <v>21.32</v>
      </c>
      <c r="W18" s="4">
        <v>21.32</v>
      </c>
      <c r="X18" s="4">
        <v>21.32</v>
      </c>
      <c r="Y18" s="4">
        <v>21.32</v>
      </c>
      <c r="Z18" s="4">
        <v>9.75</v>
      </c>
      <c r="AA18" s="4">
        <v>9.75</v>
      </c>
      <c r="AB18" s="4">
        <v>9.75</v>
      </c>
      <c r="AC18" s="4">
        <v>9.75</v>
      </c>
      <c r="AD18" s="4">
        <v>9.75</v>
      </c>
      <c r="AE18" s="4">
        <v>9.75</v>
      </c>
      <c r="AF18" s="4">
        <v>9.75</v>
      </c>
    </row>
    <row r="19" spans="1:32" x14ac:dyDescent="0.3">
      <c r="A19" t="s">
        <v>202</v>
      </c>
      <c r="B19" s="4">
        <v>96.9</v>
      </c>
      <c r="C19" s="4">
        <v>0</v>
      </c>
      <c r="D19" s="4">
        <v>50.86</v>
      </c>
      <c r="E19" s="4">
        <v>47.16</v>
      </c>
      <c r="F19" s="4">
        <v>14.94</v>
      </c>
      <c r="G19" s="4">
        <v>9.06</v>
      </c>
      <c r="H19" s="4">
        <v>3.15</v>
      </c>
      <c r="I19" s="4">
        <v>2.7</v>
      </c>
      <c r="J19" s="4">
        <v>2.74</v>
      </c>
      <c r="K19" s="4">
        <v>2.69</v>
      </c>
      <c r="L19" s="4">
        <v>1.35</v>
      </c>
      <c r="M19" s="4">
        <v>0.43</v>
      </c>
      <c r="N19" s="4">
        <v>0.37</v>
      </c>
      <c r="O19" s="4">
        <v>0.36</v>
      </c>
      <c r="P19" s="4">
        <v>0.3</v>
      </c>
      <c r="Q19" s="4">
        <v>0.28999999999999998</v>
      </c>
      <c r="R19" s="4">
        <v>0.24</v>
      </c>
      <c r="S19" s="4">
        <v>0.23</v>
      </c>
      <c r="T19" s="4">
        <v>0.18</v>
      </c>
      <c r="U19" s="4">
        <v>0.16</v>
      </c>
      <c r="V19" s="4">
        <v>0.05</v>
      </c>
      <c r="W19" s="4">
        <v>0.03</v>
      </c>
      <c r="X19" s="4">
        <v>0.01</v>
      </c>
      <c r="Y19" s="4">
        <v>0</v>
      </c>
      <c r="Z19" s="4">
        <v>0</v>
      </c>
      <c r="AA19" s="4">
        <v>0</v>
      </c>
      <c r="AB19" s="4">
        <v>0</v>
      </c>
      <c r="AC19" s="4">
        <v>0</v>
      </c>
      <c r="AD19" s="4">
        <v>0</v>
      </c>
      <c r="AE19" s="4">
        <v>0</v>
      </c>
      <c r="AF19" s="4">
        <v>0</v>
      </c>
    </row>
    <row r="20" spans="1:32" x14ac:dyDescent="0.3">
      <c r="A20" t="s">
        <v>20</v>
      </c>
      <c r="B20" s="4">
        <v>57.79</v>
      </c>
      <c r="C20" s="4">
        <v>164.76</v>
      </c>
      <c r="D20" s="4">
        <v>301.35000000000002</v>
      </c>
      <c r="E20" s="4">
        <v>87.33</v>
      </c>
      <c r="F20" s="4">
        <v>313.2</v>
      </c>
      <c r="G20" s="4">
        <v>579.41999999999996</v>
      </c>
      <c r="H20" s="4">
        <v>913.31</v>
      </c>
      <c r="I20" s="4">
        <v>883.4</v>
      </c>
      <c r="J20" s="4">
        <v>686.46</v>
      </c>
      <c r="K20" s="4">
        <v>586.04</v>
      </c>
      <c r="L20" s="4">
        <v>176.15</v>
      </c>
      <c r="M20" s="4">
        <v>162.88</v>
      </c>
      <c r="N20" s="4">
        <v>30.01</v>
      </c>
      <c r="O20" s="4">
        <v>127.32</v>
      </c>
      <c r="P20" s="4">
        <v>356.22</v>
      </c>
      <c r="Q20" s="4">
        <v>194.54</v>
      </c>
      <c r="R20" s="4">
        <v>666.85</v>
      </c>
      <c r="S20" s="4">
        <v>169.38</v>
      </c>
      <c r="T20" s="4">
        <v>205.5</v>
      </c>
      <c r="U20" s="4">
        <v>185.81</v>
      </c>
      <c r="V20" s="4">
        <v>5.15</v>
      </c>
      <c r="W20" s="4">
        <v>44.15</v>
      </c>
      <c r="X20" s="4">
        <v>31.13</v>
      </c>
      <c r="Y20" s="4">
        <v>32.79</v>
      </c>
      <c r="Z20" s="4">
        <v>18.98</v>
      </c>
      <c r="AA20" s="4">
        <v>34.119999999999997</v>
      </c>
      <c r="AB20" s="4">
        <v>30.79</v>
      </c>
      <c r="AC20" s="4">
        <v>40.85</v>
      </c>
      <c r="AD20" s="4">
        <v>3.02</v>
      </c>
      <c r="AE20" s="4">
        <v>21.54</v>
      </c>
      <c r="AF20" s="4">
        <v>18.23</v>
      </c>
    </row>
    <row r="21" spans="1:32" x14ac:dyDescent="0.3">
      <c r="A21" t="s">
        <v>15</v>
      </c>
      <c r="B21" s="4">
        <v>18.96</v>
      </c>
      <c r="C21" s="4">
        <v>32.76</v>
      </c>
      <c r="D21" s="4">
        <v>41.58</v>
      </c>
      <c r="E21" s="4">
        <v>20.21</v>
      </c>
      <c r="F21" s="4">
        <v>124.6</v>
      </c>
      <c r="G21" s="4">
        <v>150.57</v>
      </c>
      <c r="H21" s="4">
        <v>89.72</v>
      </c>
      <c r="I21" s="4">
        <v>171.05</v>
      </c>
      <c r="J21" s="4">
        <v>309.31</v>
      </c>
      <c r="K21" s="4">
        <v>497.04</v>
      </c>
      <c r="L21" s="4">
        <v>797.44</v>
      </c>
      <c r="M21" s="4">
        <v>480.2</v>
      </c>
      <c r="N21" s="4">
        <v>104.64</v>
      </c>
      <c r="O21" s="4">
        <v>90.86</v>
      </c>
      <c r="P21" s="4">
        <v>184.26</v>
      </c>
      <c r="Q21" s="4">
        <v>200.29</v>
      </c>
      <c r="R21" s="4">
        <v>414.22</v>
      </c>
      <c r="S21" s="4">
        <v>450.05</v>
      </c>
      <c r="T21" s="4">
        <v>147.72</v>
      </c>
      <c r="U21" s="4">
        <v>109.32</v>
      </c>
      <c r="V21" s="4">
        <v>121.86</v>
      </c>
      <c r="W21" s="4">
        <v>178.74</v>
      </c>
      <c r="X21" s="4">
        <v>399.25</v>
      </c>
      <c r="Y21" s="4">
        <v>485.63</v>
      </c>
      <c r="Z21" s="4">
        <v>327.2</v>
      </c>
      <c r="AA21" s="4">
        <v>193.25</v>
      </c>
      <c r="AB21" s="4">
        <v>137.24</v>
      </c>
      <c r="AC21" s="4">
        <v>103.57</v>
      </c>
      <c r="AD21" s="4">
        <v>396.46</v>
      </c>
      <c r="AE21" s="4">
        <v>470.98</v>
      </c>
      <c r="AF21" s="4">
        <v>346.35</v>
      </c>
    </row>
    <row r="22" spans="1:32" x14ac:dyDescent="0.3">
      <c r="A22" t="s">
        <v>171</v>
      </c>
      <c r="B22" s="4">
        <v>6.91</v>
      </c>
      <c r="C22" s="4">
        <v>3.65</v>
      </c>
      <c r="D22" s="4">
        <v>6.62</v>
      </c>
      <c r="E22" s="4">
        <v>3.27</v>
      </c>
      <c r="F22" s="4">
        <v>3.08</v>
      </c>
      <c r="G22" s="4">
        <v>6.32</v>
      </c>
      <c r="H22" s="4">
        <v>2.79</v>
      </c>
      <c r="I22" s="4">
        <v>2.63</v>
      </c>
      <c r="J22" s="4">
        <v>6.07</v>
      </c>
      <c r="K22" s="4">
        <v>2.37</v>
      </c>
      <c r="L22" s="4">
        <v>2.2599999999999998</v>
      </c>
      <c r="M22" s="4">
        <v>2.16</v>
      </c>
      <c r="N22" s="4">
        <v>2.06</v>
      </c>
      <c r="O22" s="4">
        <v>1.98</v>
      </c>
      <c r="P22" s="4">
        <v>1.9</v>
      </c>
      <c r="Q22" s="4">
        <v>1.83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4">
        <v>0</v>
      </c>
      <c r="Z22" s="4">
        <v>0</v>
      </c>
      <c r="AA22" s="4">
        <v>0</v>
      </c>
      <c r="AB22" s="4">
        <v>0</v>
      </c>
      <c r="AC22" s="4">
        <v>0</v>
      </c>
      <c r="AD22" s="4">
        <v>0</v>
      </c>
      <c r="AE22" s="4">
        <v>0</v>
      </c>
      <c r="AF22" s="4">
        <v>0</v>
      </c>
    </row>
    <row r="23" spans="1:32" x14ac:dyDescent="0.3">
      <c r="A23" t="s">
        <v>61</v>
      </c>
      <c r="B23" s="4">
        <v>0.92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>
        <v>0</v>
      </c>
      <c r="Y23" s="4">
        <v>0</v>
      </c>
      <c r="Z23" s="4">
        <v>0</v>
      </c>
      <c r="AA23" s="4">
        <v>0</v>
      </c>
      <c r="AB23" s="4">
        <v>0</v>
      </c>
      <c r="AC23" s="4">
        <v>0</v>
      </c>
      <c r="AD23" s="4">
        <v>0</v>
      </c>
      <c r="AE23" s="4">
        <v>0</v>
      </c>
      <c r="AF23" s="4">
        <v>0</v>
      </c>
    </row>
    <row r="24" spans="1:32" x14ac:dyDescent="0.3">
      <c r="A24" t="s">
        <v>123</v>
      </c>
      <c r="B24" s="4">
        <v>0</v>
      </c>
      <c r="C24" s="4">
        <v>0</v>
      </c>
      <c r="D24" s="4">
        <v>4.59</v>
      </c>
      <c r="E24" s="4">
        <v>2.57</v>
      </c>
      <c r="F24" s="4">
        <v>11.53</v>
      </c>
      <c r="G24" s="4">
        <v>10.9</v>
      </c>
      <c r="H24" s="4">
        <v>4.0199999999999996</v>
      </c>
      <c r="I24" s="4">
        <v>0.9</v>
      </c>
      <c r="J24" s="4">
        <v>4.3</v>
      </c>
      <c r="K24" s="4">
        <v>4.47</v>
      </c>
      <c r="L24" s="4">
        <v>3.41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3.76</v>
      </c>
      <c r="T24" s="4">
        <v>0</v>
      </c>
      <c r="U24" s="4">
        <v>0</v>
      </c>
      <c r="V24" s="4">
        <v>0</v>
      </c>
      <c r="W24" s="4">
        <v>0</v>
      </c>
      <c r="X24" s="4">
        <v>0</v>
      </c>
      <c r="Y24" s="4">
        <v>0</v>
      </c>
      <c r="Z24" s="4">
        <v>0</v>
      </c>
      <c r="AA24" s="4">
        <v>0</v>
      </c>
      <c r="AB24" s="4">
        <v>0</v>
      </c>
      <c r="AC24" s="4">
        <v>0</v>
      </c>
      <c r="AD24" s="4">
        <v>0</v>
      </c>
      <c r="AE24" s="4">
        <v>0</v>
      </c>
      <c r="AF24" s="4">
        <v>0</v>
      </c>
    </row>
    <row r="25" spans="1:32" ht="19.5" thickBot="1" x14ac:dyDescent="0.35"/>
    <row r="26" spans="1:32" s="8" customFormat="1" ht="19.5" thickBot="1" x14ac:dyDescent="0.35">
      <c r="A26" s="6" t="s">
        <v>338</v>
      </c>
      <c r="B26" s="7">
        <f t="shared" ref="B26:AF26" si="0">SUM(B2:B24)</f>
        <v>9856.8499999999985</v>
      </c>
      <c r="C26" s="7">
        <f t="shared" si="0"/>
        <v>9071.98</v>
      </c>
      <c r="D26" s="7">
        <f t="shared" si="0"/>
        <v>9586.100000000004</v>
      </c>
      <c r="E26" s="7">
        <f t="shared" si="0"/>
        <v>10514.73</v>
      </c>
      <c r="F26" s="7">
        <f t="shared" si="0"/>
        <v>11868.290000000003</v>
      </c>
      <c r="G26" s="7">
        <f t="shared" si="0"/>
        <v>13182.279999999997</v>
      </c>
      <c r="H26" s="7">
        <f t="shared" si="0"/>
        <v>13454.769999999999</v>
      </c>
      <c r="I26" s="7">
        <f t="shared" si="0"/>
        <v>12293.869999999999</v>
      </c>
      <c r="J26" s="7">
        <f t="shared" si="0"/>
        <v>11408.03</v>
      </c>
      <c r="K26" s="7">
        <f t="shared" si="0"/>
        <v>9629.5600000000013</v>
      </c>
      <c r="L26" s="7">
        <f t="shared" si="0"/>
        <v>8803.16</v>
      </c>
      <c r="M26" s="7">
        <f t="shared" si="0"/>
        <v>6048.6699999999992</v>
      </c>
      <c r="N26" s="7">
        <f t="shared" si="0"/>
        <v>5409.3400000000029</v>
      </c>
      <c r="O26" s="7">
        <f t="shared" si="0"/>
        <v>5154.2799999999988</v>
      </c>
      <c r="P26" s="7">
        <f t="shared" si="0"/>
        <v>5205.91</v>
      </c>
      <c r="Q26" s="7">
        <f t="shared" si="0"/>
        <v>5219.2499999999991</v>
      </c>
      <c r="R26" s="7">
        <f t="shared" si="0"/>
        <v>5336.9599999999991</v>
      </c>
      <c r="S26" s="7">
        <f t="shared" si="0"/>
        <v>6309.9599999999991</v>
      </c>
      <c r="T26" s="7">
        <f t="shared" si="0"/>
        <v>5248.7300000000005</v>
      </c>
      <c r="U26" s="7">
        <f t="shared" si="0"/>
        <v>4396.329999999999</v>
      </c>
      <c r="V26" s="7">
        <f t="shared" si="0"/>
        <v>3944.2800000000007</v>
      </c>
      <c r="W26" s="7">
        <f t="shared" si="0"/>
        <v>3591.8599999999997</v>
      </c>
      <c r="X26" s="7">
        <f t="shared" si="0"/>
        <v>3720.4</v>
      </c>
      <c r="Y26" s="7">
        <f t="shared" si="0"/>
        <v>3507.61</v>
      </c>
      <c r="Z26" s="7">
        <f t="shared" si="0"/>
        <v>2701.08</v>
      </c>
      <c r="AA26" s="7">
        <f t="shared" si="0"/>
        <v>2592.9699999999993</v>
      </c>
      <c r="AB26" s="7">
        <f t="shared" si="0"/>
        <v>2404.83</v>
      </c>
      <c r="AC26" s="7">
        <f t="shared" si="0"/>
        <v>1862.4199999999998</v>
      </c>
      <c r="AD26" s="7">
        <f t="shared" si="0"/>
        <v>2101.8399999999997</v>
      </c>
      <c r="AE26" s="7">
        <f t="shared" si="0"/>
        <v>2475.04</v>
      </c>
      <c r="AF26" s="7">
        <f t="shared" si="0"/>
        <v>3603.4099999999994</v>
      </c>
    </row>
    <row r="28" spans="1:32" x14ac:dyDescent="0.3">
      <c r="A28" t="s">
        <v>339</v>
      </c>
    </row>
    <row r="30" spans="1:32" x14ac:dyDescent="0.3">
      <c r="B30" s="11"/>
      <c r="D30" s="14"/>
    </row>
    <row r="31" spans="1:32" x14ac:dyDescent="0.3">
      <c r="B31" s="11"/>
      <c r="D31" s="14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33"/>
  <sheetViews>
    <sheetView topLeftCell="A10" zoomScale="80" zoomScaleNormal="80" workbookViewId="0">
      <selection activeCell="A2" sqref="A2:A24"/>
    </sheetView>
  </sheetViews>
  <sheetFormatPr defaultRowHeight="18.75" x14ac:dyDescent="0.3"/>
  <cols>
    <col min="1" max="1" width="17.3984375" customWidth="1"/>
    <col min="2" max="2" width="12.09765625" customWidth="1"/>
    <col min="3" max="30" width="17" customWidth="1"/>
    <col min="31" max="32" width="8.8984375" customWidth="1"/>
  </cols>
  <sheetData>
    <row r="1" spans="1:32" s="5" customFormat="1" x14ac:dyDescent="0.3">
      <c r="A1" s="5" t="s">
        <v>306</v>
      </c>
      <c r="B1" s="5" t="s">
        <v>307</v>
      </c>
      <c r="C1" s="5" t="s">
        <v>308</v>
      </c>
      <c r="D1" s="5" t="s">
        <v>309</v>
      </c>
      <c r="E1" s="5" t="s">
        <v>310</v>
      </c>
      <c r="F1" s="5" t="s">
        <v>311</v>
      </c>
      <c r="G1" s="5" t="s">
        <v>312</v>
      </c>
      <c r="H1" s="5" t="s">
        <v>313</v>
      </c>
      <c r="I1" s="5" t="s">
        <v>314</v>
      </c>
      <c r="J1" s="5" t="s">
        <v>315</v>
      </c>
      <c r="K1" s="5" t="s">
        <v>316</v>
      </c>
      <c r="L1" s="5" t="s">
        <v>317</v>
      </c>
      <c r="M1" s="5" t="s">
        <v>318</v>
      </c>
      <c r="N1" s="5" t="s">
        <v>319</v>
      </c>
      <c r="O1" s="5" t="s">
        <v>320</v>
      </c>
      <c r="P1" s="5" t="s">
        <v>321</v>
      </c>
      <c r="Q1" s="5" t="s">
        <v>322</v>
      </c>
      <c r="R1" s="5" t="s">
        <v>323</v>
      </c>
      <c r="S1" s="5" t="s">
        <v>324</v>
      </c>
      <c r="T1" s="5" t="s">
        <v>325</v>
      </c>
      <c r="U1" s="5" t="s">
        <v>326</v>
      </c>
      <c r="V1" s="5" t="s">
        <v>327</v>
      </c>
      <c r="W1" s="5" t="s">
        <v>328</v>
      </c>
      <c r="X1" s="5" t="s">
        <v>329</v>
      </c>
      <c r="Y1" s="5" t="s">
        <v>330</v>
      </c>
      <c r="Z1" s="5" t="s">
        <v>331</v>
      </c>
      <c r="AA1" s="5" t="s">
        <v>332</v>
      </c>
      <c r="AB1" s="5" t="s">
        <v>333</v>
      </c>
      <c r="AC1" s="5" t="s">
        <v>334</v>
      </c>
      <c r="AD1" s="5" t="s">
        <v>335</v>
      </c>
      <c r="AE1" s="5" t="s">
        <v>336</v>
      </c>
      <c r="AF1" s="5" t="s">
        <v>337</v>
      </c>
    </row>
    <row r="2" spans="1:32" x14ac:dyDescent="0.3">
      <c r="A2" t="s">
        <v>90</v>
      </c>
      <c r="B2" s="4">
        <v>773.06</v>
      </c>
      <c r="C2" s="4">
        <v>816.55</v>
      </c>
      <c r="D2" s="4">
        <v>890.34</v>
      </c>
      <c r="E2" s="4">
        <v>926.67</v>
      </c>
      <c r="F2" s="4">
        <v>930.7</v>
      </c>
      <c r="G2" s="4">
        <v>922.57</v>
      </c>
      <c r="H2" s="4">
        <v>920.34</v>
      </c>
      <c r="I2" s="4">
        <v>918.01</v>
      </c>
      <c r="J2" s="4">
        <v>899.03</v>
      </c>
      <c r="K2" s="4">
        <v>869.91</v>
      </c>
      <c r="L2" s="4">
        <v>842.6</v>
      </c>
      <c r="M2" s="4">
        <v>819.7</v>
      </c>
      <c r="N2" s="4">
        <v>791.59</v>
      </c>
      <c r="O2" s="4">
        <v>754.82</v>
      </c>
      <c r="P2" s="4">
        <v>715.7</v>
      </c>
      <c r="Q2" s="4">
        <v>676.72</v>
      </c>
      <c r="R2" s="4">
        <v>641.22</v>
      </c>
      <c r="S2" s="4">
        <v>608.27</v>
      </c>
      <c r="T2" s="4">
        <v>576.66</v>
      </c>
      <c r="U2" s="4">
        <v>546.55999999999995</v>
      </c>
      <c r="V2" s="4">
        <v>516.54999999999995</v>
      </c>
      <c r="W2" s="4">
        <v>489.01</v>
      </c>
      <c r="X2" s="4">
        <v>464.16</v>
      </c>
      <c r="Y2" s="4">
        <v>437.89</v>
      </c>
      <c r="Z2" s="4">
        <v>416.18</v>
      </c>
      <c r="AA2" s="4">
        <v>396.66</v>
      </c>
      <c r="AB2" s="4">
        <v>376.87</v>
      </c>
      <c r="AC2" s="4">
        <v>354.67</v>
      </c>
      <c r="AD2" s="4">
        <v>338.92</v>
      </c>
      <c r="AE2" s="4">
        <v>324.83999999999997</v>
      </c>
      <c r="AF2" s="4">
        <v>308.29000000000002</v>
      </c>
    </row>
    <row r="3" spans="1:32" x14ac:dyDescent="0.3">
      <c r="A3" t="s">
        <v>109</v>
      </c>
      <c r="B3" s="4">
        <v>435.79</v>
      </c>
      <c r="C3" s="4">
        <v>453.98</v>
      </c>
      <c r="D3" s="4">
        <v>472.08</v>
      </c>
      <c r="E3" s="4">
        <v>487.91</v>
      </c>
      <c r="F3" s="4">
        <v>490.21</v>
      </c>
      <c r="G3" s="4">
        <v>505.16</v>
      </c>
      <c r="H3" s="4">
        <v>509.81</v>
      </c>
      <c r="I3" s="4">
        <v>492.13</v>
      </c>
      <c r="J3" s="4">
        <v>462.69</v>
      </c>
      <c r="K3" s="4">
        <v>434.99</v>
      </c>
      <c r="L3" s="4">
        <v>408.97</v>
      </c>
      <c r="M3" s="4">
        <v>384.3</v>
      </c>
      <c r="N3" s="4">
        <v>357.49</v>
      </c>
      <c r="O3" s="4">
        <v>332.56</v>
      </c>
      <c r="P3" s="4">
        <v>299.41000000000003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  <c r="Z3" s="4">
        <v>0</v>
      </c>
      <c r="AA3" s="4">
        <v>0</v>
      </c>
      <c r="AB3" s="4">
        <v>0</v>
      </c>
      <c r="AC3" s="4">
        <v>0</v>
      </c>
      <c r="AD3" s="4">
        <v>0</v>
      </c>
      <c r="AE3" s="4">
        <v>0</v>
      </c>
      <c r="AF3" s="4">
        <v>0</v>
      </c>
    </row>
    <row r="4" spans="1:32" x14ac:dyDescent="0.3">
      <c r="A4" t="s">
        <v>40</v>
      </c>
      <c r="B4" s="4">
        <v>429.86</v>
      </c>
      <c r="C4" s="4">
        <v>464.34</v>
      </c>
      <c r="D4" s="4">
        <v>543.92999999999995</v>
      </c>
      <c r="E4" s="4">
        <v>536.89</v>
      </c>
      <c r="F4" s="4">
        <v>533.51</v>
      </c>
      <c r="G4" s="4">
        <v>517.51</v>
      </c>
      <c r="H4" s="4">
        <v>502.66</v>
      </c>
      <c r="I4" s="4">
        <v>490.4</v>
      </c>
      <c r="J4" s="4">
        <v>489.12</v>
      </c>
      <c r="K4" s="4">
        <v>465.02</v>
      </c>
      <c r="L4" s="4">
        <v>435.87</v>
      </c>
      <c r="M4" s="4">
        <v>373.42</v>
      </c>
      <c r="N4" s="4">
        <v>322.33</v>
      </c>
      <c r="O4" s="4">
        <v>291.62</v>
      </c>
      <c r="P4" s="4">
        <v>267.82</v>
      </c>
      <c r="Q4" s="4">
        <v>250.22</v>
      </c>
      <c r="R4" s="4">
        <v>230.07</v>
      </c>
      <c r="S4" s="4">
        <v>209.7</v>
      </c>
      <c r="T4" s="4">
        <v>192.81</v>
      </c>
      <c r="U4" s="4">
        <v>176.62</v>
      </c>
      <c r="V4" s="4">
        <v>162.55000000000001</v>
      </c>
      <c r="W4" s="4">
        <v>149.53</v>
      </c>
      <c r="X4" s="4">
        <v>138.69</v>
      </c>
      <c r="Y4" s="4">
        <v>129.54</v>
      </c>
      <c r="Z4" s="4">
        <v>114.87</v>
      </c>
      <c r="AA4" s="4">
        <v>102.21</v>
      </c>
      <c r="AB4" s="4">
        <v>88.16</v>
      </c>
      <c r="AC4" s="4">
        <v>77.62</v>
      </c>
      <c r="AD4" s="4">
        <v>70.03</v>
      </c>
      <c r="AE4" s="4">
        <v>63.16</v>
      </c>
      <c r="AF4" s="4">
        <v>57.03</v>
      </c>
    </row>
    <row r="5" spans="1:32" x14ac:dyDescent="0.3">
      <c r="A5" t="s">
        <v>292</v>
      </c>
      <c r="B5" s="4">
        <v>174.5</v>
      </c>
      <c r="C5" s="4">
        <v>169.22</v>
      </c>
      <c r="D5" s="4">
        <v>164.79</v>
      </c>
      <c r="E5" s="4">
        <v>165.66</v>
      </c>
      <c r="F5" s="4">
        <v>171.17</v>
      </c>
      <c r="G5" s="4">
        <v>174.84</v>
      </c>
      <c r="H5" s="4">
        <v>169.21</v>
      </c>
      <c r="I5" s="4">
        <v>160.82</v>
      </c>
      <c r="J5" s="4">
        <v>150.37</v>
      </c>
      <c r="K5" s="4">
        <v>140.69</v>
      </c>
      <c r="L5" s="4">
        <v>133.83000000000001</v>
      </c>
      <c r="M5" s="4">
        <v>127.47</v>
      </c>
      <c r="N5" s="4">
        <v>120.19</v>
      </c>
      <c r="O5" s="4">
        <v>112.82</v>
      </c>
      <c r="P5" s="4">
        <v>106.29</v>
      </c>
      <c r="Q5" s="4">
        <v>99.27</v>
      </c>
      <c r="R5" s="4">
        <v>90.67</v>
      </c>
      <c r="S5" s="4">
        <v>82.53</v>
      </c>
      <c r="T5" s="4">
        <v>72.94</v>
      </c>
      <c r="U5" s="4">
        <v>66.59</v>
      </c>
      <c r="V5" s="4">
        <v>60.9</v>
      </c>
      <c r="W5" s="4">
        <v>55.67</v>
      </c>
      <c r="X5" s="4">
        <v>50.98</v>
      </c>
      <c r="Y5" s="4">
        <v>46.78</v>
      </c>
      <c r="Z5" s="4">
        <v>43.01</v>
      </c>
      <c r="AA5" s="4">
        <v>39.08</v>
      </c>
      <c r="AB5" s="4">
        <v>33.25</v>
      </c>
      <c r="AC5" s="4">
        <v>27.88</v>
      </c>
      <c r="AD5" s="4">
        <v>22.67</v>
      </c>
      <c r="AE5" s="4">
        <v>17.16</v>
      </c>
      <c r="AF5" s="4">
        <v>7.23</v>
      </c>
    </row>
    <row r="6" spans="1:32" x14ac:dyDescent="0.3">
      <c r="A6" t="s">
        <v>87</v>
      </c>
      <c r="B6" s="4">
        <v>159</v>
      </c>
      <c r="C6" s="4">
        <v>156</v>
      </c>
      <c r="D6" s="4">
        <v>184.02</v>
      </c>
      <c r="E6" s="4">
        <v>198.65</v>
      </c>
      <c r="F6" s="4">
        <v>199.39</v>
      </c>
      <c r="G6" s="4">
        <v>199.45</v>
      </c>
      <c r="H6" s="4">
        <v>199.8</v>
      </c>
      <c r="I6" s="4">
        <v>199.9</v>
      </c>
      <c r="J6" s="4">
        <v>199.78</v>
      </c>
      <c r="K6" s="4">
        <v>199.66</v>
      </c>
      <c r="L6" s="4">
        <v>199.55</v>
      </c>
      <c r="M6" s="4">
        <v>199.43</v>
      </c>
      <c r="N6" s="4">
        <v>199.32</v>
      </c>
      <c r="O6" s="4">
        <v>199.22</v>
      </c>
      <c r="P6" s="4">
        <v>199.11</v>
      </c>
      <c r="Q6" s="4">
        <v>198.38</v>
      </c>
      <c r="R6" s="4">
        <v>197.72</v>
      </c>
      <c r="S6" s="4">
        <v>197.13</v>
      </c>
      <c r="T6" s="4">
        <v>196.58</v>
      </c>
      <c r="U6" s="4">
        <v>194.35</v>
      </c>
      <c r="V6" s="4">
        <v>192.24</v>
      </c>
      <c r="W6" s="4">
        <v>183.78</v>
      </c>
      <c r="X6" s="4">
        <v>175.96</v>
      </c>
      <c r="Y6" s="4">
        <v>168.73</v>
      </c>
      <c r="Z6" s="4">
        <v>162.04</v>
      </c>
      <c r="AA6" s="4">
        <v>155.63</v>
      </c>
      <c r="AB6" s="4">
        <v>149.69</v>
      </c>
      <c r="AC6" s="4">
        <v>144.18</v>
      </c>
      <c r="AD6" s="4">
        <v>138.77000000000001</v>
      </c>
      <c r="AE6" s="4">
        <v>133.75</v>
      </c>
      <c r="AF6" s="4">
        <v>129.07</v>
      </c>
    </row>
    <row r="7" spans="1:32" x14ac:dyDescent="0.3">
      <c r="A7" t="s">
        <v>31</v>
      </c>
      <c r="B7" s="4">
        <v>136.4</v>
      </c>
      <c r="C7" s="4">
        <v>123.95</v>
      </c>
      <c r="D7" s="4">
        <v>112.66</v>
      </c>
      <c r="E7" s="4">
        <v>111.21</v>
      </c>
      <c r="F7" s="4">
        <v>120.53</v>
      </c>
      <c r="G7" s="4">
        <v>120.18</v>
      </c>
      <c r="H7" s="4">
        <v>103.42</v>
      </c>
      <c r="I7" s="4">
        <v>77.94</v>
      </c>
      <c r="J7" s="4">
        <v>62.17</v>
      </c>
      <c r="K7" s="4">
        <v>50.88</v>
      </c>
      <c r="L7" s="4">
        <v>38.369999999999997</v>
      </c>
      <c r="M7" s="4">
        <v>41.36</v>
      </c>
      <c r="N7" s="4">
        <v>36.200000000000003</v>
      </c>
      <c r="O7" s="4">
        <v>26.79</v>
      </c>
      <c r="P7" s="4">
        <v>23.34</v>
      </c>
      <c r="Q7" s="4">
        <v>20.32</v>
      </c>
      <c r="R7" s="4">
        <v>17.73</v>
      </c>
      <c r="S7" s="4">
        <v>15.49</v>
      </c>
      <c r="T7" s="4">
        <v>13.17</v>
      </c>
      <c r="U7" s="4">
        <v>10</v>
      </c>
      <c r="V7" s="4">
        <v>6.75</v>
      </c>
      <c r="W7" s="4">
        <v>4.37</v>
      </c>
      <c r="X7" s="4">
        <v>2.25</v>
      </c>
      <c r="Y7" s="4">
        <v>0</v>
      </c>
      <c r="Z7" s="4">
        <v>0</v>
      </c>
      <c r="AA7" s="4">
        <v>0</v>
      </c>
      <c r="AB7" s="4">
        <v>0</v>
      </c>
      <c r="AC7" s="4">
        <v>0</v>
      </c>
      <c r="AD7" s="4">
        <v>0</v>
      </c>
      <c r="AE7" s="4">
        <v>0</v>
      </c>
      <c r="AF7" s="4">
        <v>0</v>
      </c>
    </row>
    <row r="8" spans="1:32" x14ac:dyDescent="0.3">
      <c r="A8" t="s">
        <v>34</v>
      </c>
      <c r="B8" s="4">
        <v>115.49</v>
      </c>
      <c r="C8" s="4">
        <v>132.6</v>
      </c>
      <c r="D8" s="4">
        <v>136.26</v>
      </c>
      <c r="E8" s="4">
        <v>135.11000000000001</v>
      </c>
      <c r="F8" s="4">
        <v>123.01</v>
      </c>
      <c r="G8" s="4">
        <v>116.07</v>
      </c>
      <c r="H8" s="4">
        <v>104.22</v>
      </c>
      <c r="I8" s="4">
        <v>93.58</v>
      </c>
      <c r="J8" s="4">
        <v>98.34</v>
      </c>
      <c r="K8" s="4">
        <v>97.18</v>
      </c>
      <c r="L8" s="4">
        <v>94.41</v>
      </c>
      <c r="M8" s="4">
        <v>87.44</v>
      </c>
      <c r="N8" s="4">
        <v>80.87</v>
      </c>
      <c r="O8" s="4">
        <v>71.8</v>
      </c>
      <c r="P8" s="4">
        <v>66.06</v>
      </c>
      <c r="Q8" s="4">
        <v>52.04</v>
      </c>
      <c r="R8" s="4">
        <v>46.41</v>
      </c>
      <c r="S8" s="4">
        <v>40.98</v>
      </c>
      <c r="T8" s="4">
        <v>37.229999999999997</v>
      </c>
      <c r="U8" s="4">
        <v>33.340000000000003</v>
      </c>
      <c r="V8" s="4">
        <v>30.15</v>
      </c>
      <c r="W8" s="4">
        <v>27.14</v>
      </c>
      <c r="X8" s="4">
        <v>20.57</v>
      </c>
      <c r="Y8" s="4">
        <v>18.18</v>
      </c>
      <c r="Z8" s="4">
        <v>16.37</v>
      </c>
      <c r="AA8" s="4">
        <v>15.11</v>
      </c>
      <c r="AB8" s="4">
        <v>13.94</v>
      </c>
      <c r="AC8" s="4">
        <v>12.81</v>
      </c>
      <c r="AD8" s="4">
        <v>11.77</v>
      </c>
      <c r="AE8" s="4">
        <v>10.33</v>
      </c>
      <c r="AF8" s="4">
        <v>9.3800000000000008</v>
      </c>
    </row>
    <row r="9" spans="1:32" x14ac:dyDescent="0.3">
      <c r="A9" t="s">
        <v>45</v>
      </c>
      <c r="B9" s="4">
        <v>52.49</v>
      </c>
      <c r="C9" s="4">
        <v>55.02</v>
      </c>
      <c r="D9" s="4">
        <v>56.51</v>
      </c>
      <c r="E9" s="4">
        <v>57.25</v>
      </c>
      <c r="F9" s="4">
        <v>58.58</v>
      </c>
      <c r="G9" s="4">
        <v>57.3</v>
      </c>
      <c r="H9" s="4">
        <v>55.81</v>
      </c>
      <c r="I9" s="4">
        <v>54.05</v>
      </c>
      <c r="J9" s="4">
        <v>52.01</v>
      </c>
      <c r="K9" s="4">
        <v>50.17</v>
      </c>
      <c r="L9" s="4">
        <v>48.21</v>
      </c>
      <c r="M9" s="4">
        <v>46.33</v>
      </c>
      <c r="N9" s="4">
        <v>44.45</v>
      </c>
      <c r="O9" s="4">
        <v>42.04</v>
      </c>
      <c r="P9" s="4">
        <v>39.54</v>
      </c>
      <c r="Q9" s="4">
        <v>37.43</v>
      </c>
      <c r="R9" s="4">
        <v>34.31</v>
      </c>
      <c r="S9" s="4">
        <v>30.56</v>
      </c>
      <c r="T9" s="4">
        <v>28.17</v>
      </c>
      <c r="U9" s="4">
        <v>26.47</v>
      </c>
      <c r="V9" s="4">
        <v>24.84</v>
      </c>
      <c r="W9" s="4">
        <v>23.46</v>
      </c>
      <c r="X9" s="4">
        <v>22.33</v>
      </c>
      <c r="Y9" s="4">
        <v>21.2</v>
      </c>
      <c r="Z9" s="4">
        <v>20.27</v>
      </c>
      <c r="AA9" s="4">
        <v>19.07</v>
      </c>
      <c r="AB9" s="4">
        <v>18.16</v>
      </c>
      <c r="AC9" s="4">
        <v>17.27</v>
      </c>
      <c r="AD9" s="4">
        <v>16.46</v>
      </c>
      <c r="AE9" s="4">
        <v>15.59</v>
      </c>
      <c r="AF9" s="4">
        <v>1.41</v>
      </c>
    </row>
    <row r="10" spans="1:32" x14ac:dyDescent="0.3">
      <c r="A10" t="s">
        <v>49</v>
      </c>
      <c r="B10" s="4">
        <v>51.24</v>
      </c>
      <c r="C10" s="4">
        <v>54.08</v>
      </c>
      <c r="D10" s="4">
        <v>53.89</v>
      </c>
      <c r="E10" s="4">
        <v>57.95</v>
      </c>
      <c r="F10" s="4">
        <v>58.2</v>
      </c>
      <c r="G10" s="4">
        <v>60.58</v>
      </c>
      <c r="H10" s="4">
        <v>66.84</v>
      </c>
      <c r="I10" s="4">
        <v>72.2</v>
      </c>
      <c r="J10" s="4">
        <v>85.72</v>
      </c>
      <c r="K10" s="4">
        <v>76.69</v>
      </c>
      <c r="L10" s="4">
        <v>67.73</v>
      </c>
      <c r="M10" s="4">
        <v>57.89</v>
      </c>
      <c r="N10" s="4">
        <v>49.11</v>
      </c>
      <c r="O10" s="4">
        <v>41.7</v>
      </c>
      <c r="P10" s="4">
        <v>35.729999999999997</v>
      </c>
      <c r="Q10" s="4">
        <v>31.25</v>
      </c>
      <c r="R10" s="4">
        <v>25.52</v>
      </c>
      <c r="S10" s="4">
        <v>21.61</v>
      </c>
      <c r="T10" s="4">
        <v>18.28</v>
      </c>
      <c r="U10" s="4">
        <v>16.48</v>
      </c>
      <c r="V10" s="4">
        <v>14.56</v>
      </c>
      <c r="W10" s="4">
        <v>11.01</v>
      </c>
      <c r="X10" s="4">
        <v>9.7799999999999994</v>
      </c>
      <c r="Y10" s="4">
        <v>6.42</v>
      </c>
      <c r="Z10" s="4">
        <v>5.29</v>
      </c>
      <c r="AA10" s="4">
        <v>4.2300000000000004</v>
      </c>
      <c r="AB10" s="4">
        <v>2.21</v>
      </c>
      <c r="AC10" s="4">
        <v>1.82</v>
      </c>
      <c r="AD10" s="4">
        <v>1.66</v>
      </c>
      <c r="AE10" s="4">
        <v>1.51</v>
      </c>
      <c r="AF10" s="4">
        <v>1.38</v>
      </c>
    </row>
    <row r="11" spans="1:32" x14ac:dyDescent="0.3">
      <c r="A11" t="s">
        <v>15</v>
      </c>
      <c r="B11" s="4">
        <v>26.25</v>
      </c>
      <c r="C11" s="4">
        <v>26.25</v>
      </c>
      <c r="D11" s="4">
        <v>27.5</v>
      </c>
      <c r="E11" s="4">
        <v>30</v>
      </c>
      <c r="F11" s="4">
        <v>30</v>
      </c>
      <c r="G11" s="4">
        <v>27.5</v>
      </c>
      <c r="H11" s="4">
        <v>30</v>
      </c>
      <c r="I11" s="4">
        <v>30</v>
      </c>
      <c r="J11" s="4">
        <v>27.5</v>
      </c>
      <c r="K11" s="4">
        <v>32.5</v>
      </c>
      <c r="L11" s="4">
        <v>37.5</v>
      </c>
      <c r="M11" s="4">
        <v>45</v>
      </c>
      <c r="N11" s="4">
        <v>62.5</v>
      </c>
      <c r="O11" s="4">
        <v>80.42</v>
      </c>
      <c r="P11" s="4">
        <v>86.63</v>
      </c>
      <c r="Q11" s="4">
        <v>89.13</v>
      </c>
      <c r="R11" s="4">
        <v>87.92</v>
      </c>
      <c r="S11" s="4">
        <v>86.63</v>
      </c>
      <c r="T11" s="4">
        <v>89.13</v>
      </c>
      <c r="U11" s="4">
        <v>87.92</v>
      </c>
      <c r="V11" s="4">
        <v>86.63</v>
      </c>
      <c r="W11" s="4">
        <v>89.13</v>
      </c>
      <c r="X11" s="4">
        <v>87.92</v>
      </c>
      <c r="Y11" s="4">
        <v>86.63</v>
      </c>
      <c r="Z11" s="4">
        <v>89.13</v>
      </c>
      <c r="AA11" s="4">
        <v>87.92</v>
      </c>
      <c r="AB11" s="4">
        <v>86.63</v>
      </c>
      <c r="AC11" s="4">
        <v>89.13</v>
      </c>
      <c r="AD11" s="4">
        <v>87.92</v>
      </c>
      <c r="AE11" s="4">
        <v>86.63</v>
      </c>
      <c r="AF11" s="4">
        <v>89.13</v>
      </c>
    </row>
    <row r="12" spans="1:32" x14ac:dyDescent="0.3">
      <c r="A12" t="s">
        <v>305</v>
      </c>
      <c r="B12" s="4">
        <v>21.92</v>
      </c>
      <c r="C12" s="4">
        <v>33.28</v>
      </c>
      <c r="D12" s="4">
        <v>38.4</v>
      </c>
      <c r="E12" s="4">
        <v>38.4</v>
      </c>
      <c r="F12" s="4">
        <v>38.4</v>
      </c>
      <c r="G12" s="4">
        <v>38.4</v>
      </c>
      <c r="H12" s="4">
        <v>38.4</v>
      </c>
      <c r="I12" s="4">
        <v>38.4</v>
      </c>
      <c r="J12" s="4">
        <v>38.4</v>
      </c>
      <c r="K12" s="4">
        <v>36.409999999999997</v>
      </c>
      <c r="L12" s="4">
        <v>34.6</v>
      </c>
      <c r="M12" s="4">
        <v>31.22</v>
      </c>
      <c r="N12" s="4">
        <v>28.18</v>
      </c>
      <c r="O12" s="4">
        <v>25.43</v>
      </c>
      <c r="P12" s="4">
        <v>22.96</v>
      </c>
      <c r="Q12" s="4">
        <v>20.71</v>
      </c>
      <c r="R12" s="4">
        <v>18.7</v>
      </c>
      <c r="S12" s="4">
        <v>16.87</v>
      </c>
      <c r="T12" s="4">
        <v>15.23</v>
      </c>
      <c r="U12" s="4">
        <v>13.75</v>
      </c>
      <c r="V12" s="4">
        <v>12.4</v>
      </c>
      <c r="W12" s="4">
        <v>11.2</v>
      </c>
      <c r="X12" s="4">
        <v>10.1</v>
      </c>
      <c r="Y12" s="4">
        <v>9.1199999999999992</v>
      </c>
      <c r="Z12" s="4">
        <v>0</v>
      </c>
      <c r="AA12" s="4">
        <v>0</v>
      </c>
      <c r="AB12" s="4">
        <v>0</v>
      </c>
      <c r="AC12" s="4">
        <v>0</v>
      </c>
      <c r="AD12" s="4">
        <v>0</v>
      </c>
      <c r="AE12" s="4">
        <v>0</v>
      </c>
      <c r="AF12" s="4">
        <v>0</v>
      </c>
    </row>
    <row r="13" spans="1:32" x14ac:dyDescent="0.3">
      <c r="A13" t="s">
        <v>55</v>
      </c>
      <c r="B13" s="4">
        <v>17.66</v>
      </c>
      <c r="C13" s="4">
        <v>25.08</v>
      </c>
      <c r="D13" s="4">
        <v>28.32</v>
      </c>
      <c r="E13" s="4">
        <v>29.4</v>
      </c>
      <c r="F13" s="4">
        <v>27.5</v>
      </c>
      <c r="G13" s="4">
        <v>27.02</v>
      </c>
      <c r="H13" s="4">
        <v>23.97</v>
      </c>
      <c r="I13" s="4">
        <v>21.79</v>
      </c>
      <c r="J13" s="4">
        <v>18.95</v>
      </c>
      <c r="K13" s="4">
        <v>16.93</v>
      </c>
      <c r="L13" s="4">
        <v>15.17</v>
      </c>
      <c r="M13" s="4">
        <v>10.6</v>
      </c>
      <c r="N13" s="4">
        <v>9.1999999999999993</v>
      </c>
      <c r="O13" s="4">
        <v>2.13</v>
      </c>
      <c r="P13" s="4">
        <v>1.46</v>
      </c>
      <c r="Q13" s="4">
        <v>1.24</v>
      </c>
      <c r="R13" s="4">
        <v>1.05</v>
      </c>
      <c r="S13" s="4">
        <v>0.89</v>
      </c>
      <c r="T13" s="4">
        <v>0.76</v>
      </c>
      <c r="U13" s="4">
        <v>0.64</v>
      </c>
      <c r="V13" s="4">
        <v>0.54</v>
      </c>
      <c r="W13" s="4">
        <v>0</v>
      </c>
      <c r="X13" s="4">
        <v>0</v>
      </c>
      <c r="Y13" s="4">
        <v>0</v>
      </c>
      <c r="Z13" s="4">
        <v>0</v>
      </c>
      <c r="AA13" s="4">
        <v>0</v>
      </c>
      <c r="AB13" s="4">
        <v>0</v>
      </c>
      <c r="AC13" s="4">
        <v>0</v>
      </c>
      <c r="AD13" s="4">
        <v>0</v>
      </c>
      <c r="AE13" s="4">
        <v>0</v>
      </c>
      <c r="AF13" s="4">
        <v>0</v>
      </c>
    </row>
    <row r="14" spans="1:32" x14ac:dyDescent="0.3">
      <c r="A14" t="s">
        <v>101</v>
      </c>
      <c r="B14" s="4">
        <v>13.71</v>
      </c>
      <c r="C14" s="4">
        <v>13.57</v>
      </c>
      <c r="D14" s="4">
        <v>12.64</v>
      </c>
      <c r="E14" s="4">
        <v>11.68</v>
      </c>
      <c r="F14" s="4">
        <v>12.17</v>
      </c>
      <c r="G14" s="4">
        <v>9.51</v>
      </c>
      <c r="H14" s="4">
        <v>8.6</v>
      </c>
      <c r="I14" s="4">
        <v>8.77</v>
      </c>
      <c r="J14" s="4">
        <v>6.25</v>
      </c>
      <c r="K14" s="4">
        <v>5.04</v>
      </c>
      <c r="L14" s="4">
        <v>4.49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  <c r="Z14" s="4">
        <v>0</v>
      </c>
      <c r="AA14" s="4">
        <v>0</v>
      </c>
      <c r="AB14" s="4">
        <v>0</v>
      </c>
      <c r="AC14" s="4">
        <v>0</v>
      </c>
      <c r="AD14" s="4">
        <v>0</v>
      </c>
      <c r="AE14" s="4">
        <v>0</v>
      </c>
      <c r="AF14" s="4">
        <v>0</v>
      </c>
    </row>
    <row r="15" spans="1:32" x14ac:dyDescent="0.3">
      <c r="A15" t="s">
        <v>202</v>
      </c>
      <c r="B15" s="4">
        <v>12.8</v>
      </c>
      <c r="C15" s="4">
        <v>11.52</v>
      </c>
      <c r="D15" s="4">
        <v>10.37</v>
      </c>
      <c r="E15" s="4">
        <v>9.69</v>
      </c>
      <c r="F15" s="4">
        <v>9.4700000000000006</v>
      </c>
      <c r="G15" s="4">
        <v>9.6300000000000008</v>
      </c>
      <c r="H15" s="4">
        <v>9.2799999999999994</v>
      </c>
      <c r="I15" s="4">
        <v>8.44</v>
      </c>
      <c r="J15" s="4">
        <v>3.28</v>
      </c>
      <c r="K15" s="4">
        <v>3.28</v>
      </c>
      <c r="L15" s="4">
        <v>2.85</v>
      </c>
      <c r="M15" s="4">
        <v>2.57</v>
      </c>
      <c r="N15" s="4">
        <v>2.17</v>
      </c>
      <c r="O15" s="4">
        <v>2.12</v>
      </c>
      <c r="P15" s="4">
        <v>1.76</v>
      </c>
      <c r="Q15" s="4">
        <v>1.76</v>
      </c>
      <c r="R15" s="4">
        <v>1.41</v>
      </c>
      <c r="S15" s="4">
        <v>1.4</v>
      </c>
      <c r="T15" s="4">
        <v>1.05</v>
      </c>
      <c r="U15" s="4">
        <v>1</v>
      </c>
      <c r="V15" s="4">
        <v>0.32</v>
      </c>
      <c r="W15" s="4">
        <v>0.16</v>
      </c>
      <c r="X15" s="4">
        <v>7.0000000000000007E-2</v>
      </c>
      <c r="Y15" s="4">
        <v>0</v>
      </c>
      <c r="Z15" s="4">
        <v>0</v>
      </c>
      <c r="AA15" s="4">
        <v>0</v>
      </c>
      <c r="AB15" s="4">
        <v>0</v>
      </c>
      <c r="AC15" s="4">
        <v>0</v>
      </c>
      <c r="AD15" s="4">
        <v>0</v>
      </c>
      <c r="AE15" s="4">
        <v>0</v>
      </c>
      <c r="AF15" s="4">
        <v>0</v>
      </c>
    </row>
    <row r="16" spans="1:32" x14ac:dyDescent="0.3">
      <c r="A16" t="s">
        <v>20</v>
      </c>
      <c r="B16" s="4">
        <v>11.17</v>
      </c>
      <c r="C16" s="4">
        <v>10.29</v>
      </c>
      <c r="D16" s="4">
        <v>9.08</v>
      </c>
      <c r="E16" s="4">
        <v>9.2200000000000006</v>
      </c>
      <c r="F16" s="4">
        <v>7.95</v>
      </c>
      <c r="G16" s="4">
        <v>6.76</v>
      </c>
      <c r="H16" s="4">
        <v>5.76</v>
      </c>
      <c r="I16" s="4">
        <v>5</v>
      </c>
      <c r="J16" s="4">
        <v>4.29</v>
      </c>
      <c r="K16" s="4">
        <v>7.69</v>
      </c>
      <c r="L16" s="4">
        <v>13.35</v>
      </c>
      <c r="M16" s="4">
        <v>13.88</v>
      </c>
      <c r="N16" s="4">
        <v>13.02</v>
      </c>
      <c r="O16" s="4">
        <v>12.57</v>
      </c>
      <c r="P16" s="4">
        <v>12.21</v>
      </c>
      <c r="Q16" s="4">
        <v>11.83</v>
      </c>
      <c r="R16" s="4">
        <v>10.88</v>
      </c>
      <c r="S16" s="4">
        <v>10.66</v>
      </c>
      <c r="T16" s="4">
        <v>10.47</v>
      </c>
      <c r="U16" s="4">
        <v>10.24</v>
      </c>
      <c r="V16" s="4">
        <v>10.07</v>
      </c>
      <c r="W16" s="4">
        <v>9.84</v>
      </c>
      <c r="X16" s="4">
        <v>9.67</v>
      </c>
      <c r="Y16" s="4">
        <v>9.5</v>
      </c>
      <c r="Z16" s="4">
        <v>9.34</v>
      </c>
      <c r="AA16" s="4">
        <v>9.17</v>
      </c>
      <c r="AB16" s="4">
        <v>8.92</v>
      </c>
      <c r="AC16" s="4">
        <v>8.56</v>
      </c>
      <c r="AD16" s="4">
        <v>8.1999999999999993</v>
      </c>
      <c r="AE16" s="4">
        <v>7.82</v>
      </c>
      <c r="AF16" s="4">
        <v>7.47</v>
      </c>
    </row>
    <row r="17" spans="1:43" x14ac:dyDescent="0.3">
      <c r="A17" t="s">
        <v>269</v>
      </c>
      <c r="B17" s="4">
        <v>2.4300000000000002</v>
      </c>
      <c r="C17" s="4">
        <v>2.4300000000000002</v>
      </c>
      <c r="D17" s="4">
        <v>3.22</v>
      </c>
      <c r="E17" s="4">
        <v>3.72</v>
      </c>
      <c r="F17" s="4">
        <v>3.72</v>
      </c>
      <c r="G17" s="4">
        <v>3.72</v>
      </c>
      <c r="H17" s="4">
        <v>3.71</v>
      </c>
      <c r="I17" s="4">
        <v>3.71</v>
      </c>
      <c r="J17" s="4">
        <v>3.7</v>
      </c>
      <c r="K17" s="4">
        <v>3.7</v>
      </c>
      <c r="L17" s="4">
        <v>3.7</v>
      </c>
      <c r="M17" s="4">
        <v>3.7</v>
      </c>
      <c r="N17" s="4">
        <v>3.7</v>
      </c>
      <c r="O17" s="4">
        <v>3.7</v>
      </c>
      <c r="P17" s="4">
        <v>3.7</v>
      </c>
      <c r="Q17" s="4">
        <v>3.7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</row>
    <row r="18" spans="1:43" x14ac:dyDescent="0.3">
      <c r="A18" t="s">
        <v>171</v>
      </c>
      <c r="B18" s="4">
        <v>2.38</v>
      </c>
      <c r="C18" s="4">
        <v>2.31</v>
      </c>
      <c r="D18" s="4">
        <v>2.23</v>
      </c>
      <c r="E18" s="4">
        <v>2.15</v>
      </c>
      <c r="F18" s="4">
        <v>1.99</v>
      </c>
      <c r="G18" s="4">
        <v>2.0299999999999998</v>
      </c>
      <c r="H18" s="4">
        <v>1.86</v>
      </c>
      <c r="I18" s="4">
        <v>1.71</v>
      </c>
      <c r="J18" s="4">
        <v>1.58</v>
      </c>
      <c r="K18" s="4">
        <v>1.45</v>
      </c>
      <c r="L18" s="4">
        <v>1.34</v>
      </c>
      <c r="M18" s="4">
        <v>1.24</v>
      </c>
      <c r="N18" s="4">
        <v>1.1399999999999999</v>
      </c>
      <c r="O18" s="4">
        <v>1.05</v>
      </c>
      <c r="P18" s="4">
        <v>0.96</v>
      </c>
      <c r="Q18" s="4">
        <v>0.89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  <c r="Z18" s="4">
        <v>0</v>
      </c>
      <c r="AA18" s="4">
        <v>0</v>
      </c>
      <c r="AB18" s="4">
        <v>0</v>
      </c>
      <c r="AC18" s="4">
        <v>0</v>
      </c>
      <c r="AD18" s="4">
        <v>0</v>
      </c>
      <c r="AE18" s="4">
        <v>0</v>
      </c>
      <c r="AF18" s="4">
        <v>0</v>
      </c>
    </row>
    <row r="19" spans="1:43" x14ac:dyDescent="0.3">
      <c r="A19" t="s">
        <v>61</v>
      </c>
      <c r="B19" s="4">
        <v>1.84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  <c r="Z19" s="4">
        <v>0</v>
      </c>
      <c r="AA19" s="4">
        <v>0</v>
      </c>
      <c r="AB19" s="4">
        <v>0</v>
      </c>
      <c r="AC19" s="4">
        <v>0</v>
      </c>
      <c r="AD19" s="4">
        <v>0</v>
      </c>
      <c r="AE19" s="4">
        <v>0</v>
      </c>
      <c r="AF19" s="4">
        <v>0</v>
      </c>
    </row>
    <row r="20" spans="1:43" x14ac:dyDescent="0.3">
      <c r="A20" t="s">
        <v>240</v>
      </c>
      <c r="B20" s="4">
        <v>1.52</v>
      </c>
      <c r="C20" s="4">
        <v>9.68</v>
      </c>
      <c r="D20" s="4">
        <v>13.71</v>
      </c>
      <c r="E20" s="4">
        <v>15.66</v>
      </c>
      <c r="F20" s="4">
        <v>13.72</v>
      </c>
      <c r="G20" s="4">
        <v>12.98</v>
      </c>
      <c r="H20" s="4">
        <v>12.05</v>
      </c>
      <c r="I20" s="4">
        <v>11.22</v>
      </c>
      <c r="J20" s="4">
        <v>10.47</v>
      </c>
      <c r="K20" s="4">
        <v>9.8000000000000007</v>
      </c>
      <c r="L20" s="4">
        <v>9.2100000000000009</v>
      </c>
      <c r="M20" s="4">
        <v>8.68</v>
      </c>
      <c r="N20" s="4">
        <v>8.1999999999999993</v>
      </c>
      <c r="O20" s="4">
        <v>7.78</v>
      </c>
      <c r="P20" s="4">
        <v>7.4</v>
      </c>
      <c r="Q20" s="4">
        <v>7.06</v>
      </c>
      <c r="R20" s="4">
        <v>6.76</v>
      </c>
      <c r="S20" s="4">
        <v>6.49</v>
      </c>
      <c r="T20" s="4">
        <v>6.25</v>
      </c>
      <c r="U20" s="4">
        <v>6.04</v>
      </c>
      <c r="V20" s="4">
        <v>4.8</v>
      </c>
      <c r="W20" s="4">
        <v>0</v>
      </c>
      <c r="X20" s="4">
        <v>0</v>
      </c>
      <c r="Y20" s="4">
        <v>0</v>
      </c>
      <c r="Z20" s="4">
        <v>0</v>
      </c>
      <c r="AA20" s="4">
        <v>0</v>
      </c>
      <c r="AB20" s="4">
        <v>0</v>
      </c>
      <c r="AC20" s="4">
        <v>0</v>
      </c>
      <c r="AD20" s="4">
        <v>0</v>
      </c>
      <c r="AE20" s="4">
        <v>0</v>
      </c>
      <c r="AF20" s="4">
        <v>0</v>
      </c>
    </row>
    <row r="21" spans="1:43" x14ac:dyDescent="0.3">
      <c r="A21" t="s">
        <v>123</v>
      </c>
      <c r="B21" s="4">
        <v>0.09</v>
      </c>
      <c r="C21" s="4">
        <v>0.08</v>
      </c>
      <c r="D21" s="4">
        <v>0.06</v>
      </c>
      <c r="E21" s="4">
        <v>0.05</v>
      </c>
      <c r="F21" s="4">
        <v>0.04</v>
      </c>
      <c r="G21" s="4">
        <v>0.02</v>
      </c>
      <c r="H21" s="4">
        <v>0.01</v>
      </c>
      <c r="I21" s="4">
        <v>0.01</v>
      </c>
      <c r="J21" s="4">
        <v>0.01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>
        <v>0</v>
      </c>
      <c r="W21" s="4">
        <v>0</v>
      </c>
      <c r="X21" s="4">
        <v>0</v>
      </c>
      <c r="Y21" s="4">
        <v>0</v>
      </c>
      <c r="Z21" s="4">
        <v>0</v>
      </c>
      <c r="AA21" s="4">
        <v>0</v>
      </c>
      <c r="AB21" s="4">
        <v>0</v>
      </c>
      <c r="AC21" s="4">
        <v>0</v>
      </c>
      <c r="AD21" s="4">
        <v>0</v>
      </c>
      <c r="AE21" s="4">
        <v>0</v>
      </c>
      <c r="AF21" s="4">
        <v>0</v>
      </c>
    </row>
    <row r="22" spans="1:43" x14ac:dyDescent="0.3">
      <c r="A22" t="s">
        <v>147</v>
      </c>
      <c r="B22" s="4">
        <v>0</v>
      </c>
      <c r="C22" s="4">
        <v>0</v>
      </c>
      <c r="D22" s="4">
        <v>1.43</v>
      </c>
      <c r="E22" s="4">
        <v>3.99</v>
      </c>
      <c r="F22" s="4">
        <v>5.59</v>
      </c>
      <c r="G22" s="4">
        <v>6.06</v>
      </c>
      <c r="H22" s="4">
        <v>6.01</v>
      </c>
      <c r="I22" s="4">
        <v>5.18</v>
      </c>
      <c r="J22" s="4">
        <v>4.1100000000000003</v>
      </c>
      <c r="K22" s="4">
        <v>3.23</v>
      </c>
      <c r="L22" s="4">
        <v>2.5299999999999998</v>
      </c>
      <c r="M22" s="4">
        <v>1.99</v>
      </c>
      <c r="N22" s="4">
        <v>1.56</v>
      </c>
      <c r="O22" s="4">
        <v>1.22</v>
      </c>
      <c r="P22" s="4">
        <v>0.96</v>
      </c>
      <c r="Q22" s="4">
        <v>0.75</v>
      </c>
      <c r="R22" s="4">
        <v>0.59</v>
      </c>
      <c r="S22" s="4">
        <v>0.16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4">
        <v>0</v>
      </c>
      <c r="Z22" s="4">
        <v>0</v>
      </c>
      <c r="AA22" s="4">
        <v>0</v>
      </c>
      <c r="AB22" s="4">
        <v>0</v>
      </c>
      <c r="AC22" s="4">
        <v>0</v>
      </c>
      <c r="AD22" s="4">
        <v>0</v>
      </c>
      <c r="AE22" s="4">
        <v>0</v>
      </c>
      <c r="AF22" s="4">
        <v>0</v>
      </c>
    </row>
    <row r="23" spans="1:43" x14ac:dyDescent="0.3">
      <c r="A23" t="s">
        <v>25</v>
      </c>
      <c r="B23" s="4">
        <v>0</v>
      </c>
      <c r="C23" s="4">
        <v>0</v>
      </c>
      <c r="D23" s="4">
        <v>0</v>
      </c>
      <c r="E23" s="4">
        <v>1.94</v>
      </c>
      <c r="F23" s="4">
        <v>2.33</v>
      </c>
      <c r="G23" s="4">
        <v>2.33</v>
      </c>
      <c r="H23" s="4">
        <v>2.33</v>
      </c>
      <c r="I23" s="4">
        <v>3.79</v>
      </c>
      <c r="J23" s="4">
        <v>7.19</v>
      </c>
      <c r="K23" s="4">
        <v>9.1300000000000008</v>
      </c>
      <c r="L23" s="4">
        <v>9.1300000000000008</v>
      </c>
      <c r="M23" s="4">
        <v>9.1300000000000008</v>
      </c>
      <c r="N23" s="4">
        <v>9.1300000000000008</v>
      </c>
      <c r="O23" s="4">
        <v>9.1300000000000008</v>
      </c>
      <c r="P23" s="4">
        <v>9.1300000000000008</v>
      </c>
      <c r="Q23" s="4">
        <v>9.1300000000000008</v>
      </c>
      <c r="R23" s="4">
        <v>9.1300000000000008</v>
      </c>
      <c r="S23" s="4">
        <v>9.1300000000000008</v>
      </c>
      <c r="T23" s="4">
        <v>9.1300000000000008</v>
      </c>
      <c r="U23" s="4">
        <v>9.1300000000000008</v>
      </c>
      <c r="V23" s="4">
        <v>9.1300000000000008</v>
      </c>
      <c r="W23" s="4">
        <v>9.1300000000000008</v>
      </c>
      <c r="X23" s="4">
        <v>9.1300000000000008</v>
      </c>
      <c r="Y23" s="4">
        <v>9.1300000000000008</v>
      </c>
      <c r="Z23" s="4">
        <v>6.8</v>
      </c>
      <c r="AA23" s="4">
        <v>6.8</v>
      </c>
      <c r="AB23" s="4">
        <v>6.8</v>
      </c>
      <c r="AC23" s="4">
        <v>6.8</v>
      </c>
      <c r="AD23" s="4">
        <v>6.8</v>
      </c>
      <c r="AE23" s="4">
        <v>6.8</v>
      </c>
      <c r="AF23" s="4">
        <v>6.8</v>
      </c>
    </row>
    <row r="24" spans="1:43" x14ac:dyDescent="0.3">
      <c r="A24" t="s">
        <v>29</v>
      </c>
      <c r="B24" s="4">
        <v>0</v>
      </c>
      <c r="C24" s="4">
        <v>0</v>
      </c>
      <c r="D24" s="4">
        <v>0</v>
      </c>
      <c r="E24" s="4">
        <v>1.75</v>
      </c>
      <c r="F24" s="4">
        <v>2.1</v>
      </c>
      <c r="G24" s="4">
        <v>2.1</v>
      </c>
      <c r="H24" s="4">
        <v>2.1</v>
      </c>
      <c r="I24" s="4">
        <v>3.41</v>
      </c>
      <c r="J24" s="4">
        <v>6.47</v>
      </c>
      <c r="K24" s="4">
        <v>8.2200000000000006</v>
      </c>
      <c r="L24" s="4">
        <v>8.2200000000000006</v>
      </c>
      <c r="M24" s="4">
        <v>8.2200000000000006</v>
      </c>
      <c r="N24" s="4">
        <v>8.2200000000000006</v>
      </c>
      <c r="O24" s="4">
        <v>8.2200000000000006</v>
      </c>
      <c r="P24" s="4">
        <v>8.2200000000000006</v>
      </c>
      <c r="Q24" s="4">
        <v>8.2200000000000006</v>
      </c>
      <c r="R24" s="4">
        <v>8.2200000000000006</v>
      </c>
      <c r="S24" s="4">
        <v>8.2200000000000006</v>
      </c>
      <c r="T24" s="4">
        <v>8.2200000000000006</v>
      </c>
      <c r="U24" s="4">
        <v>8.2200000000000006</v>
      </c>
      <c r="V24" s="4">
        <v>8.2200000000000006</v>
      </c>
      <c r="W24" s="4">
        <v>8.2200000000000006</v>
      </c>
      <c r="X24" s="4">
        <v>8.2200000000000006</v>
      </c>
      <c r="Y24" s="4">
        <v>8.2200000000000006</v>
      </c>
      <c r="Z24" s="4">
        <v>6.12</v>
      </c>
      <c r="AA24" s="4">
        <v>6.12</v>
      </c>
      <c r="AB24" s="4">
        <v>6.12</v>
      </c>
      <c r="AC24" s="4">
        <v>6.12</v>
      </c>
      <c r="AD24" s="4">
        <v>6.12</v>
      </c>
      <c r="AE24" s="4">
        <v>6.12</v>
      </c>
      <c r="AF24" s="4">
        <v>6.12</v>
      </c>
    </row>
    <row r="25" spans="1:43" ht="19.5" thickBot="1" x14ac:dyDescent="0.35"/>
    <row r="26" spans="1:43" s="8" customFormat="1" ht="19.5" thickBot="1" x14ac:dyDescent="0.35">
      <c r="A26" s="6" t="s">
        <v>338</v>
      </c>
      <c r="B26" s="7">
        <f t="shared" ref="B26:AF26" si="0">SUM(B2:B24)</f>
        <v>2439.6</v>
      </c>
      <c r="C26" s="7">
        <f t="shared" si="0"/>
        <v>2560.2299999999996</v>
      </c>
      <c r="D26" s="7">
        <f t="shared" si="0"/>
        <v>2761.4399999999996</v>
      </c>
      <c r="E26" s="7">
        <f t="shared" si="0"/>
        <v>2834.9499999999994</v>
      </c>
      <c r="F26" s="7">
        <f t="shared" si="0"/>
        <v>2840.2799999999993</v>
      </c>
      <c r="G26" s="7">
        <f t="shared" si="0"/>
        <v>2821.7200000000003</v>
      </c>
      <c r="H26" s="7">
        <f t="shared" si="0"/>
        <v>2776.190000000001</v>
      </c>
      <c r="I26" s="7">
        <f t="shared" si="0"/>
        <v>2700.46</v>
      </c>
      <c r="J26" s="7">
        <f t="shared" si="0"/>
        <v>2631.4300000000003</v>
      </c>
      <c r="K26" s="7">
        <f t="shared" si="0"/>
        <v>2522.5699999999997</v>
      </c>
      <c r="L26" s="7">
        <f t="shared" si="0"/>
        <v>2411.6299999999997</v>
      </c>
      <c r="M26" s="7">
        <f t="shared" si="0"/>
        <v>2273.5699999999993</v>
      </c>
      <c r="N26" s="7">
        <f t="shared" si="0"/>
        <v>2148.5699999999988</v>
      </c>
      <c r="O26" s="7">
        <f t="shared" si="0"/>
        <v>2027.14</v>
      </c>
      <c r="P26" s="7">
        <f t="shared" si="0"/>
        <v>1908.39</v>
      </c>
      <c r="Q26" s="7">
        <f t="shared" si="0"/>
        <v>1520.0500000000004</v>
      </c>
      <c r="R26" s="7">
        <f t="shared" si="0"/>
        <v>1428.3100000000002</v>
      </c>
      <c r="S26" s="7">
        <f t="shared" si="0"/>
        <v>1346.7200000000005</v>
      </c>
      <c r="T26" s="7">
        <f t="shared" si="0"/>
        <v>1276.0800000000004</v>
      </c>
      <c r="U26" s="7">
        <f t="shared" si="0"/>
        <v>1207.3500000000004</v>
      </c>
      <c r="V26" s="7">
        <f t="shared" si="0"/>
        <v>1140.6499999999999</v>
      </c>
      <c r="W26" s="7">
        <f t="shared" si="0"/>
        <v>1071.6500000000001</v>
      </c>
      <c r="X26" s="7">
        <f t="shared" si="0"/>
        <v>1009.8300000000002</v>
      </c>
      <c r="Y26" s="7">
        <f t="shared" si="0"/>
        <v>951.33999999999992</v>
      </c>
      <c r="Z26" s="7">
        <f t="shared" si="0"/>
        <v>889.41999999999985</v>
      </c>
      <c r="AA26" s="7">
        <f t="shared" si="0"/>
        <v>842</v>
      </c>
      <c r="AB26" s="7">
        <f t="shared" si="0"/>
        <v>790.75</v>
      </c>
      <c r="AC26" s="7">
        <f t="shared" si="0"/>
        <v>746.8599999999999</v>
      </c>
      <c r="AD26" s="7">
        <f t="shared" si="0"/>
        <v>709.32</v>
      </c>
      <c r="AE26" s="7">
        <f t="shared" si="0"/>
        <v>673.71000000000015</v>
      </c>
      <c r="AF26" s="7">
        <f t="shared" si="0"/>
        <v>623.31000000000006</v>
      </c>
      <c r="AG26"/>
      <c r="AH26"/>
      <c r="AI26"/>
      <c r="AJ26"/>
      <c r="AK26"/>
      <c r="AL26"/>
      <c r="AM26"/>
      <c r="AN26"/>
      <c r="AO26"/>
      <c r="AP26"/>
      <c r="AQ26"/>
    </row>
    <row r="27" spans="1:43" x14ac:dyDescent="0.3">
      <c r="B27" s="11">
        <f>B26-SUM(B5,B11,B16,B23,B24)</f>
        <v>2227.6799999999998</v>
      </c>
      <c r="C27" s="11">
        <f t="shared" ref="C27:AF27" si="1">C26-SUM(C5,C11,C16,C23,C24)</f>
        <v>2354.4699999999993</v>
      </c>
      <c r="D27" s="11">
        <f t="shared" si="1"/>
        <v>2560.0699999999997</v>
      </c>
      <c r="E27" s="11">
        <f t="shared" si="1"/>
        <v>2626.3799999999992</v>
      </c>
      <c r="F27" s="11">
        <f t="shared" si="1"/>
        <v>2626.7299999999991</v>
      </c>
      <c r="G27" s="11">
        <f t="shared" si="1"/>
        <v>2608.19</v>
      </c>
      <c r="H27" s="11">
        <f t="shared" si="1"/>
        <v>2566.7900000000009</v>
      </c>
      <c r="I27" s="11">
        <f t="shared" si="1"/>
        <v>2497.44</v>
      </c>
      <c r="J27" s="11">
        <f t="shared" si="1"/>
        <v>2435.61</v>
      </c>
      <c r="K27" s="11">
        <f t="shared" si="1"/>
        <v>2324.3399999999997</v>
      </c>
      <c r="L27" s="11">
        <f t="shared" si="1"/>
        <v>2209.5999999999995</v>
      </c>
      <c r="M27" s="11">
        <f t="shared" si="1"/>
        <v>2069.8699999999994</v>
      </c>
      <c r="N27" s="11">
        <f t="shared" si="1"/>
        <v>1935.5099999999989</v>
      </c>
      <c r="O27" s="11">
        <f t="shared" si="1"/>
        <v>1803.98</v>
      </c>
      <c r="P27" s="11">
        <f t="shared" si="1"/>
        <v>1685.91</v>
      </c>
      <c r="Q27" s="11">
        <f t="shared" si="1"/>
        <v>1302.4700000000005</v>
      </c>
      <c r="R27" s="11">
        <f t="shared" si="1"/>
        <v>1221.4900000000002</v>
      </c>
      <c r="S27" s="11">
        <f t="shared" si="1"/>
        <v>1149.5500000000004</v>
      </c>
      <c r="T27" s="11">
        <f t="shared" si="1"/>
        <v>1086.1900000000005</v>
      </c>
      <c r="U27" s="11">
        <f t="shared" si="1"/>
        <v>1025.2500000000005</v>
      </c>
      <c r="V27" s="11">
        <f t="shared" si="1"/>
        <v>965.69999999999982</v>
      </c>
      <c r="W27" s="11">
        <f t="shared" si="1"/>
        <v>899.66000000000008</v>
      </c>
      <c r="X27" s="11">
        <f t="shared" si="1"/>
        <v>843.9100000000002</v>
      </c>
      <c r="Y27" s="11">
        <f t="shared" si="1"/>
        <v>791.07999999999993</v>
      </c>
      <c r="Z27" s="11">
        <f t="shared" si="1"/>
        <v>735.01999999999987</v>
      </c>
      <c r="AA27" s="11">
        <f t="shared" si="1"/>
        <v>692.91</v>
      </c>
      <c r="AB27" s="11">
        <f t="shared" si="1"/>
        <v>649.03</v>
      </c>
      <c r="AC27" s="11">
        <f t="shared" si="1"/>
        <v>608.36999999999989</v>
      </c>
      <c r="AD27" s="11">
        <f t="shared" si="1"/>
        <v>577.61</v>
      </c>
      <c r="AE27" s="11">
        <f t="shared" si="1"/>
        <v>549.18000000000018</v>
      </c>
      <c r="AF27" s="11">
        <f t="shared" si="1"/>
        <v>506.56000000000006</v>
      </c>
    </row>
    <row r="28" spans="1:43" x14ac:dyDescent="0.3">
      <c r="A28" t="s">
        <v>342</v>
      </c>
    </row>
    <row r="29" spans="1:43" x14ac:dyDescent="0.3">
      <c r="A29" t="s">
        <v>340</v>
      </c>
      <c r="B29" s="11">
        <f>B26-B2</f>
        <v>1666.54</v>
      </c>
      <c r="C29" s="11">
        <f t="shared" ref="C29:AF29" si="2">C26-C2</f>
        <v>1743.6799999999996</v>
      </c>
      <c r="D29" s="11">
        <f t="shared" si="2"/>
        <v>1871.0999999999995</v>
      </c>
      <c r="E29" s="11">
        <f t="shared" si="2"/>
        <v>1908.2799999999993</v>
      </c>
      <c r="F29" s="11">
        <f t="shared" si="2"/>
        <v>1909.5799999999992</v>
      </c>
      <c r="G29" s="11">
        <f t="shared" si="2"/>
        <v>1899.15</v>
      </c>
      <c r="H29" s="11">
        <f t="shared" si="2"/>
        <v>1855.8500000000008</v>
      </c>
      <c r="I29" s="11">
        <f t="shared" si="2"/>
        <v>1782.45</v>
      </c>
      <c r="J29" s="11">
        <f t="shared" si="2"/>
        <v>1732.4000000000003</v>
      </c>
      <c r="K29" s="11">
        <f t="shared" si="2"/>
        <v>1652.6599999999999</v>
      </c>
      <c r="L29" s="11">
        <f t="shared" si="2"/>
        <v>1569.0299999999997</v>
      </c>
      <c r="M29" s="11">
        <f t="shared" si="2"/>
        <v>1453.8699999999992</v>
      </c>
      <c r="N29" s="11">
        <f t="shared" si="2"/>
        <v>1356.9799999999987</v>
      </c>
      <c r="O29" s="11">
        <f t="shared" si="2"/>
        <v>1272.3200000000002</v>
      </c>
      <c r="P29" s="11">
        <f t="shared" si="2"/>
        <v>1192.69</v>
      </c>
      <c r="Q29" s="11">
        <f t="shared" si="2"/>
        <v>843.33000000000038</v>
      </c>
      <c r="R29" s="11">
        <f t="shared" si="2"/>
        <v>787.09000000000015</v>
      </c>
      <c r="S29" s="11">
        <f t="shared" si="2"/>
        <v>738.4500000000005</v>
      </c>
      <c r="T29" s="11">
        <f t="shared" si="2"/>
        <v>699.42000000000041</v>
      </c>
      <c r="U29" s="11">
        <f t="shared" si="2"/>
        <v>660.79000000000042</v>
      </c>
      <c r="V29" s="11">
        <f t="shared" si="2"/>
        <v>624.09999999999991</v>
      </c>
      <c r="W29" s="11">
        <f t="shared" si="2"/>
        <v>582.6400000000001</v>
      </c>
      <c r="X29" s="11">
        <f t="shared" si="2"/>
        <v>545.67000000000007</v>
      </c>
      <c r="Y29" s="11">
        <f t="shared" si="2"/>
        <v>513.44999999999993</v>
      </c>
      <c r="Z29" s="11">
        <f t="shared" si="2"/>
        <v>473.23999999999984</v>
      </c>
      <c r="AA29" s="11">
        <f t="shared" si="2"/>
        <v>445.34</v>
      </c>
      <c r="AB29" s="11">
        <f t="shared" si="2"/>
        <v>413.88</v>
      </c>
      <c r="AC29" s="11">
        <f t="shared" si="2"/>
        <v>392.18999999999988</v>
      </c>
      <c r="AD29" s="11">
        <f t="shared" si="2"/>
        <v>370.40000000000003</v>
      </c>
      <c r="AE29" s="11">
        <f t="shared" si="2"/>
        <v>348.87000000000018</v>
      </c>
      <c r="AF29" s="11">
        <f t="shared" si="2"/>
        <v>315.02000000000004</v>
      </c>
    </row>
    <row r="30" spans="1:43" x14ac:dyDescent="0.3">
      <c r="A30" t="s">
        <v>341</v>
      </c>
      <c r="B30" s="11">
        <f>B29-B10-B13-B4-B8-B11</f>
        <v>1026.0399999999997</v>
      </c>
      <c r="C30" s="11">
        <f t="shared" ref="C30:AF30" si="3">C29-C10-C13-C4-C8-C11</f>
        <v>1041.33</v>
      </c>
      <c r="D30" s="11">
        <f t="shared" si="3"/>
        <v>1081.1999999999996</v>
      </c>
      <c r="E30" s="11">
        <f t="shared" si="3"/>
        <v>1118.9299999999989</v>
      </c>
      <c r="F30" s="11">
        <f t="shared" si="3"/>
        <v>1137.3599999999992</v>
      </c>
      <c r="G30" s="11">
        <f t="shared" si="3"/>
        <v>1150.4700000000003</v>
      </c>
      <c r="H30" s="11">
        <f t="shared" si="3"/>
        <v>1128.1600000000008</v>
      </c>
      <c r="I30" s="11">
        <f t="shared" si="3"/>
        <v>1074.48</v>
      </c>
      <c r="J30" s="11">
        <f t="shared" si="3"/>
        <v>1012.7700000000002</v>
      </c>
      <c r="K30" s="11">
        <f t="shared" si="3"/>
        <v>964.33999999999969</v>
      </c>
      <c r="L30" s="11">
        <f t="shared" si="3"/>
        <v>918.3499999999998</v>
      </c>
      <c r="M30" s="11">
        <f t="shared" si="3"/>
        <v>879.51999999999907</v>
      </c>
      <c r="N30" s="11">
        <f t="shared" si="3"/>
        <v>832.96999999999878</v>
      </c>
      <c r="O30" s="11">
        <f t="shared" si="3"/>
        <v>784.65000000000009</v>
      </c>
      <c r="P30" s="11">
        <f t="shared" si="3"/>
        <v>734.99000000000012</v>
      </c>
      <c r="Q30" s="11">
        <f t="shared" si="3"/>
        <v>419.45000000000033</v>
      </c>
      <c r="R30" s="11">
        <f t="shared" si="3"/>
        <v>396.12000000000029</v>
      </c>
      <c r="S30" s="11">
        <f t="shared" si="3"/>
        <v>378.6400000000005</v>
      </c>
      <c r="T30" s="11">
        <f t="shared" si="3"/>
        <v>361.21000000000043</v>
      </c>
      <c r="U30" s="11">
        <f t="shared" si="3"/>
        <v>345.79000000000036</v>
      </c>
      <c r="V30" s="11">
        <f t="shared" si="3"/>
        <v>329.67</v>
      </c>
      <c r="W30" s="11">
        <f t="shared" si="3"/>
        <v>305.83000000000015</v>
      </c>
      <c r="X30" s="11">
        <f t="shared" si="3"/>
        <v>288.71000000000009</v>
      </c>
      <c r="Y30" s="11">
        <f t="shared" si="3"/>
        <v>272.67999999999989</v>
      </c>
      <c r="Z30" s="11">
        <f t="shared" si="3"/>
        <v>247.57999999999981</v>
      </c>
      <c r="AA30" s="11">
        <f t="shared" si="3"/>
        <v>235.86999999999995</v>
      </c>
      <c r="AB30" s="11">
        <f t="shared" si="3"/>
        <v>222.94</v>
      </c>
      <c r="AC30" s="11">
        <f t="shared" si="3"/>
        <v>210.80999999999989</v>
      </c>
      <c r="AD30" s="11">
        <f t="shared" si="3"/>
        <v>199.02000000000004</v>
      </c>
      <c r="AE30" s="11">
        <f t="shared" si="3"/>
        <v>187.24000000000018</v>
      </c>
      <c r="AF30" s="11">
        <f t="shared" si="3"/>
        <v>158.10000000000002</v>
      </c>
    </row>
    <row r="31" spans="1:43" x14ac:dyDescent="0.3"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</row>
    <row r="33" spans="1:1" x14ac:dyDescent="0.3">
      <c r="A33" s="11"/>
    </row>
  </sheetData>
  <autoFilter ref="A1:AQ24"/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36"/>
  <sheetViews>
    <sheetView tabSelected="1" topLeftCell="A43" zoomScale="80" zoomScaleNormal="80" workbookViewId="0">
      <selection activeCell="A56" sqref="A56:XFD78"/>
    </sheetView>
  </sheetViews>
  <sheetFormatPr defaultRowHeight="18.75" x14ac:dyDescent="0.3"/>
  <cols>
    <col min="1" max="1" width="28" customWidth="1"/>
    <col min="2" max="6" width="17" customWidth="1"/>
    <col min="7" max="7" width="17" style="18" customWidth="1"/>
    <col min="8" max="11" width="17" customWidth="1"/>
    <col min="12" max="12" width="17" style="18" customWidth="1"/>
    <col min="13" max="32" width="17" customWidth="1"/>
  </cols>
  <sheetData>
    <row r="1" spans="1:32" s="5" customFormat="1" x14ac:dyDescent="0.3">
      <c r="A1" s="5" t="s">
        <v>306</v>
      </c>
      <c r="B1" s="5" t="s">
        <v>307</v>
      </c>
      <c r="C1" s="5" t="s">
        <v>308</v>
      </c>
      <c r="D1" s="5" t="s">
        <v>309</v>
      </c>
      <c r="E1" s="5" t="s">
        <v>310</v>
      </c>
      <c r="F1" s="5" t="s">
        <v>311</v>
      </c>
      <c r="G1" s="15" t="s">
        <v>312</v>
      </c>
      <c r="H1" s="5" t="s">
        <v>313</v>
      </c>
      <c r="I1" s="5" t="s">
        <v>314</v>
      </c>
      <c r="J1" s="5" t="s">
        <v>315</v>
      </c>
      <c r="K1" s="5" t="s">
        <v>316</v>
      </c>
      <c r="L1" s="15" t="s">
        <v>317</v>
      </c>
      <c r="M1" s="5" t="s">
        <v>318</v>
      </c>
      <c r="N1" s="5" t="s">
        <v>319</v>
      </c>
      <c r="O1" s="5" t="s">
        <v>320</v>
      </c>
      <c r="P1" s="5" t="s">
        <v>321</v>
      </c>
      <c r="Q1" s="5" t="s">
        <v>322</v>
      </c>
      <c r="R1" s="5" t="s">
        <v>323</v>
      </c>
      <c r="S1" s="5" t="s">
        <v>324</v>
      </c>
      <c r="T1" s="5" t="s">
        <v>325</v>
      </c>
      <c r="U1" s="5" t="s">
        <v>326</v>
      </c>
      <c r="V1" s="5" t="s">
        <v>327</v>
      </c>
      <c r="W1" s="5" t="s">
        <v>328</v>
      </c>
      <c r="X1" s="5" t="s">
        <v>329</v>
      </c>
      <c r="Y1" s="5" t="s">
        <v>330</v>
      </c>
      <c r="Z1" s="5" t="s">
        <v>331</v>
      </c>
      <c r="AA1" s="5" t="s">
        <v>332</v>
      </c>
      <c r="AB1" s="5" t="s">
        <v>333</v>
      </c>
      <c r="AC1" s="5" t="s">
        <v>334</v>
      </c>
      <c r="AD1" s="5" t="s">
        <v>335</v>
      </c>
      <c r="AE1" s="5" t="s">
        <v>336</v>
      </c>
      <c r="AF1" s="5" t="s">
        <v>337</v>
      </c>
    </row>
    <row r="2" spans="1:32" x14ac:dyDescent="0.3">
      <c r="A2" t="s">
        <v>40</v>
      </c>
      <c r="B2" s="4">
        <v>371.63632000000001</v>
      </c>
      <c r="C2" s="4">
        <v>371.45328000000001</v>
      </c>
      <c r="D2" s="4">
        <v>389.29263999999995</v>
      </c>
      <c r="E2" s="4">
        <v>432.42143999999996</v>
      </c>
      <c r="F2" s="4">
        <v>477.25567999999993</v>
      </c>
      <c r="G2" s="16">
        <v>526.91408000000001</v>
      </c>
      <c r="H2" s="4">
        <v>575.45839999999998</v>
      </c>
      <c r="I2" s="4">
        <v>607.05215999999996</v>
      </c>
      <c r="J2" s="4">
        <v>635.73311999999999</v>
      </c>
      <c r="K2" s="4">
        <v>647.38959999999997</v>
      </c>
      <c r="L2" s="16">
        <v>654.25184000000002</v>
      </c>
      <c r="M2" s="4">
        <v>600.16351999999995</v>
      </c>
      <c r="N2" s="4">
        <v>537.66944000000001</v>
      </c>
      <c r="O2" s="4">
        <v>501.55423999999994</v>
      </c>
      <c r="P2" s="4">
        <v>474.26895999999999</v>
      </c>
      <c r="Q2" s="4">
        <v>454.26655999999997</v>
      </c>
      <c r="R2" s="4">
        <v>437.65039999999999</v>
      </c>
      <c r="S2" s="4">
        <v>420.38303999999999</v>
      </c>
      <c r="T2" s="4">
        <v>405.09039999999999</v>
      </c>
      <c r="U2" s="4">
        <v>390.66192000000001</v>
      </c>
      <c r="V2" s="4">
        <v>378.19583999999998</v>
      </c>
      <c r="W2" s="4">
        <v>349.11007999999998</v>
      </c>
      <c r="X2" s="4">
        <v>318.45967999999999</v>
      </c>
      <c r="Y2" s="4">
        <v>297.28159999999997</v>
      </c>
      <c r="Z2" s="4">
        <v>268.62</v>
      </c>
      <c r="AA2" s="4">
        <v>243.43440000000001</v>
      </c>
      <c r="AB2" s="4">
        <v>218.67295999999999</v>
      </c>
      <c r="AC2" s="4">
        <v>200.75615999999999</v>
      </c>
      <c r="AD2" s="4">
        <v>185.40719999999999</v>
      </c>
      <c r="AE2" s="4">
        <v>171.48383999999999</v>
      </c>
      <c r="AF2" s="4">
        <v>158.47039999999998</v>
      </c>
    </row>
    <row r="3" spans="1:32" x14ac:dyDescent="0.3">
      <c r="A3" t="s">
        <v>101</v>
      </c>
      <c r="B3" s="4">
        <v>260.98687999999999</v>
      </c>
      <c r="C3" s="4">
        <v>272.81407999999999</v>
      </c>
      <c r="D3" s="4">
        <v>259.18464</v>
      </c>
      <c r="E3" s="4">
        <v>251.32799999999997</v>
      </c>
      <c r="F3" s="4">
        <v>268.57599999999996</v>
      </c>
      <c r="G3" s="16">
        <v>271.65600000000001</v>
      </c>
      <c r="H3" s="4">
        <v>258.71999999999997</v>
      </c>
      <c r="I3" s="4">
        <v>224.22399999999999</v>
      </c>
      <c r="J3" s="4">
        <v>141.06399999999999</v>
      </c>
      <c r="K3" s="4">
        <v>136.75199999999998</v>
      </c>
      <c r="L3" s="16">
        <v>111.496</v>
      </c>
      <c r="M3" s="4">
        <v>21.56</v>
      </c>
      <c r="N3" s="4">
        <v>16.631999999999998</v>
      </c>
      <c r="O3" s="4">
        <v>12.936</v>
      </c>
      <c r="P3" s="4">
        <v>10.5512</v>
      </c>
      <c r="Q3" s="4">
        <v>8.0643200000000004</v>
      </c>
      <c r="R3" s="4">
        <v>6.0649600000000001</v>
      </c>
      <c r="S3" s="4">
        <v>3.9423999999999997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  <c r="Z3" s="4">
        <v>0</v>
      </c>
      <c r="AA3" s="4">
        <v>0</v>
      </c>
      <c r="AB3" s="4">
        <v>0</v>
      </c>
      <c r="AC3" s="4">
        <v>0</v>
      </c>
      <c r="AD3" s="4">
        <v>0</v>
      </c>
      <c r="AE3" s="4">
        <v>0</v>
      </c>
      <c r="AF3" s="4">
        <v>0</v>
      </c>
    </row>
    <row r="4" spans="1:32" x14ac:dyDescent="0.3">
      <c r="A4" t="s">
        <v>55</v>
      </c>
      <c r="B4" s="4">
        <v>260.84607999999997</v>
      </c>
      <c r="C4" s="4">
        <v>326.20895999999999</v>
      </c>
      <c r="D4" s="4">
        <v>361.20832000000001</v>
      </c>
      <c r="E4" s="4">
        <v>378.32959999999997</v>
      </c>
      <c r="F4" s="4">
        <v>355.72591999999997</v>
      </c>
      <c r="G4" s="16">
        <v>356.84528</v>
      </c>
      <c r="H4" s="4">
        <v>356.51263999999998</v>
      </c>
      <c r="I4" s="4">
        <v>338.46031999999997</v>
      </c>
      <c r="J4" s="4">
        <v>325.35183999999998</v>
      </c>
      <c r="K4" s="4">
        <v>319.77264000000002</v>
      </c>
      <c r="L4" s="16">
        <v>305.70848000000001</v>
      </c>
      <c r="M4" s="4">
        <v>253.53855999999999</v>
      </c>
      <c r="N4" s="4">
        <v>243.88495999999998</v>
      </c>
      <c r="O4" s="4">
        <v>237.56127999999998</v>
      </c>
      <c r="P4" s="4">
        <v>220.17247999999998</v>
      </c>
      <c r="Q4" s="4">
        <v>199.08240000000001</v>
      </c>
      <c r="R4" s="4">
        <v>173.14</v>
      </c>
      <c r="S4" s="4">
        <v>150.99039999999999</v>
      </c>
      <c r="T4" s="4">
        <v>103.02336</v>
      </c>
      <c r="U4" s="4">
        <v>87.948959999999985</v>
      </c>
      <c r="V4" s="4">
        <v>73.214240000000004</v>
      </c>
      <c r="W4" s="4">
        <v>53.551519999999996</v>
      </c>
      <c r="X4" s="4">
        <v>39.269120000000001</v>
      </c>
      <c r="Y4" s="4">
        <v>27.577439999999999</v>
      </c>
      <c r="Z4" s="4">
        <v>21.23264</v>
      </c>
      <c r="AA4" s="4">
        <v>16.3504</v>
      </c>
      <c r="AB4" s="4">
        <v>13.305599999999998</v>
      </c>
      <c r="AC4" s="4">
        <v>9.06752</v>
      </c>
      <c r="AD4" s="4">
        <v>7.7070399999999992</v>
      </c>
      <c r="AE4" s="4">
        <v>6.5507199999999992</v>
      </c>
      <c r="AF4" s="4">
        <v>5.5686399999999994</v>
      </c>
    </row>
    <row r="5" spans="1:32" x14ac:dyDescent="0.3">
      <c r="A5" t="s">
        <v>90</v>
      </c>
      <c r="B5" s="4">
        <v>158.39999999999998</v>
      </c>
      <c r="C5" s="4">
        <v>195.65039999999999</v>
      </c>
      <c r="D5" s="4">
        <v>293.22655999999995</v>
      </c>
      <c r="E5" s="4">
        <v>305.64159999999998</v>
      </c>
      <c r="F5" s="4">
        <v>314.83407999999997</v>
      </c>
      <c r="G5" s="16">
        <v>316.54831999999999</v>
      </c>
      <c r="H5" s="4">
        <v>316.12592000000001</v>
      </c>
      <c r="I5" s="4">
        <v>316.30543999999998</v>
      </c>
      <c r="J5" s="4">
        <v>329.70959999999997</v>
      </c>
      <c r="K5" s="4">
        <v>355.77695999999997</v>
      </c>
      <c r="L5" s="16">
        <v>389.20992000000001</v>
      </c>
      <c r="M5" s="4">
        <v>402.98367999999994</v>
      </c>
      <c r="N5" s="4">
        <v>413.10543999999999</v>
      </c>
      <c r="O5" s="4">
        <v>415.53423999999995</v>
      </c>
      <c r="P5" s="4">
        <v>414.24592000000001</v>
      </c>
      <c r="Q5" s="4">
        <v>417.69728000000003</v>
      </c>
      <c r="R5" s="4">
        <v>405.68351999999999</v>
      </c>
      <c r="S5" s="4">
        <v>391.60880000000003</v>
      </c>
      <c r="T5" s="4">
        <v>377.01488000000001</v>
      </c>
      <c r="U5" s="4">
        <v>361.58495999999997</v>
      </c>
      <c r="V5" s="4">
        <v>345.86111999999997</v>
      </c>
      <c r="W5" s="4">
        <v>326.22303999999997</v>
      </c>
      <c r="X5" s="4">
        <v>307.95599999999996</v>
      </c>
      <c r="Y5" s="4">
        <v>290.64287999999999</v>
      </c>
      <c r="Z5" s="4">
        <v>274.57583999999997</v>
      </c>
      <c r="AA5" s="4">
        <v>257.07792000000001</v>
      </c>
      <c r="AB5" s="4">
        <v>238.72288</v>
      </c>
      <c r="AC5" s="4">
        <v>220.90639999999999</v>
      </c>
      <c r="AD5" s="4">
        <v>205.29167999999999</v>
      </c>
      <c r="AE5" s="4">
        <v>190.86671999999999</v>
      </c>
      <c r="AF5" s="4">
        <v>177.1352</v>
      </c>
    </row>
    <row r="6" spans="1:32" x14ac:dyDescent="0.3">
      <c r="A6" t="s">
        <v>305</v>
      </c>
      <c r="B6" s="4">
        <v>108.24</v>
      </c>
      <c r="C6" s="4">
        <v>144.672</v>
      </c>
      <c r="D6" s="4">
        <v>158.39999999999998</v>
      </c>
      <c r="E6" s="4">
        <v>158.39999999999998</v>
      </c>
      <c r="F6" s="4">
        <v>158.39999999999998</v>
      </c>
      <c r="G6" s="16">
        <v>158.39999999999998</v>
      </c>
      <c r="H6" s="4">
        <v>158.39999999999998</v>
      </c>
      <c r="I6" s="4">
        <v>158.39999999999998</v>
      </c>
      <c r="J6" s="4">
        <v>158.39999999999998</v>
      </c>
      <c r="K6" s="4">
        <v>158.39999999999998</v>
      </c>
      <c r="L6" s="16">
        <v>158.39999999999998</v>
      </c>
      <c r="M6" s="4">
        <v>158.39999999999998</v>
      </c>
      <c r="N6" s="4">
        <v>147.84</v>
      </c>
      <c r="O6" s="4">
        <v>138.33599999999998</v>
      </c>
      <c r="P6" s="4">
        <v>125.80479999999999</v>
      </c>
      <c r="Q6" s="4">
        <v>113.86847999999999</v>
      </c>
      <c r="R6" s="4">
        <v>96.270240000000001</v>
      </c>
      <c r="S6" s="4">
        <v>81.403519999999986</v>
      </c>
      <c r="T6" s="4">
        <v>68.838879999999989</v>
      </c>
      <c r="U6" s="4">
        <v>58.222559999999994</v>
      </c>
      <c r="V6" s="4">
        <v>49.250079999999997</v>
      </c>
      <c r="W6" s="4">
        <v>41.666240000000002</v>
      </c>
      <c r="X6" s="4">
        <v>35.252800000000001</v>
      </c>
      <c r="Y6" s="4">
        <v>29.831999999999997</v>
      </c>
      <c r="Z6" s="4">
        <v>0</v>
      </c>
      <c r="AA6" s="4">
        <v>0</v>
      </c>
      <c r="AB6" s="4">
        <v>0</v>
      </c>
      <c r="AC6" s="4">
        <v>0</v>
      </c>
      <c r="AD6" s="4">
        <v>0</v>
      </c>
      <c r="AE6" s="4">
        <v>0</v>
      </c>
      <c r="AF6" s="4">
        <v>0</v>
      </c>
    </row>
    <row r="7" spans="1:32" x14ac:dyDescent="0.3">
      <c r="A7" t="s">
        <v>292</v>
      </c>
      <c r="B7" s="4">
        <v>93.260639999999995</v>
      </c>
      <c r="C7" s="4">
        <v>105.69327999999999</v>
      </c>
      <c r="D7" s="4">
        <v>114.47215999999999</v>
      </c>
      <c r="E7" s="4">
        <v>131.10592</v>
      </c>
      <c r="F7" s="4">
        <v>130.39839999999998</v>
      </c>
      <c r="G7" s="16">
        <v>128.31455999999997</v>
      </c>
      <c r="H7" s="4">
        <v>126.30815999999999</v>
      </c>
      <c r="I7" s="4">
        <v>123.30383999999999</v>
      </c>
      <c r="J7" s="4">
        <v>120.76944</v>
      </c>
      <c r="K7" s="4">
        <v>118.43744000000001</v>
      </c>
      <c r="L7" s="16">
        <v>126.44015999999999</v>
      </c>
      <c r="M7" s="4">
        <v>133.81279999999998</v>
      </c>
      <c r="N7" s="4">
        <v>139.77215999999999</v>
      </c>
      <c r="O7" s="4">
        <v>143.53679999999997</v>
      </c>
      <c r="P7" s="4">
        <v>147.61648</v>
      </c>
      <c r="Q7" s="4">
        <v>146.66607999999999</v>
      </c>
      <c r="R7" s="4">
        <v>141.11327999999997</v>
      </c>
      <c r="S7" s="4">
        <v>134.78079999999997</v>
      </c>
      <c r="T7" s="4">
        <v>128.95872</v>
      </c>
      <c r="U7" s="4">
        <v>123.28095999999999</v>
      </c>
      <c r="V7" s="4">
        <v>118.14175999999999</v>
      </c>
      <c r="W7" s="4">
        <v>112.68575999999999</v>
      </c>
      <c r="X7" s="4">
        <v>107.73312</v>
      </c>
      <c r="Y7" s="4">
        <v>103.27152</v>
      </c>
      <c r="Z7" s="4">
        <v>99.24463999999999</v>
      </c>
      <c r="AA7" s="4">
        <v>92.817119999999989</v>
      </c>
      <c r="AB7" s="4">
        <v>81.919199999999989</v>
      </c>
      <c r="AC7" s="4">
        <v>76.165759999999992</v>
      </c>
      <c r="AD7" s="4">
        <v>71.103999999999999</v>
      </c>
      <c r="AE7" s="4">
        <v>43.188639999999992</v>
      </c>
      <c r="AF7" s="4">
        <v>41.029119999999999</v>
      </c>
    </row>
    <row r="8" spans="1:32" x14ac:dyDescent="0.3">
      <c r="A8" t="s">
        <v>269</v>
      </c>
      <c r="B8" s="4">
        <v>74.433920000000001</v>
      </c>
      <c r="C8" s="4">
        <v>81.590079999999986</v>
      </c>
      <c r="D8" s="4">
        <v>108.64832</v>
      </c>
      <c r="E8" s="4">
        <v>125.47567999999998</v>
      </c>
      <c r="F8" s="4">
        <v>125.47567999999998</v>
      </c>
      <c r="G8" s="16">
        <v>125.47567999999998</v>
      </c>
      <c r="H8" s="4">
        <v>127.42927999999999</v>
      </c>
      <c r="I8" s="4">
        <v>127.42927999999999</v>
      </c>
      <c r="J8" s="4">
        <v>127.42927999999999</v>
      </c>
      <c r="K8" s="4">
        <v>125.66047999999999</v>
      </c>
      <c r="L8" s="16">
        <v>125.66047999999999</v>
      </c>
      <c r="M8" s="4">
        <v>125.47567999999998</v>
      </c>
      <c r="N8" s="4">
        <v>125.47567999999998</v>
      </c>
      <c r="O8" s="4">
        <v>125.47567999999998</v>
      </c>
      <c r="P8" s="4">
        <v>125.47567999999998</v>
      </c>
      <c r="Q8" s="4">
        <v>125.47567999999998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  <c r="Z8" s="4">
        <v>0</v>
      </c>
      <c r="AA8" s="4">
        <v>0</v>
      </c>
      <c r="AB8" s="4">
        <v>0</v>
      </c>
      <c r="AC8" s="4">
        <v>0</v>
      </c>
      <c r="AD8" s="4">
        <v>0</v>
      </c>
      <c r="AE8" s="4">
        <v>0</v>
      </c>
      <c r="AF8" s="4">
        <v>0</v>
      </c>
    </row>
    <row r="9" spans="1:32" x14ac:dyDescent="0.3">
      <c r="A9" t="s">
        <v>20</v>
      </c>
      <c r="B9" s="4">
        <v>71.881919999999994</v>
      </c>
      <c r="C9" s="4">
        <v>68.412959999999998</v>
      </c>
      <c r="D9" s="4">
        <v>70.811839999999989</v>
      </c>
      <c r="E9" s="4">
        <v>65.192160000000001</v>
      </c>
      <c r="F9" s="4">
        <v>60.024799999999999</v>
      </c>
      <c r="G9" s="16">
        <v>55.272799999999997</v>
      </c>
      <c r="H9" s="4">
        <v>46.882879999999993</v>
      </c>
      <c r="I9" s="4">
        <v>39.784799999999997</v>
      </c>
      <c r="J9" s="4">
        <v>33.781439999999996</v>
      </c>
      <c r="K9" s="4">
        <v>47.282399999999996</v>
      </c>
      <c r="L9" s="16">
        <v>67.015519999999995</v>
      </c>
      <c r="M9" s="4">
        <v>69.416160000000005</v>
      </c>
      <c r="N9" s="4">
        <v>66.644159999999999</v>
      </c>
      <c r="O9" s="4">
        <v>61.144159999999999</v>
      </c>
      <c r="P9" s="4">
        <v>58.90016</v>
      </c>
      <c r="Q9" s="4">
        <v>56.995839999999994</v>
      </c>
      <c r="R9" s="4">
        <v>46.729759999999999</v>
      </c>
      <c r="S9" s="4">
        <v>46.687519999999992</v>
      </c>
      <c r="T9" s="4">
        <v>46.650559999999999</v>
      </c>
      <c r="U9" s="4">
        <v>46.608319999999999</v>
      </c>
      <c r="V9" s="4">
        <v>46.571359999999999</v>
      </c>
      <c r="W9" s="4">
        <v>46.532639999999994</v>
      </c>
      <c r="X9" s="4">
        <v>46.49568</v>
      </c>
      <c r="Y9" s="4">
        <v>46.455199999999998</v>
      </c>
      <c r="Z9" s="4">
        <v>46.419999999999995</v>
      </c>
      <c r="AA9" s="4">
        <v>46.384799999999998</v>
      </c>
      <c r="AB9" s="4">
        <v>46.35136</v>
      </c>
      <c r="AC9" s="4">
        <v>46.316160000000004</v>
      </c>
      <c r="AD9" s="4">
        <v>46.282720000000005</v>
      </c>
      <c r="AE9" s="4">
        <v>46.251040000000003</v>
      </c>
      <c r="AF9" s="4">
        <v>46.214079999999996</v>
      </c>
    </row>
    <row r="10" spans="1:32" x14ac:dyDescent="0.3">
      <c r="A10" t="s">
        <v>34</v>
      </c>
      <c r="B10" s="4">
        <v>41.824639999999995</v>
      </c>
      <c r="C10" s="4">
        <v>51.553919999999998</v>
      </c>
      <c r="D10" s="4">
        <v>51.047040000000003</v>
      </c>
      <c r="E10" s="4">
        <v>54.130559999999996</v>
      </c>
      <c r="F10" s="4">
        <v>46.65936</v>
      </c>
      <c r="G10" s="16">
        <v>41.979520000000001</v>
      </c>
      <c r="H10" s="4">
        <v>41.062559999999998</v>
      </c>
      <c r="I10" s="4">
        <v>40.138559999999998</v>
      </c>
      <c r="J10" s="4">
        <v>35.092639999999996</v>
      </c>
      <c r="K10" s="4">
        <v>30.011520000000001</v>
      </c>
      <c r="L10" s="16">
        <v>25.421439999999997</v>
      </c>
      <c r="M10" s="4">
        <v>22.302719999999997</v>
      </c>
      <c r="N10" s="4">
        <v>19.097760000000001</v>
      </c>
      <c r="O10" s="4">
        <v>14.579839999999999</v>
      </c>
      <c r="P10" s="4">
        <v>12.471359999999999</v>
      </c>
      <c r="Q10" s="4">
        <v>7.0963199999999995</v>
      </c>
      <c r="R10" s="4">
        <v>3.0500799999999995</v>
      </c>
      <c r="S10" s="4">
        <v>1.5470399999999997</v>
      </c>
      <c r="T10" s="4">
        <v>1.3340799999999999</v>
      </c>
      <c r="U10" s="4">
        <v>1.20736</v>
      </c>
      <c r="V10" s="4">
        <v>1.0947199999999999</v>
      </c>
      <c r="W10" s="4">
        <v>0.87295999999999996</v>
      </c>
      <c r="X10" s="4">
        <v>0.79375999999999991</v>
      </c>
      <c r="Y10" s="4">
        <v>0.71455999999999986</v>
      </c>
      <c r="Z10" s="4">
        <v>0.63535999999999992</v>
      </c>
      <c r="AA10" s="4">
        <v>0.55615999999999999</v>
      </c>
      <c r="AB10" s="4">
        <v>0.55615999999999999</v>
      </c>
      <c r="AC10" s="4">
        <v>0.55615999999999999</v>
      </c>
      <c r="AD10" s="4">
        <v>0.47695999999999994</v>
      </c>
      <c r="AE10" s="4">
        <v>0</v>
      </c>
      <c r="AF10" s="4">
        <v>0</v>
      </c>
    </row>
    <row r="11" spans="1:32" x14ac:dyDescent="0.3">
      <c r="A11" t="s">
        <v>45</v>
      </c>
      <c r="B11" s="4">
        <v>39.874559999999995</v>
      </c>
      <c r="C11" s="4">
        <v>38.614399999999996</v>
      </c>
      <c r="D11" s="4">
        <v>38.322240000000001</v>
      </c>
      <c r="E11" s="4">
        <v>40.545119999999997</v>
      </c>
      <c r="F11" s="4">
        <v>42.90352</v>
      </c>
      <c r="G11" s="16">
        <v>44.547359999999998</v>
      </c>
      <c r="H11" s="4">
        <v>45.784639999999996</v>
      </c>
      <c r="I11" s="4">
        <v>45.606879999999997</v>
      </c>
      <c r="J11" s="4">
        <v>46.719199999999994</v>
      </c>
      <c r="K11" s="4">
        <v>47.764639999999993</v>
      </c>
      <c r="L11" s="16">
        <v>47.967040000000004</v>
      </c>
      <c r="M11" s="4">
        <v>47.741759999999992</v>
      </c>
      <c r="N11" s="4">
        <v>46.953279999999992</v>
      </c>
      <c r="O11" s="4">
        <v>46.13839999999999</v>
      </c>
      <c r="P11" s="4">
        <v>44.52272</v>
      </c>
      <c r="Q11" s="4">
        <v>43.072479999999999</v>
      </c>
      <c r="R11" s="4">
        <v>41.315999999999995</v>
      </c>
      <c r="S11" s="4">
        <v>38.758719999999997</v>
      </c>
      <c r="T11" s="4">
        <v>34.013759999999998</v>
      </c>
      <c r="U11" s="4">
        <v>32.399839999999998</v>
      </c>
      <c r="V11" s="4">
        <v>30.99184</v>
      </c>
      <c r="W11" s="4">
        <v>29.332159999999998</v>
      </c>
      <c r="X11" s="4">
        <v>27.700639999999996</v>
      </c>
      <c r="Y11" s="4">
        <v>25.035999999999998</v>
      </c>
      <c r="Z11" s="4">
        <v>21.880319999999998</v>
      </c>
      <c r="AA11" s="4">
        <v>20.424799999999998</v>
      </c>
      <c r="AB11" s="4">
        <v>19.206879999999998</v>
      </c>
      <c r="AC11" s="4">
        <v>18.147359999999999</v>
      </c>
      <c r="AD11" s="4">
        <v>17.218079999999997</v>
      </c>
      <c r="AE11" s="4">
        <v>16.3416</v>
      </c>
      <c r="AF11" s="4">
        <v>11.855359999999999</v>
      </c>
    </row>
    <row r="12" spans="1:32" x14ac:dyDescent="0.3">
      <c r="A12" t="s">
        <v>202</v>
      </c>
      <c r="B12" s="4">
        <v>34.772319999999993</v>
      </c>
      <c r="C12" s="4">
        <v>31.526879999999998</v>
      </c>
      <c r="D12" s="4">
        <v>28.767199999999995</v>
      </c>
      <c r="E12" s="4">
        <v>26.211680000000001</v>
      </c>
      <c r="F12" s="4">
        <v>24.141919999999995</v>
      </c>
      <c r="G12" s="16">
        <v>22.383679999999998</v>
      </c>
      <c r="H12" s="4">
        <v>20.706399999999999</v>
      </c>
      <c r="I12" s="4">
        <v>18.724639999999997</v>
      </c>
      <c r="J12" s="4">
        <v>1.17744</v>
      </c>
      <c r="K12" s="4">
        <v>1.1545599999999998</v>
      </c>
      <c r="L12" s="16">
        <v>0.98912</v>
      </c>
      <c r="M12" s="4">
        <v>0.90991999999999995</v>
      </c>
      <c r="N12" s="4">
        <v>0.75679999999999992</v>
      </c>
      <c r="O12" s="4">
        <v>0.67759999999999998</v>
      </c>
      <c r="P12" s="4">
        <v>0.55791999999999997</v>
      </c>
      <c r="Q12" s="4">
        <v>0.53503999999999996</v>
      </c>
      <c r="R12" s="4">
        <v>0.42591999999999997</v>
      </c>
      <c r="S12" s="4">
        <v>0.41359999999999997</v>
      </c>
      <c r="T12" s="4">
        <v>0.30447999999999997</v>
      </c>
      <c r="U12" s="4">
        <v>8.2719999999999988E-2</v>
      </c>
      <c r="V12" s="4">
        <v>0</v>
      </c>
      <c r="W12" s="4">
        <v>0</v>
      </c>
      <c r="X12" s="4">
        <v>0</v>
      </c>
      <c r="Y12" s="4">
        <v>0</v>
      </c>
      <c r="Z12" s="4">
        <v>0</v>
      </c>
      <c r="AA12" s="4">
        <v>0</v>
      </c>
      <c r="AB12" s="4">
        <v>0</v>
      </c>
      <c r="AC12" s="4">
        <v>0</v>
      </c>
      <c r="AD12" s="4">
        <v>0</v>
      </c>
      <c r="AE12" s="4">
        <v>0</v>
      </c>
      <c r="AF12" s="4">
        <v>0</v>
      </c>
    </row>
    <row r="13" spans="1:32" x14ac:dyDescent="0.3">
      <c r="A13" t="s">
        <v>31</v>
      </c>
      <c r="B13" s="4">
        <v>21.91376</v>
      </c>
      <c r="C13" s="4">
        <v>19.534239999999997</v>
      </c>
      <c r="D13" s="4">
        <v>17.74784</v>
      </c>
      <c r="E13" s="4">
        <v>15.963199999999999</v>
      </c>
      <c r="F13" s="4">
        <v>18.925280000000001</v>
      </c>
      <c r="G13" s="16">
        <v>21.788799999999998</v>
      </c>
      <c r="H13" s="4">
        <v>21.1112</v>
      </c>
      <c r="I13" s="4">
        <v>22.089759999999998</v>
      </c>
      <c r="J13" s="4">
        <v>20.570879999999999</v>
      </c>
      <c r="K13" s="4">
        <v>19.708479999999998</v>
      </c>
      <c r="L13" s="16">
        <v>17.42576</v>
      </c>
      <c r="M13" s="4">
        <v>16.716480000000001</v>
      </c>
      <c r="N13" s="4">
        <v>15.426399999999999</v>
      </c>
      <c r="O13" s="4">
        <v>12.807519999999998</v>
      </c>
      <c r="P13" s="4">
        <v>10.389279999999999</v>
      </c>
      <c r="Q13" s="4">
        <v>8.4268800000000006</v>
      </c>
      <c r="R13" s="4">
        <v>6.9132799999999994</v>
      </c>
      <c r="S13" s="4">
        <v>5.702399999999999</v>
      </c>
      <c r="T13" s="4">
        <v>4.7396799999999999</v>
      </c>
      <c r="U13" s="4">
        <v>2.9180799999999993</v>
      </c>
      <c r="V13" s="4">
        <v>2.7455999999999996</v>
      </c>
      <c r="W13" s="4">
        <v>0</v>
      </c>
      <c r="X13" s="4">
        <v>0</v>
      </c>
      <c r="Y13" s="4">
        <v>0</v>
      </c>
      <c r="Z13" s="4">
        <v>0</v>
      </c>
      <c r="AA13" s="4">
        <v>0</v>
      </c>
      <c r="AB13" s="4">
        <v>0</v>
      </c>
      <c r="AC13" s="4">
        <v>0</v>
      </c>
      <c r="AD13" s="4">
        <v>0</v>
      </c>
      <c r="AE13" s="4">
        <v>0</v>
      </c>
      <c r="AF13" s="4">
        <v>0</v>
      </c>
    </row>
    <row r="14" spans="1:32" x14ac:dyDescent="0.3">
      <c r="A14" t="s">
        <v>171</v>
      </c>
      <c r="B14" s="4">
        <v>9.9439999999999991</v>
      </c>
      <c r="C14" s="4">
        <v>9.1590399999999992</v>
      </c>
      <c r="D14" s="4">
        <v>8.4356799999999996</v>
      </c>
      <c r="E14" s="4">
        <v>7.7686399999999995</v>
      </c>
      <c r="F14" s="4">
        <v>7.154399999999999</v>
      </c>
      <c r="G14" s="16">
        <v>6.5894399999999989</v>
      </c>
      <c r="H14" s="4">
        <v>6.0702400000000001</v>
      </c>
      <c r="I14" s="4">
        <v>5.5897600000000001</v>
      </c>
      <c r="J14" s="4">
        <v>5.1462399999999997</v>
      </c>
      <c r="K14" s="4">
        <v>4.7414399999999999</v>
      </c>
      <c r="L14" s="16">
        <v>4.3665599999999998</v>
      </c>
      <c r="M14" s="4">
        <v>4.0216000000000003</v>
      </c>
      <c r="N14" s="4">
        <v>3.7030399999999997</v>
      </c>
      <c r="O14" s="4">
        <v>3.4108799999999997</v>
      </c>
      <c r="P14" s="4">
        <v>3.1415999999999999</v>
      </c>
      <c r="Q14" s="4">
        <v>2.89344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  <c r="Z14" s="4">
        <v>0</v>
      </c>
      <c r="AA14" s="4">
        <v>0</v>
      </c>
      <c r="AB14" s="4">
        <v>0</v>
      </c>
      <c r="AC14" s="4">
        <v>0</v>
      </c>
      <c r="AD14" s="4">
        <v>0</v>
      </c>
      <c r="AE14" s="4">
        <v>0</v>
      </c>
      <c r="AF14" s="4">
        <v>0</v>
      </c>
    </row>
    <row r="15" spans="1:32" x14ac:dyDescent="0.3">
      <c r="A15" t="s">
        <v>49</v>
      </c>
      <c r="B15" s="4">
        <v>9.4001599999999996</v>
      </c>
      <c r="C15" s="4">
        <v>10.53712</v>
      </c>
      <c r="D15" s="4">
        <v>11.219999999999999</v>
      </c>
      <c r="E15" s="4">
        <v>9.8876799999999996</v>
      </c>
      <c r="F15" s="4">
        <v>9.94224</v>
      </c>
      <c r="G15" s="16">
        <v>16.732319999999998</v>
      </c>
      <c r="H15" s="4">
        <v>20.929919999999999</v>
      </c>
      <c r="I15" s="4">
        <v>29.99568</v>
      </c>
      <c r="J15" s="4">
        <v>35.742080000000001</v>
      </c>
      <c r="K15" s="4">
        <v>29.842559999999999</v>
      </c>
      <c r="L15" s="16">
        <v>27.570399999999999</v>
      </c>
      <c r="M15" s="4">
        <v>23.33408</v>
      </c>
      <c r="N15" s="4">
        <v>19.363519999999998</v>
      </c>
      <c r="O15" s="4">
        <v>15.799519999999998</v>
      </c>
      <c r="P15" s="4">
        <v>13.490400000000001</v>
      </c>
      <c r="Q15" s="4">
        <v>11.4224</v>
      </c>
      <c r="R15" s="4">
        <v>7.7633599999999996</v>
      </c>
      <c r="S15" s="4">
        <v>5.6830399999999992</v>
      </c>
      <c r="T15" s="4">
        <v>4.8839999999999995</v>
      </c>
      <c r="U15" s="4">
        <v>4.2363200000000001</v>
      </c>
      <c r="V15" s="4">
        <v>3.5516799999999997</v>
      </c>
      <c r="W15" s="4">
        <v>2.9567999999999999</v>
      </c>
      <c r="X15" s="4">
        <v>2.6135999999999999</v>
      </c>
      <c r="Y15" s="4">
        <v>0.97679999999999989</v>
      </c>
      <c r="Z15" s="4">
        <v>0.8676799999999999</v>
      </c>
      <c r="AA15" s="4">
        <v>0.76207999999999998</v>
      </c>
      <c r="AB15" s="4">
        <v>0.56847999999999999</v>
      </c>
      <c r="AC15" s="4">
        <v>0.28511999999999998</v>
      </c>
      <c r="AD15" s="4">
        <v>0.27279999999999999</v>
      </c>
      <c r="AE15" s="4">
        <v>0.25519999999999998</v>
      </c>
      <c r="AF15" s="4">
        <v>0.24287999999999996</v>
      </c>
    </row>
    <row r="16" spans="1:32" x14ac:dyDescent="0.3">
      <c r="A16" t="s">
        <v>123</v>
      </c>
      <c r="B16" s="4">
        <v>3.5886399999999998</v>
      </c>
      <c r="C16" s="4">
        <v>3.04128</v>
      </c>
      <c r="D16" s="4">
        <v>2.3724799999999999</v>
      </c>
      <c r="E16" s="4">
        <v>1.8251199999999999</v>
      </c>
      <c r="F16" s="4">
        <v>1.3375999999999999</v>
      </c>
      <c r="G16" s="16">
        <v>2.07856</v>
      </c>
      <c r="H16" s="4">
        <v>2.5467200000000001</v>
      </c>
      <c r="I16" s="4">
        <v>2.4252799999999999</v>
      </c>
      <c r="J16" s="4">
        <v>2.3038399999999997</v>
      </c>
      <c r="K16" s="4">
        <v>1.9993599999999998</v>
      </c>
      <c r="L16" s="16">
        <v>1.66672</v>
      </c>
      <c r="M16" s="4">
        <v>1.4995199999999997</v>
      </c>
      <c r="N16" s="4">
        <v>1.3340799999999999</v>
      </c>
      <c r="O16" s="4">
        <v>1.1668799999999999</v>
      </c>
      <c r="P16" s="4">
        <v>0.9996799999999999</v>
      </c>
      <c r="Q16" s="4">
        <v>0.66703999999999997</v>
      </c>
      <c r="R16" s="4">
        <v>0.16719999999999999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</row>
    <row r="17" spans="1:42" x14ac:dyDescent="0.3">
      <c r="A17" t="s">
        <v>15</v>
      </c>
      <c r="B17" s="4">
        <v>1.232</v>
      </c>
      <c r="C17" s="4">
        <v>1.1316799999999998</v>
      </c>
      <c r="D17" s="4">
        <v>1.04192</v>
      </c>
      <c r="E17" s="4">
        <v>0.96271999999999991</v>
      </c>
      <c r="F17" s="4">
        <v>0.88527999999999996</v>
      </c>
      <c r="G17" s="16">
        <v>0.81487999999999994</v>
      </c>
      <c r="H17" s="4">
        <v>0.74975999999999987</v>
      </c>
      <c r="I17" s="4">
        <v>0.68991999999999998</v>
      </c>
      <c r="J17" s="4">
        <v>0.63535999999999992</v>
      </c>
      <c r="K17" s="4">
        <v>0.58431999999999995</v>
      </c>
      <c r="L17" s="16">
        <v>0.53679999999999994</v>
      </c>
      <c r="M17" s="4">
        <v>0.49456</v>
      </c>
      <c r="N17" s="4">
        <v>0.45407999999999998</v>
      </c>
      <c r="O17" s="4">
        <v>0.41887999999999997</v>
      </c>
      <c r="P17" s="4">
        <v>0.38543999999999995</v>
      </c>
      <c r="Q17" s="4">
        <v>0.35375999999999996</v>
      </c>
      <c r="R17" s="4">
        <v>0.3256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</row>
    <row r="18" spans="1:42" x14ac:dyDescent="0.3">
      <c r="A18" t="s">
        <v>147</v>
      </c>
      <c r="B18" s="4">
        <v>1.1228799999999999</v>
      </c>
      <c r="C18" s="4">
        <v>15.521439999999998</v>
      </c>
      <c r="D18" s="4">
        <v>29.604959999999998</v>
      </c>
      <c r="E18" s="4">
        <v>38.725279999999998</v>
      </c>
      <c r="F18" s="4">
        <v>47.057119999999998</v>
      </c>
      <c r="G18" s="16">
        <v>55.81839999999999</v>
      </c>
      <c r="H18" s="4">
        <v>58.250720000000001</v>
      </c>
      <c r="I18" s="4">
        <v>54.336480000000002</v>
      </c>
      <c r="J18" s="4">
        <v>48.986079999999994</v>
      </c>
      <c r="K18" s="4">
        <v>42.813759999999995</v>
      </c>
      <c r="L18" s="16">
        <v>35.106719999999996</v>
      </c>
      <c r="M18" s="4">
        <v>27.269439999999999</v>
      </c>
      <c r="N18" s="4">
        <v>18.302239999999998</v>
      </c>
      <c r="O18" s="4">
        <v>12.415040000000001</v>
      </c>
      <c r="P18" s="4">
        <v>8.7383999999999986</v>
      </c>
      <c r="Q18" s="4">
        <v>4.7678399999999996</v>
      </c>
      <c r="R18" s="4">
        <v>2.6628799999999999</v>
      </c>
      <c r="S18" s="4">
        <v>1.5751999999999997</v>
      </c>
      <c r="T18" s="4">
        <v>0.39599999999999996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  <c r="Z18" s="4">
        <v>0</v>
      </c>
      <c r="AA18" s="4">
        <v>0</v>
      </c>
      <c r="AB18" s="4">
        <v>0</v>
      </c>
      <c r="AC18" s="4">
        <v>0</v>
      </c>
      <c r="AD18" s="4">
        <v>0</v>
      </c>
      <c r="AE18" s="4">
        <v>0</v>
      </c>
      <c r="AF18" s="4">
        <v>0</v>
      </c>
    </row>
    <row r="19" spans="1:42" x14ac:dyDescent="0.3">
      <c r="A19" t="s">
        <v>61</v>
      </c>
      <c r="B19" s="4">
        <v>0.18656</v>
      </c>
      <c r="C19" s="4">
        <v>0</v>
      </c>
      <c r="D19" s="4">
        <v>0</v>
      </c>
      <c r="E19" s="4">
        <v>0</v>
      </c>
      <c r="F19" s="4">
        <v>0</v>
      </c>
      <c r="G19" s="16">
        <v>0</v>
      </c>
      <c r="H19" s="4">
        <v>0</v>
      </c>
      <c r="I19" s="4">
        <v>0</v>
      </c>
      <c r="J19" s="4">
        <v>0</v>
      </c>
      <c r="K19" s="4">
        <v>0</v>
      </c>
      <c r="L19" s="16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  <c r="Z19" s="4">
        <v>0</v>
      </c>
      <c r="AA19" s="4">
        <v>0</v>
      </c>
      <c r="AB19" s="4">
        <v>0</v>
      </c>
      <c r="AC19" s="4">
        <v>0</v>
      </c>
      <c r="AD19" s="4">
        <v>0</v>
      </c>
      <c r="AE19" s="4">
        <v>0</v>
      </c>
      <c r="AF19" s="4">
        <v>0</v>
      </c>
    </row>
    <row r="20" spans="1:42" x14ac:dyDescent="0.3">
      <c r="A20" t="s">
        <v>240</v>
      </c>
      <c r="B20" s="4">
        <v>0.13727999999999999</v>
      </c>
      <c r="C20" s="4">
        <v>0.87648000000000004</v>
      </c>
      <c r="D20" s="4">
        <v>1.2407999999999999</v>
      </c>
      <c r="E20" s="4">
        <v>1.4168000000000001</v>
      </c>
      <c r="F20" s="4">
        <v>1.2425599999999999</v>
      </c>
      <c r="G20" s="16">
        <v>1.1739199999999999</v>
      </c>
      <c r="H20" s="4">
        <v>1.08944</v>
      </c>
      <c r="I20" s="4">
        <v>1.01376</v>
      </c>
      <c r="J20" s="4">
        <v>0.94687999999999994</v>
      </c>
      <c r="K20" s="4">
        <v>0.88703999999999994</v>
      </c>
      <c r="L20" s="16">
        <v>0.83423999999999998</v>
      </c>
      <c r="M20" s="4">
        <v>0.78495999999999999</v>
      </c>
      <c r="N20" s="4">
        <v>0.74271999999999994</v>
      </c>
      <c r="O20" s="4">
        <v>0.70399999999999996</v>
      </c>
      <c r="P20" s="4">
        <v>0.67055999999999993</v>
      </c>
      <c r="Q20" s="4">
        <v>0.63887999999999989</v>
      </c>
      <c r="R20" s="4">
        <v>0.61247999999999991</v>
      </c>
      <c r="S20" s="4">
        <v>0.58783999999999992</v>
      </c>
      <c r="T20" s="4">
        <v>0.56495999999999991</v>
      </c>
      <c r="U20" s="4">
        <v>0.54559999999999997</v>
      </c>
      <c r="V20" s="4">
        <v>0.43472</v>
      </c>
      <c r="W20" s="4">
        <v>0</v>
      </c>
      <c r="X20" s="4">
        <v>0</v>
      </c>
      <c r="Y20" s="4">
        <v>0</v>
      </c>
      <c r="Z20" s="4">
        <v>0</v>
      </c>
      <c r="AA20" s="4">
        <v>0</v>
      </c>
      <c r="AB20" s="4">
        <v>0</v>
      </c>
      <c r="AC20" s="4">
        <v>0</v>
      </c>
      <c r="AD20" s="4">
        <v>0</v>
      </c>
      <c r="AE20" s="4">
        <v>0</v>
      </c>
      <c r="AF20" s="4">
        <v>0</v>
      </c>
    </row>
    <row r="21" spans="1:42" x14ac:dyDescent="0.3">
      <c r="A21" t="s">
        <v>25</v>
      </c>
      <c r="B21" s="4">
        <v>0</v>
      </c>
      <c r="C21" s="4">
        <v>0</v>
      </c>
      <c r="D21" s="4">
        <v>0</v>
      </c>
      <c r="E21" s="4">
        <v>17.64048</v>
      </c>
      <c r="F21" s="4">
        <v>21.019680000000001</v>
      </c>
      <c r="G21" s="16">
        <v>21.019680000000001</v>
      </c>
      <c r="H21" s="4">
        <v>21.019680000000001</v>
      </c>
      <c r="I21" s="4">
        <v>33.835999999999999</v>
      </c>
      <c r="J21" s="4">
        <v>65.878559999999993</v>
      </c>
      <c r="K21" s="4">
        <v>85.036159999999995</v>
      </c>
      <c r="L21" s="16">
        <v>85.036159999999995</v>
      </c>
      <c r="M21" s="4">
        <v>85.036159999999995</v>
      </c>
      <c r="N21" s="4">
        <v>85.036159999999995</v>
      </c>
      <c r="O21" s="4">
        <v>85.036159999999995</v>
      </c>
      <c r="P21" s="4">
        <v>85.036159999999995</v>
      </c>
      <c r="Q21" s="4">
        <v>85.036159999999995</v>
      </c>
      <c r="R21" s="4">
        <v>85.036159999999995</v>
      </c>
      <c r="S21" s="4">
        <v>85.036159999999995</v>
      </c>
      <c r="T21" s="4">
        <v>85.036159999999995</v>
      </c>
      <c r="U21" s="4">
        <v>85.036159999999995</v>
      </c>
      <c r="V21" s="4">
        <v>85.036159999999995</v>
      </c>
      <c r="W21" s="4">
        <v>85.036159999999995</v>
      </c>
      <c r="X21" s="4">
        <v>85.036159999999995</v>
      </c>
      <c r="Y21" s="4">
        <v>85.036159999999995</v>
      </c>
      <c r="Z21" s="4">
        <v>64.016480000000001</v>
      </c>
      <c r="AA21" s="4">
        <v>64.016480000000001</v>
      </c>
      <c r="AB21" s="4">
        <v>64.016480000000001</v>
      </c>
      <c r="AC21" s="4">
        <v>64.016480000000001</v>
      </c>
      <c r="AD21" s="4">
        <v>64.016480000000001</v>
      </c>
      <c r="AE21" s="4">
        <v>64.016480000000001</v>
      </c>
      <c r="AF21" s="4">
        <v>64.016480000000001</v>
      </c>
    </row>
    <row r="22" spans="1:42" x14ac:dyDescent="0.3">
      <c r="A22" t="s">
        <v>29</v>
      </c>
      <c r="B22" s="4">
        <v>0</v>
      </c>
      <c r="C22" s="4">
        <v>0</v>
      </c>
      <c r="D22" s="4">
        <v>0</v>
      </c>
      <c r="E22" s="4">
        <v>15.88048</v>
      </c>
      <c r="F22" s="4">
        <v>18.921759999999999</v>
      </c>
      <c r="G22" s="16">
        <v>18.921759999999999</v>
      </c>
      <c r="H22" s="4">
        <v>18.921759999999999</v>
      </c>
      <c r="I22" s="4">
        <v>30.467359999999999</v>
      </c>
      <c r="J22" s="4">
        <v>59.282079999999993</v>
      </c>
      <c r="K22" s="4">
        <v>76.552959999999999</v>
      </c>
      <c r="L22" s="16">
        <v>76.552959999999999</v>
      </c>
      <c r="M22" s="4">
        <v>76.552959999999999</v>
      </c>
      <c r="N22" s="4">
        <v>76.552959999999999</v>
      </c>
      <c r="O22" s="4">
        <v>76.552959999999999</v>
      </c>
      <c r="P22" s="4">
        <v>76.552959999999999</v>
      </c>
      <c r="Q22" s="4">
        <v>76.552959999999999</v>
      </c>
      <c r="R22" s="4">
        <v>76.552959999999999</v>
      </c>
      <c r="S22" s="4">
        <v>76.552959999999999</v>
      </c>
      <c r="T22" s="4">
        <v>76.552959999999999</v>
      </c>
      <c r="U22" s="4">
        <v>76.552959999999999</v>
      </c>
      <c r="V22" s="4">
        <v>76.552959999999999</v>
      </c>
      <c r="W22" s="4">
        <v>76.552959999999999</v>
      </c>
      <c r="X22" s="4">
        <v>76.552959999999999</v>
      </c>
      <c r="Y22" s="4">
        <v>76.552959999999999</v>
      </c>
      <c r="Z22" s="4">
        <v>57.631199999999993</v>
      </c>
      <c r="AA22" s="4">
        <v>57.631199999999993</v>
      </c>
      <c r="AB22" s="4">
        <v>57.631199999999993</v>
      </c>
      <c r="AC22" s="4">
        <v>57.631199999999993</v>
      </c>
      <c r="AD22" s="4">
        <v>57.631199999999993</v>
      </c>
      <c r="AE22" s="4">
        <v>57.631199999999993</v>
      </c>
      <c r="AF22" s="4">
        <v>57.631199999999993</v>
      </c>
    </row>
    <row r="23" spans="1:42" ht="19.5" thickBot="1" x14ac:dyDescent="0.35">
      <c r="B23" s="4"/>
      <c r="C23" s="4"/>
      <c r="D23" s="4"/>
      <c r="E23" s="4"/>
      <c r="F23" s="4"/>
      <c r="G23" s="16"/>
      <c r="H23" s="4"/>
      <c r="I23" s="4"/>
      <c r="J23" s="4"/>
      <c r="K23" s="4"/>
      <c r="L23" s="16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</row>
    <row r="24" spans="1:42" s="8" customFormat="1" ht="19.5" thickBot="1" x14ac:dyDescent="0.35">
      <c r="A24" s="6" t="s">
        <v>338</v>
      </c>
      <c r="B24" s="7">
        <f>SUM(B2:B22)</f>
        <v>1563.6825599999995</v>
      </c>
      <c r="C24" s="7">
        <f t="shared" ref="C24:AF24" si="0">SUM(C2:C22)</f>
        <v>1747.9915199999994</v>
      </c>
      <c r="D24" s="7">
        <f t="shared" si="0"/>
        <v>1945.0446399999998</v>
      </c>
      <c r="E24" s="7">
        <f t="shared" si="0"/>
        <v>2078.8521599999995</v>
      </c>
      <c r="F24" s="7">
        <f t="shared" si="0"/>
        <v>2130.8812800000001</v>
      </c>
      <c r="G24" s="17">
        <f t="shared" si="0"/>
        <v>2193.2750400000004</v>
      </c>
      <c r="H24" s="7">
        <f t="shared" si="0"/>
        <v>2224.08032</v>
      </c>
      <c r="I24" s="7">
        <f t="shared" si="0"/>
        <v>2219.8739199999991</v>
      </c>
      <c r="J24" s="7">
        <f t="shared" si="0"/>
        <v>2194.7199999999998</v>
      </c>
      <c r="K24" s="7">
        <f t="shared" si="0"/>
        <v>2250.5683199999999</v>
      </c>
      <c r="L24" s="17">
        <f t="shared" si="0"/>
        <v>2261.6563200000005</v>
      </c>
      <c r="M24" s="7">
        <f t="shared" si="0"/>
        <v>2072.0145600000001</v>
      </c>
      <c r="N24" s="7">
        <f t="shared" si="0"/>
        <v>1978.7468800000001</v>
      </c>
      <c r="O24" s="7">
        <f t="shared" si="0"/>
        <v>1905.7860800000003</v>
      </c>
      <c r="P24" s="7">
        <f t="shared" si="0"/>
        <v>1833.9921599999993</v>
      </c>
      <c r="Q24" s="7">
        <f t="shared" si="0"/>
        <v>1763.5798400000003</v>
      </c>
      <c r="R24" s="7">
        <f t="shared" si="0"/>
        <v>1531.4780799999999</v>
      </c>
      <c r="S24" s="7">
        <f t="shared" si="0"/>
        <v>1445.6534399999996</v>
      </c>
      <c r="T24" s="7">
        <f t="shared" si="0"/>
        <v>1337.4028800000001</v>
      </c>
      <c r="U24" s="7">
        <f t="shared" si="0"/>
        <v>1271.2867200000001</v>
      </c>
      <c r="V24" s="7">
        <f t="shared" si="0"/>
        <v>1211.6420800000001</v>
      </c>
      <c r="W24" s="7">
        <f t="shared" si="0"/>
        <v>1124.5203200000001</v>
      </c>
      <c r="X24" s="7">
        <f t="shared" si="0"/>
        <v>1047.8635200000001</v>
      </c>
      <c r="Y24" s="7">
        <f t="shared" si="0"/>
        <v>983.37711999999988</v>
      </c>
      <c r="Z24" s="7">
        <f t="shared" si="0"/>
        <v>855.12415999999996</v>
      </c>
      <c r="AA24" s="7">
        <f t="shared" si="0"/>
        <v>799.45536000000004</v>
      </c>
      <c r="AB24" s="7">
        <f t="shared" si="0"/>
        <v>740.95119999999997</v>
      </c>
      <c r="AC24" s="7">
        <f t="shared" si="0"/>
        <v>693.84832000000006</v>
      </c>
      <c r="AD24" s="7">
        <f t="shared" si="0"/>
        <v>655.40815999999995</v>
      </c>
      <c r="AE24" s="7">
        <f t="shared" si="0"/>
        <v>596.58544000000006</v>
      </c>
      <c r="AF24" s="7">
        <f t="shared" si="0"/>
        <v>562.16336000000001</v>
      </c>
      <c r="AG24"/>
      <c r="AH24"/>
      <c r="AI24"/>
      <c r="AJ24"/>
      <c r="AK24"/>
      <c r="AL24"/>
      <c r="AM24"/>
      <c r="AN24"/>
      <c r="AO24"/>
      <c r="AP24"/>
    </row>
    <row r="25" spans="1:42" x14ac:dyDescent="0.3">
      <c r="B25" s="11">
        <f>B24-SUM(B7,B9,B17,B21,B22)</f>
        <v>1397.3079999999995</v>
      </c>
      <c r="C25" s="11">
        <f t="shared" ref="C25:AF25" si="1">C24-SUM(C7,C9,C17,C21,C22)</f>
        <v>1572.7535999999993</v>
      </c>
      <c r="D25" s="11">
        <f t="shared" si="1"/>
        <v>1758.7187199999998</v>
      </c>
      <c r="E25" s="11">
        <f t="shared" si="1"/>
        <v>1848.0703999999994</v>
      </c>
      <c r="F25" s="11">
        <f t="shared" si="1"/>
        <v>1899.6313600000001</v>
      </c>
      <c r="G25" s="11">
        <f t="shared" si="1"/>
        <v>1968.9313600000005</v>
      </c>
      <c r="H25" s="11">
        <f t="shared" si="1"/>
        <v>2010.1980800000001</v>
      </c>
      <c r="I25" s="11">
        <f t="shared" si="1"/>
        <v>1991.791999999999</v>
      </c>
      <c r="J25" s="11">
        <f t="shared" si="1"/>
        <v>1914.3731199999997</v>
      </c>
      <c r="K25" s="11">
        <f t="shared" si="1"/>
        <v>1922.6750399999999</v>
      </c>
      <c r="L25" s="11">
        <f t="shared" si="1"/>
        <v>1906.0747200000005</v>
      </c>
      <c r="M25" s="11">
        <f t="shared" si="1"/>
        <v>1706.70192</v>
      </c>
      <c r="N25" s="11">
        <f t="shared" si="1"/>
        <v>1610.2873600000003</v>
      </c>
      <c r="O25" s="11">
        <f t="shared" si="1"/>
        <v>1539.0971200000004</v>
      </c>
      <c r="P25" s="11">
        <f t="shared" si="1"/>
        <v>1465.5009599999994</v>
      </c>
      <c r="Q25" s="11">
        <f t="shared" si="1"/>
        <v>1397.9750400000003</v>
      </c>
      <c r="R25" s="11">
        <f t="shared" si="1"/>
        <v>1181.7203199999999</v>
      </c>
      <c r="S25" s="11">
        <f t="shared" si="1"/>
        <v>1102.5959999999995</v>
      </c>
      <c r="T25" s="11">
        <f t="shared" si="1"/>
        <v>1000.2044800000001</v>
      </c>
      <c r="U25" s="11">
        <f t="shared" si="1"/>
        <v>939.80832000000009</v>
      </c>
      <c r="V25" s="11">
        <f t="shared" si="1"/>
        <v>885.33984000000009</v>
      </c>
      <c r="W25" s="11">
        <f t="shared" si="1"/>
        <v>803.71280000000013</v>
      </c>
      <c r="X25" s="11">
        <f t="shared" si="1"/>
        <v>732.04560000000015</v>
      </c>
      <c r="Y25" s="11">
        <f t="shared" si="1"/>
        <v>672.0612799999999</v>
      </c>
      <c r="Z25" s="11">
        <f t="shared" si="1"/>
        <v>587.81183999999996</v>
      </c>
      <c r="AA25" s="11">
        <f t="shared" si="1"/>
        <v>538.60576000000015</v>
      </c>
      <c r="AB25" s="11">
        <f t="shared" si="1"/>
        <v>491.03296</v>
      </c>
      <c r="AC25" s="11">
        <f t="shared" si="1"/>
        <v>449.71872000000008</v>
      </c>
      <c r="AD25" s="11">
        <f t="shared" si="1"/>
        <v>416.37375999999995</v>
      </c>
      <c r="AE25" s="11">
        <f t="shared" si="1"/>
        <v>385.49808000000007</v>
      </c>
      <c r="AF25" s="11">
        <f t="shared" si="1"/>
        <v>353.27248000000003</v>
      </c>
    </row>
    <row r="26" spans="1:42" x14ac:dyDescent="0.3">
      <c r="A26" t="s">
        <v>342</v>
      </c>
      <c r="B26" s="10"/>
      <c r="G26" s="19"/>
    </row>
    <row r="27" spans="1:42" x14ac:dyDescent="0.3">
      <c r="A27" t="s">
        <v>340</v>
      </c>
      <c r="B27" s="11">
        <f>B24-B5</f>
        <v>1405.2825599999996</v>
      </c>
      <c r="C27" s="11">
        <f t="shared" ref="C27:AF27" si="2">C24-C5</f>
        <v>1552.3411199999994</v>
      </c>
      <c r="D27" s="11">
        <f t="shared" si="2"/>
        <v>1651.81808</v>
      </c>
      <c r="E27" s="11">
        <f t="shared" si="2"/>
        <v>1773.2105599999995</v>
      </c>
      <c r="F27" s="11">
        <f t="shared" si="2"/>
        <v>1816.0472</v>
      </c>
      <c r="G27" s="19">
        <f t="shared" si="2"/>
        <v>1876.7267200000006</v>
      </c>
      <c r="H27" s="11">
        <f t="shared" si="2"/>
        <v>1907.9544000000001</v>
      </c>
      <c r="I27" s="11">
        <f t="shared" si="2"/>
        <v>1903.568479999999</v>
      </c>
      <c r="J27" s="11">
        <f t="shared" si="2"/>
        <v>1865.0103999999999</v>
      </c>
      <c r="K27" s="11">
        <f t="shared" si="2"/>
        <v>1894.7913599999999</v>
      </c>
      <c r="L27" s="19">
        <f t="shared" si="2"/>
        <v>1872.4464000000005</v>
      </c>
      <c r="M27" s="11">
        <f t="shared" si="2"/>
        <v>1669.0308800000003</v>
      </c>
      <c r="N27" s="11">
        <f t="shared" si="2"/>
        <v>1565.6414400000001</v>
      </c>
      <c r="O27" s="11">
        <f t="shared" si="2"/>
        <v>1490.2518400000004</v>
      </c>
      <c r="P27" s="11">
        <f t="shared" si="2"/>
        <v>1419.7462399999993</v>
      </c>
      <c r="Q27" s="11">
        <f t="shared" si="2"/>
        <v>1345.8825600000002</v>
      </c>
      <c r="R27" s="11">
        <f t="shared" si="2"/>
        <v>1125.7945599999998</v>
      </c>
      <c r="S27" s="11">
        <f t="shared" si="2"/>
        <v>1054.0446399999996</v>
      </c>
      <c r="T27" s="11">
        <f t="shared" si="2"/>
        <v>960.38800000000015</v>
      </c>
      <c r="U27" s="11">
        <f t="shared" si="2"/>
        <v>909.70176000000015</v>
      </c>
      <c r="V27" s="11">
        <f t="shared" si="2"/>
        <v>865.78096000000005</v>
      </c>
      <c r="W27" s="11">
        <f t="shared" si="2"/>
        <v>798.29728000000011</v>
      </c>
      <c r="X27" s="11">
        <f t="shared" si="2"/>
        <v>739.9075200000002</v>
      </c>
      <c r="Y27" s="11">
        <f t="shared" si="2"/>
        <v>692.73423999999989</v>
      </c>
      <c r="Z27" s="11">
        <f t="shared" si="2"/>
        <v>580.54831999999999</v>
      </c>
      <c r="AA27" s="11">
        <f t="shared" si="2"/>
        <v>542.37743999999998</v>
      </c>
      <c r="AB27" s="11">
        <f t="shared" si="2"/>
        <v>502.22831999999994</v>
      </c>
      <c r="AC27" s="11">
        <f t="shared" si="2"/>
        <v>472.9419200000001</v>
      </c>
      <c r="AD27" s="11">
        <f t="shared" si="2"/>
        <v>450.11647999999997</v>
      </c>
      <c r="AE27" s="11">
        <f t="shared" si="2"/>
        <v>405.71872000000008</v>
      </c>
      <c r="AF27" s="11">
        <f t="shared" si="2"/>
        <v>385.02816000000001</v>
      </c>
    </row>
    <row r="28" spans="1:42" x14ac:dyDescent="0.3">
      <c r="A28" t="s">
        <v>341</v>
      </c>
      <c r="B28" s="11">
        <f>B27-B17-B15-B10-B4-B2</f>
        <v>720.34335999999962</v>
      </c>
      <c r="C28" s="11">
        <f t="shared" ref="C28:AF28" si="3">C27-C17-C15-C10-C4-C2</f>
        <v>791.4561599999995</v>
      </c>
      <c r="D28" s="11">
        <f t="shared" si="3"/>
        <v>838.00816000000032</v>
      </c>
      <c r="E28" s="11">
        <f t="shared" si="3"/>
        <v>897.47855999999945</v>
      </c>
      <c r="F28" s="11">
        <f t="shared" si="3"/>
        <v>925.57871999999975</v>
      </c>
      <c r="G28" s="19">
        <f t="shared" si="3"/>
        <v>933.44064000000049</v>
      </c>
      <c r="H28" s="11">
        <f t="shared" si="3"/>
        <v>913.24112000000014</v>
      </c>
      <c r="I28" s="11">
        <f t="shared" si="3"/>
        <v>887.23183999999901</v>
      </c>
      <c r="J28" s="11">
        <f t="shared" si="3"/>
        <v>832.45535999999981</v>
      </c>
      <c r="K28" s="11">
        <f t="shared" si="3"/>
        <v>867.19072000000006</v>
      </c>
      <c r="L28" s="19">
        <f t="shared" si="3"/>
        <v>858.95744000000025</v>
      </c>
      <c r="M28" s="11">
        <f t="shared" si="3"/>
        <v>769.19744000000026</v>
      </c>
      <c r="N28" s="11">
        <f t="shared" si="3"/>
        <v>745.17168000000004</v>
      </c>
      <c r="O28" s="11">
        <f t="shared" si="3"/>
        <v>720.33808000000045</v>
      </c>
      <c r="P28" s="11">
        <f t="shared" si="3"/>
        <v>698.95759999999939</v>
      </c>
      <c r="Q28" s="11">
        <f t="shared" si="3"/>
        <v>673.66112000000021</v>
      </c>
      <c r="R28" s="11">
        <f t="shared" si="3"/>
        <v>503.86512000000005</v>
      </c>
      <c r="S28" s="11">
        <f t="shared" si="3"/>
        <v>475.44111999999978</v>
      </c>
      <c r="T28" s="11">
        <f t="shared" si="3"/>
        <v>446.05616000000015</v>
      </c>
      <c r="U28" s="11">
        <f t="shared" si="3"/>
        <v>425.64720000000023</v>
      </c>
      <c r="V28" s="11">
        <f t="shared" si="3"/>
        <v>409.72447999999997</v>
      </c>
      <c r="W28" s="11">
        <f t="shared" si="3"/>
        <v>391.80592000000007</v>
      </c>
      <c r="X28" s="11">
        <f t="shared" si="3"/>
        <v>378.77136000000013</v>
      </c>
      <c r="Y28" s="11">
        <f t="shared" si="3"/>
        <v>366.18383999999986</v>
      </c>
      <c r="Z28" s="11">
        <f t="shared" si="3"/>
        <v>289.1926400000001</v>
      </c>
      <c r="AA28" s="11">
        <f t="shared" si="3"/>
        <v>281.27440000000001</v>
      </c>
      <c r="AB28" s="11">
        <f t="shared" si="3"/>
        <v>269.12511999999992</v>
      </c>
      <c r="AC28" s="11">
        <f t="shared" si="3"/>
        <v>262.27696000000014</v>
      </c>
      <c r="AD28" s="11">
        <f t="shared" si="3"/>
        <v>256.25247999999993</v>
      </c>
      <c r="AE28" s="11">
        <f t="shared" si="3"/>
        <v>227.42896000000007</v>
      </c>
      <c r="AF28" s="11">
        <f t="shared" si="3"/>
        <v>220.74624</v>
      </c>
    </row>
    <row r="30" spans="1:42" x14ac:dyDescent="0.3">
      <c r="A30" t="s">
        <v>343</v>
      </c>
      <c r="B30" s="11">
        <f>B28+'BP by Liquid production'!B30</f>
        <v>1746.3833599999994</v>
      </c>
      <c r="C30" s="11">
        <f>C28+'BP by Liquid production'!C30</f>
        <v>1832.7861599999994</v>
      </c>
      <c r="D30" s="11">
        <f>D28+'BP by Liquid production'!D30</f>
        <v>1919.2081599999999</v>
      </c>
      <c r="E30" s="11">
        <f>E28+'BP by Liquid production'!E30</f>
        <v>2016.4085599999985</v>
      </c>
      <c r="F30" s="11">
        <f>F28+'BP by Liquid production'!F30</f>
        <v>2062.9387199999992</v>
      </c>
      <c r="G30" s="19">
        <f>G28+'BP by Liquid production'!G30</f>
        <v>2083.910640000001</v>
      </c>
      <c r="H30" s="11">
        <f>H28+'BP by Liquid production'!H30</f>
        <v>2041.4011200000009</v>
      </c>
      <c r="I30" s="11">
        <f>I28+'BP by Liquid production'!I30</f>
        <v>1961.711839999999</v>
      </c>
      <c r="J30" s="11">
        <f>J28+'BP by Liquid production'!J30</f>
        <v>1845.2253599999999</v>
      </c>
      <c r="K30" s="11">
        <f>K28+'BP by Liquid production'!K30</f>
        <v>1831.5307199999997</v>
      </c>
      <c r="L30" s="19">
        <f>L28+'BP by Liquid production'!L30</f>
        <v>1777.30744</v>
      </c>
      <c r="M30" s="11">
        <f>M28+'BP by Liquid production'!M30</f>
        <v>1648.7174399999994</v>
      </c>
      <c r="N30" s="11">
        <f>N28+'BP by Liquid production'!N30</f>
        <v>1578.1416799999988</v>
      </c>
      <c r="O30" s="11">
        <f>O28+'BP by Liquid production'!O30</f>
        <v>1504.9880800000005</v>
      </c>
      <c r="P30" s="11">
        <f>P28+'BP by Liquid production'!P30</f>
        <v>1433.9475999999995</v>
      </c>
      <c r="Q30" s="11">
        <f>Q28+'BP by Liquid production'!Q30</f>
        <v>1093.1111200000005</v>
      </c>
      <c r="R30" s="11">
        <f>R28+'BP by Liquid production'!R30</f>
        <v>899.98512000000028</v>
      </c>
      <c r="S30" s="11">
        <f>S28+'BP by Liquid production'!S30</f>
        <v>854.08112000000028</v>
      </c>
      <c r="T30" s="11">
        <f>T28+'BP by Liquid production'!T30</f>
        <v>807.26616000000058</v>
      </c>
      <c r="U30" s="11">
        <f>U28+'BP by Liquid production'!U30</f>
        <v>771.43720000000053</v>
      </c>
      <c r="V30" s="11">
        <f>V28+'BP by Liquid production'!V30</f>
        <v>739.39447999999993</v>
      </c>
      <c r="W30" s="11">
        <f>W28+'BP by Liquid production'!W30</f>
        <v>697.63592000000017</v>
      </c>
      <c r="X30" s="11">
        <f>X28+'BP by Liquid production'!X30</f>
        <v>667.48136000000022</v>
      </c>
      <c r="Y30" s="11">
        <f>Y28+'BP by Liquid production'!Y30</f>
        <v>638.86383999999975</v>
      </c>
      <c r="Z30" s="11">
        <f>Z28+'BP by Liquid production'!Z30</f>
        <v>536.77263999999991</v>
      </c>
      <c r="AA30" s="11">
        <f>AA28+'BP by Liquid production'!AA30</f>
        <v>517.14439999999991</v>
      </c>
      <c r="AB30" s="11">
        <f>AB28+'BP by Liquid production'!AB30</f>
        <v>492.06511999999992</v>
      </c>
      <c r="AC30" s="11">
        <f>AC28+'BP by Liquid production'!AC30</f>
        <v>473.08696000000003</v>
      </c>
      <c r="AD30" s="11">
        <f>AD28+'BP by Liquid production'!AD30</f>
        <v>455.27247999999997</v>
      </c>
      <c r="AE30" s="11">
        <f>AE28+'BP by Liquid production'!AE30</f>
        <v>414.66896000000025</v>
      </c>
      <c r="AF30" s="11">
        <f>AF28+'BP by Liquid production'!AF30</f>
        <v>378.84624000000002</v>
      </c>
    </row>
    <row r="31" spans="1:42" x14ac:dyDescent="0.3">
      <c r="G31" s="18">
        <f>G28/G30</f>
        <v>0.44792738329701126</v>
      </c>
      <c r="L31" s="18">
        <f>L28/L30</f>
        <v>0.48329142199506026</v>
      </c>
    </row>
    <row r="36" spans="3:3" x14ac:dyDescent="0.3">
      <c r="C36">
        <f>B25</f>
        <v>1397.3079999999995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2"/>
  <sheetViews>
    <sheetView zoomScale="80" zoomScaleNormal="80" workbookViewId="0">
      <selection activeCell="R22" sqref="R22"/>
    </sheetView>
  </sheetViews>
  <sheetFormatPr defaultRowHeight="18.75" x14ac:dyDescent="0.3"/>
  <cols>
    <col min="1" max="1" width="18.796875" bestFit="1" customWidth="1"/>
  </cols>
  <sheetData>
    <row r="1" spans="1:32" x14ac:dyDescent="0.3">
      <c r="A1" t="str">
        <f>'BP by Gas production'!A1</f>
        <v>Year</v>
      </c>
      <c r="B1" t="str">
        <f>'BP by Liquid production'!B1</f>
        <v>2020</v>
      </c>
      <c r="C1" t="str">
        <f>'BP by Liquid production'!C1</f>
        <v>2021</v>
      </c>
      <c r="D1" t="str">
        <f>'BP by Liquid production'!D1</f>
        <v>2022</v>
      </c>
      <c r="E1" t="str">
        <f>'BP by Liquid production'!E1</f>
        <v>2023</v>
      </c>
      <c r="F1" t="str">
        <f>'BP by Liquid production'!F1</f>
        <v>2024</v>
      </c>
      <c r="G1" t="str">
        <f>'BP by Liquid production'!G1</f>
        <v>2025</v>
      </c>
      <c r="H1" t="str">
        <f>'BP by Liquid production'!H1</f>
        <v>2026</v>
      </c>
      <c r="I1" t="str">
        <f>'BP by Liquid production'!I1</f>
        <v>2027</v>
      </c>
      <c r="J1" t="str">
        <f>'BP by Liquid production'!J1</f>
        <v>2028</v>
      </c>
      <c r="K1" t="str">
        <f>'BP by Liquid production'!K1</f>
        <v>2029</v>
      </c>
      <c r="L1" t="str">
        <f>'BP by Liquid production'!L1</f>
        <v>2030</v>
      </c>
      <c r="M1" t="str">
        <f>'BP by Liquid production'!M1</f>
        <v>2031</v>
      </c>
      <c r="N1" t="str">
        <f>'BP by Liquid production'!N1</f>
        <v>2032</v>
      </c>
      <c r="O1" t="str">
        <f>'BP by Liquid production'!O1</f>
        <v>2033</v>
      </c>
      <c r="P1" t="str">
        <f>'BP by Liquid production'!P1</f>
        <v>2034</v>
      </c>
      <c r="Q1" t="str">
        <f>'BP by Liquid production'!Q1</f>
        <v>2035</v>
      </c>
      <c r="R1" t="str">
        <f>'BP by Liquid production'!R1</f>
        <v>2036</v>
      </c>
      <c r="S1" t="str">
        <f>'BP by Liquid production'!S1</f>
        <v>2037</v>
      </c>
      <c r="T1" t="str">
        <f>'BP by Liquid production'!T1</f>
        <v>2038</v>
      </c>
      <c r="U1" t="str">
        <f>'BP by Liquid production'!U1</f>
        <v>2039</v>
      </c>
      <c r="V1" t="str">
        <f>'BP by Liquid production'!V1</f>
        <v>2040</v>
      </c>
      <c r="W1" t="str">
        <f>'BP by Liquid production'!W1</f>
        <v>2041</v>
      </c>
      <c r="X1" t="str">
        <f>'BP by Liquid production'!X1</f>
        <v>2042</v>
      </c>
      <c r="Y1" t="str">
        <f>'BP by Liquid production'!Y1</f>
        <v>2043</v>
      </c>
      <c r="Z1" t="str">
        <f>'BP by Liquid production'!Z1</f>
        <v>2044</v>
      </c>
      <c r="AA1" t="str">
        <f>'BP by Liquid production'!AA1</f>
        <v>2045</v>
      </c>
      <c r="AB1" t="str">
        <f>'BP by Liquid production'!AB1</f>
        <v>2046</v>
      </c>
      <c r="AC1" t="str">
        <f>'BP by Liquid production'!AC1</f>
        <v>2047</v>
      </c>
      <c r="AD1" t="str">
        <f>'BP by Liquid production'!AD1</f>
        <v>2048</v>
      </c>
      <c r="AE1" t="str">
        <f>'BP by Liquid production'!AE1</f>
        <v>2049</v>
      </c>
      <c r="AF1" t="str">
        <f>'BP by Liquid production'!AF1</f>
        <v>2050</v>
      </c>
    </row>
    <row r="2" spans="1:32" x14ac:dyDescent="0.3">
      <c r="A2" t="s">
        <v>350</v>
      </c>
      <c r="B2">
        <f>'BP by Liquid production'!B26</f>
        <v>2439.6</v>
      </c>
      <c r="C2">
        <f>'BP by Liquid production'!C26</f>
        <v>2560.2299999999996</v>
      </c>
      <c r="D2">
        <f>'BP by Liquid production'!D26</f>
        <v>2761.4399999999996</v>
      </c>
      <c r="E2">
        <f>'BP by Liquid production'!E26</f>
        <v>2834.9499999999994</v>
      </c>
      <c r="F2">
        <f>'BP by Liquid production'!F26</f>
        <v>2840.2799999999993</v>
      </c>
      <c r="G2">
        <f>'BP by Liquid production'!G26</f>
        <v>2821.7200000000003</v>
      </c>
      <c r="H2">
        <f>'BP by Liquid production'!H26</f>
        <v>2776.190000000001</v>
      </c>
      <c r="I2">
        <f>'BP by Liquid production'!I26</f>
        <v>2700.46</v>
      </c>
      <c r="J2">
        <f>'BP by Liquid production'!J26</f>
        <v>2631.4300000000003</v>
      </c>
      <c r="K2">
        <f>'BP by Liquid production'!K26</f>
        <v>2522.5699999999997</v>
      </c>
      <c r="L2">
        <f>'BP by Liquid production'!L26</f>
        <v>2411.6299999999997</v>
      </c>
      <c r="M2">
        <f>'BP by Liquid production'!M26</f>
        <v>2273.5699999999993</v>
      </c>
      <c r="N2">
        <f>'BP by Liquid production'!N26</f>
        <v>2148.5699999999988</v>
      </c>
      <c r="O2">
        <f>'BP by Liquid production'!O26</f>
        <v>2027.14</v>
      </c>
      <c r="P2">
        <f>'BP by Liquid production'!P26</f>
        <v>1908.39</v>
      </c>
      <c r="Q2">
        <f>'BP by Liquid production'!Q26</f>
        <v>1520.0500000000004</v>
      </c>
      <c r="R2">
        <f>'BP by Liquid production'!R26</f>
        <v>1428.3100000000002</v>
      </c>
      <c r="S2">
        <f>'BP by Liquid production'!S26</f>
        <v>1346.7200000000005</v>
      </c>
      <c r="T2">
        <f>'BP by Liquid production'!T26</f>
        <v>1276.0800000000004</v>
      </c>
      <c r="U2">
        <f>'BP by Liquid production'!U26</f>
        <v>1207.3500000000004</v>
      </c>
      <c r="V2">
        <f>'BP by Liquid production'!V26</f>
        <v>1140.6499999999999</v>
      </c>
      <c r="W2">
        <f>'BP by Liquid production'!W26</f>
        <v>1071.6500000000001</v>
      </c>
      <c r="X2">
        <f>'BP by Liquid production'!X26</f>
        <v>1009.8300000000002</v>
      </c>
      <c r="Y2">
        <f>'BP by Liquid production'!Y26</f>
        <v>951.33999999999992</v>
      </c>
      <c r="Z2">
        <f>'BP by Liquid production'!Z26</f>
        <v>889.41999999999985</v>
      </c>
      <c r="AA2">
        <f>'BP by Liquid production'!AA26</f>
        <v>842</v>
      </c>
      <c r="AB2">
        <f>'BP by Liquid production'!AB26</f>
        <v>790.75</v>
      </c>
      <c r="AC2">
        <f>'BP by Liquid production'!AC26</f>
        <v>746.8599999999999</v>
      </c>
      <c r="AD2">
        <f>'BP by Liquid production'!AD26</f>
        <v>709.32</v>
      </c>
      <c r="AE2">
        <f>'BP by Liquid production'!AE26</f>
        <v>673.71000000000015</v>
      </c>
      <c r="AF2">
        <f>'BP by Liquid production'!AF26</f>
        <v>623.31000000000006</v>
      </c>
    </row>
    <row r="3" spans="1:32" x14ac:dyDescent="0.3">
      <c r="A3" t="s">
        <v>345</v>
      </c>
      <c r="B3">
        <f>'BP by Gas production'!B24</f>
        <v>1563.6825599999995</v>
      </c>
      <c r="C3">
        <f>'BP by Gas production'!C24</f>
        <v>1747.9915199999994</v>
      </c>
      <c r="D3">
        <f>'BP by Gas production'!D24</f>
        <v>1945.0446399999998</v>
      </c>
      <c r="E3">
        <f>'BP by Gas production'!E24</f>
        <v>2078.8521599999995</v>
      </c>
      <c r="F3">
        <f>'BP by Gas production'!F24</f>
        <v>2130.8812800000001</v>
      </c>
      <c r="G3">
        <f>'BP by Gas production'!G24</f>
        <v>2193.2750400000004</v>
      </c>
      <c r="H3">
        <f>'BP by Gas production'!H24</f>
        <v>2224.08032</v>
      </c>
      <c r="I3">
        <f>'BP by Gas production'!I24</f>
        <v>2219.8739199999991</v>
      </c>
      <c r="J3">
        <f>'BP by Gas production'!J24</f>
        <v>2194.7199999999998</v>
      </c>
      <c r="K3">
        <f>'BP by Gas production'!K24</f>
        <v>2250.5683199999999</v>
      </c>
      <c r="L3">
        <f>'BP by Gas production'!L24</f>
        <v>2261.6563200000005</v>
      </c>
      <c r="M3">
        <f>'BP by Gas production'!M24</f>
        <v>2072.0145600000001</v>
      </c>
      <c r="N3">
        <f>'BP by Gas production'!N24</f>
        <v>1978.7468800000001</v>
      </c>
      <c r="O3">
        <f>'BP by Gas production'!O24</f>
        <v>1905.7860800000003</v>
      </c>
      <c r="P3">
        <f>'BP by Gas production'!P24</f>
        <v>1833.9921599999993</v>
      </c>
      <c r="Q3">
        <f>'BP by Gas production'!Q24</f>
        <v>1763.5798400000003</v>
      </c>
      <c r="R3">
        <f>'BP by Gas production'!R24</f>
        <v>1531.4780799999999</v>
      </c>
      <c r="S3">
        <f>'BP by Gas production'!S24</f>
        <v>1445.6534399999996</v>
      </c>
      <c r="T3">
        <f>'BP by Gas production'!T24</f>
        <v>1337.4028800000001</v>
      </c>
      <c r="U3">
        <f>'BP by Gas production'!U24</f>
        <v>1271.2867200000001</v>
      </c>
      <c r="V3">
        <f>'BP by Gas production'!V24</f>
        <v>1211.6420800000001</v>
      </c>
      <c r="W3">
        <f>'BP by Gas production'!W24</f>
        <v>1124.5203200000001</v>
      </c>
      <c r="X3">
        <f>'BP by Gas production'!X24</f>
        <v>1047.8635200000001</v>
      </c>
      <c r="Y3">
        <f>'BP by Gas production'!Y24</f>
        <v>983.37711999999988</v>
      </c>
      <c r="Z3">
        <f>'BP by Gas production'!Z24</f>
        <v>855.12415999999996</v>
      </c>
      <c r="AA3">
        <f>'BP by Gas production'!AA24</f>
        <v>799.45536000000004</v>
      </c>
      <c r="AB3">
        <f>'BP by Gas production'!AB24</f>
        <v>740.95119999999997</v>
      </c>
      <c r="AC3">
        <f>'BP by Gas production'!AC24</f>
        <v>693.84832000000006</v>
      </c>
      <c r="AD3">
        <f>'BP by Gas production'!AD24</f>
        <v>655.40815999999995</v>
      </c>
      <c r="AE3">
        <f>'BP by Gas production'!AE24</f>
        <v>596.58544000000006</v>
      </c>
      <c r="AF3">
        <f>'BP by Gas production'!AF24</f>
        <v>562.16336000000001</v>
      </c>
    </row>
    <row r="4" spans="1:32" x14ac:dyDescent="0.3">
      <c r="A4" t="s">
        <v>349</v>
      </c>
      <c r="B4">
        <f>SUM(B2:B3)</f>
        <v>4003.2825599999996</v>
      </c>
      <c r="C4">
        <f t="shared" ref="C4:AF4" si="0">SUM(C2:C3)</f>
        <v>4308.2215199999991</v>
      </c>
      <c r="D4">
        <f t="shared" si="0"/>
        <v>4706.4846399999997</v>
      </c>
      <c r="E4">
        <f t="shared" si="0"/>
        <v>4913.8021599999993</v>
      </c>
      <c r="F4">
        <f t="shared" si="0"/>
        <v>4971.1612799999994</v>
      </c>
      <c r="G4">
        <f t="shared" si="0"/>
        <v>5014.9950400000007</v>
      </c>
      <c r="H4">
        <f t="shared" si="0"/>
        <v>5000.2703200000014</v>
      </c>
      <c r="I4">
        <f t="shared" si="0"/>
        <v>4920.3339199999991</v>
      </c>
      <c r="J4">
        <f t="shared" si="0"/>
        <v>4826.1499999999996</v>
      </c>
      <c r="K4">
        <f t="shared" si="0"/>
        <v>4773.13832</v>
      </c>
      <c r="L4">
        <f t="shared" si="0"/>
        <v>4673.2863200000002</v>
      </c>
      <c r="M4">
        <f t="shared" si="0"/>
        <v>4345.5845599999993</v>
      </c>
      <c r="N4">
        <f t="shared" si="0"/>
        <v>4127.3168799999985</v>
      </c>
      <c r="O4">
        <f t="shared" si="0"/>
        <v>3932.9260800000002</v>
      </c>
      <c r="P4">
        <f t="shared" si="0"/>
        <v>3742.3821599999992</v>
      </c>
      <c r="Q4">
        <f t="shared" si="0"/>
        <v>3283.6298400000005</v>
      </c>
      <c r="R4">
        <f t="shared" si="0"/>
        <v>2959.7880800000003</v>
      </c>
      <c r="S4">
        <f t="shared" si="0"/>
        <v>2792.3734400000003</v>
      </c>
      <c r="T4">
        <f t="shared" si="0"/>
        <v>2613.4828800000005</v>
      </c>
      <c r="U4">
        <f t="shared" si="0"/>
        <v>2478.6367200000004</v>
      </c>
      <c r="V4">
        <f t="shared" si="0"/>
        <v>2352.2920800000002</v>
      </c>
      <c r="W4">
        <f t="shared" si="0"/>
        <v>2196.1703200000002</v>
      </c>
      <c r="X4">
        <f t="shared" si="0"/>
        <v>2057.6935200000003</v>
      </c>
      <c r="Y4">
        <f t="shared" si="0"/>
        <v>1934.7171199999998</v>
      </c>
      <c r="Z4">
        <f t="shared" si="0"/>
        <v>1744.5441599999999</v>
      </c>
      <c r="AA4">
        <f t="shared" si="0"/>
        <v>1641.4553599999999</v>
      </c>
      <c r="AB4">
        <f t="shared" si="0"/>
        <v>1531.7012</v>
      </c>
      <c r="AC4">
        <f t="shared" si="0"/>
        <v>1440.70832</v>
      </c>
      <c r="AD4">
        <f t="shared" si="0"/>
        <v>1364.7281600000001</v>
      </c>
      <c r="AE4">
        <f t="shared" si="0"/>
        <v>1270.2954400000003</v>
      </c>
      <c r="AF4">
        <f t="shared" si="0"/>
        <v>1185.47336</v>
      </c>
    </row>
    <row r="6" spans="1:32" x14ac:dyDescent="0.3">
      <c r="A6" t="s">
        <v>346</v>
      </c>
    </row>
    <row r="7" spans="1:32" x14ac:dyDescent="0.3">
      <c r="A7" t="s">
        <v>344</v>
      </c>
      <c r="B7">
        <f>'BP by Liquid production'!B27</f>
        <v>2227.6799999999998</v>
      </c>
      <c r="C7">
        <f>'BP by Liquid production'!C27</f>
        <v>2354.4699999999993</v>
      </c>
      <c r="D7">
        <f>'BP by Liquid production'!D27</f>
        <v>2560.0699999999997</v>
      </c>
      <c r="E7">
        <f>'BP by Liquid production'!E27</f>
        <v>2626.3799999999992</v>
      </c>
      <c r="F7">
        <f>'BP by Liquid production'!F27</f>
        <v>2626.7299999999991</v>
      </c>
      <c r="G7">
        <f>'BP by Liquid production'!G27</f>
        <v>2608.19</v>
      </c>
      <c r="H7">
        <f>'BP by Liquid production'!H27</f>
        <v>2566.7900000000009</v>
      </c>
      <c r="I7">
        <f>'BP by Liquid production'!I27</f>
        <v>2497.44</v>
      </c>
      <c r="J7">
        <f>'BP by Liquid production'!J27</f>
        <v>2435.61</v>
      </c>
      <c r="K7">
        <f>'BP by Liquid production'!K27</f>
        <v>2324.3399999999997</v>
      </c>
      <c r="L7">
        <f>'BP by Liquid production'!L27</f>
        <v>2209.5999999999995</v>
      </c>
      <c r="M7">
        <f>'BP by Liquid production'!M27</f>
        <v>2069.8699999999994</v>
      </c>
      <c r="N7">
        <f>'BP by Liquid production'!N27</f>
        <v>1935.5099999999989</v>
      </c>
      <c r="O7">
        <f>'BP by Liquid production'!O27</f>
        <v>1803.98</v>
      </c>
      <c r="P7">
        <f>'BP by Liquid production'!P27</f>
        <v>1685.91</v>
      </c>
      <c r="Q7">
        <f>'BP by Liquid production'!Q27</f>
        <v>1302.4700000000005</v>
      </c>
      <c r="R7">
        <f>'BP by Liquid production'!R27</f>
        <v>1221.4900000000002</v>
      </c>
      <c r="S7">
        <f>'BP by Liquid production'!S27</f>
        <v>1149.5500000000004</v>
      </c>
      <c r="T7">
        <f>'BP by Liquid production'!T27</f>
        <v>1086.1900000000005</v>
      </c>
      <c r="U7">
        <f>'BP by Liquid production'!U27</f>
        <v>1025.2500000000005</v>
      </c>
      <c r="V7">
        <f>'BP by Liquid production'!V27</f>
        <v>965.69999999999982</v>
      </c>
      <c r="W7">
        <f>'BP by Liquid production'!W27</f>
        <v>899.66000000000008</v>
      </c>
      <c r="X7">
        <f>'BP by Liquid production'!X27</f>
        <v>843.9100000000002</v>
      </c>
      <c r="Y7">
        <f>'BP by Liquid production'!Y27</f>
        <v>791.07999999999993</v>
      </c>
      <c r="Z7">
        <f>'BP by Liquid production'!Z27</f>
        <v>735.01999999999987</v>
      </c>
      <c r="AA7">
        <f>'BP by Liquid production'!AA27</f>
        <v>692.91</v>
      </c>
      <c r="AB7">
        <f>'BP by Liquid production'!AB27</f>
        <v>649.03</v>
      </c>
      <c r="AC7">
        <f>'BP by Liquid production'!AC27</f>
        <v>608.36999999999989</v>
      </c>
      <c r="AD7">
        <f>'BP by Liquid production'!AD27</f>
        <v>577.61</v>
      </c>
      <c r="AE7">
        <f>'BP by Liquid production'!AE27</f>
        <v>549.18000000000018</v>
      </c>
      <c r="AF7">
        <f>'BP by Liquid production'!AF27</f>
        <v>506.56000000000006</v>
      </c>
    </row>
    <row r="8" spans="1:32" x14ac:dyDescent="0.3">
      <c r="A8" t="s">
        <v>345</v>
      </c>
      <c r="B8">
        <f>'BP by Gas production'!B25</f>
        <v>1397.3079999999995</v>
      </c>
      <c r="C8">
        <f>'BP by Gas production'!C25</f>
        <v>1572.7535999999993</v>
      </c>
      <c r="D8">
        <f>'BP by Gas production'!D25</f>
        <v>1758.7187199999998</v>
      </c>
      <c r="E8">
        <f>'BP by Gas production'!E25</f>
        <v>1848.0703999999994</v>
      </c>
      <c r="F8">
        <f>'BP by Gas production'!F25</f>
        <v>1899.6313600000001</v>
      </c>
      <c r="G8">
        <f>'BP by Gas production'!G25</f>
        <v>1968.9313600000005</v>
      </c>
      <c r="H8">
        <f>'BP by Gas production'!H25</f>
        <v>2010.1980800000001</v>
      </c>
      <c r="I8">
        <f>'BP by Gas production'!I25</f>
        <v>1991.791999999999</v>
      </c>
      <c r="J8">
        <f>'BP by Gas production'!J25</f>
        <v>1914.3731199999997</v>
      </c>
      <c r="K8">
        <f>'BP by Gas production'!K25</f>
        <v>1922.6750399999999</v>
      </c>
      <c r="L8">
        <f>'BP by Gas production'!L25</f>
        <v>1906.0747200000005</v>
      </c>
      <c r="M8">
        <f>'BP by Gas production'!M25</f>
        <v>1706.70192</v>
      </c>
      <c r="N8">
        <f>'BP by Gas production'!N25</f>
        <v>1610.2873600000003</v>
      </c>
      <c r="O8">
        <f>'BP by Gas production'!O25</f>
        <v>1539.0971200000004</v>
      </c>
      <c r="P8">
        <f>'BP by Gas production'!P25</f>
        <v>1465.5009599999994</v>
      </c>
      <c r="Q8">
        <f>'BP by Gas production'!Q25</f>
        <v>1397.9750400000003</v>
      </c>
      <c r="R8">
        <f>'BP by Gas production'!R25</f>
        <v>1181.7203199999999</v>
      </c>
      <c r="S8">
        <f>'BP by Gas production'!S25</f>
        <v>1102.5959999999995</v>
      </c>
      <c r="T8">
        <f>'BP by Gas production'!T25</f>
        <v>1000.2044800000001</v>
      </c>
      <c r="U8">
        <f>'BP by Gas production'!U25</f>
        <v>939.80832000000009</v>
      </c>
      <c r="V8">
        <f>'BP by Gas production'!V25</f>
        <v>885.33984000000009</v>
      </c>
      <c r="W8">
        <f>'BP by Gas production'!W25</f>
        <v>803.71280000000013</v>
      </c>
      <c r="X8">
        <f>'BP by Gas production'!X25</f>
        <v>732.04560000000015</v>
      </c>
      <c r="Y8">
        <f>'BP by Gas production'!Y25</f>
        <v>672.0612799999999</v>
      </c>
      <c r="Z8">
        <f>'BP by Gas production'!Z25</f>
        <v>587.81183999999996</v>
      </c>
      <c r="AA8">
        <f>'BP by Gas production'!AA25</f>
        <v>538.60576000000015</v>
      </c>
      <c r="AB8">
        <f>'BP by Gas production'!AB25</f>
        <v>491.03296</v>
      </c>
      <c r="AC8">
        <f>'BP by Gas production'!AC25</f>
        <v>449.71872000000008</v>
      </c>
      <c r="AD8">
        <f>'BP by Gas production'!AD25</f>
        <v>416.37375999999995</v>
      </c>
      <c r="AE8">
        <f>'BP by Gas production'!AE25</f>
        <v>385.49808000000007</v>
      </c>
      <c r="AF8">
        <f>'BP by Gas production'!AF25</f>
        <v>353.27248000000003</v>
      </c>
    </row>
    <row r="9" spans="1:32" x14ac:dyDescent="0.3">
      <c r="A9" t="s">
        <v>349</v>
      </c>
      <c r="B9">
        <f>SUM(B7:B8)</f>
        <v>3624.9879999999994</v>
      </c>
      <c r="C9">
        <f t="shared" ref="C9:AF9" si="1">SUM(C7:C8)</f>
        <v>3927.2235999999984</v>
      </c>
      <c r="D9">
        <f t="shared" si="1"/>
        <v>4318.7887199999996</v>
      </c>
      <c r="E9">
        <f t="shared" si="1"/>
        <v>4474.4503999999988</v>
      </c>
      <c r="F9">
        <f t="shared" si="1"/>
        <v>4526.361359999999</v>
      </c>
      <c r="G9">
        <f t="shared" si="1"/>
        <v>4577.121360000001</v>
      </c>
      <c r="H9">
        <f t="shared" si="1"/>
        <v>4576.988080000001</v>
      </c>
      <c r="I9">
        <f t="shared" si="1"/>
        <v>4489.2319999999991</v>
      </c>
      <c r="J9">
        <f t="shared" si="1"/>
        <v>4349.9831199999999</v>
      </c>
      <c r="K9">
        <f t="shared" si="1"/>
        <v>4247.0150399999993</v>
      </c>
      <c r="L9">
        <f>SUM(L7:L8)</f>
        <v>4115.67472</v>
      </c>
      <c r="M9">
        <f t="shared" si="1"/>
        <v>3776.5719199999994</v>
      </c>
      <c r="N9">
        <f t="shared" si="1"/>
        <v>3545.7973599999991</v>
      </c>
      <c r="O9">
        <f t="shared" si="1"/>
        <v>3343.0771200000004</v>
      </c>
      <c r="P9">
        <f t="shared" si="1"/>
        <v>3151.4109599999992</v>
      </c>
      <c r="Q9">
        <f t="shared" si="1"/>
        <v>2700.4450400000005</v>
      </c>
      <c r="R9">
        <f t="shared" si="1"/>
        <v>2403.2103200000001</v>
      </c>
      <c r="S9">
        <f t="shared" si="1"/>
        <v>2252.1459999999997</v>
      </c>
      <c r="T9">
        <f t="shared" si="1"/>
        <v>2086.3944800000008</v>
      </c>
      <c r="U9">
        <f t="shared" si="1"/>
        <v>1965.0583200000005</v>
      </c>
      <c r="V9">
        <f t="shared" si="1"/>
        <v>1851.0398399999999</v>
      </c>
      <c r="W9">
        <f t="shared" si="1"/>
        <v>1703.3728000000001</v>
      </c>
      <c r="X9">
        <f t="shared" si="1"/>
        <v>1575.9556000000002</v>
      </c>
      <c r="Y9">
        <f t="shared" si="1"/>
        <v>1463.1412799999998</v>
      </c>
      <c r="Z9">
        <f t="shared" si="1"/>
        <v>1322.8318399999998</v>
      </c>
      <c r="AA9">
        <f t="shared" si="1"/>
        <v>1231.5157600000002</v>
      </c>
      <c r="AB9">
        <f t="shared" si="1"/>
        <v>1140.06296</v>
      </c>
      <c r="AC9">
        <f t="shared" si="1"/>
        <v>1058.08872</v>
      </c>
      <c r="AD9">
        <f t="shared" si="1"/>
        <v>993.98375999999996</v>
      </c>
      <c r="AE9">
        <f t="shared" si="1"/>
        <v>934.67808000000025</v>
      </c>
      <c r="AF9">
        <f t="shared" si="1"/>
        <v>859.83248000000003</v>
      </c>
    </row>
    <row r="11" spans="1:32" x14ac:dyDescent="0.3">
      <c r="A11" t="s">
        <v>347</v>
      </c>
      <c r="B11">
        <v>3000</v>
      </c>
      <c r="G11">
        <v>2000</v>
      </c>
      <c r="L11">
        <v>1500</v>
      </c>
    </row>
    <row r="12" spans="1:32" x14ac:dyDescent="0.3">
      <c r="A12" t="s">
        <v>348</v>
      </c>
      <c r="L12">
        <f>L8/L7</f>
        <v>0.86263338160753122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91AAB3CB1E89542A297A6B984839CB8" ma:contentTypeVersion="18" ma:contentTypeDescription="Create a new document." ma:contentTypeScope="" ma:versionID="62ca9745da60f3a6f9741ef987b4d1e1">
  <xsd:schema xmlns:xsd="http://www.w3.org/2001/XMLSchema" xmlns:xs="http://www.w3.org/2001/XMLSchema" xmlns:p="http://schemas.microsoft.com/office/2006/metadata/properties" xmlns:ns2="1aef3572-a576-4492-9d37-cf082f98b3c3" xmlns:ns3="de8309e0-f2d8-40aa-b708-7125d84acfa1" targetNamespace="http://schemas.microsoft.com/office/2006/metadata/properties" ma:root="true" ma:fieldsID="7bd430660353508ced7865ce1f170b4a" ns2:_="" ns3:_="">
    <xsd:import namespace="1aef3572-a576-4492-9d37-cf082f98b3c3"/>
    <xsd:import namespace="de8309e0-f2d8-40aa-b708-7125d84acfa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_Flow_SignoffStatus" minOccurs="0"/>
                <xsd:element ref="ns2:lcf76f155ced4ddcb4097134ff3c332f" minOccurs="0"/>
                <xsd:element ref="ns3:TaxCatchAll" minOccurs="0"/>
                <xsd:element ref="ns2:Descriptionofthefil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aef3572-a576-4492-9d37-cf082f98b3c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_Flow_SignoffStatus" ma:index="20" nillable="true" ma:displayName="Sign-off status" ma:internalName="Sign_x002d_off_x0020_status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36f74f50-eee4-4842-901b-8f0ed899afb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Descriptionofthefile" ma:index="24" nillable="true" ma:displayName="Description of the file" ma:description="What is in this?" ma:format="Dropdown" ma:internalName="Descriptionofthefile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8309e0-f2d8-40aa-b708-7125d84acfa1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05958784-ef18-4277-a38a-76113443e796}" ma:internalName="TaxCatchAll" ma:showField="CatchAllData" ma:web="de8309e0-f2d8-40aa-b708-7125d84acfa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aef3572-a576-4492-9d37-cf082f98b3c3">
      <Terms xmlns="http://schemas.microsoft.com/office/infopath/2007/PartnerControls"/>
    </lcf76f155ced4ddcb4097134ff3c332f>
    <_Flow_SignoffStatus xmlns="1aef3572-a576-4492-9d37-cf082f98b3c3" xsi:nil="true"/>
    <Descriptionofthefile xmlns="1aef3572-a576-4492-9d37-cf082f98b3c3" xsi:nil="true"/>
    <TaxCatchAll xmlns="de8309e0-f2d8-40aa-b708-7125d84acfa1" xsi:nil="true"/>
  </documentManagement>
</p:properties>
</file>

<file path=customXml/itemProps1.xml><?xml version="1.0" encoding="utf-8"?>
<ds:datastoreItem xmlns:ds="http://schemas.openxmlformats.org/officeDocument/2006/customXml" ds:itemID="{58FC9303-9FD8-44B8-827B-FEB64758DB6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541148B-2DEE-4739-96ED-27CDB438F55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aef3572-a576-4492-9d37-cf082f98b3c3"/>
    <ds:schemaRef ds:uri="de8309e0-f2d8-40aa-b708-7125d84acfa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C93DECB-808E-4FE4-90B9-4519CA842243}">
  <ds:schemaRefs>
    <ds:schemaRef ds:uri="http://schemas.microsoft.com/office/2006/metadata/properties"/>
    <ds:schemaRef ds:uri="http://schemas.microsoft.com/office/infopath/2007/PartnerControls"/>
    <ds:schemaRef ds:uri="1aef3572-a576-4492-9d37-cf082f98b3c3"/>
    <ds:schemaRef ds:uri="de8309e0-f2d8-40aa-b708-7125d84acfa1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BP field summary</vt:lpstr>
      <vt:lpstr>BP by Net cash flow</vt:lpstr>
      <vt:lpstr>BP by Capital costs</vt:lpstr>
      <vt:lpstr>BP by Liquid production</vt:lpstr>
      <vt:lpstr>BP by Gas production</vt:lpstr>
      <vt:lpstr>Summary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Workbook</dc:title>
  <dc:subject/>
  <dc:creator>ag-Grid</dc:creator>
  <cp:keywords/>
  <dc:description/>
  <cp:lastModifiedBy>Munish Kumar</cp:lastModifiedBy>
  <cp:revision/>
  <dcterms:created xsi:type="dcterms:W3CDTF">2020-11-03T05:30:42Z</dcterms:created>
  <dcterms:modified xsi:type="dcterms:W3CDTF">2023-03-20T05:35:33Z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0x010100091AAB3CB1E89542A297A6B984839CB8</vt:lpwstr>
  </property>
  <property fmtid="{D5CDD505-2E9C-101B-9397-08002B2CF9AE}" pid="3" name="MediaServiceImageTags">
    <vt:lpwstr/>
  </property>
</Properties>
</file>