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cvalley\Desktop\"/>
    </mc:Choice>
  </mc:AlternateContent>
  <xr:revisionPtr revIDLastSave="0" documentId="8_{93D5914A-E431-4FBB-BDB6-999EECAC74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tro" sheetId="1" r:id="rId1"/>
    <sheet name="Sheet1" sheetId="2" r:id="rId2"/>
  </sheets>
  <definedNames>
    <definedName name="_xlnm._FilterDatabase" localSheetId="1" hidden="1">Sheet1!$C$36:$M$46</definedName>
  </definedNames>
  <calcPr calcId="191029"/>
</workbook>
</file>

<file path=xl/calcChain.xml><?xml version="1.0" encoding="utf-8"?>
<calcChain xmlns="http://schemas.openxmlformats.org/spreadsheetml/2006/main">
  <c r="L46" i="2" l="1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G31" i="2"/>
  <c r="J31" i="2" s="1"/>
  <c r="J30" i="2"/>
  <c r="G14" i="2" s="1"/>
  <c r="G30" i="2"/>
  <c r="I30" i="2" s="1"/>
  <c r="G29" i="2"/>
  <c r="J29" i="2" s="1"/>
  <c r="J28" i="2"/>
  <c r="K28" i="2" s="1"/>
  <c r="I28" i="2"/>
  <c r="H28" i="2"/>
  <c r="G28" i="2"/>
  <c r="J27" i="2"/>
  <c r="K27" i="2" s="1"/>
  <c r="I27" i="2"/>
  <c r="G27" i="2"/>
  <c r="H27" i="2" s="1"/>
  <c r="J26" i="2"/>
  <c r="G10" i="2" s="1"/>
  <c r="G26" i="2"/>
  <c r="I26" i="2" s="1"/>
  <c r="G25" i="2"/>
  <c r="J25" i="2" s="1"/>
  <c r="J24" i="2"/>
  <c r="K24" i="2" s="1"/>
  <c r="I24" i="2"/>
  <c r="H24" i="2"/>
  <c r="G24" i="2"/>
  <c r="J23" i="2"/>
  <c r="K23" i="2" s="1"/>
  <c r="I23" i="2"/>
  <c r="G23" i="2"/>
  <c r="H23" i="2" s="1"/>
  <c r="J22" i="2"/>
  <c r="G6" i="2" s="1"/>
  <c r="G22" i="2"/>
  <c r="I22" i="2" s="1"/>
  <c r="G12" i="2"/>
  <c r="G11" i="2"/>
  <c r="G8" i="2"/>
  <c r="G7" i="2"/>
  <c r="K29" i="2" l="1"/>
  <c r="G13" i="2"/>
  <c r="G9" i="2"/>
  <c r="K25" i="2"/>
  <c r="K31" i="2"/>
  <c r="G15" i="2"/>
  <c r="K22" i="2"/>
  <c r="H25" i="2"/>
  <c r="K26" i="2"/>
  <c r="H29" i="2"/>
  <c r="K30" i="2"/>
  <c r="H22" i="2"/>
  <c r="I25" i="2"/>
  <c r="H26" i="2"/>
  <c r="I29" i="2"/>
  <c r="H30" i="2"/>
  <c r="E15" i="2"/>
  <c r="H31" i="2"/>
  <c r="I31" i="2"/>
</calcChain>
</file>

<file path=xl/sharedStrings.xml><?xml version="1.0" encoding="utf-8"?>
<sst xmlns="http://schemas.openxmlformats.org/spreadsheetml/2006/main" count="179" uniqueCount="64">
  <si>
    <t>Employee ID</t>
  </si>
  <si>
    <t>Employee Name</t>
  </si>
  <si>
    <t>Basic Salary</t>
  </si>
  <si>
    <t>Bonus</t>
  </si>
  <si>
    <t>Overtime Hours</t>
  </si>
  <si>
    <t>Overtime Rate</t>
  </si>
  <si>
    <t>Tax Rate</t>
  </si>
  <si>
    <t>Tax</t>
  </si>
  <si>
    <t>Other Deductions</t>
  </si>
  <si>
    <t>Net Salary</t>
  </si>
  <si>
    <t>Momina</t>
  </si>
  <si>
    <t>$200</t>
  </si>
  <si>
    <t>Total Income</t>
  </si>
  <si>
    <t>Total Deductions</t>
  </si>
  <si>
    <t>Department</t>
  </si>
  <si>
    <t>Job Title</t>
  </si>
  <si>
    <t>Total Present</t>
  </si>
  <si>
    <t>Total Absents</t>
  </si>
  <si>
    <t>Working Hours</t>
  </si>
  <si>
    <t>HR</t>
  </si>
  <si>
    <t>Sales</t>
  </si>
  <si>
    <t>Manager</t>
  </si>
  <si>
    <t>Sales Executive</t>
  </si>
  <si>
    <t>Overtime hours</t>
  </si>
  <si>
    <t>Overtime Income</t>
  </si>
  <si>
    <t>Name</t>
  </si>
  <si>
    <t>Mon</t>
  </si>
  <si>
    <t>Tue</t>
  </si>
  <si>
    <t>Wed</t>
  </si>
  <si>
    <t>Thur</t>
  </si>
  <si>
    <t>Fri</t>
  </si>
  <si>
    <t>Sat</t>
  </si>
  <si>
    <t>Present Days</t>
  </si>
  <si>
    <t>Absent Days</t>
  </si>
  <si>
    <t>P</t>
  </si>
  <si>
    <t>A</t>
  </si>
  <si>
    <t>Leave</t>
  </si>
  <si>
    <t>Sun</t>
  </si>
  <si>
    <t>ICT-LAB END TERM PROJECT</t>
  </si>
  <si>
    <t>SUBMITTED TO:</t>
  </si>
  <si>
    <t>Mam MARIA HASSAN</t>
  </si>
  <si>
    <t>Roll no:</t>
  </si>
  <si>
    <t>Name:</t>
  </si>
  <si>
    <t>DEPARTMENT:</t>
  </si>
  <si>
    <t>Computer Science</t>
  </si>
  <si>
    <t>SECTION:</t>
  </si>
  <si>
    <t>B</t>
  </si>
  <si>
    <t>313-BSCS-2k24</t>
  </si>
  <si>
    <t>ATEEQ-UR-REHMAN</t>
  </si>
  <si>
    <t>leave</t>
  </si>
  <si>
    <t>Project no. 13</t>
  </si>
  <si>
    <t>Ayesha</t>
  </si>
  <si>
    <t>Amna</t>
  </si>
  <si>
    <t>Hania</t>
  </si>
  <si>
    <t>Naima</t>
  </si>
  <si>
    <t>Hira</t>
  </si>
  <si>
    <t>Bareera</t>
  </si>
  <si>
    <t>Yashfa</t>
  </si>
  <si>
    <t>Burooj</t>
  </si>
  <si>
    <t>Sajwa</t>
  </si>
  <si>
    <t>Track Attendance and Overtime:</t>
  </si>
  <si>
    <t>Salary sheet</t>
  </si>
  <si>
    <t>Automated salary calculations:</t>
  </si>
  <si>
    <t>Generate pay slips: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</si>
</sst>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</font>
    <font>
      <b/>
      <i/>
      <u/>
      <sz val="36"/>
      <color rgb="FF000000"/>
      <name val="Calibri"/>
    </font>
    <font>
      <sz val="36"/>
      <color rgb="FF000000"/>
      <name val="Calibri"/>
    </font>
    <font>
      <sz val="11"/>
      <name val="Calibri"/>
    </font>
    <font>
      <b/>
      <sz val="28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1"/>
      <color rgb="FFFFFFFF"/>
      <name val="Calibri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6"/>
      <color theme="0"/>
      <name val="Calibri"/>
      <family val="2"/>
    </font>
    <font>
      <b/>
      <sz val="16"/>
      <color rgb="FF000000"/>
      <name val="Calibri"/>
      <family val="2"/>
    </font>
    <font>
      <sz val="11"/>
      <color theme="0"/>
      <name val="Calibri"/>
      <family val="2"/>
    </font>
    <font>
      <b/>
      <sz val="28"/>
      <color rgb="FF000000"/>
      <name val="Calibri"/>
      <family val="2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ADE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C7E2F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7E2FA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C7E2FA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rgb="FF0E6EC7"/>
      </patternFill>
    </fill>
    <fill>
      <patternFill patternType="solid">
        <fgColor theme="7" tint="0.79998168889431442"/>
        <bgColor rgb="FFC7E2F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7E2FA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7E2FA"/>
      </patternFill>
    </fill>
  </fills>
  <borders count="8">
    <border>
      <left/>
      <right/>
      <top/>
      <bottom/>
      <diagonal/>
    </border>
    <border>
      <left/>
      <right/>
      <top style="thin">
        <color rgb="FF59A8F2"/>
      </top>
      <bottom style="thin">
        <color rgb="FF59A8F2"/>
      </bottom>
      <diagonal/>
    </border>
    <border>
      <left/>
      <right/>
      <top/>
      <bottom style="thin">
        <color rgb="FF59A8F2"/>
      </bottom>
      <diagonal/>
    </border>
    <border>
      <left/>
      <right/>
      <top style="thin">
        <color rgb="FF59A8F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4" borderId="0" xfId="0" applyFont="1" applyFill="1" applyAlignment="1"/>
    <xf numFmtId="0" fontId="8" fillId="4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6" fillId="5" borderId="4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1" fillId="0" borderId="5" xfId="0" applyFont="1" applyBorder="1" applyAlignment="1"/>
    <xf numFmtId="0" fontId="12" fillId="0" borderId="5" xfId="0" applyFont="1" applyBorder="1" applyAlignment="1"/>
    <xf numFmtId="0" fontId="13" fillId="0" borderId="5" xfId="0" applyFont="1" applyBorder="1" applyAlignment="1"/>
    <xf numFmtId="0" fontId="11" fillId="0" borderId="0" xfId="0" applyFont="1">
      <alignment vertical="center"/>
    </xf>
    <xf numFmtId="0" fontId="14" fillId="0" borderId="5" xfId="0" applyFont="1" applyBorder="1" applyAlignment="1"/>
    <xf numFmtId="0" fontId="12" fillId="0" borderId="6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2" fillId="0" borderId="7" xfId="0" applyFont="1" applyBorder="1" applyAlignment="1"/>
    <xf numFmtId="0" fontId="1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/>
    <xf numFmtId="0" fontId="7" fillId="11" borderId="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 wrapText="1"/>
    </xf>
    <xf numFmtId="0" fontId="7" fillId="14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19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left" vertical="top" indent="32"/>
    </xf>
    <xf numFmtId="0" fontId="17" fillId="16" borderId="0" xfId="0" applyFont="1" applyFill="1" applyAlignment="1">
      <alignment horizontal="left" vertical="top" indent="32"/>
    </xf>
    <xf numFmtId="9" fontId="17" fillId="15" borderId="0" xfId="0" applyNumberFormat="1" applyFont="1" applyFill="1" applyAlignment="1">
      <alignment horizontal="left" vertical="top" indent="32"/>
    </xf>
    <xf numFmtId="0" fontId="17" fillId="15" borderId="0" xfId="0" applyFont="1" applyFill="1" applyAlignment="1">
      <alignment horizontal="left" vertical="top" indent="32"/>
    </xf>
  </cellXfs>
  <cellStyles count="1">
    <cellStyle name="Normal" xfId="0" builtinId="0"/>
  </cellStyles>
  <dxfs count="42">
    <dxf>
      <fill>
        <patternFill patternType="solid">
          <fgColor rgb="FFC7E2FA"/>
          <bgColor theme="9" tint="0.59999389629810485"/>
        </patternFill>
      </fill>
      <alignment horizontal="center" textRotation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3" formatCode="0%"/>
      <fill>
        <patternFill patternType="solid">
          <fgColor rgb="FFC7E2FA"/>
          <bgColor theme="9" tint="0.59999389629810485"/>
        </patternFill>
      </fill>
      <alignment horizontal="center" textRotation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alignment horizontal="center" textRotation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color rgb="FF000000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59A8F2"/>
        </top>
        <bottom style="thin">
          <color rgb="FF59A8F2"/>
        </bottom>
      </border>
    </dxf>
    <dxf>
      <font>
        <color rgb="FF000000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59A8F2"/>
        </top>
        <bottom style="thin">
          <color rgb="FF59A8F2"/>
        </bottom>
        <vertical/>
        <horizontal/>
      </border>
    </dxf>
    <dxf>
      <font>
        <sz val="11"/>
        <color rgb="FF000000"/>
      </font>
      <fill>
        <patternFill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rgb="FFC7E2FA"/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59A8F2"/>
        </top>
        <bottom style="thin">
          <color rgb="FF59A8F2"/>
        </bottom>
      </border>
    </dxf>
    <dxf>
      <font>
        <b/>
        <sz val="11"/>
        <color rgb="FF000000"/>
      </font>
      <fill>
        <patternFill patternType="solid">
          <fgColor rgb="FFC7E2FA"/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rgb="FFC7E2FA"/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rgb="FFC7E2FA"/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rgb="FFC7E2FA"/>
          <bgColor theme="7" tint="0.79998168889431442"/>
        </patternFill>
      </fill>
      <alignment horizontal="center" vertical="bottom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b/>
        <sz val="11"/>
        <color rgb="FFFFFFFF"/>
      </font>
      <fill>
        <patternFill patternType="solid">
          <fgColor rgb="FF0E6EC7"/>
          <bgColor theme="3" tint="-0.249977111117893"/>
        </patternFill>
      </fill>
    </dxf>
    <dxf>
      <font>
        <sz val="11"/>
        <color rgb="FF000000"/>
      </font>
      <fill>
        <patternFill patternType="solid">
          <bgColor rgb="FF92D050"/>
        </patternFill>
      </fill>
      <alignment horizontal="center" vertical="center" textRotation="0" wrapText="0" indent="0" justifyLastLine="0" shrinkToFit="0" readingOrder="0"/>
      <border outline="0">
        <left/>
        <right/>
        <top style="thin">
          <color rgb="FF59A8F2"/>
        </top>
        <bottom style="thin">
          <color rgb="FF59A8F2"/>
        </bottom>
      </border>
    </dxf>
    <dxf>
      <font>
        <b/>
        <family val="2"/>
      </font>
    </dxf>
    <dxf>
      <font>
        <b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sz val="11"/>
        <color rgb="FFFF0000"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sz val="11"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sz val="11"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sz val="11"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b/>
        <sz val="11"/>
        <color rgb="FFFF0000"/>
        <family val="2"/>
      </font>
      <border outline="0">
        <left/>
        <right/>
        <top style="thin">
          <color indexed="64"/>
        </top>
        <bottom style="thin">
          <color indexed="64"/>
        </bottom>
      </border>
    </dxf>
    <dxf>
      <font>
        <sz val="11"/>
        <color rgb="FF000000"/>
      </font>
      <fill>
        <patternFill>
          <bgColor rgb="FFFFFF00"/>
        </patternFill>
      </fill>
      <border outline="0">
        <left/>
        <right/>
        <top style="thin">
          <color rgb="FF59A8F2"/>
        </top>
        <bottom style="thin">
          <color rgb="FF59A8F2"/>
        </bottom>
      </border>
    </dxf>
    <dxf>
      <font>
        <b/>
        <sz val="11"/>
        <color rgb="FF000000"/>
      </font>
      <fill>
        <patternFill patternType="solid">
          <fgColor indexed="64"/>
          <bgColor rgb="FFFFFF00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border>
        <left/>
        <right/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border>
        <left/>
        <right/>
        <top style="thin">
          <color rgb="FF59A8F2"/>
        </top>
        <bottom/>
      </border>
    </dxf>
    <dxf>
      <border>
        <left style="thin">
          <color rgb="FF59A8F2"/>
        </left>
        <right/>
        <top style="thin">
          <color rgb="FF59A8F2"/>
        </top>
        <bottom style="thin">
          <color rgb="FF59A8F2"/>
        </bottom>
      </border>
    </dxf>
    <dxf>
      <font>
        <sz val="11"/>
        <color rgb="FF000000"/>
      </font>
      <fill>
        <patternFill patternType="solid">
          <fgColor rgb="FFC7E2FA"/>
          <bgColor rgb="FFC7E2FA"/>
        </patternFill>
      </fill>
    </dxf>
    <dxf>
      <border>
        <left/>
        <right/>
        <top/>
        <bottom style="thin">
          <color rgb="FF59A8F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M15" headerRowDxfId="5">
  <autoFilter ref="A5:M15" xr:uid="{00000000-0009-0000-0100-000001000000}"/>
  <tableColumns count="13">
    <tableColumn id="1" xr3:uid="{00000000-0010-0000-0000-000001000000}" name="Employee ID" dataDxfId="13"/>
    <tableColumn id="2" xr3:uid="{00000000-0010-0000-0000-000002000000}" name="Employee Name" dataDxfId="12"/>
    <tableColumn id="3" xr3:uid="{00000000-0010-0000-0000-000003000000}" name="Basic Salary" dataDxfId="11"/>
    <tableColumn id="4" xr3:uid="{00000000-0010-0000-0000-000004000000}" name="Bonus" dataDxfId="2"/>
    <tableColumn id="5" xr3:uid="{00000000-0010-0000-0000-000005000000}" name="Overtime Hours" dataDxfId="0"/>
    <tableColumn id="6" xr3:uid="{00000000-0010-0000-0000-000006000000}" name="Overtime Rate" dataDxfId="1"/>
    <tableColumn id="14" xr3:uid="{00000000-0010-0000-0000-00000E000000}" name="Overtime Income" dataDxfId="3">
      <calculatedColumnFormula>J22*200</calculatedColumnFormula>
    </tableColumn>
    <tableColumn id="7" xr3:uid="{00000000-0010-0000-0000-000007000000}" name="Tax Rate" dataDxfId="4"/>
    <tableColumn id="9" xr3:uid="{00000000-0010-0000-0000-000009000000}" name="Tax" dataDxfId="10"/>
    <tableColumn id="11" xr3:uid="{00000000-0010-0000-0000-00000B000000}" name="Other Deductions" dataDxfId="9"/>
    <tableColumn id="13" xr3:uid="{00000000-0010-0000-0000-00000D000000}" name="Total Income" dataDxfId="8"/>
    <tableColumn id="12" xr3:uid="{00000000-0010-0000-0000-00000C000000}" name="Total Deductions" dataDxfId="7"/>
    <tableColumn id="8" xr3:uid="{00000000-0010-0000-0000-000008000000}" name="Net Salary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C21:K31" headerRowDxfId="22" dataDxfId="40" headerRowBorderDxfId="41" tableBorderDxfId="39" totalsRowBorderDxfId="38">
  <autoFilter ref="C21:K31" xr:uid="{00000000-0009-0000-0100-000002000000}"/>
  <tableColumns count="9">
    <tableColumn id="1" xr3:uid="{00000000-0010-0000-0100-000001000000}" name="Employee ID" dataDxfId="23"/>
    <tableColumn id="2" xr3:uid="{00000000-0010-0000-0100-000002000000}" name="Employee Name" dataDxfId="17"/>
    <tableColumn id="3" xr3:uid="{00000000-0010-0000-0100-000003000000}" name="Department" dataDxfId="16"/>
    <tableColumn id="4" xr3:uid="{00000000-0010-0000-0100-000004000000}" name="Job Title" dataDxfId="14"/>
    <tableColumn id="5" xr3:uid="{00000000-0010-0000-0100-000005000000}" name="Total Present" dataDxfId="15"/>
    <tableColumn id="6" xr3:uid="{00000000-0010-0000-0100-000006000000}" name="Total Absents" dataDxfId="21"/>
    <tableColumn id="7" xr3:uid="{00000000-0010-0000-0100-000007000000}" name="Working Hours" dataDxfId="20"/>
    <tableColumn id="8" xr3:uid="{00000000-0010-0000-0100-000008000000}" name="Overtime hours" dataDxfId="19"/>
    <tableColumn id="9" xr3:uid="{00000000-0010-0000-0100-000009000000}" name="Overtime Income" dataDxfId="1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C36:M46" headerRowDxfId="35" headerRowBorderDxfId="37" tableBorderDxfId="36">
  <autoFilter ref="C36:M46" xr:uid="{00000000-0009-0000-0100-000003000000}"/>
  <tableColumns count="11">
    <tableColumn id="1" xr3:uid="{00000000-0010-0000-0200-000001000000}" name="Name" dataDxfId="34"/>
    <tableColumn id="2" xr3:uid="{00000000-0010-0000-0200-000002000000}" name="Mon" dataDxfId="33"/>
    <tableColumn id="3" xr3:uid="{00000000-0010-0000-0200-000003000000}" name="Tue" dataDxfId="32"/>
    <tableColumn id="4" xr3:uid="{00000000-0010-0000-0200-000004000000}" name="Wed" dataDxfId="31"/>
    <tableColumn id="5" xr3:uid="{00000000-0010-0000-0200-000005000000}" name="Thur" dataDxfId="30"/>
    <tableColumn id="6" xr3:uid="{00000000-0010-0000-0200-000006000000}" name="Fri" dataDxfId="29"/>
    <tableColumn id="7" xr3:uid="{00000000-0010-0000-0200-000007000000}" name="Sat" dataDxfId="28"/>
    <tableColumn id="8" xr3:uid="{00000000-0010-0000-0200-000008000000}" name="Sun" dataDxfId="27"/>
    <tableColumn id="9" xr3:uid="{00000000-0010-0000-0200-000009000000}" name="Present Days" dataDxfId="26"/>
    <tableColumn id="10" xr3:uid="{00000000-0010-0000-0200-00000A000000}" name="Absent Days" dataDxfId="25"/>
    <tableColumn id="11" xr3:uid="{00000000-0010-0000-0200-00000B000000}" name="leave" dataDxfId="24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zoomScale="32" workbookViewId="0">
      <selection activeCell="B2" sqref="B2:D2"/>
    </sheetView>
  </sheetViews>
  <sheetFormatPr defaultColWidth="10" defaultRowHeight="14.5" x14ac:dyDescent="0.35"/>
  <cols>
    <col min="1" max="34" width="30.6328125" customWidth="1"/>
  </cols>
  <sheetData>
    <row r="1" spans="1:4" ht="40" customHeight="1" x14ac:dyDescent="1">
      <c r="B1" s="10" t="s">
        <v>38</v>
      </c>
      <c r="C1" s="10"/>
      <c r="D1" s="10"/>
    </row>
    <row r="2" spans="1:4" ht="40" customHeight="1" x14ac:dyDescent="1">
      <c r="B2" s="12" t="s">
        <v>50</v>
      </c>
      <c r="C2" s="12"/>
      <c r="D2" s="12"/>
    </row>
    <row r="3" spans="1:4" ht="40" customHeight="1" x14ac:dyDescent="1">
      <c r="A3" s="1" t="s">
        <v>39</v>
      </c>
    </row>
    <row r="4" spans="1:4" ht="40" customHeight="1" x14ac:dyDescent="1">
      <c r="B4" s="11" t="s">
        <v>40</v>
      </c>
      <c r="C4" s="11"/>
    </row>
    <row r="5" spans="1:4" ht="40" customHeight="1" x14ac:dyDescent="1">
      <c r="A5" s="1" t="s">
        <v>41</v>
      </c>
    </row>
    <row r="6" spans="1:4" ht="40" customHeight="1" x14ac:dyDescent="1">
      <c r="B6" s="11" t="s">
        <v>47</v>
      </c>
      <c r="C6" s="11"/>
    </row>
    <row r="7" spans="1:4" ht="40" customHeight="1" x14ac:dyDescent="1">
      <c r="A7" s="1" t="s">
        <v>42</v>
      </c>
    </row>
    <row r="8" spans="1:4" ht="40" customHeight="1" x14ac:dyDescent="1">
      <c r="B8" s="11" t="s">
        <v>48</v>
      </c>
      <c r="C8" s="11"/>
    </row>
    <row r="9" spans="1:4" ht="40" customHeight="1" x14ac:dyDescent="1">
      <c r="A9" s="1" t="s">
        <v>43</v>
      </c>
    </row>
    <row r="10" spans="1:4" ht="40" customHeight="1" x14ac:dyDescent="1">
      <c r="B10" s="11" t="s">
        <v>44</v>
      </c>
      <c r="C10" s="11"/>
    </row>
    <row r="11" spans="1:4" ht="40" customHeight="1" x14ac:dyDescent="1">
      <c r="A11" s="1" t="s">
        <v>45</v>
      </c>
    </row>
    <row r="12" spans="1:4" ht="40" customHeight="1" x14ac:dyDescent="1">
      <c r="B12" s="1" t="s">
        <v>46</v>
      </c>
    </row>
    <row r="13" spans="1:4" ht="40" customHeight="1" x14ac:dyDescent="0.35"/>
    <row r="14" spans="1:4" ht="40" customHeight="1" x14ac:dyDescent="0.35"/>
    <row r="15" spans="1:4" ht="40" customHeight="1" x14ac:dyDescent="0.35"/>
    <row r="16" spans="1:4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</sheetData>
  <mergeCells count="6">
    <mergeCell ref="B10:C10"/>
    <mergeCell ref="B1:D1"/>
    <mergeCell ref="B4:C4"/>
    <mergeCell ref="B2:D2"/>
    <mergeCell ref="B6:C6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tabSelected="1" topLeftCell="A3" zoomScale="68" zoomScaleNormal="59" workbookViewId="0">
      <selection activeCell="M8" sqref="M8"/>
    </sheetView>
  </sheetViews>
  <sheetFormatPr defaultColWidth="10" defaultRowHeight="14.5" x14ac:dyDescent="0.35"/>
  <cols>
    <col min="1" max="1" width="10.6328125" customWidth="1"/>
    <col min="2" max="2" width="15.6328125" customWidth="1"/>
    <col min="3" max="4" width="12.90625" bestFit="1" customWidth="1"/>
    <col min="5" max="5" width="12.7265625" bestFit="1" customWidth="1"/>
    <col min="6" max="14" width="15.6328125" customWidth="1"/>
    <col min="15" max="15" width="15.26953125" customWidth="1"/>
    <col min="16" max="22" width="15.6328125" customWidth="1"/>
  </cols>
  <sheetData>
    <row r="1" spans="1:13" ht="36" x14ac:dyDescent="0.35">
      <c r="F1" s="43"/>
      <c r="G1" s="44" t="s">
        <v>61</v>
      </c>
      <c r="H1" s="45"/>
      <c r="I1" s="45"/>
    </row>
    <row r="2" spans="1:13" ht="25" customHeight="1" x14ac:dyDescent="0.35"/>
    <row r="3" spans="1:13" ht="25" customHeight="1" x14ac:dyDescent="0.5">
      <c r="D3" s="2"/>
      <c r="E3" s="46" t="s">
        <v>62</v>
      </c>
      <c r="F3" s="46"/>
      <c r="G3" s="46"/>
      <c r="H3" s="46"/>
      <c r="I3" s="46"/>
      <c r="J3" s="46"/>
    </row>
    <row r="4" spans="1:13" ht="25" customHeight="1" x14ac:dyDescent="0.35"/>
    <row r="5" spans="1:13" ht="35" customHeight="1" x14ac:dyDescent="0.35">
      <c r="A5" s="40" t="s">
        <v>0</v>
      </c>
      <c r="B5" s="40" t="s">
        <v>1</v>
      </c>
      <c r="C5" s="40" t="s">
        <v>2</v>
      </c>
      <c r="D5" s="40" t="s">
        <v>3</v>
      </c>
      <c r="E5" s="41" t="s">
        <v>4</v>
      </c>
      <c r="F5" s="41" t="s">
        <v>5</v>
      </c>
      <c r="G5" s="40" t="s">
        <v>24</v>
      </c>
      <c r="H5" s="41" t="s">
        <v>6</v>
      </c>
      <c r="I5" s="41" t="s">
        <v>7</v>
      </c>
      <c r="J5" s="41" t="s">
        <v>8</v>
      </c>
      <c r="K5" s="41" t="s">
        <v>12</v>
      </c>
      <c r="L5" s="41" t="s">
        <v>13</v>
      </c>
      <c r="M5" s="41" t="s">
        <v>9</v>
      </c>
    </row>
    <row r="6" spans="1:13" ht="25" customHeight="1" x14ac:dyDescent="0.35">
      <c r="A6" s="29">
        <v>101</v>
      </c>
      <c r="B6" s="15" t="s">
        <v>51</v>
      </c>
      <c r="C6" s="3">
        <v>15000</v>
      </c>
      <c r="D6" s="3">
        <v>500</v>
      </c>
      <c r="E6" s="42">
        <v>15</v>
      </c>
      <c r="F6" s="6">
        <v>0.13</v>
      </c>
      <c r="G6" s="42">
        <f>J22*200</f>
        <v>6400</v>
      </c>
      <c r="H6" s="6">
        <v>0.12</v>
      </c>
      <c r="I6" s="3">
        <v>1680</v>
      </c>
      <c r="J6" s="3" t="s">
        <v>11</v>
      </c>
      <c r="K6" s="3">
        <v>20900</v>
      </c>
      <c r="L6" s="3">
        <v>1680</v>
      </c>
      <c r="M6" s="4">
        <v>19220</v>
      </c>
    </row>
    <row r="7" spans="1:13" ht="25" customHeight="1" x14ac:dyDescent="0.35">
      <c r="A7" s="30">
        <v>102</v>
      </c>
      <c r="B7" s="16" t="s">
        <v>52</v>
      </c>
      <c r="C7" s="3">
        <v>14000</v>
      </c>
      <c r="D7" s="3">
        <v>600</v>
      </c>
      <c r="E7" s="42">
        <v>16</v>
      </c>
      <c r="F7" s="6">
        <v>0.13</v>
      </c>
      <c r="G7" s="42">
        <f>J23*200</f>
        <v>6400</v>
      </c>
      <c r="H7" s="6">
        <v>0.12</v>
      </c>
      <c r="I7" s="3">
        <v>1800</v>
      </c>
      <c r="J7" s="3" t="s">
        <v>11</v>
      </c>
      <c r="K7" s="3">
        <v>22000</v>
      </c>
      <c r="L7" s="3">
        <v>1800</v>
      </c>
      <c r="M7" s="4">
        <v>20200</v>
      </c>
    </row>
    <row r="8" spans="1:13" ht="25" customHeight="1" x14ac:dyDescent="0.35">
      <c r="A8" s="29">
        <v>103</v>
      </c>
      <c r="B8" s="15" t="s">
        <v>53</v>
      </c>
      <c r="C8" s="3">
        <v>15000</v>
      </c>
      <c r="D8" s="3">
        <v>700</v>
      </c>
      <c r="E8" s="42">
        <v>18</v>
      </c>
      <c r="F8" s="6">
        <v>0.13</v>
      </c>
      <c r="G8" s="42">
        <f>J24*200</f>
        <v>9600</v>
      </c>
      <c r="H8" s="6">
        <v>0.12</v>
      </c>
      <c r="I8" s="3">
        <v>1920</v>
      </c>
      <c r="J8" s="3" t="s">
        <v>11</v>
      </c>
      <c r="K8" s="3">
        <v>26300</v>
      </c>
      <c r="L8" s="3">
        <v>1920</v>
      </c>
      <c r="M8" s="4">
        <v>24380</v>
      </c>
    </row>
    <row r="9" spans="1:13" ht="25" customHeight="1" x14ac:dyDescent="0.35">
      <c r="A9" s="30">
        <v>104</v>
      </c>
      <c r="B9" s="16" t="s">
        <v>54</v>
      </c>
      <c r="C9" s="3">
        <v>16000</v>
      </c>
      <c r="D9" s="3">
        <v>800</v>
      </c>
      <c r="E9" s="42">
        <v>19</v>
      </c>
      <c r="F9" s="6">
        <v>0.13</v>
      </c>
      <c r="G9" s="42">
        <f>J25*200</f>
        <v>8000</v>
      </c>
      <c r="H9" s="6">
        <v>0.12</v>
      </c>
      <c r="I9" s="3">
        <v>2040</v>
      </c>
      <c r="J9" s="3" t="s">
        <v>11</v>
      </c>
      <c r="K9" s="3">
        <v>25800</v>
      </c>
      <c r="L9" s="3">
        <v>2040</v>
      </c>
      <c r="M9" s="4">
        <v>23760</v>
      </c>
    </row>
    <row r="10" spans="1:13" ht="25" customHeight="1" x14ac:dyDescent="0.35">
      <c r="A10" s="29">
        <v>105</v>
      </c>
      <c r="B10" s="15" t="s">
        <v>55</v>
      </c>
      <c r="C10" s="3">
        <v>18000</v>
      </c>
      <c r="D10" s="3">
        <v>900</v>
      </c>
      <c r="E10" s="42">
        <v>23</v>
      </c>
      <c r="F10" s="6">
        <v>0.13</v>
      </c>
      <c r="G10" s="42">
        <f>J26*200</f>
        <v>11200</v>
      </c>
      <c r="H10" s="6">
        <v>0.12</v>
      </c>
      <c r="I10" s="3">
        <v>2160</v>
      </c>
      <c r="J10" s="3" t="s">
        <v>11</v>
      </c>
      <c r="K10" s="3">
        <v>30100</v>
      </c>
      <c r="L10" s="3">
        <v>2160</v>
      </c>
      <c r="M10" s="4">
        <v>27940</v>
      </c>
    </row>
    <row r="11" spans="1:13" ht="25" customHeight="1" x14ac:dyDescent="0.35">
      <c r="A11" s="30">
        <v>106</v>
      </c>
      <c r="B11" s="16" t="s">
        <v>10</v>
      </c>
      <c r="C11" s="3">
        <v>19000</v>
      </c>
      <c r="D11" s="3">
        <v>1000</v>
      </c>
      <c r="E11" s="42">
        <v>32</v>
      </c>
      <c r="F11" s="6">
        <v>0.13</v>
      </c>
      <c r="G11" s="42">
        <f>J27*200</f>
        <v>4800</v>
      </c>
      <c r="H11" s="6">
        <v>0.12</v>
      </c>
      <c r="I11" s="3">
        <v>2280</v>
      </c>
      <c r="J11" s="3" t="s">
        <v>11</v>
      </c>
      <c r="K11" s="3">
        <v>24800</v>
      </c>
      <c r="L11" s="3">
        <v>2280</v>
      </c>
      <c r="M11" s="4">
        <v>22520</v>
      </c>
    </row>
    <row r="12" spans="1:13" ht="25" customHeight="1" x14ac:dyDescent="0.35">
      <c r="A12" s="29">
        <v>107</v>
      </c>
      <c r="B12" s="15" t="s">
        <v>56</v>
      </c>
      <c r="C12" s="3">
        <v>21000</v>
      </c>
      <c r="D12" s="3">
        <v>1100</v>
      </c>
      <c r="E12" s="42">
        <v>56</v>
      </c>
      <c r="F12" s="6">
        <v>0.13</v>
      </c>
      <c r="G12" s="42">
        <f>J28*200</f>
        <v>9600</v>
      </c>
      <c r="H12" s="6">
        <v>0.12</v>
      </c>
      <c r="I12" s="3">
        <v>2400</v>
      </c>
      <c r="J12" s="3" t="s">
        <v>11</v>
      </c>
      <c r="K12" s="3">
        <v>30700</v>
      </c>
      <c r="L12" s="3">
        <v>2400</v>
      </c>
      <c r="M12" s="4">
        <v>28300</v>
      </c>
    </row>
    <row r="13" spans="1:13" ht="25" customHeight="1" x14ac:dyDescent="0.35">
      <c r="A13" s="30">
        <v>108</v>
      </c>
      <c r="B13" s="16" t="s">
        <v>57</v>
      </c>
      <c r="C13" s="3">
        <v>22000</v>
      </c>
      <c r="D13" s="3">
        <v>1200</v>
      </c>
      <c r="E13" s="42">
        <v>19</v>
      </c>
      <c r="F13" s="6">
        <v>0.13</v>
      </c>
      <c r="G13" s="42">
        <f>J29*200</f>
        <v>3200</v>
      </c>
      <c r="H13" s="6">
        <v>0.12</v>
      </c>
      <c r="I13" s="3">
        <v>2520</v>
      </c>
      <c r="J13" s="3" t="s">
        <v>11</v>
      </c>
      <c r="K13" s="3">
        <v>25400</v>
      </c>
      <c r="L13" s="3">
        <v>2520</v>
      </c>
      <c r="M13" s="4">
        <v>22880</v>
      </c>
    </row>
    <row r="14" spans="1:13" ht="25" customHeight="1" x14ac:dyDescent="0.35">
      <c r="A14" s="29">
        <v>109</v>
      </c>
      <c r="B14" s="15" t="s">
        <v>58</v>
      </c>
      <c r="C14" s="3">
        <v>16000</v>
      </c>
      <c r="D14" s="3">
        <v>1300</v>
      </c>
      <c r="E14" s="42">
        <v>20</v>
      </c>
      <c r="F14" s="6">
        <v>0.13</v>
      </c>
      <c r="G14" s="42">
        <f>J30*200</f>
        <v>3200</v>
      </c>
      <c r="H14" s="6">
        <v>0.12</v>
      </c>
      <c r="I14" s="3">
        <v>2640</v>
      </c>
      <c r="J14" s="3" t="s">
        <v>11</v>
      </c>
      <c r="K14" s="3">
        <v>26500</v>
      </c>
      <c r="L14" s="3">
        <v>2640</v>
      </c>
      <c r="M14" s="4">
        <v>23860</v>
      </c>
    </row>
    <row r="15" spans="1:13" ht="25" customHeight="1" x14ac:dyDescent="0.35">
      <c r="A15" s="31">
        <v>110</v>
      </c>
      <c r="B15" s="17" t="s">
        <v>59</v>
      </c>
      <c r="C15" s="3">
        <v>17000</v>
      </c>
      <c r="D15" s="3">
        <v>1400</v>
      </c>
      <c r="E15" s="42">
        <f>G31*2</f>
        <v>32</v>
      </c>
      <c r="F15" s="6">
        <v>0.13</v>
      </c>
      <c r="G15" s="42">
        <f>J31*200</f>
        <v>6400</v>
      </c>
      <c r="H15" s="6">
        <v>0.12</v>
      </c>
      <c r="I15" s="3">
        <v>2760</v>
      </c>
      <c r="J15" s="3" t="s">
        <v>11</v>
      </c>
      <c r="K15" s="3">
        <v>30800</v>
      </c>
      <c r="L15" s="3">
        <v>2760</v>
      </c>
      <c r="M15" s="4">
        <v>28040</v>
      </c>
    </row>
    <row r="16" spans="1:13" ht="25" customHeight="1" x14ac:dyDescent="0.35">
      <c r="A16" s="5"/>
      <c r="B16" s="3"/>
      <c r="C16" s="3"/>
      <c r="D16" s="3"/>
      <c r="E16" s="8"/>
      <c r="F16" s="6"/>
      <c r="G16" s="9"/>
      <c r="H16" s="6"/>
      <c r="I16" s="3"/>
      <c r="J16" s="3"/>
      <c r="K16" s="3"/>
      <c r="L16" s="3"/>
      <c r="M16" s="7"/>
    </row>
    <row r="17" spans="1:13" ht="25" customHeight="1" x14ac:dyDescent="0.35">
      <c r="A17" s="5"/>
      <c r="D17" s="47" t="s">
        <v>63</v>
      </c>
      <c r="E17" s="47"/>
      <c r="F17" s="47"/>
      <c r="G17" s="47"/>
      <c r="H17" s="47"/>
      <c r="I17" s="48"/>
      <c r="J17" s="49"/>
      <c r="K17" s="50"/>
      <c r="L17" s="3"/>
      <c r="M17" s="7"/>
    </row>
    <row r="18" spans="1:13" ht="25" customHeight="1" x14ac:dyDescent="0.35">
      <c r="A18" s="5"/>
      <c r="L18" s="3"/>
      <c r="M18" s="7"/>
    </row>
    <row r="19" spans="1:13" ht="21" x14ac:dyDescent="0.5">
      <c r="C19" s="13"/>
      <c r="D19" s="13"/>
      <c r="E19" s="13"/>
      <c r="F19" s="13"/>
      <c r="G19" s="13"/>
      <c r="H19" s="13"/>
      <c r="I19" s="13"/>
      <c r="J19" s="13"/>
      <c r="K19" s="13"/>
    </row>
    <row r="21" spans="1:13" ht="25" customHeight="1" x14ac:dyDescent="0.35">
      <c r="C21" s="32" t="s">
        <v>0</v>
      </c>
      <c r="D21" s="32" t="s">
        <v>1</v>
      </c>
      <c r="E21" s="33" t="s">
        <v>14</v>
      </c>
      <c r="F21" s="33" t="s">
        <v>15</v>
      </c>
      <c r="G21" s="33" t="s">
        <v>16</v>
      </c>
      <c r="H21" s="33" t="s">
        <v>17</v>
      </c>
      <c r="I21" s="33" t="s">
        <v>18</v>
      </c>
      <c r="J21" s="33" t="s">
        <v>23</v>
      </c>
      <c r="K21" s="33" t="s">
        <v>24</v>
      </c>
    </row>
    <row r="22" spans="1:13" ht="25" customHeight="1" x14ac:dyDescent="0.35">
      <c r="C22" s="29">
        <v>101</v>
      </c>
      <c r="D22" s="15" t="s">
        <v>51</v>
      </c>
      <c r="E22" s="34" t="s">
        <v>19</v>
      </c>
      <c r="F22" s="34" t="s">
        <v>21</v>
      </c>
      <c r="G22" s="34">
        <f>PRODUCT(K37*4)</f>
        <v>16</v>
      </c>
      <c r="H22" s="34">
        <f>30-G22</f>
        <v>14</v>
      </c>
      <c r="I22" s="34">
        <f>G22*8</f>
        <v>128</v>
      </c>
      <c r="J22" s="34">
        <f>G22*2</f>
        <v>32</v>
      </c>
      <c r="K22" s="36">
        <f>J22*200</f>
        <v>6400</v>
      </c>
    </row>
    <row r="23" spans="1:13" ht="25" customHeight="1" x14ac:dyDescent="0.35">
      <c r="C23" s="30">
        <v>102</v>
      </c>
      <c r="D23" s="16" t="s">
        <v>52</v>
      </c>
      <c r="E23" s="38" t="s">
        <v>20</v>
      </c>
      <c r="F23" s="38" t="s">
        <v>22</v>
      </c>
      <c r="G23" s="34">
        <f t="shared" ref="G23:G31" si="0">PRODUCT(K38*4)</f>
        <v>16</v>
      </c>
      <c r="H23" s="34">
        <f>30-G23</f>
        <v>14</v>
      </c>
      <c r="I23" s="34">
        <f t="shared" ref="I23:I31" si="1">G23*8</f>
        <v>128</v>
      </c>
      <c r="J23" s="34">
        <f>G23*2</f>
        <v>32</v>
      </c>
      <c r="K23" s="36">
        <f>J23*200</f>
        <v>6400</v>
      </c>
    </row>
    <row r="24" spans="1:13" ht="25" customHeight="1" x14ac:dyDescent="0.35">
      <c r="C24" s="29">
        <v>103</v>
      </c>
      <c r="D24" s="15" t="s">
        <v>53</v>
      </c>
      <c r="E24" s="34" t="s">
        <v>19</v>
      </c>
      <c r="F24" s="34" t="s">
        <v>21</v>
      </c>
      <c r="G24" s="34">
        <f t="shared" si="0"/>
        <v>24</v>
      </c>
      <c r="H24" s="34">
        <f>30-G24</f>
        <v>6</v>
      </c>
      <c r="I24" s="34">
        <f t="shared" si="1"/>
        <v>192</v>
      </c>
      <c r="J24" s="34">
        <f t="shared" ref="J24:J31" si="2">G24*2</f>
        <v>48</v>
      </c>
      <c r="K24" s="36">
        <f>J24*200</f>
        <v>9600</v>
      </c>
    </row>
    <row r="25" spans="1:13" ht="25" customHeight="1" x14ac:dyDescent="0.35">
      <c r="C25" s="30">
        <v>104</v>
      </c>
      <c r="D25" s="16" t="s">
        <v>54</v>
      </c>
      <c r="E25" s="38" t="s">
        <v>20</v>
      </c>
      <c r="F25" s="38" t="s">
        <v>22</v>
      </c>
      <c r="G25" s="34">
        <f t="shared" si="0"/>
        <v>20</v>
      </c>
      <c r="H25" s="34">
        <f t="shared" ref="H25:H31" si="3">30-G25</f>
        <v>10</v>
      </c>
      <c r="I25" s="34">
        <f>G25*8</f>
        <v>160</v>
      </c>
      <c r="J25" s="34">
        <f t="shared" si="2"/>
        <v>40</v>
      </c>
      <c r="K25" s="36">
        <f t="shared" ref="K25:K31" si="4">J25*200</f>
        <v>8000</v>
      </c>
    </row>
    <row r="26" spans="1:13" ht="25" customHeight="1" x14ac:dyDescent="0.35">
      <c r="C26" s="29">
        <v>105</v>
      </c>
      <c r="D26" s="15" t="s">
        <v>55</v>
      </c>
      <c r="E26" s="34" t="s">
        <v>19</v>
      </c>
      <c r="F26" s="34" t="s">
        <v>21</v>
      </c>
      <c r="G26" s="34">
        <f t="shared" si="0"/>
        <v>28</v>
      </c>
      <c r="H26" s="34">
        <f>30-G26</f>
        <v>2</v>
      </c>
      <c r="I26" s="34">
        <f t="shared" si="1"/>
        <v>224</v>
      </c>
      <c r="J26" s="34">
        <f t="shared" si="2"/>
        <v>56</v>
      </c>
      <c r="K26" s="36">
        <f t="shared" si="4"/>
        <v>11200</v>
      </c>
    </row>
    <row r="27" spans="1:13" ht="25" customHeight="1" x14ac:dyDescent="0.35">
      <c r="C27" s="30">
        <v>106</v>
      </c>
      <c r="D27" s="16" t="s">
        <v>10</v>
      </c>
      <c r="E27" s="38" t="s">
        <v>20</v>
      </c>
      <c r="F27" s="38" t="s">
        <v>22</v>
      </c>
      <c r="G27" s="34">
        <f t="shared" si="0"/>
        <v>12</v>
      </c>
      <c r="H27" s="34">
        <f t="shared" si="3"/>
        <v>18</v>
      </c>
      <c r="I27" s="34">
        <f t="shared" si="1"/>
        <v>96</v>
      </c>
      <c r="J27" s="34">
        <f t="shared" si="2"/>
        <v>24</v>
      </c>
      <c r="K27" s="36">
        <f t="shared" si="4"/>
        <v>4800</v>
      </c>
    </row>
    <row r="28" spans="1:13" ht="25" customHeight="1" x14ac:dyDescent="0.35">
      <c r="C28" s="29">
        <v>107</v>
      </c>
      <c r="D28" s="15" t="s">
        <v>56</v>
      </c>
      <c r="E28" s="34" t="s">
        <v>19</v>
      </c>
      <c r="F28" s="34" t="s">
        <v>21</v>
      </c>
      <c r="G28" s="34">
        <f>PRODUCT(K43*4)</f>
        <v>24</v>
      </c>
      <c r="H28" s="34">
        <f t="shared" si="3"/>
        <v>6</v>
      </c>
      <c r="I28" s="34">
        <f t="shared" si="1"/>
        <v>192</v>
      </c>
      <c r="J28" s="34">
        <f t="shared" si="2"/>
        <v>48</v>
      </c>
      <c r="K28" s="36">
        <f>J28*200</f>
        <v>9600</v>
      </c>
    </row>
    <row r="29" spans="1:13" ht="25" customHeight="1" x14ac:dyDescent="0.35">
      <c r="C29" s="30">
        <v>108</v>
      </c>
      <c r="D29" s="16" t="s">
        <v>57</v>
      </c>
      <c r="E29" s="38" t="s">
        <v>20</v>
      </c>
      <c r="F29" s="38" t="s">
        <v>22</v>
      </c>
      <c r="G29" s="34">
        <f t="shared" si="0"/>
        <v>8</v>
      </c>
      <c r="H29" s="34">
        <f t="shared" si="3"/>
        <v>22</v>
      </c>
      <c r="I29" s="34">
        <f t="shared" si="1"/>
        <v>64</v>
      </c>
      <c r="J29" s="34">
        <f t="shared" si="2"/>
        <v>16</v>
      </c>
      <c r="K29" s="36">
        <f t="shared" si="4"/>
        <v>3200</v>
      </c>
    </row>
    <row r="30" spans="1:13" ht="25" customHeight="1" x14ac:dyDescent="0.35">
      <c r="C30" s="29">
        <v>109</v>
      </c>
      <c r="D30" s="15" t="s">
        <v>58</v>
      </c>
      <c r="E30" s="34" t="s">
        <v>19</v>
      </c>
      <c r="F30" s="34" t="s">
        <v>21</v>
      </c>
      <c r="G30" s="34">
        <f t="shared" si="0"/>
        <v>8</v>
      </c>
      <c r="H30" s="34">
        <f t="shared" si="3"/>
        <v>22</v>
      </c>
      <c r="I30" s="34">
        <f t="shared" si="1"/>
        <v>64</v>
      </c>
      <c r="J30" s="34">
        <f t="shared" si="2"/>
        <v>16</v>
      </c>
      <c r="K30" s="36">
        <f t="shared" si="4"/>
        <v>3200</v>
      </c>
    </row>
    <row r="31" spans="1:13" ht="25" customHeight="1" x14ac:dyDescent="0.35">
      <c r="C31" s="31">
        <v>110</v>
      </c>
      <c r="D31" s="17" t="s">
        <v>59</v>
      </c>
      <c r="E31" s="39" t="s">
        <v>20</v>
      </c>
      <c r="F31" s="39" t="s">
        <v>22</v>
      </c>
      <c r="G31" s="35">
        <f t="shared" si="0"/>
        <v>16</v>
      </c>
      <c r="H31" s="35">
        <f t="shared" si="3"/>
        <v>14</v>
      </c>
      <c r="I31" s="35">
        <f t="shared" si="1"/>
        <v>128</v>
      </c>
      <c r="J31" s="35">
        <f t="shared" si="2"/>
        <v>32</v>
      </c>
      <c r="K31" s="37">
        <f t="shared" si="4"/>
        <v>6400</v>
      </c>
    </row>
    <row r="32" spans="1:13" ht="25" customHeight="1" x14ac:dyDescent="0.35"/>
    <row r="33" spans="3:13" ht="25" customHeight="1" x14ac:dyDescent="0.35"/>
    <row r="34" spans="3:13" ht="25" customHeight="1" x14ac:dyDescent="0.35">
      <c r="D34" s="27" t="s">
        <v>60</v>
      </c>
      <c r="E34" s="28"/>
      <c r="F34" s="28"/>
      <c r="G34" s="28"/>
      <c r="H34" s="28"/>
      <c r="I34" s="28"/>
      <c r="J34" s="28"/>
      <c r="K34" s="28"/>
      <c r="L34" s="28"/>
    </row>
    <row r="35" spans="3:13" ht="25" customHeight="1" x14ac:dyDescent="0.35"/>
    <row r="36" spans="3:13" ht="25" customHeight="1" x14ac:dyDescent="0.35">
      <c r="C36" s="14" t="s">
        <v>25</v>
      </c>
      <c r="D36" s="14" t="s">
        <v>26</v>
      </c>
      <c r="E36" s="14" t="s">
        <v>27</v>
      </c>
      <c r="F36" s="14" t="s">
        <v>28</v>
      </c>
      <c r="G36" s="14" t="s">
        <v>29</v>
      </c>
      <c r="H36" s="14" t="s">
        <v>30</v>
      </c>
      <c r="I36" s="14" t="s">
        <v>31</v>
      </c>
      <c r="J36" s="14" t="s">
        <v>37</v>
      </c>
      <c r="K36" s="14" t="s">
        <v>32</v>
      </c>
      <c r="L36" s="14" t="s">
        <v>33</v>
      </c>
      <c r="M36" s="14" t="s">
        <v>49</v>
      </c>
    </row>
    <row r="37" spans="3:13" ht="25" customHeight="1" x14ac:dyDescent="0.35">
      <c r="C37" s="15" t="s">
        <v>51</v>
      </c>
      <c r="D37" s="18" t="s">
        <v>34</v>
      </c>
      <c r="E37" s="19" t="s">
        <v>35</v>
      </c>
      <c r="F37" s="19" t="s">
        <v>35</v>
      </c>
      <c r="G37" s="18" t="s">
        <v>34</v>
      </c>
      <c r="H37" s="18" t="s">
        <v>34</v>
      </c>
      <c r="I37" s="19" t="s">
        <v>35</v>
      </c>
      <c r="J37" s="18" t="s">
        <v>34</v>
      </c>
      <c r="K37" s="20">
        <f>COUNTIF(D37:J37,"P")</f>
        <v>4</v>
      </c>
      <c r="L37" s="20">
        <f>COUNTIF(D37:J37,"A")</f>
        <v>3</v>
      </c>
      <c r="M37" s="21">
        <v>0</v>
      </c>
    </row>
    <row r="38" spans="3:13" ht="25" customHeight="1" x14ac:dyDescent="0.35">
      <c r="C38" s="16" t="s">
        <v>52</v>
      </c>
      <c r="D38" s="19" t="s">
        <v>35</v>
      </c>
      <c r="E38" s="18" t="s">
        <v>34</v>
      </c>
      <c r="F38" s="18" t="s">
        <v>34</v>
      </c>
      <c r="G38" s="18" t="s">
        <v>34</v>
      </c>
      <c r="H38" s="18" t="s">
        <v>34</v>
      </c>
      <c r="I38" s="18" t="s">
        <v>36</v>
      </c>
      <c r="J38" s="19" t="s">
        <v>35</v>
      </c>
      <c r="K38" s="20">
        <f t="shared" ref="K38:K46" si="5">COUNTIF(D38:J38,"P")</f>
        <v>4</v>
      </c>
      <c r="L38" s="20">
        <f t="shared" ref="L38:L46" si="6">COUNTIF(D38:J38,"A")</f>
        <v>2</v>
      </c>
      <c r="M38" s="21">
        <v>1</v>
      </c>
    </row>
    <row r="39" spans="3:13" ht="25" customHeight="1" x14ac:dyDescent="0.35">
      <c r="C39" s="15" t="s">
        <v>53</v>
      </c>
      <c r="D39" s="18" t="s">
        <v>34</v>
      </c>
      <c r="E39" s="18" t="s">
        <v>34</v>
      </c>
      <c r="F39" s="19" t="s">
        <v>35</v>
      </c>
      <c r="G39" s="18" t="s">
        <v>34</v>
      </c>
      <c r="H39" s="18" t="s">
        <v>34</v>
      </c>
      <c r="I39" s="18" t="s">
        <v>34</v>
      </c>
      <c r="J39" s="18" t="s">
        <v>34</v>
      </c>
      <c r="K39" s="20">
        <f t="shared" si="5"/>
        <v>6</v>
      </c>
      <c r="L39" s="20">
        <f t="shared" si="6"/>
        <v>1</v>
      </c>
      <c r="M39" s="21">
        <v>0</v>
      </c>
    </row>
    <row r="40" spans="3:13" ht="25" customHeight="1" x14ac:dyDescent="0.35">
      <c r="C40" s="16" t="s">
        <v>54</v>
      </c>
      <c r="D40" s="18" t="s">
        <v>34</v>
      </c>
      <c r="E40" s="18" t="s">
        <v>34</v>
      </c>
      <c r="F40" s="18" t="s">
        <v>36</v>
      </c>
      <c r="G40" s="18" t="s">
        <v>34</v>
      </c>
      <c r="H40" s="19" t="s">
        <v>35</v>
      </c>
      <c r="I40" s="18" t="s">
        <v>34</v>
      </c>
      <c r="J40" s="18" t="s">
        <v>34</v>
      </c>
      <c r="K40" s="20">
        <f t="shared" si="5"/>
        <v>5</v>
      </c>
      <c r="L40" s="20">
        <f t="shared" si="6"/>
        <v>1</v>
      </c>
      <c r="M40" s="21">
        <v>1</v>
      </c>
    </row>
    <row r="41" spans="3:13" ht="25" customHeight="1" x14ac:dyDescent="0.35">
      <c r="C41" s="15" t="s">
        <v>55</v>
      </c>
      <c r="D41" s="18" t="s">
        <v>34</v>
      </c>
      <c r="E41" s="18" t="s">
        <v>34</v>
      </c>
      <c r="F41" s="18" t="s">
        <v>34</v>
      </c>
      <c r="G41" s="18" t="s">
        <v>34</v>
      </c>
      <c r="H41" s="18" t="s">
        <v>34</v>
      </c>
      <c r="I41" s="18" t="s">
        <v>34</v>
      </c>
      <c r="J41" s="18" t="s">
        <v>34</v>
      </c>
      <c r="K41" s="20">
        <f t="shared" si="5"/>
        <v>7</v>
      </c>
      <c r="L41" s="20">
        <f t="shared" si="6"/>
        <v>0</v>
      </c>
      <c r="M41" s="21">
        <v>0</v>
      </c>
    </row>
    <row r="42" spans="3:13" ht="25" customHeight="1" x14ac:dyDescent="0.35">
      <c r="C42" s="16" t="s">
        <v>10</v>
      </c>
      <c r="D42" s="18" t="s">
        <v>34</v>
      </c>
      <c r="E42" s="18" t="s">
        <v>34</v>
      </c>
      <c r="F42" s="22" t="s">
        <v>35</v>
      </c>
      <c r="G42" s="19" t="s">
        <v>35</v>
      </c>
      <c r="H42" s="18" t="s">
        <v>36</v>
      </c>
      <c r="I42" s="18" t="s">
        <v>34</v>
      </c>
      <c r="J42" s="19" t="s">
        <v>35</v>
      </c>
      <c r="K42" s="20">
        <f>COUNTIF(D42:J42,"P")</f>
        <v>3</v>
      </c>
      <c r="L42" s="20">
        <f t="shared" si="6"/>
        <v>3</v>
      </c>
      <c r="M42" s="21">
        <v>1</v>
      </c>
    </row>
    <row r="43" spans="3:13" ht="25" customHeight="1" x14ac:dyDescent="0.35">
      <c r="C43" s="15" t="s">
        <v>56</v>
      </c>
      <c r="D43" s="19" t="s">
        <v>35</v>
      </c>
      <c r="E43" s="18" t="s">
        <v>34</v>
      </c>
      <c r="F43" s="18" t="s">
        <v>34</v>
      </c>
      <c r="G43" s="18" t="s">
        <v>34</v>
      </c>
      <c r="H43" s="18" t="s">
        <v>34</v>
      </c>
      <c r="I43" s="18" t="s">
        <v>34</v>
      </c>
      <c r="J43" s="18" t="s">
        <v>34</v>
      </c>
      <c r="K43" s="20">
        <f t="shared" si="5"/>
        <v>6</v>
      </c>
      <c r="L43" s="20">
        <f t="shared" si="6"/>
        <v>1</v>
      </c>
      <c r="M43" s="21">
        <v>0</v>
      </c>
    </row>
    <row r="44" spans="3:13" ht="25" customHeight="1" x14ac:dyDescent="0.35">
      <c r="C44" s="16" t="s">
        <v>57</v>
      </c>
      <c r="D44" s="18" t="s">
        <v>34</v>
      </c>
      <c r="E44" s="19" t="s">
        <v>35</v>
      </c>
      <c r="F44" s="18" t="s">
        <v>36</v>
      </c>
      <c r="G44" s="19" t="s">
        <v>35</v>
      </c>
      <c r="H44" s="18" t="s">
        <v>34</v>
      </c>
      <c r="I44" s="19" t="s">
        <v>36</v>
      </c>
      <c r="J44" s="19" t="s">
        <v>35</v>
      </c>
      <c r="K44" s="20">
        <f t="shared" si="5"/>
        <v>2</v>
      </c>
      <c r="L44" s="20">
        <f>COUNTIF(D44:J44,"A")</f>
        <v>3</v>
      </c>
      <c r="M44" s="21">
        <v>2</v>
      </c>
    </row>
    <row r="45" spans="3:13" ht="25" customHeight="1" x14ac:dyDescent="0.35">
      <c r="C45" s="15" t="s">
        <v>58</v>
      </c>
      <c r="D45" s="19" t="s">
        <v>35</v>
      </c>
      <c r="E45" s="19" t="s">
        <v>35</v>
      </c>
      <c r="F45" s="18" t="s">
        <v>34</v>
      </c>
      <c r="G45" s="18" t="s">
        <v>34</v>
      </c>
      <c r="H45" s="19" t="s">
        <v>35</v>
      </c>
      <c r="I45" s="19" t="s">
        <v>35</v>
      </c>
      <c r="J45" s="19" t="s">
        <v>35</v>
      </c>
      <c r="K45" s="20">
        <f t="shared" si="5"/>
        <v>2</v>
      </c>
      <c r="L45" s="20">
        <f t="shared" si="6"/>
        <v>5</v>
      </c>
      <c r="M45" s="21">
        <v>0</v>
      </c>
    </row>
    <row r="46" spans="3:13" ht="25" customHeight="1" x14ac:dyDescent="0.35">
      <c r="C46" s="17" t="s">
        <v>59</v>
      </c>
      <c r="D46" s="23" t="s">
        <v>35</v>
      </c>
      <c r="E46" s="24" t="s">
        <v>34</v>
      </c>
      <c r="F46" s="25" t="s">
        <v>35</v>
      </c>
      <c r="G46" s="26" t="s">
        <v>34</v>
      </c>
      <c r="H46" s="25" t="s">
        <v>35</v>
      </c>
      <c r="I46" s="25" t="s">
        <v>34</v>
      </c>
      <c r="J46" s="26" t="s">
        <v>34</v>
      </c>
      <c r="K46" s="20">
        <f t="shared" si="5"/>
        <v>4</v>
      </c>
      <c r="L46" s="20">
        <f t="shared" si="6"/>
        <v>3</v>
      </c>
      <c r="M46" s="21">
        <v>0</v>
      </c>
    </row>
    <row r="47" spans="3:13" ht="25" customHeight="1" x14ac:dyDescent="0.35"/>
    <row r="48" spans="3:13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</sheetData>
  <mergeCells count="3">
    <mergeCell ref="E3:J3"/>
    <mergeCell ref="C19:K19"/>
    <mergeCell ref="D34:L34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</dc:creator>
  <cp:lastModifiedBy>cvalley</cp:lastModifiedBy>
  <dcterms:created xsi:type="dcterms:W3CDTF">2024-12-14T04:45:31Z</dcterms:created>
  <dcterms:modified xsi:type="dcterms:W3CDTF">2024-12-25T09:03:59Z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60dc8b30087d4b978fbdd25c8cf922ad</vt:lpwstr>
  </property>
</Properties>
</file>