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ascal\Desktop\"/>
    </mc:Choice>
  </mc:AlternateContent>
  <bookViews>
    <workbookView xWindow="4995" yWindow="2235" windowWidth="12120" windowHeight="8910" tabRatio="293"/>
  </bookViews>
  <sheets>
    <sheet name="Imigabane" sheetId="3" r:id="rId1"/>
    <sheet name="Amafaranga y'ishyirahamwe" sheetId="5" r:id="rId2"/>
    <sheet name="Imyenda" sheetId="4" r:id="rId3"/>
    <sheet name="Ayasohotse" sheetId="6" r:id="rId4"/>
    <sheet name="Sheet1" sheetId="9" r:id="rId5"/>
    <sheet name="Ibirarane bya cotisation" sheetId="7" r:id="rId6"/>
    <sheet name="Sheet2" sheetId="8" r:id="rId7"/>
  </sheets>
  <calcPr calcId="152511"/>
</workbook>
</file>

<file path=xl/calcChain.xml><?xml version="1.0" encoding="utf-8"?>
<calcChain xmlns="http://schemas.openxmlformats.org/spreadsheetml/2006/main">
  <c r="H16" i="5" l="1"/>
  <c r="J7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J5" i="6"/>
  <c r="H14" i="5"/>
  <c r="B23" i="7" l="1"/>
  <c r="H18" i="5" l="1"/>
  <c r="X50" i="6"/>
  <c r="W33" i="6"/>
  <c r="V33" i="6"/>
  <c r="T51" i="6"/>
  <c r="J12" i="6"/>
  <c r="V53" i="6" l="1"/>
  <c r="H21" i="5"/>
  <c r="H20" i="5"/>
  <c r="H19" i="5"/>
  <c r="H13" i="5"/>
  <c r="F96" i="4"/>
  <c r="H22" i="5" l="1"/>
  <c r="J14" i="6"/>
  <c r="J15" i="6"/>
  <c r="J13" i="6"/>
  <c r="J4" i="6"/>
  <c r="J16" i="6" l="1"/>
  <c r="E96" i="4"/>
  <c r="D96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G89" i="4"/>
  <c r="G96" i="4" l="1"/>
  <c r="B114" i="3"/>
  <c r="F15" i="3"/>
  <c r="E15" i="3"/>
  <c r="D15" i="3"/>
  <c r="C15" i="3"/>
  <c r="B15" i="3"/>
  <c r="F6" i="3"/>
  <c r="B98" i="3"/>
  <c r="C98" i="3"/>
  <c r="D98" i="3"/>
  <c r="E98" i="3"/>
  <c r="B90" i="3"/>
  <c r="F90" i="3" s="1"/>
  <c r="B75" i="3"/>
  <c r="F75" i="3" s="1"/>
  <c r="E60" i="3"/>
  <c r="B60" i="3"/>
  <c r="E44" i="3"/>
  <c r="B44" i="3"/>
  <c r="F21" i="3"/>
  <c r="F20" i="3"/>
  <c r="F19" i="3"/>
  <c r="E30" i="3"/>
  <c r="D30" i="3"/>
  <c r="C30" i="3"/>
  <c r="B30" i="3"/>
  <c r="F98" i="3" l="1"/>
  <c r="F30" i="3"/>
  <c r="F44" i="3"/>
  <c r="F60" i="3"/>
</calcChain>
</file>

<file path=xl/sharedStrings.xml><?xml version="1.0" encoding="utf-8"?>
<sst xmlns="http://schemas.openxmlformats.org/spreadsheetml/2006/main" count="414" uniqueCount="235">
  <si>
    <t>Ukwezi 1</t>
  </si>
  <si>
    <t>Ukwezi 2</t>
  </si>
  <si>
    <t>Ukwezi3</t>
  </si>
  <si>
    <t>Ukwezi4</t>
  </si>
  <si>
    <t>Ukwezi5</t>
  </si>
  <si>
    <t>Ukwezi 6</t>
  </si>
  <si>
    <t>Ukwezi 7</t>
  </si>
  <si>
    <t>Ukwezi 8</t>
  </si>
  <si>
    <t>Ukwezi 9</t>
  </si>
  <si>
    <t>Ukwezi 10</t>
  </si>
  <si>
    <t>Ukwezi 11</t>
  </si>
  <si>
    <t>Imigabane</t>
  </si>
  <si>
    <t>Amande</t>
  </si>
  <si>
    <t>Imigabane y'inyongera</t>
  </si>
  <si>
    <t>Imigabane yabaje nyuma</t>
  </si>
  <si>
    <t>Igiteranyo</t>
  </si>
  <si>
    <t>Yose hamwe</t>
  </si>
  <si>
    <t>Igiteranyo cy'ibyiciro 6.</t>
  </si>
  <si>
    <t xml:space="preserve">Igiteranyo cy'ibyiciro byose kuva Ikimira cyatangira: </t>
  </si>
  <si>
    <t>B. Icyi ciro cya 7 (10/5/2014-10/2/2015)</t>
  </si>
  <si>
    <t>E. Icyi ciro cya 10 (11/12/2016-10/9/2017)</t>
  </si>
  <si>
    <t>Icyiciro 1</t>
  </si>
  <si>
    <t>Icyiciro2</t>
  </si>
  <si>
    <t>Icyiciro 3</t>
  </si>
  <si>
    <t>Icyiciro 4</t>
  </si>
  <si>
    <t>Icyiciro 5</t>
  </si>
  <si>
    <t>Icyiciro 6</t>
  </si>
  <si>
    <t>Icyiciro 7</t>
  </si>
  <si>
    <t>Icyiciro 8</t>
  </si>
  <si>
    <t>Icyicior 9</t>
  </si>
  <si>
    <t>496, 560</t>
  </si>
  <si>
    <t>Icyiciro 10</t>
  </si>
  <si>
    <t>Icyiciro 11</t>
  </si>
  <si>
    <t>Amazina</t>
  </si>
  <si>
    <t>Ayishyuwe</t>
  </si>
  <si>
    <t>Inyungu</t>
  </si>
  <si>
    <t>Asigaye</t>
  </si>
  <si>
    <t>Mugambage Albert</t>
  </si>
  <si>
    <t>Inguzanyo yafashe</t>
  </si>
  <si>
    <t>Itariki y'inguzanyo</t>
  </si>
  <si>
    <t>Itariki aherukira kwishyura</t>
  </si>
  <si>
    <t>17/3/2013</t>
  </si>
  <si>
    <t>Habimana Pascal</t>
  </si>
  <si>
    <t>19/3/20133</t>
  </si>
  <si>
    <t>23/7/2013</t>
  </si>
  <si>
    <t>Nyinawumuntu Vestine</t>
  </si>
  <si>
    <t>19/3/2013</t>
  </si>
  <si>
    <t>Niyoyita Alexis</t>
  </si>
  <si>
    <t>26/3/2013</t>
  </si>
  <si>
    <t>Nyirakamana Melanie</t>
  </si>
  <si>
    <t>18/4/2013</t>
  </si>
  <si>
    <t>14/7/2013</t>
  </si>
  <si>
    <t>Uzaburaho Theodoric</t>
  </si>
  <si>
    <t>19/4/2013</t>
  </si>
  <si>
    <t>Hakizimana Augustin</t>
  </si>
  <si>
    <t>20/4/2013</t>
  </si>
  <si>
    <t>21/9/2013</t>
  </si>
  <si>
    <t>Musabeyezu Marie Rose</t>
  </si>
  <si>
    <t>27/4/2013</t>
  </si>
  <si>
    <t>27/8/2013</t>
  </si>
  <si>
    <t>Rwabukumba Augustin</t>
  </si>
  <si>
    <t>Hakizimana James</t>
  </si>
  <si>
    <t>17/7/2013</t>
  </si>
  <si>
    <t>Hategekimana Emmanuel</t>
  </si>
  <si>
    <t>21/5/2013</t>
  </si>
  <si>
    <t>14/11/2014</t>
  </si>
  <si>
    <t>Mwenedata Pacifique</t>
  </si>
  <si>
    <t>23/5/2013</t>
  </si>
  <si>
    <t>23/9/2013</t>
  </si>
  <si>
    <t>31/5/2013</t>
  </si>
  <si>
    <t>Habakurama Fidele</t>
  </si>
  <si>
    <t>Mukezarugamba Vincent</t>
  </si>
  <si>
    <t>Nyiramahoro Eugenie</t>
  </si>
  <si>
    <t>27/5/2013</t>
  </si>
  <si>
    <t>21/1/2015</t>
  </si>
  <si>
    <t>Byandagara Damien</t>
  </si>
  <si>
    <t>29/6/2013</t>
  </si>
  <si>
    <t>22/10/2016</t>
  </si>
  <si>
    <t>Bamurange Jeanne D'Arc</t>
  </si>
  <si>
    <t>Nsabimana Alphonse</t>
  </si>
  <si>
    <t>16/7/2013</t>
  </si>
  <si>
    <t>30/7/2013</t>
  </si>
  <si>
    <t>Mukandanga Felicite</t>
  </si>
  <si>
    <t>Nyirabavakure Odette</t>
  </si>
  <si>
    <t>20/8/2013</t>
  </si>
  <si>
    <t>19/10/2013</t>
  </si>
  <si>
    <t>30/8/2013</t>
  </si>
  <si>
    <t>27/12/2013</t>
  </si>
  <si>
    <t>18/9/2013</t>
  </si>
  <si>
    <t>21/9/2103</t>
  </si>
  <si>
    <t>28/9/2013</t>
  </si>
  <si>
    <t>17/10/2013</t>
  </si>
  <si>
    <t>Mukaruvugiro Winifrida</t>
  </si>
  <si>
    <t>24/10/2013</t>
  </si>
  <si>
    <t>Muhigirwa Jean Claude</t>
  </si>
  <si>
    <t>Mukantwari Laetitia</t>
  </si>
  <si>
    <t>13/12/2013</t>
  </si>
  <si>
    <t>14/12/2013</t>
  </si>
  <si>
    <t>Hakizi,ana James</t>
  </si>
  <si>
    <t>17/5/2014</t>
  </si>
  <si>
    <t>28/1/2014</t>
  </si>
  <si>
    <t>23/5/2014</t>
  </si>
  <si>
    <t>Uwingabiye Marie Louise</t>
  </si>
  <si>
    <t>25/3/2014</t>
  </si>
  <si>
    <t>15/9/2014</t>
  </si>
  <si>
    <t>15/12/2015</t>
  </si>
  <si>
    <t>16/11/2014</t>
  </si>
  <si>
    <t>27/6/2014</t>
  </si>
  <si>
    <t>Munyampundu Gaspard</t>
  </si>
  <si>
    <t>Batangiraguhunga Cassien</t>
  </si>
  <si>
    <t>25/7/2014</t>
  </si>
  <si>
    <t>Sebera Jackson</t>
  </si>
  <si>
    <t>Uzaburaho theodoric</t>
  </si>
  <si>
    <t>28/10/2014</t>
  </si>
  <si>
    <t>18/11/2014</t>
  </si>
  <si>
    <t>16/4/2016</t>
  </si>
  <si>
    <t>15/1/2015</t>
  </si>
  <si>
    <t>24/8/2015</t>
  </si>
  <si>
    <t>26/1/2015</t>
  </si>
  <si>
    <t>Ndagijimana Felicien</t>
  </si>
  <si>
    <t>13/7/2015</t>
  </si>
  <si>
    <t>Rugambage Albert</t>
  </si>
  <si>
    <t>Dusabimana Anatholie</t>
  </si>
  <si>
    <t>28/7/2015</t>
  </si>
  <si>
    <t>30/7/2016</t>
  </si>
  <si>
    <t>14/4/2017</t>
  </si>
  <si>
    <t>29/8/2015</t>
  </si>
  <si>
    <t>26/1/2016</t>
  </si>
  <si>
    <t>26/8/2015</t>
  </si>
  <si>
    <t>20/3/2017</t>
  </si>
  <si>
    <t>Ntihabose Vincent</t>
  </si>
  <si>
    <t>24/8/2017</t>
  </si>
  <si>
    <t>Hakizuwera Afias</t>
  </si>
  <si>
    <t>24/10/2016</t>
  </si>
  <si>
    <t>Twagirimana Celestin</t>
  </si>
  <si>
    <t>Decompte du 14/10/2017</t>
  </si>
  <si>
    <t>Rubayiza Jean Baptiste</t>
  </si>
  <si>
    <t>Uwingabire Marie Louise</t>
  </si>
  <si>
    <t>13/3/2016</t>
  </si>
  <si>
    <t>14/4/2016</t>
  </si>
  <si>
    <t>Habyarabatuma Annonciata</t>
  </si>
  <si>
    <t>18/5/2016</t>
  </si>
  <si>
    <t>26/6/2016</t>
  </si>
  <si>
    <t>14/12/2016</t>
  </si>
  <si>
    <t>13/12/2017</t>
  </si>
  <si>
    <t>14/6/2017</t>
  </si>
  <si>
    <t>Nyirabavakura Odette</t>
  </si>
  <si>
    <t>14/8/2017</t>
  </si>
  <si>
    <t>Dusabimana Anaholie</t>
  </si>
  <si>
    <t>Ngomituje Jean Dammascene</t>
  </si>
  <si>
    <t>17/11/2017</t>
  </si>
  <si>
    <t>N/A</t>
  </si>
  <si>
    <t>F. Icyiciro cya 11 (10/10/2017-10/11/2017)</t>
  </si>
  <si>
    <t>A. Icyiciro cya 5(10/8/2012-10/5/2013)</t>
  </si>
  <si>
    <t>Impamvu</t>
  </si>
  <si>
    <t>Total</t>
  </si>
  <si>
    <t xml:space="preserve">9. Gusura umunyamuryango uri mu kaga </t>
  </si>
  <si>
    <t>Afias yahawe ingemu ingana na 10,000</t>
  </si>
  <si>
    <t>Ngomituje</t>
  </si>
  <si>
    <t xml:space="preserve">Mukantwari Laetitia </t>
  </si>
  <si>
    <t>Umubare</t>
  </si>
  <si>
    <t>Ukwezi</t>
  </si>
  <si>
    <t>Bamurange Jeanne</t>
  </si>
  <si>
    <t>Niyodusenga Immaculee</t>
  </si>
  <si>
    <t>Oct-Nov-Dec 2017</t>
  </si>
  <si>
    <t>Nov-Dec 2017</t>
  </si>
  <si>
    <t>Amafaranga afitwe n'abanyamuryango: 4,546,460</t>
  </si>
  <si>
    <t>Amafaranga ari muri caisse: 4,575</t>
  </si>
  <si>
    <t>Amafaranga ari muri banki ( habariwemo imigabane y'abanyamuryango,  inyungu itangwa na  banki n' inyungu itangwa ku nguzanyo) : 6,010098</t>
  </si>
  <si>
    <t>A. Amafaranga yinjiye</t>
  </si>
  <si>
    <t>Imigabane yinjiye</t>
  </si>
  <si>
    <t>Ibirarane by'imigabane</t>
  </si>
  <si>
    <t>Inyungu ku nguzanyo zatanzwe</t>
  </si>
  <si>
    <t>Inyungu yatanzwe na banki</t>
  </si>
  <si>
    <t>UMUTUNGO W'ISHYIRAHAMWE</t>
  </si>
  <si>
    <t>Bank charges</t>
  </si>
  <si>
    <t>VAT</t>
  </si>
  <si>
    <t>OTC charge Dr</t>
  </si>
  <si>
    <t>Account maintenance fee</t>
  </si>
  <si>
    <t>Agahimbazamusyi ka Caissiere</t>
  </si>
  <si>
    <t>Ubusabane</t>
  </si>
  <si>
    <t>Inyungu yatanzwe na banki: 247,690</t>
  </si>
  <si>
    <t>Asubizwa abanyamuryango</t>
  </si>
  <si>
    <t xml:space="preserve"> Amafaranga akatwa na banki (Withholding txe debit, TVA, Maintenance account fee, OTC charge Dr)</t>
  </si>
  <si>
    <t xml:space="preserve"> Amafarnga yo kugura historiques</t>
  </si>
  <si>
    <t xml:space="preserve"> Amafaranga yo kugura ikarita ya banki </t>
  </si>
  <si>
    <t xml:space="preserve"> Gutanga ubunane 2017</t>
  </si>
  <si>
    <t xml:space="preserve"> Gusura umunyamuryango uri mu kaga </t>
  </si>
  <si>
    <t>B.Amafaranga yasohotse</t>
  </si>
  <si>
    <t>Ibikoresho</t>
  </si>
  <si>
    <t>AMAFARANGA Y'ISHYIRAHAMWE KURI 31/12/2017</t>
  </si>
  <si>
    <t>Imbonerahamwe igaragaza imigabane yatanzwe guhera mu cyiciro cya 5 kugeza mu cyiciro cya 10</t>
  </si>
  <si>
    <t>A. Icyiciro cya 6 (10/05/2013 kugeza 10/05/ 2014)</t>
  </si>
  <si>
    <t>Rubayiza j Baptiste</t>
  </si>
  <si>
    <t>Rubayiza J,.Baptiste</t>
  </si>
  <si>
    <t>Ibirarane by'imisanzu: 461,000</t>
  </si>
  <si>
    <t>8836646       (2,931,884+5904762)</t>
  </si>
  <si>
    <t xml:space="preserve"> </t>
  </si>
  <si>
    <t>Ibisobanuro:</t>
  </si>
  <si>
    <t>Consolee: 129,390 (2013)</t>
  </si>
  <si>
    <t>Mediatrice: 139,570 (2013)</t>
  </si>
  <si>
    <t>Muhigirwa: 158,750 (2014)</t>
  </si>
  <si>
    <t>Twagirayezu: 157,750 (2015)</t>
  </si>
  <si>
    <t>Nyinawumuntui:216,000(2016)</t>
  </si>
  <si>
    <t>Mukaruvugiro: 172,570 (2016)</t>
  </si>
  <si>
    <t>Pascal: 109,390 (2013)</t>
  </si>
  <si>
    <t>Theodoric yahawe ingemu ingana na 20,000</t>
  </si>
  <si>
    <t>Marie Rose yahawe ingemu ingana na 10,000</t>
  </si>
  <si>
    <t>Ndamage: 92,190( 2017)</t>
  </si>
  <si>
    <t xml:space="preserve"> Agahimbazamusyi k'umubitsi </t>
  </si>
  <si>
    <t xml:space="preserve"> Ubusabane bw'abanyamuryango</t>
  </si>
  <si>
    <t xml:space="preserve"> Ibikoresho</t>
  </si>
  <si>
    <t xml:space="preserve"> Asubizwa abanyamuryango</t>
  </si>
  <si>
    <t xml:space="preserve"> Amafaranga akatwa na banki (Taxes bancaires)</t>
  </si>
  <si>
    <t>8. Ubunane 2017</t>
  </si>
  <si>
    <t xml:space="preserve">6. Kugura ikarita ya banki </t>
  </si>
  <si>
    <t>6. Kugura historique</t>
  </si>
  <si>
    <t>D. Icyi ciro cya 9 (10/11/2015-10/12/2016)</t>
  </si>
  <si>
    <t>C. Icyi ciro cya 8 (10/2/2015-10/11/2015)</t>
  </si>
  <si>
    <t>Ayo uwasezeye yasigayemo (Igihombo cy'ishyirahamwe)</t>
  </si>
  <si>
    <t>A. Amafaranga ahari:</t>
  </si>
  <si>
    <t>16,486,896-5,186,697=11,300,199</t>
  </si>
  <si>
    <t>B. Amafaranga umunyamuryango wasezeye yasigayemo (Bizimana Bosco) : 97,000 Frws</t>
  </si>
  <si>
    <t>Annex 1: IMBONERAHAMWE Y'IMIGABANE</t>
  </si>
  <si>
    <t xml:space="preserve">Annexe 2:   IBIRARANE MU GUTANGA UMUSANZU (Cotisation) </t>
  </si>
  <si>
    <t>Annex 5: IFOTO Y'UMUTUNGO W'ISHYIRAHAMWE</t>
  </si>
  <si>
    <t>Annex 3: IMBONERAHAMWE Y'INGUZANYO Y'IKIMINA TWIZERANE BIRAMA</t>
  </si>
  <si>
    <t xml:space="preserve">Annex 4: IMBONERAHAMWE Y'AMAFARANGA YASOHOTSE </t>
  </si>
  <si>
    <r>
      <t>Umugabane w' munyamuryango utujuje imigabane ungana na :11,269,823-(38,000*8)/37=</t>
    </r>
    <r>
      <rPr>
        <b/>
        <sz val="11"/>
        <rFont val="Calibri"/>
        <family val="2"/>
        <scheme val="minor"/>
      </rPr>
      <t>296,373</t>
    </r>
  </si>
  <si>
    <t>Ishyirahamwe ryakagombye kuba rifite:</t>
  </si>
  <si>
    <t>Abanyamuryango batujuje imigabane bafata 296,373*8=2,370,984</t>
  </si>
  <si>
    <t>Abanyamuryango bujuje imigabane bazafata 11,269,823-2,370,984=8,898839</t>
  </si>
  <si>
    <r>
      <t>Umugabane w'umunyamuryango wujuje imigabane ungana na: 8,898,839/29=</t>
    </r>
    <r>
      <rPr>
        <b/>
        <sz val="11"/>
        <rFont val="Calibri"/>
        <family val="2"/>
        <scheme val="minor"/>
      </rPr>
      <t>306,856</t>
    </r>
  </si>
  <si>
    <r>
      <t xml:space="preserve">Yose hamwe </t>
    </r>
    <r>
      <rPr>
        <b/>
        <sz val="11"/>
        <rFont val="Calibri"/>
        <family val="2"/>
        <scheme val="minor"/>
      </rPr>
      <t>11,269,823</t>
    </r>
  </si>
  <si>
    <r>
      <t>Ikinyuranyo: 11,300,199-11,269,823=</t>
    </r>
    <r>
      <rPr>
        <b/>
        <sz val="11"/>
        <rFont val="Calibri"/>
        <family val="2"/>
        <scheme val="minor"/>
      </rPr>
      <t>30,376 (Manquant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</si>
</sst>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MS Sans Serif"/>
    </font>
    <font>
      <b/>
      <sz val="10"/>
      <name val="MS Sans Serif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3" fontId="1" fillId="0" borderId="0" xfId="0" applyNumberFormat="1" applyFont="1"/>
    <xf numFmtId="0" fontId="3" fillId="0" borderId="0" xfId="0" applyFont="1"/>
    <xf numFmtId="3" fontId="3" fillId="0" borderId="0" xfId="0" applyNumberFormat="1" applyFont="1"/>
    <xf numFmtId="4" fontId="3" fillId="0" borderId="0" xfId="0" applyNumberFormat="1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wrapText="1"/>
    </xf>
    <xf numFmtId="4" fontId="4" fillId="0" borderId="0" xfId="0" applyNumberFormat="1" applyFont="1"/>
    <xf numFmtId="0" fontId="4" fillId="0" borderId="1" xfId="0" applyFont="1" applyBorder="1"/>
    <xf numFmtId="3" fontId="4" fillId="0" borderId="1" xfId="0" applyNumberFormat="1" applyFont="1" applyBorder="1"/>
    <xf numFmtId="3" fontId="2" fillId="0" borderId="0" xfId="0" applyNumberFormat="1" applyFont="1"/>
    <xf numFmtId="0" fontId="4" fillId="0" borderId="1" xfId="0" applyFont="1" applyBorder="1" applyAlignment="1">
      <alignment wrapText="1"/>
    </xf>
    <xf numFmtId="0" fontId="4" fillId="0" borderId="1" xfId="0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2" xfId="0" applyFont="1" applyBorder="1"/>
    <xf numFmtId="3" fontId="5" fillId="0" borderId="1" xfId="0" applyNumberFormat="1" applyFont="1" applyBorder="1"/>
    <xf numFmtId="0" fontId="4" fillId="0" borderId="0" xfId="0" applyFont="1" applyFill="1" applyBorder="1"/>
    <xf numFmtId="3" fontId="4" fillId="0" borderId="0" xfId="0" applyNumberFormat="1" applyFont="1" applyFill="1"/>
    <xf numFmtId="0" fontId="4" fillId="0" borderId="0" xfId="0" applyFont="1" applyFill="1"/>
    <xf numFmtId="0" fontId="5" fillId="0" borderId="0" xfId="0" applyFont="1"/>
    <xf numFmtId="0" fontId="5" fillId="0" borderId="1" xfId="0" applyFont="1" applyBorder="1"/>
    <xf numFmtId="0" fontId="2" fillId="0" borderId="0" xfId="0" applyFont="1"/>
    <xf numFmtId="3" fontId="4" fillId="2" borderId="0" xfId="0" applyNumberFormat="1" applyFont="1" applyFill="1"/>
    <xf numFmtId="0" fontId="5" fillId="0" borderId="3" xfId="0" applyFont="1" applyBorder="1"/>
    <xf numFmtId="0" fontId="4" fillId="0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/>
    </xf>
    <xf numFmtId="17" fontId="4" fillId="0" borderId="1" xfId="0" applyNumberFormat="1" applyFont="1" applyBorder="1"/>
    <xf numFmtId="0" fontId="5" fillId="0" borderId="0" xfId="0" applyFont="1" applyAlignment="1">
      <alignment wrapText="1"/>
    </xf>
    <xf numFmtId="3" fontId="4" fillId="0" borderId="0" xfId="0" applyNumberFormat="1" applyFont="1" applyBorder="1"/>
    <xf numFmtId="0" fontId="4" fillId="0" borderId="0" xfId="0" applyFont="1" applyAlignment="1">
      <alignment horizontal="right"/>
    </xf>
    <xf numFmtId="3" fontId="5" fillId="0" borderId="0" xfId="0" applyNumberFormat="1" applyFont="1"/>
    <xf numFmtId="0" fontId="4" fillId="0" borderId="4" xfId="0" applyFont="1" applyBorder="1"/>
    <xf numFmtId="3" fontId="6" fillId="0" borderId="0" xfId="0" applyNumberFormat="1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4" fillId="2" borderId="1" xfId="0" applyFont="1" applyFill="1" applyBorder="1"/>
    <xf numFmtId="14" fontId="4" fillId="2" borderId="1" xfId="0" applyNumberFormat="1" applyFont="1" applyFill="1" applyBorder="1"/>
    <xf numFmtId="3" fontId="4" fillId="2" borderId="1" xfId="0" applyNumberFormat="1" applyFont="1" applyFill="1" applyBorder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/>
    <xf numFmtId="3" fontId="4" fillId="0" borderId="1" xfId="0" applyNumberFormat="1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right"/>
    </xf>
    <xf numFmtId="0" fontId="4" fillId="3" borderId="1" xfId="0" applyFont="1" applyFill="1" applyBorder="1"/>
    <xf numFmtId="14" fontId="4" fillId="3" borderId="1" xfId="0" applyNumberFormat="1" applyFont="1" applyFill="1" applyBorder="1"/>
    <xf numFmtId="3" fontId="4" fillId="3" borderId="1" xfId="0" applyNumberFormat="1" applyFont="1" applyFill="1" applyBorder="1"/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abSelected="1" topLeftCell="A105" zoomScale="130" zoomScaleNormal="130" workbookViewId="0">
      <selection activeCell="C14" sqref="C14:C15"/>
    </sheetView>
  </sheetViews>
  <sheetFormatPr defaultRowHeight="15" x14ac:dyDescent="0.25"/>
  <cols>
    <col min="1" max="1" width="18.28515625" style="9" customWidth="1"/>
    <col min="2" max="2" width="13" style="9" customWidth="1"/>
    <col min="3" max="3" width="11.85546875" style="9" customWidth="1"/>
    <col min="4" max="4" width="14.7109375" style="9" customWidth="1"/>
    <col min="5" max="5" width="15.140625" style="9" customWidth="1"/>
    <col min="6" max="6" width="11.28515625" style="9" customWidth="1"/>
    <col min="7" max="16384" width="9.140625" style="9"/>
  </cols>
  <sheetData>
    <row r="1" spans="1:11" x14ac:dyDescent="0.25">
      <c r="A1" s="25" t="s">
        <v>223</v>
      </c>
      <c r="B1" s="25"/>
      <c r="C1" s="25"/>
      <c r="D1" s="25"/>
      <c r="E1" s="33"/>
      <c r="F1" s="25"/>
      <c r="G1" s="25"/>
    </row>
    <row r="3" spans="1:11" x14ac:dyDescent="0.25">
      <c r="A3" s="9" t="s">
        <v>191</v>
      </c>
    </row>
    <row r="4" spans="1:11" x14ac:dyDescent="0.25">
      <c r="A4" s="9" t="s">
        <v>153</v>
      </c>
    </row>
    <row r="5" spans="1:11" ht="30" x14ac:dyDescent="0.25">
      <c r="A5" s="13"/>
      <c r="B5" s="13" t="s">
        <v>11</v>
      </c>
      <c r="C5" s="13" t="s">
        <v>12</v>
      </c>
      <c r="D5" s="16" t="s">
        <v>13</v>
      </c>
      <c r="E5" s="16" t="s">
        <v>14</v>
      </c>
      <c r="F5" s="17" t="s">
        <v>16</v>
      </c>
      <c r="G5" s="37"/>
    </row>
    <row r="6" spans="1:11" x14ac:dyDescent="0.25">
      <c r="A6" s="13" t="s">
        <v>0</v>
      </c>
      <c r="B6" s="14">
        <v>41000</v>
      </c>
      <c r="C6" s="14">
        <v>0</v>
      </c>
      <c r="D6" s="14">
        <v>0</v>
      </c>
      <c r="E6" s="14">
        <v>10000</v>
      </c>
      <c r="F6" s="14">
        <f>B6+C6+D6+E6</f>
        <v>51000</v>
      </c>
      <c r="G6" s="37"/>
      <c r="K6" s="10"/>
    </row>
    <row r="7" spans="1:11" x14ac:dyDescent="0.25">
      <c r="A7" s="13" t="s">
        <v>1</v>
      </c>
      <c r="B7" s="14">
        <v>46000</v>
      </c>
      <c r="C7" s="13">
        <v>0</v>
      </c>
      <c r="D7" s="14">
        <v>96000</v>
      </c>
      <c r="E7" s="14">
        <v>0</v>
      </c>
      <c r="F7" s="14"/>
      <c r="G7" s="37"/>
      <c r="K7" s="10"/>
    </row>
    <row r="8" spans="1:11" x14ac:dyDescent="0.25">
      <c r="A8" s="13" t="s">
        <v>2</v>
      </c>
      <c r="B8" s="14">
        <v>37000</v>
      </c>
      <c r="C8" s="13">
        <v>0</v>
      </c>
      <c r="D8" s="14">
        <v>38000</v>
      </c>
      <c r="E8" s="14">
        <v>11000</v>
      </c>
      <c r="F8" s="14"/>
      <c r="G8" s="37"/>
      <c r="K8" s="10"/>
    </row>
    <row r="9" spans="1:11" x14ac:dyDescent="0.25">
      <c r="A9" s="13" t="s">
        <v>3</v>
      </c>
      <c r="B9" s="14">
        <v>38000</v>
      </c>
      <c r="C9" s="13">
        <v>0</v>
      </c>
      <c r="D9" s="14">
        <v>0</v>
      </c>
      <c r="E9" s="14">
        <v>32000</v>
      </c>
      <c r="F9" s="13"/>
      <c r="G9" s="37"/>
      <c r="K9" s="10"/>
    </row>
    <row r="10" spans="1:11" x14ac:dyDescent="0.25">
      <c r="A10" s="13" t="s">
        <v>4</v>
      </c>
      <c r="B10" s="14">
        <v>38000</v>
      </c>
      <c r="C10" s="13">
        <v>0</v>
      </c>
      <c r="D10" s="13">
        <v>0</v>
      </c>
      <c r="E10" s="14">
        <v>0</v>
      </c>
      <c r="F10" s="13"/>
      <c r="G10" s="37"/>
      <c r="K10" s="10"/>
    </row>
    <row r="11" spans="1:11" x14ac:dyDescent="0.25">
      <c r="A11" s="13" t="s">
        <v>5</v>
      </c>
      <c r="B11" s="14">
        <v>38000</v>
      </c>
      <c r="C11" s="13">
        <v>0</v>
      </c>
      <c r="D11" s="13">
        <v>0</v>
      </c>
      <c r="E11" s="14">
        <v>0</v>
      </c>
      <c r="F11" s="13"/>
      <c r="G11" s="37"/>
    </row>
    <row r="12" spans="1:11" x14ac:dyDescent="0.25">
      <c r="A12" s="13" t="s">
        <v>6</v>
      </c>
      <c r="B12" s="14">
        <v>37000</v>
      </c>
      <c r="C12" s="13">
        <v>0</v>
      </c>
      <c r="D12" s="13">
        <v>0</v>
      </c>
      <c r="E12" s="14">
        <v>0</v>
      </c>
      <c r="F12" s="13"/>
      <c r="G12" s="37"/>
    </row>
    <row r="13" spans="1:11" x14ac:dyDescent="0.25">
      <c r="A13" s="13" t="s">
        <v>7</v>
      </c>
      <c r="B13" s="14">
        <v>36000</v>
      </c>
      <c r="C13" s="13">
        <v>0</v>
      </c>
      <c r="D13" s="13">
        <v>0</v>
      </c>
      <c r="E13" s="14">
        <v>98000</v>
      </c>
      <c r="F13" s="13"/>
      <c r="G13" s="37"/>
    </row>
    <row r="14" spans="1:11" x14ac:dyDescent="0.25">
      <c r="A14" s="13" t="s">
        <v>8</v>
      </c>
      <c r="B14" s="14">
        <v>38000</v>
      </c>
      <c r="C14" s="13"/>
      <c r="D14" s="14">
        <v>76000</v>
      </c>
      <c r="E14" s="14">
        <v>128170</v>
      </c>
      <c r="F14" s="13"/>
      <c r="G14" s="37"/>
    </row>
    <row r="15" spans="1:11" x14ac:dyDescent="0.25">
      <c r="A15" s="17" t="s">
        <v>15</v>
      </c>
      <c r="B15" s="14">
        <f>SUM(B6:B14)</f>
        <v>349000</v>
      </c>
      <c r="C15" s="14">
        <f>SUM(C6:C14)</f>
        <v>0</v>
      </c>
      <c r="D15" s="14">
        <f>SUM(D6:D14)</f>
        <v>210000</v>
      </c>
      <c r="E15" s="14">
        <f>SUM(E6:E14)</f>
        <v>279170</v>
      </c>
      <c r="F15" s="14">
        <f>B15+C15+D15+E15</f>
        <v>838170</v>
      </c>
      <c r="G15" s="37"/>
    </row>
    <row r="16" spans="1:11" x14ac:dyDescent="0.25">
      <c r="A16" s="13"/>
      <c r="B16" s="13"/>
      <c r="C16" s="13"/>
      <c r="D16" s="13"/>
      <c r="E16" s="13"/>
      <c r="F16" s="13"/>
      <c r="G16" s="37"/>
    </row>
    <row r="17" spans="1:7" ht="12" customHeight="1" x14ac:dyDescent="0.25">
      <c r="A17" s="13" t="s">
        <v>192</v>
      </c>
      <c r="B17" s="13"/>
      <c r="C17" s="13"/>
      <c r="D17" s="13"/>
      <c r="E17" s="13"/>
      <c r="F17" s="13"/>
      <c r="G17" s="37"/>
    </row>
    <row r="18" spans="1:7" ht="30" x14ac:dyDescent="0.25">
      <c r="A18" s="13"/>
      <c r="B18" s="13" t="s">
        <v>11</v>
      </c>
      <c r="C18" s="13" t="s">
        <v>12</v>
      </c>
      <c r="D18" s="16" t="s">
        <v>13</v>
      </c>
      <c r="E18" s="16" t="s">
        <v>14</v>
      </c>
      <c r="F18" s="17" t="s">
        <v>16</v>
      </c>
      <c r="G18" s="37"/>
    </row>
    <row r="19" spans="1:7" x14ac:dyDescent="0.25">
      <c r="A19" s="13" t="s">
        <v>0</v>
      </c>
      <c r="B19" s="14">
        <v>41000</v>
      </c>
      <c r="C19" s="14">
        <v>2000</v>
      </c>
      <c r="D19" s="14">
        <v>76000</v>
      </c>
      <c r="E19" s="14">
        <v>0</v>
      </c>
      <c r="F19" s="14">
        <f>B19+C19+D19+E19</f>
        <v>119000</v>
      </c>
      <c r="G19" s="37"/>
    </row>
    <row r="20" spans="1:7" x14ac:dyDescent="0.25">
      <c r="A20" s="13" t="s">
        <v>1</v>
      </c>
      <c r="B20" s="14">
        <v>41000</v>
      </c>
      <c r="C20" s="13">
        <v>0</v>
      </c>
      <c r="D20" s="13">
        <v>0</v>
      </c>
      <c r="E20" s="14">
        <v>3000</v>
      </c>
      <c r="F20" s="14">
        <f>B20+C20+D20+E20</f>
        <v>44000</v>
      </c>
      <c r="G20" s="37"/>
    </row>
    <row r="21" spans="1:7" x14ac:dyDescent="0.25">
      <c r="A21" s="13" t="s">
        <v>2</v>
      </c>
      <c r="B21" s="14">
        <v>41000</v>
      </c>
      <c r="C21" s="13">
        <v>0</v>
      </c>
      <c r="D21" s="14">
        <v>38000</v>
      </c>
      <c r="E21" s="13">
        <v>0</v>
      </c>
      <c r="F21" s="14">
        <f>B21+C21+D21+E21</f>
        <v>79000</v>
      </c>
      <c r="G21" s="37"/>
    </row>
    <row r="22" spans="1:7" x14ac:dyDescent="0.25">
      <c r="A22" s="13" t="s">
        <v>3</v>
      </c>
      <c r="B22" s="14">
        <v>41000</v>
      </c>
      <c r="C22" s="13">
        <v>0</v>
      </c>
      <c r="D22" s="14">
        <v>38000</v>
      </c>
      <c r="E22" s="14">
        <v>40000</v>
      </c>
      <c r="F22" s="13"/>
      <c r="G22" s="37"/>
    </row>
    <row r="23" spans="1:7" x14ac:dyDescent="0.25">
      <c r="A23" s="13" t="s">
        <v>4</v>
      </c>
      <c r="B23" s="14">
        <v>40000</v>
      </c>
      <c r="C23" s="13">
        <v>0</v>
      </c>
      <c r="D23" s="13">
        <v>0</v>
      </c>
      <c r="E23" s="14">
        <v>33000</v>
      </c>
      <c r="F23" s="13"/>
      <c r="G23" s="37"/>
    </row>
    <row r="24" spans="1:7" x14ac:dyDescent="0.25">
      <c r="A24" s="13" t="s">
        <v>5</v>
      </c>
      <c r="B24" s="14">
        <v>41000</v>
      </c>
      <c r="C24" s="13">
        <v>0</v>
      </c>
      <c r="D24" s="13">
        <v>0</v>
      </c>
      <c r="E24" s="13"/>
      <c r="F24" s="13"/>
      <c r="G24" s="37"/>
    </row>
    <row r="25" spans="1:7" x14ac:dyDescent="0.25">
      <c r="A25" s="13" t="s">
        <v>6</v>
      </c>
      <c r="B25" s="14">
        <v>40000</v>
      </c>
      <c r="C25" s="13">
        <v>0</v>
      </c>
      <c r="D25" s="13">
        <v>0</v>
      </c>
      <c r="E25" s="14">
        <v>10000</v>
      </c>
      <c r="F25" s="13"/>
      <c r="G25" s="37"/>
    </row>
    <row r="26" spans="1:7" x14ac:dyDescent="0.25">
      <c r="A26" s="13" t="s">
        <v>7</v>
      </c>
      <c r="B26" s="14">
        <v>40000</v>
      </c>
      <c r="C26" s="13">
        <v>0</v>
      </c>
      <c r="D26" s="13">
        <v>0</v>
      </c>
      <c r="E26" s="14">
        <v>20000</v>
      </c>
      <c r="F26" s="13"/>
      <c r="G26" s="37"/>
    </row>
    <row r="27" spans="1:7" x14ac:dyDescent="0.25">
      <c r="A27" s="13" t="s">
        <v>8</v>
      </c>
      <c r="B27" s="14">
        <v>40000</v>
      </c>
      <c r="C27" s="13">
        <v>0</v>
      </c>
      <c r="D27" s="13">
        <v>0</v>
      </c>
      <c r="E27" s="14">
        <v>20000</v>
      </c>
      <c r="F27" s="13"/>
      <c r="G27" s="37"/>
    </row>
    <row r="28" spans="1:7" x14ac:dyDescent="0.25">
      <c r="A28" s="13" t="s">
        <v>9</v>
      </c>
      <c r="B28" s="14">
        <v>42000</v>
      </c>
      <c r="C28" s="13">
        <v>0</v>
      </c>
      <c r="D28" s="13">
        <v>0</v>
      </c>
      <c r="E28" s="14">
        <v>320000</v>
      </c>
      <c r="F28" s="13"/>
      <c r="G28" s="37"/>
    </row>
    <row r="29" spans="1:7" x14ac:dyDescent="0.25">
      <c r="A29" s="13" t="s">
        <v>10</v>
      </c>
      <c r="B29" s="14">
        <v>40000</v>
      </c>
      <c r="C29" s="13">
        <v>0</v>
      </c>
      <c r="D29" s="13">
        <v>0</v>
      </c>
      <c r="E29" s="14">
        <v>201390</v>
      </c>
      <c r="F29" s="13"/>
      <c r="G29" s="37"/>
    </row>
    <row r="30" spans="1:7" x14ac:dyDescent="0.25">
      <c r="A30" s="17" t="s">
        <v>15</v>
      </c>
      <c r="B30" s="14">
        <f>SUM(B19:B29)</f>
        <v>447000</v>
      </c>
      <c r="C30" s="14">
        <f>SUM(C19:C29)</f>
        <v>2000</v>
      </c>
      <c r="D30" s="14">
        <f>SUM(D19:D29)</f>
        <v>152000</v>
      </c>
      <c r="E30" s="14">
        <f>SUM(E19:E29)</f>
        <v>647390</v>
      </c>
      <c r="F30" s="14">
        <f>B30+C30+D30+E30</f>
        <v>1248390</v>
      </c>
      <c r="G30" s="37"/>
    </row>
    <row r="31" spans="1:7" x14ac:dyDescent="0.25">
      <c r="A31" s="13"/>
      <c r="B31" s="13"/>
      <c r="C31" s="13"/>
      <c r="D31" s="13"/>
      <c r="E31" s="13"/>
      <c r="F31" s="13"/>
      <c r="G31" s="37"/>
    </row>
    <row r="32" spans="1:7" x14ac:dyDescent="0.25">
      <c r="A32" s="13" t="s">
        <v>19</v>
      </c>
      <c r="B32" s="13"/>
      <c r="C32" s="13"/>
      <c r="D32" s="13"/>
      <c r="E32" s="13"/>
      <c r="F32" s="13"/>
      <c r="G32" s="37"/>
    </row>
    <row r="33" spans="1:7" x14ac:dyDescent="0.25">
      <c r="A33" s="13"/>
      <c r="B33" s="13"/>
      <c r="C33" s="13"/>
      <c r="D33" s="13"/>
      <c r="E33" s="13"/>
      <c r="F33" s="13"/>
      <c r="G33" s="37"/>
    </row>
    <row r="34" spans="1:7" ht="30" x14ac:dyDescent="0.25">
      <c r="A34" s="13"/>
      <c r="B34" s="13" t="s">
        <v>11</v>
      </c>
      <c r="C34" s="13" t="s">
        <v>12</v>
      </c>
      <c r="D34" s="16" t="s">
        <v>13</v>
      </c>
      <c r="E34" s="16" t="s">
        <v>14</v>
      </c>
      <c r="F34" s="30" t="s">
        <v>16</v>
      </c>
      <c r="G34" s="37"/>
    </row>
    <row r="35" spans="1:7" x14ac:dyDescent="0.25">
      <c r="A35" s="13" t="s">
        <v>0</v>
      </c>
      <c r="B35" s="14">
        <v>42000</v>
      </c>
      <c r="C35" s="14">
        <v>0</v>
      </c>
      <c r="D35" s="14">
        <v>0</v>
      </c>
      <c r="E35" s="14">
        <v>10000</v>
      </c>
      <c r="F35" s="14"/>
      <c r="G35" s="37"/>
    </row>
    <row r="36" spans="1:7" x14ac:dyDescent="0.25">
      <c r="A36" s="13" t="s">
        <v>1</v>
      </c>
      <c r="B36" s="14">
        <v>41000</v>
      </c>
      <c r="C36" s="14">
        <v>0</v>
      </c>
      <c r="D36" s="14">
        <v>0</v>
      </c>
      <c r="E36" s="14">
        <v>10000</v>
      </c>
      <c r="F36" s="14"/>
      <c r="G36" s="37"/>
    </row>
    <row r="37" spans="1:7" x14ac:dyDescent="0.25">
      <c r="A37" s="13" t="s">
        <v>2</v>
      </c>
      <c r="B37" s="14">
        <v>41000</v>
      </c>
      <c r="C37" s="14">
        <v>0</v>
      </c>
      <c r="D37" s="14">
        <v>0</v>
      </c>
      <c r="E37" s="14">
        <v>26000</v>
      </c>
      <c r="F37" s="14"/>
      <c r="G37" s="37"/>
    </row>
    <row r="38" spans="1:7" x14ac:dyDescent="0.25">
      <c r="A38" s="13" t="s">
        <v>3</v>
      </c>
      <c r="B38" s="14">
        <v>42000</v>
      </c>
      <c r="C38" s="14">
        <v>0</v>
      </c>
      <c r="D38" s="14">
        <v>0</v>
      </c>
      <c r="E38" s="14">
        <v>0</v>
      </c>
      <c r="F38" s="13"/>
      <c r="G38" s="37"/>
    </row>
    <row r="39" spans="1:7" x14ac:dyDescent="0.25">
      <c r="A39" s="13" t="s">
        <v>4</v>
      </c>
      <c r="B39" s="14">
        <v>40000</v>
      </c>
      <c r="C39" s="14">
        <v>0</v>
      </c>
      <c r="D39" s="14">
        <v>0</v>
      </c>
      <c r="E39" s="14">
        <v>0</v>
      </c>
      <c r="F39" s="13"/>
      <c r="G39" s="37"/>
    </row>
    <row r="40" spans="1:7" x14ac:dyDescent="0.25">
      <c r="A40" s="13" t="s">
        <v>5</v>
      </c>
      <c r="B40" s="14">
        <v>42000</v>
      </c>
      <c r="C40" s="14">
        <v>0</v>
      </c>
      <c r="D40" s="14">
        <v>0</v>
      </c>
      <c r="E40" s="14">
        <v>0</v>
      </c>
      <c r="F40" s="13"/>
      <c r="G40" s="37"/>
    </row>
    <row r="41" spans="1:7" x14ac:dyDescent="0.25">
      <c r="A41" s="13" t="s">
        <v>6</v>
      </c>
      <c r="B41" s="14">
        <v>41000</v>
      </c>
      <c r="C41" s="14">
        <v>0</v>
      </c>
      <c r="D41" s="14">
        <v>0</v>
      </c>
      <c r="E41" s="14">
        <v>0</v>
      </c>
      <c r="F41" s="13"/>
      <c r="G41" s="37"/>
    </row>
    <row r="42" spans="1:7" x14ac:dyDescent="0.25">
      <c r="A42" s="13" t="s">
        <v>7</v>
      </c>
      <c r="B42" s="14">
        <v>41000</v>
      </c>
      <c r="C42" s="14">
        <v>0</v>
      </c>
      <c r="D42" s="14">
        <v>0</v>
      </c>
      <c r="E42" s="14">
        <v>0</v>
      </c>
      <c r="F42" s="13"/>
      <c r="G42" s="37"/>
    </row>
    <row r="43" spans="1:7" x14ac:dyDescent="0.25">
      <c r="A43" s="13" t="s">
        <v>8</v>
      </c>
      <c r="B43" s="14">
        <v>41000</v>
      </c>
      <c r="C43" s="14">
        <v>0</v>
      </c>
      <c r="D43" s="14">
        <v>0</v>
      </c>
      <c r="E43" s="14">
        <v>253000</v>
      </c>
      <c r="F43" s="13"/>
      <c r="G43" s="37"/>
    </row>
    <row r="44" spans="1:7" x14ac:dyDescent="0.25">
      <c r="A44" s="17" t="s">
        <v>15</v>
      </c>
      <c r="B44" s="14">
        <f>SUM(B35:B43)</f>
        <v>371000</v>
      </c>
      <c r="C44" s="14">
        <v>0</v>
      </c>
      <c r="D44" s="14">
        <v>0</v>
      </c>
      <c r="E44" s="14">
        <f>SUM(E35:E43)</f>
        <v>299000</v>
      </c>
      <c r="F44" s="14">
        <f>B44+C44+D44+E44</f>
        <v>670000</v>
      </c>
      <c r="G44" s="37"/>
    </row>
    <row r="45" spans="1:7" x14ac:dyDescent="0.25">
      <c r="A45" s="13"/>
      <c r="B45" s="13"/>
      <c r="C45" s="13"/>
      <c r="D45" s="13"/>
      <c r="E45" s="13"/>
      <c r="F45" s="13"/>
      <c r="G45" s="37"/>
    </row>
    <row r="46" spans="1:7" x14ac:dyDescent="0.25">
      <c r="A46" s="13" t="s">
        <v>218</v>
      </c>
      <c r="B46" s="13"/>
      <c r="C46" s="13"/>
      <c r="D46" s="13"/>
      <c r="E46" s="13"/>
      <c r="F46" s="13"/>
      <c r="G46" s="37"/>
    </row>
    <row r="47" spans="1:7" x14ac:dyDescent="0.25">
      <c r="A47" s="13"/>
      <c r="B47" s="13"/>
      <c r="C47" s="13"/>
      <c r="D47" s="13"/>
      <c r="E47" s="13"/>
      <c r="F47" s="13"/>
      <c r="G47" s="37"/>
    </row>
    <row r="48" spans="1:7" ht="30" x14ac:dyDescent="0.25">
      <c r="A48" s="13"/>
      <c r="B48" s="13" t="s">
        <v>11</v>
      </c>
      <c r="C48" s="13" t="s">
        <v>12</v>
      </c>
      <c r="D48" s="16" t="s">
        <v>13</v>
      </c>
      <c r="E48" s="16" t="s">
        <v>14</v>
      </c>
      <c r="F48" s="17" t="s">
        <v>16</v>
      </c>
      <c r="G48" s="37"/>
    </row>
    <row r="49" spans="1:7" x14ac:dyDescent="0.25">
      <c r="A49" s="13" t="s">
        <v>0</v>
      </c>
      <c r="B49" s="14">
        <v>42000</v>
      </c>
      <c r="C49" s="14">
        <v>0</v>
      </c>
      <c r="D49" s="14">
        <v>0</v>
      </c>
      <c r="E49" s="14">
        <v>7390</v>
      </c>
      <c r="F49" s="14"/>
      <c r="G49" s="37"/>
    </row>
    <row r="50" spans="1:7" x14ac:dyDescent="0.25">
      <c r="A50" s="13" t="s">
        <v>1</v>
      </c>
      <c r="B50" s="14">
        <v>40000</v>
      </c>
      <c r="C50" s="14">
        <v>0</v>
      </c>
      <c r="D50" s="14">
        <v>0</v>
      </c>
      <c r="E50" s="14">
        <v>0</v>
      </c>
      <c r="F50" s="14"/>
      <c r="G50" s="37"/>
    </row>
    <row r="51" spans="1:7" x14ac:dyDescent="0.25">
      <c r="A51" s="13" t="s">
        <v>2</v>
      </c>
      <c r="B51" s="14">
        <v>40000</v>
      </c>
      <c r="C51" s="14">
        <v>0</v>
      </c>
      <c r="D51" s="14">
        <v>0</v>
      </c>
      <c r="E51" s="14">
        <v>0</v>
      </c>
      <c r="F51" s="14"/>
      <c r="G51" s="37"/>
    </row>
    <row r="52" spans="1:7" x14ac:dyDescent="0.25">
      <c r="A52" s="13" t="s">
        <v>3</v>
      </c>
      <c r="B52" s="14">
        <v>38000</v>
      </c>
      <c r="C52" s="14">
        <v>0</v>
      </c>
      <c r="D52" s="14">
        <v>0</v>
      </c>
      <c r="E52" s="14">
        <v>0</v>
      </c>
      <c r="F52" s="13"/>
      <c r="G52" s="37"/>
    </row>
    <row r="53" spans="1:7" x14ac:dyDescent="0.25">
      <c r="A53" s="13" t="s">
        <v>4</v>
      </c>
      <c r="B53" s="14">
        <v>39000</v>
      </c>
      <c r="C53" s="14">
        <v>0</v>
      </c>
      <c r="D53" s="14">
        <v>0</v>
      </c>
      <c r="E53" s="14">
        <v>31780</v>
      </c>
      <c r="F53" s="13"/>
      <c r="G53" s="37"/>
    </row>
    <row r="54" spans="1:7" x14ac:dyDescent="0.25">
      <c r="A54" s="13" t="s">
        <v>5</v>
      </c>
      <c r="B54" s="14">
        <v>39000</v>
      </c>
      <c r="C54" s="14">
        <v>0</v>
      </c>
      <c r="D54" s="14">
        <v>38000</v>
      </c>
      <c r="E54" s="14">
        <v>0</v>
      </c>
      <c r="F54" s="13"/>
      <c r="G54" s="37"/>
    </row>
    <row r="55" spans="1:7" x14ac:dyDescent="0.25">
      <c r="A55" s="13" t="s">
        <v>6</v>
      </c>
      <c r="B55" s="14">
        <v>39000</v>
      </c>
      <c r="C55" s="14">
        <v>0</v>
      </c>
      <c r="D55" s="14">
        <v>0</v>
      </c>
      <c r="E55" s="14">
        <v>0</v>
      </c>
      <c r="F55" s="13"/>
      <c r="G55" s="37"/>
    </row>
    <row r="56" spans="1:7" x14ac:dyDescent="0.25">
      <c r="A56" s="13" t="s">
        <v>7</v>
      </c>
      <c r="B56" s="14">
        <v>38000</v>
      </c>
      <c r="C56" s="14">
        <v>0</v>
      </c>
      <c r="D56" s="14">
        <v>0</v>
      </c>
      <c r="E56" s="14">
        <v>0</v>
      </c>
      <c r="F56" s="13"/>
      <c r="G56" s="37"/>
    </row>
    <row r="57" spans="1:7" x14ac:dyDescent="0.25">
      <c r="A57" s="13" t="s">
        <v>8</v>
      </c>
      <c r="B57" s="14">
        <v>38000</v>
      </c>
      <c r="C57" s="14">
        <v>0</v>
      </c>
      <c r="D57" s="14">
        <v>38000</v>
      </c>
      <c r="E57" s="14">
        <v>0</v>
      </c>
      <c r="F57" s="13"/>
      <c r="G57" s="37"/>
    </row>
    <row r="58" spans="1:7" x14ac:dyDescent="0.25">
      <c r="A58" s="17" t="s">
        <v>9</v>
      </c>
      <c r="B58" s="14">
        <v>37000</v>
      </c>
      <c r="C58" s="14">
        <v>0</v>
      </c>
      <c r="D58" s="14">
        <v>0</v>
      </c>
      <c r="E58" s="14">
        <v>0</v>
      </c>
      <c r="F58" s="13"/>
      <c r="G58" s="37"/>
    </row>
    <row r="59" spans="1:7" x14ac:dyDescent="0.25">
      <c r="A59" s="17" t="s">
        <v>10</v>
      </c>
      <c r="B59" s="14">
        <v>39000</v>
      </c>
      <c r="C59" s="14">
        <v>0</v>
      </c>
      <c r="D59" s="14">
        <v>0</v>
      </c>
      <c r="E59" s="14">
        <v>28390</v>
      </c>
      <c r="F59" s="13"/>
      <c r="G59" s="37"/>
    </row>
    <row r="60" spans="1:7" x14ac:dyDescent="0.25">
      <c r="A60" s="17" t="s">
        <v>15</v>
      </c>
      <c r="B60" s="14">
        <f>SUM(B49:B59)</f>
        <v>429000</v>
      </c>
      <c r="C60" s="14">
        <v>0</v>
      </c>
      <c r="D60" s="14">
        <v>0</v>
      </c>
      <c r="E60" s="14">
        <f>SUM(E49:E59)</f>
        <v>67560</v>
      </c>
      <c r="F60" s="14">
        <f>B60+C60+D60+E60</f>
        <v>496560</v>
      </c>
      <c r="G60" s="37"/>
    </row>
    <row r="61" spans="1:7" x14ac:dyDescent="0.25">
      <c r="A61" s="13"/>
      <c r="B61" s="13"/>
      <c r="C61" s="13"/>
      <c r="D61" s="13"/>
      <c r="E61" s="13"/>
      <c r="F61" s="13"/>
      <c r="G61" s="37"/>
    </row>
    <row r="62" spans="1:7" x14ac:dyDescent="0.25">
      <c r="A62" s="13" t="s">
        <v>217</v>
      </c>
      <c r="B62" s="13"/>
      <c r="C62" s="13"/>
      <c r="D62" s="13"/>
      <c r="E62" s="13"/>
      <c r="F62" s="13"/>
      <c r="G62" s="37"/>
    </row>
    <row r="63" spans="1:7" x14ac:dyDescent="0.25">
      <c r="A63" s="13"/>
      <c r="B63" s="13"/>
      <c r="C63" s="13"/>
      <c r="D63" s="13"/>
      <c r="E63" s="13"/>
      <c r="F63" s="13"/>
      <c r="G63" s="37"/>
    </row>
    <row r="64" spans="1:7" ht="30" x14ac:dyDescent="0.25">
      <c r="A64" s="13"/>
      <c r="B64" s="13" t="s">
        <v>11</v>
      </c>
      <c r="C64" s="13" t="s">
        <v>12</v>
      </c>
      <c r="D64" s="16" t="s">
        <v>13</v>
      </c>
      <c r="E64" s="16" t="s">
        <v>14</v>
      </c>
      <c r="F64" s="17" t="s">
        <v>16</v>
      </c>
      <c r="G64" s="37"/>
    </row>
    <row r="65" spans="1:7" x14ac:dyDescent="0.25">
      <c r="A65" s="13" t="s">
        <v>0</v>
      </c>
      <c r="B65" s="14">
        <v>39000</v>
      </c>
      <c r="C65" s="14">
        <v>0</v>
      </c>
      <c r="D65" s="14">
        <v>0</v>
      </c>
      <c r="E65" s="14">
        <v>0</v>
      </c>
      <c r="F65" s="14"/>
      <c r="G65" s="37"/>
    </row>
    <row r="66" spans="1:7" x14ac:dyDescent="0.25">
      <c r="A66" s="13" t="s">
        <v>1</v>
      </c>
      <c r="B66" s="14">
        <v>36000</v>
      </c>
      <c r="C66" s="14">
        <v>0</v>
      </c>
      <c r="D66" s="14">
        <v>0</v>
      </c>
      <c r="E66" s="14">
        <v>0</v>
      </c>
      <c r="F66" s="14"/>
      <c r="G66" s="37"/>
    </row>
    <row r="67" spans="1:7" x14ac:dyDescent="0.25">
      <c r="A67" s="13" t="s">
        <v>2</v>
      </c>
      <c r="B67" s="14">
        <v>39000</v>
      </c>
      <c r="C67" s="14">
        <v>0</v>
      </c>
      <c r="D67" s="14">
        <v>0</v>
      </c>
      <c r="E67" s="14">
        <v>0</v>
      </c>
      <c r="F67" s="14"/>
      <c r="G67" s="37"/>
    </row>
    <row r="68" spans="1:7" x14ac:dyDescent="0.25">
      <c r="A68" s="13" t="s">
        <v>3</v>
      </c>
      <c r="B68" s="14">
        <v>38000</v>
      </c>
      <c r="C68" s="14">
        <v>0</v>
      </c>
      <c r="D68" s="14">
        <v>0</v>
      </c>
      <c r="E68" s="14">
        <v>0</v>
      </c>
      <c r="F68" s="13"/>
      <c r="G68" s="37"/>
    </row>
    <row r="69" spans="1:7" x14ac:dyDescent="0.25">
      <c r="A69" s="13" t="s">
        <v>4</v>
      </c>
      <c r="B69" s="14">
        <v>38000</v>
      </c>
      <c r="C69" s="14">
        <v>0</v>
      </c>
      <c r="D69" s="14">
        <v>0</v>
      </c>
      <c r="E69" s="14">
        <v>0</v>
      </c>
      <c r="F69" s="13"/>
      <c r="G69" s="37"/>
    </row>
    <row r="70" spans="1:7" x14ac:dyDescent="0.25">
      <c r="A70" s="13" t="s">
        <v>5</v>
      </c>
      <c r="B70" s="14">
        <v>34000</v>
      </c>
      <c r="C70" s="14">
        <v>0</v>
      </c>
      <c r="D70" s="14">
        <v>0</v>
      </c>
      <c r="E70" s="14">
        <v>0</v>
      </c>
      <c r="F70" s="13"/>
      <c r="G70" s="37"/>
    </row>
    <row r="71" spans="1:7" x14ac:dyDescent="0.25">
      <c r="A71" s="13" t="s">
        <v>6</v>
      </c>
      <c r="B71" s="14">
        <v>37000</v>
      </c>
      <c r="C71" s="14">
        <v>0</v>
      </c>
      <c r="D71" s="14">
        <v>0</v>
      </c>
      <c r="E71" s="14">
        <v>0</v>
      </c>
      <c r="F71" s="13"/>
      <c r="G71" s="37"/>
    </row>
    <row r="72" spans="1:7" x14ac:dyDescent="0.25">
      <c r="A72" s="13" t="s">
        <v>7</v>
      </c>
      <c r="B72" s="14">
        <v>37000</v>
      </c>
      <c r="C72" s="14">
        <v>0</v>
      </c>
      <c r="D72" s="14">
        <v>0</v>
      </c>
      <c r="E72" s="14">
        <v>0</v>
      </c>
      <c r="F72" s="13"/>
      <c r="G72" s="37"/>
    </row>
    <row r="73" spans="1:7" x14ac:dyDescent="0.25">
      <c r="A73" s="13" t="s">
        <v>8</v>
      </c>
      <c r="B73" s="14">
        <v>37000</v>
      </c>
      <c r="C73" s="14">
        <v>0</v>
      </c>
      <c r="D73" s="14">
        <v>0</v>
      </c>
      <c r="E73" s="14">
        <v>0</v>
      </c>
      <c r="F73" s="13"/>
      <c r="G73" s="37"/>
    </row>
    <row r="74" spans="1:7" x14ac:dyDescent="0.25">
      <c r="A74" s="17" t="s">
        <v>9</v>
      </c>
      <c r="B74" s="14">
        <v>33000</v>
      </c>
      <c r="C74" s="14">
        <v>0</v>
      </c>
      <c r="D74" s="14">
        <v>0</v>
      </c>
      <c r="E74" s="14">
        <v>0</v>
      </c>
      <c r="F74" s="13"/>
      <c r="G74" s="37"/>
    </row>
    <row r="75" spans="1:7" x14ac:dyDescent="0.25">
      <c r="A75" s="17" t="s">
        <v>15</v>
      </c>
      <c r="B75" s="14">
        <f>SUM(B65:B74)</f>
        <v>368000</v>
      </c>
      <c r="C75" s="14">
        <v>0</v>
      </c>
      <c r="D75" s="14">
        <v>0</v>
      </c>
      <c r="E75" s="14">
        <v>0</v>
      </c>
      <c r="F75" s="14">
        <f>B75+C75+D75+E75</f>
        <v>368000</v>
      </c>
      <c r="G75" s="37"/>
    </row>
    <row r="76" spans="1:7" x14ac:dyDescent="0.25">
      <c r="A76" s="13"/>
      <c r="B76" s="13"/>
      <c r="C76" s="13"/>
      <c r="D76" s="13"/>
      <c r="E76" s="13"/>
      <c r="F76" s="13"/>
      <c r="G76" s="37"/>
    </row>
    <row r="77" spans="1:7" x14ac:dyDescent="0.25">
      <c r="A77" s="13" t="s">
        <v>20</v>
      </c>
      <c r="B77" s="13"/>
      <c r="C77" s="13"/>
      <c r="D77" s="13"/>
      <c r="E77" s="13"/>
      <c r="F77" s="13"/>
      <c r="G77" s="37"/>
    </row>
    <row r="78" spans="1:7" x14ac:dyDescent="0.25">
      <c r="A78" s="13"/>
      <c r="B78" s="13"/>
      <c r="C78" s="13"/>
      <c r="D78" s="13"/>
      <c r="E78" s="13"/>
      <c r="F78" s="13"/>
      <c r="G78" s="37"/>
    </row>
    <row r="79" spans="1:7" ht="30" x14ac:dyDescent="0.25">
      <c r="A79" s="13"/>
      <c r="B79" s="13" t="s">
        <v>11</v>
      </c>
      <c r="C79" s="13" t="s">
        <v>12</v>
      </c>
      <c r="D79" s="16" t="s">
        <v>13</v>
      </c>
      <c r="E79" s="16" t="s">
        <v>14</v>
      </c>
      <c r="F79" s="17" t="s">
        <v>16</v>
      </c>
      <c r="G79" s="37"/>
    </row>
    <row r="80" spans="1:7" x14ac:dyDescent="0.25">
      <c r="A80" s="13" t="s">
        <v>0</v>
      </c>
      <c r="B80" s="14">
        <v>34000</v>
      </c>
      <c r="C80" s="14">
        <v>0</v>
      </c>
      <c r="D80" s="14">
        <v>0</v>
      </c>
      <c r="E80" s="14">
        <v>0</v>
      </c>
      <c r="F80" s="14"/>
      <c r="G80" s="37"/>
    </row>
    <row r="81" spans="1:7" x14ac:dyDescent="0.25">
      <c r="A81" s="13" t="s">
        <v>1</v>
      </c>
      <c r="B81" s="14">
        <v>34000</v>
      </c>
      <c r="C81" s="14">
        <v>0</v>
      </c>
      <c r="D81" s="14">
        <v>0</v>
      </c>
      <c r="E81" s="14">
        <v>0</v>
      </c>
      <c r="F81" s="14"/>
      <c r="G81" s="37"/>
    </row>
    <row r="82" spans="1:7" x14ac:dyDescent="0.25">
      <c r="A82" s="13" t="s">
        <v>2</v>
      </c>
      <c r="B82" s="14">
        <v>34000</v>
      </c>
      <c r="C82" s="14">
        <v>0</v>
      </c>
      <c r="D82" s="14">
        <v>0</v>
      </c>
      <c r="E82" s="14">
        <v>0</v>
      </c>
      <c r="F82" s="14"/>
      <c r="G82" s="37"/>
    </row>
    <row r="83" spans="1:7" x14ac:dyDescent="0.25">
      <c r="A83" s="13" t="s">
        <v>3</v>
      </c>
      <c r="B83" s="14">
        <v>34000</v>
      </c>
      <c r="C83" s="14">
        <v>0</v>
      </c>
      <c r="D83" s="14">
        <v>0</v>
      </c>
      <c r="E83" s="14">
        <v>0</v>
      </c>
      <c r="F83" s="13"/>
      <c r="G83" s="37"/>
    </row>
    <row r="84" spans="1:7" x14ac:dyDescent="0.25">
      <c r="A84" s="13" t="s">
        <v>4</v>
      </c>
      <c r="B84" s="14">
        <v>32000</v>
      </c>
      <c r="C84" s="14">
        <v>0</v>
      </c>
      <c r="D84" s="14">
        <v>0</v>
      </c>
      <c r="E84" s="14">
        <v>0</v>
      </c>
      <c r="F84" s="13"/>
      <c r="G84" s="37"/>
    </row>
    <row r="85" spans="1:7" x14ac:dyDescent="0.25">
      <c r="A85" s="13" t="s">
        <v>5</v>
      </c>
      <c r="B85" s="14">
        <v>32000</v>
      </c>
      <c r="C85" s="14">
        <v>0</v>
      </c>
      <c r="D85" s="14">
        <v>0</v>
      </c>
      <c r="E85" s="14">
        <v>0</v>
      </c>
      <c r="F85" s="13"/>
      <c r="G85" s="37"/>
    </row>
    <row r="86" spans="1:7" x14ac:dyDescent="0.25">
      <c r="A86" s="13" t="s">
        <v>6</v>
      </c>
      <c r="B86" s="14">
        <v>34000</v>
      </c>
      <c r="C86" s="14">
        <v>0</v>
      </c>
      <c r="D86" s="14">
        <v>0</v>
      </c>
      <c r="E86" s="14">
        <v>0</v>
      </c>
      <c r="F86" s="13"/>
      <c r="G86" s="37"/>
    </row>
    <row r="87" spans="1:7" x14ac:dyDescent="0.25">
      <c r="A87" s="13" t="s">
        <v>7</v>
      </c>
      <c r="B87" s="14">
        <v>34000</v>
      </c>
      <c r="C87" s="14">
        <v>0</v>
      </c>
      <c r="D87" s="14">
        <v>0</v>
      </c>
      <c r="E87" s="14">
        <v>0</v>
      </c>
      <c r="F87" s="13"/>
      <c r="G87" s="37"/>
    </row>
    <row r="88" spans="1:7" x14ac:dyDescent="0.25">
      <c r="A88" s="13" t="s">
        <v>8</v>
      </c>
      <c r="B88" s="14">
        <v>33000</v>
      </c>
      <c r="C88" s="14">
        <v>0</v>
      </c>
      <c r="D88" s="14">
        <v>0</v>
      </c>
      <c r="E88" s="14">
        <v>0</v>
      </c>
      <c r="F88" s="13"/>
      <c r="G88" s="37"/>
    </row>
    <row r="89" spans="1:7" x14ac:dyDescent="0.25">
      <c r="A89" s="17" t="s">
        <v>9</v>
      </c>
      <c r="B89" s="14">
        <v>27000</v>
      </c>
      <c r="C89" s="14">
        <v>0</v>
      </c>
      <c r="D89" s="14">
        <v>0</v>
      </c>
      <c r="E89" s="14">
        <v>0</v>
      </c>
      <c r="F89" s="13"/>
      <c r="G89" s="37"/>
    </row>
    <row r="90" spans="1:7" x14ac:dyDescent="0.25">
      <c r="A90" s="17" t="s">
        <v>15</v>
      </c>
      <c r="B90" s="14">
        <f>SUM(B80:B89)</f>
        <v>328000</v>
      </c>
      <c r="C90" s="14">
        <v>0</v>
      </c>
      <c r="D90" s="14">
        <v>0</v>
      </c>
      <c r="E90" s="14">
        <v>0</v>
      </c>
      <c r="F90" s="14">
        <f>B90+C90+D90+E90</f>
        <v>328000</v>
      </c>
      <c r="G90" s="37"/>
    </row>
    <row r="91" spans="1:7" x14ac:dyDescent="0.25">
      <c r="A91" s="13"/>
      <c r="B91" s="13"/>
      <c r="C91" s="13"/>
      <c r="D91" s="13"/>
      <c r="E91" s="13"/>
      <c r="F91" s="13"/>
      <c r="G91" s="37"/>
    </row>
    <row r="92" spans="1:7" x14ac:dyDescent="0.25">
      <c r="A92" s="13" t="s">
        <v>152</v>
      </c>
      <c r="B92" s="13"/>
      <c r="C92" s="13"/>
      <c r="D92" s="13"/>
      <c r="E92" s="13"/>
      <c r="F92" s="13"/>
      <c r="G92" s="37"/>
    </row>
    <row r="93" spans="1:7" x14ac:dyDescent="0.25">
      <c r="A93" s="13"/>
      <c r="B93" s="13"/>
      <c r="C93" s="13"/>
      <c r="D93" s="13"/>
      <c r="E93" s="13"/>
      <c r="F93" s="13"/>
      <c r="G93" s="37"/>
    </row>
    <row r="94" spans="1:7" ht="30" x14ac:dyDescent="0.25">
      <c r="A94" s="13"/>
      <c r="B94" s="13" t="s">
        <v>11</v>
      </c>
      <c r="C94" s="13" t="s">
        <v>12</v>
      </c>
      <c r="D94" s="16" t="s">
        <v>13</v>
      </c>
      <c r="E94" s="16" t="s">
        <v>14</v>
      </c>
      <c r="F94" s="17" t="s">
        <v>16</v>
      </c>
      <c r="G94" s="37"/>
    </row>
    <row r="95" spans="1:7" x14ac:dyDescent="0.25">
      <c r="A95" s="13" t="s">
        <v>0</v>
      </c>
      <c r="B95" s="14">
        <v>33000</v>
      </c>
      <c r="C95" s="13"/>
      <c r="D95" s="14">
        <v>0</v>
      </c>
      <c r="E95" s="14">
        <v>0</v>
      </c>
      <c r="F95" s="14"/>
      <c r="G95" s="37"/>
    </row>
    <row r="96" spans="1:7" x14ac:dyDescent="0.25">
      <c r="A96" s="13" t="s">
        <v>1</v>
      </c>
      <c r="B96" s="14">
        <v>29000</v>
      </c>
      <c r="C96" s="14">
        <v>0</v>
      </c>
      <c r="D96" s="14"/>
      <c r="E96" s="14"/>
      <c r="F96" s="14"/>
      <c r="G96" s="37"/>
    </row>
    <row r="97" spans="1:7" x14ac:dyDescent="0.25">
      <c r="A97" s="13" t="s">
        <v>2</v>
      </c>
      <c r="B97" s="14">
        <v>31000</v>
      </c>
      <c r="C97" s="14"/>
      <c r="D97" s="14"/>
      <c r="E97" s="14">
        <v>53000</v>
      </c>
      <c r="F97" s="14"/>
      <c r="G97" s="37"/>
    </row>
    <row r="98" spans="1:7" x14ac:dyDescent="0.25">
      <c r="A98" s="17" t="s">
        <v>15</v>
      </c>
      <c r="B98" s="14">
        <f>SUM(B95:B97)</f>
        <v>93000</v>
      </c>
      <c r="C98" s="14">
        <f>SUM(C96:C97)</f>
        <v>0</v>
      </c>
      <c r="D98" s="14">
        <f>SUM(D95:D97)</f>
        <v>0</v>
      </c>
      <c r="E98" s="14">
        <f>SUM(E95:E97)</f>
        <v>53000</v>
      </c>
      <c r="F98" s="14">
        <f>B98+C98+D98+E98</f>
        <v>146000</v>
      </c>
      <c r="G98" s="37"/>
    </row>
    <row r="100" spans="1:7" x14ac:dyDescent="0.25">
      <c r="A100" s="9" t="s">
        <v>17</v>
      </c>
      <c r="F100" s="10"/>
    </row>
    <row r="102" spans="1:7" x14ac:dyDescent="0.25">
      <c r="A102" s="9" t="s">
        <v>18</v>
      </c>
    </row>
    <row r="103" spans="1:7" x14ac:dyDescent="0.25">
      <c r="A103" s="9" t="s">
        <v>21</v>
      </c>
      <c r="B103" s="10">
        <v>576000</v>
      </c>
      <c r="E103" s="10"/>
    </row>
    <row r="104" spans="1:7" x14ac:dyDescent="0.25">
      <c r="A104" s="9" t="s">
        <v>22</v>
      </c>
      <c r="B104" s="10">
        <v>576000</v>
      </c>
      <c r="E104" s="10"/>
    </row>
    <row r="105" spans="1:7" x14ac:dyDescent="0.25">
      <c r="A105" s="9" t="s">
        <v>23</v>
      </c>
      <c r="B105" s="10">
        <v>1200000</v>
      </c>
      <c r="E105" s="10"/>
    </row>
    <row r="106" spans="1:7" x14ac:dyDescent="0.25">
      <c r="A106" s="9" t="s">
        <v>24</v>
      </c>
      <c r="B106" s="10">
        <v>894000</v>
      </c>
      <c r="E106" s="10"/>
    </row>
    <row r="107" spans="1:7" x14ac:dyDescent="0.25">
      <c r="A107" s="9" t="s">
        <v>25</v>
      </c>
      <c r="B107" s="34">
        <v>838170</v>
      </c>
      <c r="E107" s="10"/>
    </row>
    <row r="108" spans="1:7" x14ac:dyDescent="0.25">
      <c r="A108" s="9" t="s">
        <v>26</v>
      </c>
      <c r="B108" s="34">
        <v>1248390</v>
      </c>
      <c r="E108" s="10"/>
    </row>
    <row r="109" spans="1:7" x14ac:dyDescent="0.25">
      <c r="A109" s="9" t="s">
        <v>27</v>
      </c>
      <c r="B109" s="10">
        <v>670000</v>
      </c>
      <c r="E109" s="10"/>
    </row>
    <row r="110" spans="1:7" x14ac:dyDescent="0.25">
      <c r="A110" s="9" t="s">
        <v>28</v>
      </c>
      <c r="B110" s="35" t="s">
        <v>30</v>
      </c>
      <c r="E110" s="10"/>
    </row>
    <row r="111" spans="1:7" x14ac:dyDescent="0.25">
      <c r="A111" s="9" t="s">
        <v>29</v>
      </c>
      <c r="B111" s="10">
        <v>368000</v>
      </c>
      <c r="E111" s="36"/>
    </row>
    <row r="112" spans="1:7" x14ac:dyDescent="0.25">
      <c r="A112" s="9" t="s">
        <v>31</v>
      </c>
      <c r="B112" s="10">
        <v>328000</v>
      </c>
    </row>
    <row r="113" spans="1:2" x14ac:dyDescent="0.25">
      <c r="A113" s="9" t="s">
        <v>32</v>
      </c>
      <c r="B113" s="10">
        <v>146000</v>
      </c>
    </row>
    <row r="114" spans="1:2" x14ac:dyDescent="0.25">
      <c r="A114" s="9" t="s">
        <v>16</v>
      </c>
      <c r="B114" s="10">
        <f>SUM(B103:B113)</f>
        <v>6844560</v>
      </c>
    </row>
    <row r="120" spans="1:2" x14ac:dyDescent="0.25">
      <c r="B120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31" zoomScaleNormal="100" workbookViewId="0">
      <selection activeCell="I47" sqref="I47"/>
    </sheetView>
  </sheetViews>
  <sheetFormatPr defaultRowHeight="15" x14ac:dyDescent="0.25"/>
  <cols>
    <col min="1" max="1" width="35" style="9" customWidth="1"/>
    <col min="2" max="2" width="8.42578125" style="9" customWidth="1"/>
    <col min="3" max="3" width="10.7109375" style="9" customWidth="1"/>
    <col min="4" max="4" width="9.140625" style="9" customWidth="1"/>
    <col min="5" max="5" width="8.7109375" style="9" customWidth="1"/>
    <col min="6" max="6" width="12" style="9" customWidth="1"/>
    <col min="7" max="7" width="18.28515625" style="9" customWidth="1"/>
    <col min="8" max="8" width="10.7109375" style="9" customWidth="1"/>
    <col min="9" max="9" width="13.7109375" style="9" customWidth="1"/>
    <col min="10" max="10" width="9.140625" style="9" customWidth="1"/>
    <col min="11" max="11" width="13.28515625" style="9" customWidth="1"/>
    <col min="12" max="12" width="9.140625" style="9"/>
    <col min="13" max="13" width="11.28515625" style="9" bestFit="1" customWidth="1"/>
    <col min="14" max="16384" width="9.140625" style="9"/>
  </cols>
  <sheetData>
    <row r="1" spans="1:13" x14ac:dyDescent="0.25">
      <c r="A1" s="25" t="s">
        <v>225</v>
      </c>
    </row>
    <row r="3" spans="1:13" x14ac:dyDescent="0.25">
      <c r="A3" s="9" t="s">
        <v>169</v>
      </c>
    </row>
    <row r="4" spans="1:13" x14ac:dyDescent="0.25">
      <c r="A4" s="9" t="s">
        <v>170</v>
      </c>
      <c r="C4" s="10">
        <v>6844560</v>
      </c>
      <c r="D4" s="11"/>
      <c r="E4" s="11"/>
      <c r="G4" s="11"/>
    </row>
    <row r="5" spans="1:13" x14ac:dyDescent="0.25">
      <c r="A5" s="9" t="s">
        <v>171</v>
      </c>
      <c r="C5" s="10">
        <v>461000</v>
      </c>
    </row>
    <row r="6" spans="1:13" x14ac:dyDescent="0.25">
      <c r="A6" s="9" t="s">
        <v>172</v>
      </c>
      <c r="C6" s="10" t="s">
        <v>196</v>
      </c>
    </row>
    <row r="7" spans="1:13" x14ac:dyDescent="0.25">
      <c r="A7" s="9" t="s">
        <v>173</v>
      </c>
      <c r="C7" s="10">
        <v>247690</v>
      </c>
      <c r="M7" s="10"/>
    </row>
    <row r="8" spans="1:13" ht="30" x14ac:dyDescent="0.25">
      <c r="A8" s="11" t="s">
        <v>219</v>
      </c>
      <c r="C8" s="10">
        <v>97000</v>
      </c>
      <c r="M8" s="10"/>
    </row>
    <row r="9" spans="1:13" x14ac:dyDescent="0.25">
      <c r="A9" s="9" t="s">
        <v>16</v>
      </c>
      <c r="C9" s="10">
        <v>16486896</v>
      </c>
      <c r="M9" s="12"/>
    </row>
    <row r="10" spans="1:13" x14ac:dyDescent="0.25">
      <c r="M10" s="10"/>
    </row>
    <row r="11" spans="1:13" x14ac:dyDescent="0.25">
      <c r="A11" s="9" t="s">
        <v>188</v>
      </c>
      <c r="M11" s="10"/>
    </row>
    <row r="12" spans="1:13" x14ac:dyDescent="0.25">
      <c r="A12" s="13" t="s">
        <v>154</v>
      </c>
      <c r="B12" s="13">
        <v>2010</v>
      </c>
      <c r="C12" s="13">
        <v>2013</v>
      </c>
      <c r="D12" s="13">
        <v>2014</v>
      </c>
      <c r="E12" s="13">
        <v>2015</v>
      </c>
      <c r="F12" s="13">
        <v>2016</v>
      </c>
      <c r="G12" s="13">
        <v>2017</v>
      </c>
      <c r="H12" s="13"/>
      <c r="M12" s="10"/>
    </row>
    <row r="13" spans="1:13" x14ac:dyDescent="0.25">
      <c r="A13" s="13" t="s">
        <v>179</v>
      </c>
      <c r="B13" s="13"/>
      <c r="C13" s="14">
        <v>180000</v>
      </c>
      <c r="D13" s="14">
        <v>240000</v>
      </c>
      <c r="E13" s="14">
        <v>240000</v>
      </c>
      <c r="F13" s="14">
        <v>240000</v>
      </c>
      <c r="G13" s="14">
        <v>240000</v>
      </c>
      <c r="H13" s="14">
        <f>C13+D13+E13+F13+G13</f>
        <v>1140000</v>
      </c>
      <c r="M13" s="15"/>
    </row>
    <row r="14" spans="1:13" x14ac:dyDescent="0.25">
      <c r="A14" s="13" t="s">
        <v>180</v>
      </c>
      <c r="B14" s="14">
        <v>294600</v>
      </c>
      <c r="C14" s="14">
        <v>274300</v>
      </c>
      <c r="D14" s="13"/>
      <c r="E14" s="14">
        <v>620900</v>
      </c>
      <c r="F14" s="13"/>
      <c r="G14" s="13"/>
      <c r="H14" s="14">
        <f>B14+C14+E14</f>
        <v>1189800</v>
      </c>
      <c r="L14" s="10"/>
    </row>
    <row r="15" spans="1:13" x14ac:dyDescent="0.25">
      <c r="A15" s="13" t="s">
        <v>189</v>
      </c>
      <c r="B15" s="13"/>
      <c r="C15" s="13"/>
      <c r="D15" s="13"/>
      <c r="E15" s="13"/>
      <c r="F15" s="13"/>
      <c r="G15" s="13"/>
      <c r="H15" s="14">
        <v>15200</v>
      </c>
      <c r="L15" s="10"/>
    </row>
    <row r="16" spans="1:13" x14ac:dyDescent="0.25">
      <c r="A16" s="13" t="s">
        <v>182</v>
      </c>
      <c r="B16" s="14">
        <v>798850</v>
      </c>
      <c r="C16" s="14">
        <v>378350</v>
      </c>
      <c r="D16" s="14">
        <v>158750</v>
      </c>
      <c r="E16" s="14">
        <v>157750</v>
      </c>
      <c r="F16" s="14">
        <v>388570</v>
      </c>
      <c r="G16" s="14">
        <v>92190</v>
      </c>
      <c r="H16" s="14">
        <f>B16+C16+D16+E16+F16+G16</f>
        <v>1974460</v>
      </c>
      <c r="L16" s="10"/>
    </row>
    <row r="17" spans="1:12" ht="60" x14ac:dyDescent="0.25">
      <c r="A17" s="16" t="s">
        <v>183</v>
      </c>
      <c r="B17" s="16"/>
      <c r="C17" s="13"/>
      <c r="D17" s="13"/>
      <c r="E17" s="13"/>
      <c r="F17" s="13"/>
      <c r="G17" s="13"/>
      <c r="H17" s="14">
        <v>46494</v>
      </c>
      <c r="L17" s="10"/>
    </row>
    <row r="18" spans="1:12" x14ac:dyDescent="0.25">
      <c r="A18" s="13" t="s">
        <v>184</v>
      </c>
      <c r="B18" s="13"/>
      <c r="C18" s="13">
        <v>1180</v>
      </c>
      <c r="D18" s="13">
        <v>8270</v>
      </c>
      <c r="E18" s="13"/>
      <c r="F18" s="13"/>
      <c r="G18" s="14">
        <v>9000</v>
      </c>
      <c r="H18" s="14">
        <f>C18+D18+G18</f>
        <v>18450</v>
      </c>
      <c r="L18" s="10"/>
    </row>
    <row r="19" spans="1:12" x14ac:dyDescent="0.25">
      <c r="A19" s="13" t="s">
        <v>185</v>
      </c>
      <c r="B19" s="13"/>
      <c r="C19" s="13"/>
      <c r="D19" s="14">
        <v>2293</v>
      </c>
      <c r="E19" s="13"/>
      <c r="F19" s="13"/>
      <c r="G19" s="13"/>
      <c r="H19" s="14">
        <f>D19</f>
        <v>2293</v>
      </c>
      <c r="L19" s="10"/>
    </row>
    <row r="20" spans="1:12" x14ac:dyDescent="0.25">
      <c r="A20" s="17" t="s">
        <v>186</v>
      </c>
      <c r="B20" s="17"/>
      <c r="C20" s="13"/>
      <c r="D20" s="13"/>
      <c r="E20" s="13"/>
      <c r="F20" s="13"/>
      <c r="G20" s="14">
        <v>760000</v>
      </c>
      <c r="H20" s="14">
        <f>G20</f>
        <v>760000</v>
      </c>
      <c r="L20" s="10"/>
    </row>
    <row r="21" spans="1:12" x14ac:dyDescent="0.25">
      <c r="A21" s="17" t="s">
        <v>187</v>
      </c>
      <c r="B21" s="17"/>
      <c r="C21" s="13"/>
      <c r="D21" s="13"/>
      <c r="E21" s="13"/>
      <c r="F21" s="13"/>
      <c r="G21" s="14">
        <v>40000</v>
      </c>
      <c r="H21" s="14">
        <f>G21</f>
        <v>40000</v>
      </c>
      <c r="L21" s="10"/>
    </row>
    <row r="22" spans="1:12" x14ac:dyDescent="0.25">
      <c r="A22" s="18" t="s">
        <v>155</v>
      </c>
      <c r="B22" s="19"/>
      <c r="C22" s="20"/>
      <c r="D22" s="20"/>
      <c r="E22" s="20"/>
      <c r="F22" s="20"/>
      <c r="G22" s="20"/>
      <c r="H22" s="21">
        <f>SUM(H13:H21)</f>
        <v>5186697</v>
      </c>
      <c r="K22" s="10"/>
      <c r="L22" s="10"/>
    </row>
    <row r="23" spans="1:12" x14ac:dyDescent="0.25">
      <c r="A23" s="22"/>
      <c r="B23" s="22"/>
      <c r="H23" s="10"/>
      <c r="K23" s="10"/>
      <c r="L23" s="10"/>
    </row>
    <row r="24" spans="1:12" x14ac:dyDescent="0.25">
      <c r="K24" s="10"/>
      <c r="L24" s="10"/>
    </row>
    <row r="25" spans="1:12" x14ac:dyDescent="0.25">
      <c r="J25" s="14"/>
      <c r="K25" s="10"/>
      <c r="L25" s="10"/>
    </row>
    <row r="26" spans="1:12" x14ac:dyDescent="0.25">
      <c r="K26" s="10"/>
      <c r="L26" s="10"/>
    </row>
    <row r="27" spans="1:12" x14ac:dyDescent="0.25">
      <c r="I27" s="10"/>
      <c r="K27" s="10"/>
      <c r="L27" s="10"/>
    </row>
    <row r="28" spans="1:12" x14ac:dyDescent="0.25">
      <c r="I28" s="8"/>
      <c r="K28" s="10"/>
      <c r="L28" s="10"/>
    </row>
    <row r="29" spans="1:12" x14ac:dyDescent="0.25">
      <c r="I29" s="10"/>
      <c r="K29" s="10"/>
      <c r="L29" s="10"/>
    </row>
    <row r="30" spans="1:12" x14ac:dyDescent="0.25">
      <c r="I30" s="10"/>
      <c r="K30" s="10"/>
      <c r="L30" s="10"/>
    </row>
    <row r="31" spans="1:12" x14ac:dyDescent="0.25">
      <c r="I31" s="10"/>
      <c r="K31" s="10"/>
      <c r="L31" s="10"/>
    </row>
    <row r="32" spans="1:12" x14ac:dyDescent="0.25">
      <c r="A32" s="25" t="s">
        <v>190</v>
      </c>
      <c r="B32" s="25"/>
      <c r="C32" s="25"/>
      <c r="H32" s="10"/>
      <c r="I32" s="15"/>
      <c r="K32" s="10"/>
      <c r="L32" s="10"/>
    </row>
    <row r="33" spans="1:13" x14ac:dyDescent="0.25">
      <c r="H33" s="10"/>
      <c r="K33" s="10"/>
      <c r="L33" s="10"/>
    </row>
    <row r="34" spans="1:13" x14ac:dyDescent="0.25">
      <c r="A34" s="9" t="s">
        <v>220</v>
      </c>
      <c r="H34" s="10"/>
      <c r="L34" s="10"/>
    </row>
    <row r="35" spans="1:13" x14ac:dyDescent="0.25">
      <c r="A35" s="9" t="s">
        <v>166</v>
      </c>
      <c r="H35" s="10"/>
      <c r="L35" s="10"/>
    </row>
    <row r="36" spans="1:13" x14ac:dyDescent="0.25">
      <c r="A36" s="6" t="s">
        <v>168</v>
      </c>
      <c r="B36" s="6"/>
      <c r="C36" s="6"/>
      <c r="D36" s="6"/>
      <c r="E36" s="6"/>
      <c r="F36" s="6"/>
      <c r="G36" s="6"/>
      <c r="H36" s="7"/>
      <c r="L36" s="15"/>
    </row>
    <row r="37" spans="1:13" x14ac:dyDescent="0.25">
      <c r="A37" s="9" t="s">
        <v>167</v>
      </c>
      <c r="H37" s="10"/>
      <c r="L37" s="15"/>
    </row>
    <row r="38" spans="1:13" x14ac:dyDescent="0.25">
      <c r="A38" s="9" t="s">
        <v>195</v>
      </c>
      <c r="G38" s="9" t="s">
        <v>197</v>
      </c>
      <c r="H38" s="10"/>
      <c r="K38" s="10"/>
      <c r="M38" s="10"/>
    </row>
    <row r="39" spans="1:13" x14ac:dyDescent="0.25">
      <c r="A39" s="9" t="s">
        <v>181</v>
      </c>
      <c r="H39" s="10"/>
      <c r="K39" s="10"/>
      <c r="M39" s="10"/>
    </row>
    <row r="40" spans="1:13" x14ac:dyDescent="0.25">
      <c r="A40" s="22" t="s">
        <v>233</v>
      </c>
      <c r="B40" s="22"/>
      <c r="H40" s="10"/>
      <c r="K40" s="10"/>
      <c r="M40" s="10"/>
    </row>
    <row r="41" spans="1:13" x14ac:dyDescent="0.25">
      <c r="H41" s="10"/>
      <c r="I41" s="10"/>
      <c r="K41" s="10"/>
      <c r="M41" s="10"/>
    </row>
    <row r="42" spans="1:13" x14ac:dyDescent="0.25">
      <c r="A42" s="25" t="s">
        <v>174</v>
      </c>
      <c r="G42" s="10"/>
      <c r="M42" s="10"/>
    </row>
    <row r="43" spans="1:13" x14ac:dyDescent="0.25">
      <c r="A43" s="9" t="s">
        <v>229</v>
      </c>
      <c r="B43" s="23" t="s">
        <v>221</v>
      </c>
      <c r="M43" s="10"/>
    </row>
    <row r="44" spans="1:13" x14ac:dyDescent="0.25">
      <c r="A44" s="9" t="s">
        <v>228</v>
      </c>
      <c r="E44" s="24"/>
      <c r="G44" s="10"/>
    </row>
    <row r="45" spans="1:13" x14ac:dyDescent="0.25">
      <c r="A45" s="9" t="s">
        <v>230</v>
      </c>
      <c r="E45" s="24"/>
      <c r="G45" s="10"/>
    </row>
    <row r="46" spans="1:13" x14ac:dyDescent="0.25">
      <c r="A46" s="9" t="s">
        <v>231</v>
      </c>
      <c r="E46" s="24"/>
      <c r="G46" s="10"/>
    </row>
    <row r="47" spans="1:13" x14ac:dyDescent="0.25">
      <c r="A47" s="9" t="s">
        <v>232</v>
      </c>
      <c r="E47" s="24"/>
      <c r="G47" s="10"/>
    </row>
    <row r="48" spans="1:13" x14ac:dyDescent="0.25">
      <c r="A48" s="9" t="s">
        <v>234</v>
      </c>
    </row>
    <row r="49" spans="6:7" x14ac:dyDescent="0.25">
      <c r="F49" s="23"/>
      <c r="G49" s="10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zoomScale="130" zoomScaleNormal="130" workbookViewId="0">
      <selection activeCell="J6" sqref="J6"/>
    </sheetView>
  </sheetViews>
  <sheetFormatPr defaultRowHeight="12.75" x14ac:dyDescent="0.2"/>
  <cols>
    <col min="2" max="2" width="26.85546875" customWidth="1"/>
    <col min="3" max="3" width="12" customWidth="1"/>
    <col min="4" max="4" width="11.7109375" customWidth="1"/>
    <col min="5" max="5" width="12.28515625" customWidth="1"/>
    <col min="6" max="6" width="8.85546875" bestFit="1" customWidth="1"/>
    <col min="7" max="7" width="10.85546875" customWidth="1"/>
    <col min="8" max="8" width="18.140625" customWidth="1"/>
  </cols>
  <sheetData>
    <row r="1" spans="1:8" x14ac:dyDescent="0.2">
      <c r="B1" s="1" t="s">
        <v>226</v>
      </c>
      <c r="C1" s="1"/>
      <c r="D1" s="1"/>
      <c r="E1" s="1"/>
      <c r="F1" s="1"/>
      <c r="G1" s="1"/>
    </row>
    <row r="3" spans="1:8" ht="30" x14ac:dyDescent="0.25">
      <c r="A3" s="13"/>
      <c r="B3" s="26" t="s">
        <v>33</v>
      </c>
      <c r="C3" s="39" t="s">
        <v>39</v>
      </c>
      <c r="D3" s="39" t="s">
        <v>38</v>
      </c>
      <c r="E3" s="26" t="s">
        <v>34</v>
      </c>
      <c r="F3" s="26" t="s">
        <v>35</v>
      </c>
      <c r="G3" s="26" t="s">
        <v>36</v>
      </c>
      <c r="H3" s="39" t="s">
        <v>40</v>
      </c>
    </row>
    <row r="4" spans="1:8" ht="15" x14ac:dyDescent="0.25">
      <c r="A4" s="13">
        <v>1</v>
      </c>
      <c r="B4" s="40" t="s">
        <v>78</v>
      </c>
      <c r="C4" s="41">
        <v>41615</v>
      </c>
      <c r="D4" s="42">
        <v>400000</v>
      </c>
      <c r="E4" s="42">
        <v>0</v>
      </c>
      <c r="F4" s="40">
        <v>313200</v>
      </c>
      <c r="G4" s="42">
        <v>400000</v>
      </c>
      <c r="H4" s="41">
        <v>43013</v>
      </c>
    </row>
    <row r="5" spans="1:8" ht="15" x14ac:dyDescent="0.25">
      <c r="A5" s="13">
        <f t="shared" ref="A5:A36" si="0">A4+1</f>
        <v>2</v>
      </c>
      <c r="B5" s="13" t="s">
        <v>109</v>
      </c>
      <c r="C5" s="43" t="s">
        <v>110</v>
      </c>
      <c r="D5" s="14">
        <v>200000</v>
      </c>
      <c r="E5" s="14">
        <v>200000</v>
      </c>
      <c r="F5" s="13">
        <v>39525</v>
      </c>
      <c r="G5" s="13">
        <v>0</v>
      </c>
      <c r="H5" s="44">
        <v>42283</v>
      </c>
    </row>
    <row r="6" spans="1:8" ht="15" x14ac:dyDescent="0.25">
      <c r="A6" s="13">
        <f t="shared" si="0"/>
        <v>3</v>
      </c>
      <c r="B6" s="13" t="s">
        <v>109</v>
      </c>
      <c r="C6" s="44">
        <v>42283</v>
      </c>
      <c r="D6" s="14">
        <v>200000</v>
      </c>
      <c r="E6" s="14">
        <v>178060</v>
      </c>
      <c r="F6" s="43">
        <v>130530</v>
      </c>
      <c r="G6" s="45">
        <v>21940</v>
      </c>
      <c r="H6" s="44">
        <v>43020</v>
      </c>
    </row>
    <row r="7" spans="1:8" ht="15" x14ac:dyDescent="0.25">
      <c r="A7" s="13">
        <f t="shared" si="0"/>
        <v>4</v>
      </c>
      <c r="B7" s="13" t="s">
        <v>75</v>
      </c>
      <c r="C7" s="43" t="s">
        <v>76</v>
      </c>
      <c r="D7" s="14">
        <v>100000</v>
      </c>
      <c r="E7" s="14">
        <v>100000</v>
      </c>
      <c r="F7" s="13">
        <v>81465</v>
      </c>
      <c r="G7" s="13">
        <v>0</v>
      </c>
      <c r="H7" s="43" t="s">
        <v>77</v>
      </c>
    </row>
    <row r="8" spans="1:8" ht="15" x14ac:dyDescent="0.25">
      <c r="A8" s="13">
        <f t="shared" si="0"/>
        <v>5</v>
      </c>
      <c r="B8" s="13" t="s">
        <v>75</v>
      </c>
      <c r="C8" s="43" t="s">
        <v>89</v>
      </c>
      <c r="D8" s="14">
        <v>300000</v>
      </c>
      <c r="E8" s="14">
        <v>300000</v>
      </c>
      <c r="F8" s="13">
        <v>189560</v>
      </c>
      <c r="G8" s="13">
        <v>0</v>
      </c>
      <c r="H8" s="44">
        <v>43012</v>
      </c>
    </row>
    <row r="9" spans="1:8" ht="15" x14ac:dyDescent="0.25">
      <c r="A9" s="13">
        <f t="shared" si="0"/>
        <v>6</v>
      </c>
      <c r="B9" s="13" t="s">
        <v>75</v>
      </c>
      <c r="C9" s="44">
        <v>42833</v>
      </c>
      <c r="D9" s="14">
        <v>100000</v>
      </c>
      <c r="E9" s="14">
        <v>100000</v>
      </c>
      <c r="F9" s="14">
        <v>3830</v>
      </c>
      <c r="G9" s="14">
        <v>0</v>
      </c>
      <c r="H9" s="44">
        <v>43019</v>
      </c>
    </row>
    <row r="10" spans="1:8" ht="15" x14ac:dyDescent="0.25">
      <c r="A10" s="13">
        <f t="shared" si="0"/>
        <v>7</v>
      </c>
      <c r="B10" s="13" t="s">
        <v>75</v>
      </c>
      <c r="C10" s="44">
        <v>42990</v>
      </c>
      <c r="D10" s="14">
        <v>100000</v>
      </c>
      <c r="E10" s="14" t="s">
        <v>151</v>
      </c>
      <c r="F10" s="14" t="s">
        <v>151</v>
      </c>
      <c r="G10" s="14">
        <v>100000</v>
      </c>
      <c r="H10" s="13"/>
    </row>
    <row r="11" spans="1:8" ht="15" x14ac:dyDescent="0.25">
      <c r="A11" s="13">
        <f t="shared" si="0"/>
        <v>8</v>
      </c>
      <c r="B11" s="13" t="s">
        <v>148</v>
      </c>
      <c r="C11" s="44">
        <v>43017</v>
      </c>
      <c r="D11" s="14">
        <v>200000</v>
      </c>
      <c r="E11" s="14">
        <v>56650</v>
      </c>
      <c r="F11" s="14">
        <v>16350</v>
      </c>
      <c r="G11" s="14">
        <v>143350</v>
      </c>
      <c r="H11" s="44">
        <v>43020</v>
      </c>
    </row>
    <row r="12" spans="1:8" ht="15" x14ac:dyDescent="0.25">
      <c r="A12" s="13">
        <f t="shared" si="0"/>
        <v>9</v>
      </c>
      <c r="B12" s="13" t="s">
        <v>122</v>
      </c>
      <c r="C12" s="43" t="s">
        <v>123</v>
      </c>
      <c r="D12" s="14">
        <v>200000</v>
      </c>
      <c r="E12" s="14">
        <v>200000</v>
      </c>
      <c r="F12" s="14">
        <v>55000</v>
      </c>
      <c r="G12" s="13">
        <v>0</v>
      </c>
      <c r="H12" s="43" t="s">
        <v>124</v>
      </c>
    </row>
    <row r="13" spans="1:8" ht="15" x14ac:dyDescent="0.25">
      <c r="A13" s="13">
        <f t="shared" si="0"/>
        <v>10</v>
      </c>
      <c r="B13" s="13" t="s">
        <v>70</v>
      </c>
      <c r="C13" s="43" t="s">
        <v>69</v>
      </c>
      <c r="D13" s="14">
        <v>200000</v>
      </c>
      <c r="E13" s="14">
        <v>200000</v>
      </c>
      <c r="F13" s="13">
        <v>56695</v>
      </c>
      <c r="G13" s="13">
        <v>0</v>
      </c>
      <c r="H13" s="44">
        <v>41643</v>
      </c>
    </row>
    <row r="14" spans="1:8" ht="15" x14ac:dyDescent="0.25">
      <c r="A14" s="13">
        <f t="shared" si="0"/>
        <v>11</v>
      </c>
      <c r="B14" s="13" t="s">
        <v>70</v>
      </c>
      <c r="C14" s="44">
        <v>41947</v>
      </c>
      <c r="D14" s="14">
        <v>200000</v>
      </c>
      <c r="E14" s="14">
        <v>200000</v>
      </c>
      <c r="F14" s="13">
        <v>38250</v>
      </c>
      <c r="G14" s="13">
        <v>0</v>
      </c>
      <c r="H14" s="43" t="s">
        <v>105</v>
      </c>
    </row>
    <row r="15" spans="1:8" ht="15" x14ac:dyDescent="0.25">
      <c r="A15" s="13">
        <f t="shared" si="0"/>
        <v>12</v>
      </c>
      <c r="B15" s="13" t="s">
        <v>70</v>
      </c>
      <c r="C15" s="43" t="s">
        <v>116</v>
      </c>
      <c r="D15" s="45">
        <v>200000</v>
      </c>
      <c r="E15" s="45">
        <v>200000</v>
      </c>
      <c r="F15" s="43">
        <v>32265</v>
      </c>
      <c r="G15" s="43">
        <v>0</v>
      </c>
      <c r="H15" s="43" t="s">
        <v>117</v>
      </c>
    </row>
    <row r="16" spans="1:8" ht="15" x14ac:dyDescent="0.25">
      <c r="A16" s="13">
        <f t="shared" si="0"/>
        <v>13</v>
      </c>
      <c r="B16" s="13" t="s">
        <v>70</v>
      </c>
      <c r="C16" s="43" t="s">
        <v>128</v>
      </c>
      <c r="D16" s="14">
        <v>200000</v>
      </c>
      <c r="E16" s="14">
        <v>200000</v>
      </c>
      <c r="F16" s="43">
        <v>1900</v>
      </c>
      <c r="G16" s="14">
        <v>0</v>
      </c>
      <c r="H16" s="44">
        <v>42708</v>
      </c>
    </row>
    <row r="17" spans="1:8" ht="15" x14ac:dyDescent="0.25">
      <c r="A17" s="13">
        <f t="shared" si="0"/>
        <v>14</v>
      </c>
      <c r="B17" s="13" t="s">
        <v>70</v>
      </c>
      <c r="C17" s="43" t="s">
        <v>139</v>
      </c>
      <c r="D17" s="14">
        <v>200000</v>
      </c>
      <c r="E17" s="14">
        <v>0</v>
      </c>
      <c r="F17" s="43">
        <v>65200</v>
      </c>
      <c r="G17" s="14">
        <v>200000</v>
      </c>
      <c r="H17" s="44">
        <v>43012</v>
      </c>
    </row>
    <row r="18" spans="1:8" ht="15" x14ac:dyDescent="0.25">
      <c r="A18" s="13">
        <f t="shared" si="0"/>
        <v>15</v>
      </c>
      <c r="B18" s="13" t="s">
        <v>42</v>
      </c>
      <c r="C18" s="43" t="s">
        <v>43</v>
      </c>
      <c r="D18" s="14">
        <v>100000</v>
      </c>
      <c r="E18" s="14">
        <v>100000</v>
      </c>
      <c r="F18" s="13">
        <v>11485</v>
      </c>
      <c r="G18" s="13">
        <v>0</v>
      </c>
      <c r="H18" s="43" t="s">
        <v>44</v>
      </c>
    </row>
    <row r="19" spans="1:8" ht="15" x14ac:dyDescent="0.25">
      <c r="A19" s="13">
        <f t="shared" si="0"/>
        <v>16</v>
      </c>
      <c r="B19" s="13" t="s">
        <v>42</v>
      </c>
      <c r="C19" s="43" t="s">
        <v>81</v>
      </c>
      <c r="D19" s="14">
        <v>150000</v>
      </c>
      <c r="E19" s="14">
        <v>150000</v>
      </c>
      <c r="F19" s="13">
        <v>69670</v>
      </c>
      <c r="G19" s="13">
        <v>0</v>
      </c>
      <c r="H19" s="44">
        <v>42281</v>
      </c>
    </row>
    <row r="20" spans="1:8" ht="15" x14ac:dyDescent="0.25">
      <c r="A20" s="13">
        <f t="shared" si="0"/>
        <v>17</v>
      </c>
      <c r="B20" s="13" t="s">
        <v>42</v>
      </c>
      <c r="C20" s="44">
        <v>42288</v>
      </c>
      <c r="D20" s="14">
        <v>200000</v>
      </c>
      <c r="E20" s="14">
        <v>200000</v>
      </c>
      <c r="F20" s="43">
        <v>75345</v>
      </c>
      <c r="G20" s="13">
        <v>0</v>
      </c>
      <c r="H20" s="43" t="s">
        <v>129</v>
      </c>
    </row>
    <row r="21" spans="1:8" ht="15" x14ac:dyDescent="0.25">
      <c r="A21" s="13">
        <f t="shared" si="0"/>
        <v>18</v>
      </c>
      <c r="B21" s="13" t="s">
        <v>42</v>
      </c>
      <c r="C21" s="44">
        <v>43015</v>
      </c>
      <c r="D21" s="14">
        <v>200000</v>
      </c>
      <c r="E21" s="14">
        <v>200000</v>
      </c>
      <c r="F21" s="14">
        <v>25450</v>
      </c>
      <c r="G21" s="14">
        <v>0</v>
      </c>
      <c r="H21" s="44">
        <v>43020</v>
      </c>
    </row>
    <row r="22" spans="1:8" ht="15" x14ac:dyDescent="0.25">
      <c r="A22" s="13">
        <f t="shared" si="0"/>
        <v>19</v>
      </c>
      <c r="B22" s="13" t="s">
        <v>140</v>
      </c>
      <c r="C22" s="44">
        <v>42679</v>
      </c>
      <c r="D22" s="14">
        <v>120000</v>
      </c>
      <c r="E22" s="14">
        <v>120000</v>
      </c>
      <c r="F22" s="43">
        <v>44899</v>
      </c>
      <c r="G22" s="14">
        <v>0</v>
      </c>
      <c r="H22" s="44">
        <v>43009</v>
      </c>
    </row>
    <row r="23" spans="1:8" ht="15" x14ac:dyDescent="0.25">
      <c r="A23" s="13">
        <f t="shared" si="0"/>
        <v>20</v>
      </c>
      <c r="B23" s="13" t="s">
        <v>98</v>
      </c>
      <c r="C23" s="44">
        <v>41883</v>
      </c>
      <c r="D23" s="14">
        <v>200000</v>
      </c>
      <c r="E23" s="14">
        <v>200000</v>
      </c>
      <c r="F23" s="13">
        <v>7410</v>
      </c>
      <c r="G23" s="13">
        <v>0</v>
      </c>
      <c r="H23" s="43" t="s">
        <v>99</v>
      </c>
    </row>
    <row r="24" spans="1:8" ht="15" x14ac:dyDescent="0.25">
      <c r="A24" s="13">
        <f t="shared" si="0"/>
        <v>21</v>
      </c>
      <c r="B24" s="13" t="s">
        <v>54</v>
      </c>
      <c r="C24" s="43" t="s">
        <v>55</v>
      </c>
      <c r="D24" s="14">
        <v>100000</v>
      </c>
      <c r="E24" s="14">
        <v>100000</v>
      </c>
      <c r="F24" s="13">
        <v>9275</v>
      </c>
      <c r="G24" s="13">
        <v>0</v>
      </c>
      <c r="H24" s="43" t="s">
        <v>56</v>
      </c>
    </row>
    <row r="25" spans="1:8" ht="15" x14ac:dyDescent="0.25">
      <c r="A25" s="13">
        <f t="shared" si="0"/>
        <v>22</v>
      </c>
      <c r="B25" s="13" t="s">
        <v>61</v>
      </c>
      <c r="C25" s="46">
        <v>41338</v>
      </c>
      <c r="D25" s="14">
        <v>200000</v>
      </c>
      <c r="E25" s="14">
        <v>200000</v>
      </c>
      <c r="F25" s="13">
        <v>15410</v>
      </c>
      <c r="G25" s="13">
        <v>0</v>
      </c>
      <c r="H25" s="43" t="s">
        <v>62</v>
      </c>
    </row>
    <row r="26" spans="1:8" ht="15" x14ac:dyDescent="0.25">
      <c r="A26" s="13">
        <f t="shared" si="0"/>
        <v>23</v>
      </c>
      <c r="B26" s="13" t="s">
        <v>61</v>
      </c>
      <c r="C26" s="43" t="s">
        <v>99</v>
      </c>
      <c r="D26" s="14">
        <v>200000</v>
      </c>
      <c r="E26" s="14">
        <v>200000</v>
      </c>
      <c r="F26" s="13">
        <v>28945</v>
      </c>
      <c r="G26" s="13">
        <v>0</v>
      </c>
      <c r="H26" s="43" t="s">
        <v>106</v>
      </c>
    </row>
    <row r="27" spans="1:8" ht="15" x14ac:dyDescent="0.25">
      <c r="A27" s="13">
        <f t="shared" si="0"/>
        <v>24</v>
      </c>
      <c r="B27" s="13" t="s">
        <v>61</v>
      </c>
      <c r="C27" s="43" t="s">
        <v>114</v>
      </c>
      <c r="D27" s="45">
        <v>200000</v>
      </c>
      <c r="E27" s="45">
        <v>200000</v>
      </c>
      <c r="F27" s="43">
        <v>69600</v>
      </c>
      <c r="G27" s="43">
        <v>0</v>
      </c>
      <c r="H27" s="43" t="s">
        <v>115</v>
      </c>
    </row>
    <row r="28" spans="1:8" ht="15" x14ac:dyDescent="0.25">
      <c r="A28" s="13">
        <f t="shared" si="0"/>
        <v>25</v>
      </c>
      <c r="B28" s="40" t="s">
        <v>61</v>
      </c>
      <c r="C28" s="47" t="s">
        <v>141</v>
      </c>
      <c r="D28" s="42">
        <v>200000</v>
      </c>
      <c r="E28" s="42"/>
      <c r="F28" s="42">
        <v>40000</v>
      </c>
      <c r="G28" s="42">
        <v>200000</v>
      </c>
      <c r="H28" s="41">
        <v>42655</v>
      </c>
    </row>
    <row r="29" spans="1:8" ht="15" x14ac:dyDescent="0.25">
      <c r="A29" s="13">
        <f t="shared" si="0"/>
        <v>26</v>
      </c>
      <c r="B29" s="13" t="s">
        <v>132</v>
      </c>
      <c r="C29" s="43" t="s">
        <v>127</v>
      </c>
      <c r="D29" s="14">
        <v>200000</v>
      </c>
      <c r="E29" s="14">
        <v>183575</v>
      </c>
      <c r="F29" s="43">
        <v>91135</v>
      </c>
      <c r="G29" s="13">
        <v>16425</v>
      </c>
      <c r="H29" s="44">
        <v>43020</v>
      </c>
    </row>
    <row r="30" spans="1:8" ht="15" x14ac:dyDescent="0.25">
      <c r="A30" s="13">
        <f t="shared" si="0"/>
        <v>27</v>
      </c>
      <c r="B30" s="13" t="s">
        <v>63</v>
      </c>
      <c r="C30" s="43" t="s">
        <v>64</v>
      </c>
      <c r="D30" s="14">
        <v>200000</v>
      </c>
      <c r="E30" s="14">
        <v>200000</v>
      </c>
      <c r="F30" s="13">
        <v>6608</v>
      </c>
      <c r="G30" s="13">
        <v>0</v>
      </c>
      <c r="H30" s="43" t="s">
        <v>65</v>
      </c>
    </row>
    <row r="31" spans="1:8" ht="15" x14ac:dyDescent="0.25">
      <c r="A31" s="13">
        <f t="shared" si="0"/>
        <v>28</v>
      </c>
      <c r="B31" s="13" t="s">
        <v>63</v>
      </c>
      <c r="C31" s="43" t="s">
        <v>113</v>
      </c>
      <c r="D31" s="45">
        <v>100000</v>
      </c>
      <c r="E31" s="45">
        <v>100000</v>
      </c>
      <c r="F31" s="43">
        <v>1500</v>
      </c>
      <c r="G31" s="43">
        <v>0</v>
      </c>
      <c r="H31" s="43" t="s">
        <v>65</v>
      </c>
    </row>
    <row r="32" spans="1:8" ht="15" x14ac:dyDescent="0.25">
      <c r="A32" s="13">
        <f t="shared" si="0"/>
        <v>29</v>
      </c>
      <c r="B32" s="13" t="s">
        <v>63</v>
      </c>
      <c r="C32" s="43" t="s">
        <v>116</v>
      </c>
      <c r="D32" s="45">
        <v>200000</v>
      </c>
      <c r="E32" s="43">
        <v>0</v>
      </c>
      <c r="F32" s="45">
        <v>131000</v>
      </c>
      <c r="G32" s="45">
        <v>200000</v>
      </c>
      <c r="H32" s="46">
        <v>43014</v>
      </c>
    </row>
    <row r="33" spans="1:11" ht="15" x14ac:dyDescent="0.25">
      <c r="A33" s="13">
        <f t="shared" si="0"/>
        <v>30</v>
      </c>
      <c r="B33" s="13" t="s">
        <v>37</v>
      </c>
      <c r="C33" s="43" t="s">
        <v>41</v>
      </c>
      <c r="D33" s="14">
        <v>100000</v>
      </c>
      <c r="E33" s="14">
        <v>100000</v>
      </c>
      <c r="F33" s="13">
        <v>45520</v>
      </c>
      <c r="G33" s="13">
        <v>0</v>
      </c>
      <c r="H33" s="44">
        <v>42284</v>
      </c>
    </row>
    <row r="34" spans="1:11" ht="15" x14ac:dyDescent="0.25">
      <c r="A34" s="13">
        <f t="shared" si="0"/>
        <v>31</v>
      </c>
      <c r="B34" s="13" t="s">
        <v>94</v>
      </c>
      <c r="C34" s="44">
        <v>41557</v>
      </c>
      <c r="D34" s="14">
        <v>153080</v>
      </c>
      <c r="E34" s="14">
        <v>153080</v>
      </c>
      <c r="F34" s="13">
        <v>32155</v>
      </c>
      <c r="G34" s="13">
        <v>0</v>
      </c>
      <c r="H34" s="44">
        <v>42339</v>
      </c>
    </row>
    <row r="35" spans="1:11" ht="15" x14ac:dyDescent="0.25">
      <c r="A35" s="13">
        <f t="shared" si="0"/>
        <v>32</v>
      </c>
      <c r="B35" s="13" t="s">
        <v>94</v>
      </c>
      <c r="C35" s="44">
        <v>42316</v>
      </c>
      <c r="D35" s="14">
        <v>200000</v>
      </c>
      <c r="E35" s="14">
        <v>200000</v>
      </c>
      <c r="F35" s="43">
        <v>42775</v>
      </c>
      <c r="G35" s="13">
        <v>0</v>
      </c>
      <c r="H35" s="43" t="s">
        <v>125</v>
      </c>
    </row>
    <row r="36" spans="1:11" ht="15" x14ac:dyDescent="0.25">
      <c r="A36" s="13">
        <f t="shared" si="0"/>
        <v>33</v>
      </c>
      <c r="B36" s="13" t="s">
        <v>94</v>
      </c>
      <c r="C36" s="44">
        <v>43012</v>
      </c>
      <c r="D36" s="14">
        <v>200000</v>
      </c>
      <c r="E36" s="14">
        <v>60800</v>
      </c>
      <c r="F36" s="43">
        <v>37880</v>
      </c>
      <c r="G36" s="14">
        <v>139200</v>
      </c>
      <c r="H36" s="44">
        <v>43020</v>
      </c>
    </row>
    <row r="37" spans="1:11" ht="15" x14ac:dyDescent="0.25">
      <c r="A37" s="13">
        <f t="shared" ref="A37:A68" si="1">A36+1</f>
        <v>34</v>
      </c>
      <c r="B37" s="13" t="s">
        <v>82</v>
      </c>
      <c r="C37" s="44">
        <v>41341</v>
      </c>
      <c r="D37" s="14">
        <v>200000</v>
      </c>
      <c r="E37" s="14">
        <v>200000</v>
      </c>
      <c r="F37" s="13">
        <v>110890</v>
      </c>
      <c r="G37" s="13">
        <v>0</v>
      </c>
      <c r="H37" s="43" t="s">
        <v>85</v>
      </c>
      <c r="K37" s="2"/>
    </row>
    <row r="38" spans="1:11" ht="15" x14ac:dyDescent="0.25">
      <c r="A38" s="13">
        <f t="shared" si="1"/>
        <v>35</v>
      </c>
      <c r="B38" s="40" t="s">
        <v>95</v>
      </c>
      <c r="C38" s="47" t="s">
        <v>96</v>
      </c>
      <c r="D38" s="42">
        <v>200000</v>
      </c>
      <c r="E38" s="42">
        <v>0</v>
      </c>
      <c r="F38" s="40">
        <v>118000</v>
      </c>
      <c r="G38" s="42">
        <v>200000</v>
      </c>
      <c r="H38" s="41">
        <v>43016</v>
      </c>
    </row>
    <row r="39" spans="1:11" ht="15" x14ac:dyDescent="0.25">
      <c r="A39" s="13">
        <f t="shared" si="1"/>
        <v>36</v>
      </c>
      <c r="B39" s="13" t="s">
        <v>92</v>
      </c>
      <c r="C39" s="43" t="s">
        <v>93</v>
      </c>
      <c r="D39" s="14">
        <v>100000</v>
      </c>
      <c r="E39" s="14">
        <v>100000</v>
      </c>
      <c r="F39" s="13">
        <v>95800</v>
      </c>
      <c r="G39" s="13">
        <v>0</v>
      </c>
      <c r="H39" s="44">
        <v>42652</v>
      </c>
    </row>
    <row r="40" spans="1:11" ht="15" x14ac:dyDescent="0.25">
      <c r="A40" s="13">
        <f t="shared" si="1"/>
        <v>37</v>
      </c>
      <c r="B40" s="13" t="s">
        <v>71</v>
      </c>
      <c r="C40" s="44">
        <v>41280</v>
      </c>
      <c r="D40" s="14">
        <v>500000</v>
      </c>
      <c r="E40" s="14">
        <v>500000</v>
      </c>
      <c r="F40" s="13">
        <v>39265</v>
      </c>
      <c r="G40" s="13">
        <v>0</v>
      </c>
      <c r="H40" s="44">
        <v>41588</v>
      </c>
    </row>
    <row r="41" spans="1:11" ht="15" x14ac:dyDescent="0.25">
      <c r="A41" s="13">
        <f t="shared" si="1"/>
        <v>38</v>
      </c>
      <c r="B41" s="13" t="s">
        <v>71</v>
      </c>
      <c r="C41" s="43" t="s">
        <v>91</v>
      </c>
      <c r="D41" s="14">
        <v>400000</v>
      </c>
      <c r="E41" s="14">
        <v>306015</v>
      </c>
      <c r="F41" s="13">
        <v>238985</v>
      </c>
      <c r="G41" s="13">
        <v>93985</v>
      </c>
      <c r="H41" s="44">
        <v>43009</v>
      </c>
    </row>
    <row r="42" spans="1:11" ht="15" x14ac:dyDescent="0.25">
      <c r="A42" s="13">
        <f t="shared" si="1"/>
        <v>39</v>
      </c>
      <c r="B42" s="13" t="s">
        <v>108</v>
      </c>
      <c r="C42" s="44">
        <v>41914</v>
      </c>
      <c r="D42" s="14">
        <v>105250</v>
      </c>
      <c r="E42" s="14">
        <v>105250</v>
      </c>
      <c r="F42" s="13">
        <v>48740</v>
      </c>
      <c r="G42" s="13">
        <v>0</v>
      </c>
      <c r="H42" s="44">
        <v>42345</v>
      </c>
    </row>
    <row r="43" spans="1:11" ht="15" x14ac:dyDescent="0.25">
      <c r="A43" s="13">
        <f t="shared" si="1"/>
        <v>40</v>
      </c>
      <c r="B43" s="13" t="s">
        <v>108</v>
      </c>
      <c r="C43" s="43" t="s">
        <v>120</v>
      </c>
      <c r="D43" s="14">
        <v>200000</v>
      </c>
      <c r="E43" s="14">
        <v>0</v>
      </c>
      <c r="F43" s="43">
        <v>92000</v>
      </c>
      <c r="G43" s="14">
        <v>200000</v>
      </c>
      <c r="H43" s="44">
        <v>43015</v>
      </c>
    </row>
    <row r="44" spans="1:11" ht="15" x14ac:dyDescent="0.25">
      <c r="A44" s="13">
        <f t="shared" si="1"/>
        <v>41</v>
      </c>
      <c r="B44" s="13" t="s">
        <v>57</v>
      </c>
      <c r="C44" s="43" t="s">
        <v>58</v>
      </c>
      <c r="D44" s="14">
        <v>100000</v>
      </c>
      <c r="E44" s="14">
        <v>100000</v>
      </c>
      <c r="F44" s="13">
        <v>7200</v>
      </c>
      <c r="G44" s="13">
        <v>0</v>
      </c>
      <c r="H44" s="43" t="s">
        <v>59</v>
      </c>
    </row>
    <row r="45" spans="1:11" ht="15" x14ac:dyDescent="0.25">
      <c r="A45" s="13">
        <f t="shared" si="1"/>
        <v>42</v>
      </c>
      <c r="B45" s="13" t="s">
        <v>57</v>
      </c>
      <c r="C45" s="43" t="s">
        <v>86</v>
      </c>
      <c r="D45" s="14">
        <v>100000</v>
      </c>
      <c r="E45" s="14">
        <v>100000</v>
      </c>
      <c r="F45" s="13">
        <v>7250</v>
      </c>
      <c r="G45" s="13">
        <v>0</v>
      </c>
      <c r="H45" s="43" t="s">
        <v>87</v>
      </c>
    </row>
    <row r="46" spans="1:11" ht="15" x14ac:dyDescent="0.25">
      <c r="A46" s="13">
        <f t="shared" si="1"/>
        <v>43</v>
      </c>
      <c r="B46" s="13" t="s">
        <v>57</v>
      </c>
      <c r="C46" s="44">
        <v>41791</v>
      </c>
      <c r="D46" s="14">
        <v>200000</v>
      </c>
      <c r="E46" s="14">
        <v>200000</v>
      </c>
      <c r="F46" s="13">
        <v>21000</v>
      </c>
      <c r="G46" s="13">
        <v>0</v>
      </c>
      <c r="H46" s="44">
        <v>41797</v>
      </c>
      <c r="K46" s="2"/>
    </row>
    <row r="47" spans="1:11" ht="15" x14ac:dyDescent="0.25">
      <c r="A47" s="13">
        <f t="shared" si="1"/>
        <v>44</v>
      </c>
      <c r="B47" s="13" t="s">
        <v>57</v>
      </c>
      <c r="C47" s="46">
        <v>41801</v>
      </c>
      <c r="D47" s="45">
        <v>200000</v>
      </c>
      <c r="E47" s="45">
        <v>200000</v>
      </c>
      <c r="F47" s="43">
        <v>15000</v>
      </c>
      <c r="G47" s="43">
        <v>0</v>
      </c>
      <c r="H47" s="46">
        <v>42280</v>
      </c>
    </row>
    <row r="48" spans="1:11" ht="15" x14ac:dyDescent="0.25">
      <c r="A48" s="13">
        <f t="shared" si="1"/>
        <v>45</v>
      </c>
      <c r="B48" s="13" t="s">
        <v>57</v>
      </c>
      <c r="C48" s="44">
        <v>42653</v>
      </c>
      <c r="D48" s="14">
        <v>200000</v>
      </c>
      <c r="E48" s="14">
        <v>200000</v>
      </c>
      <c r="F48" s="43">
        <v>26760</v>
      </c>
      <c r="G48" s="14">
        <v>0</v>
      </c>
      <c r="H48" s="44">
        <v>43014</v>
      </c>
    </row>
    <row r="49" spans="1:11" ht="15" x14ac:dyDescent="0.25">
      <c r="A49" s="13">
        <f t="shared" si="1"/>
        <v>46</v>
      </c>
      <c r="B49" s="13" t="s">
        <v>57</v>
      </c>
      <c r="C49" s="43" t="s">
        <v>150</v>
      </c>
      <c r="D49" s="14">
        <v>200000</v>
      </c>
      <c r="E49" s="14">
        <v>25000</v>
      </c>
      <c r="F49" s="14">
        <v>4500</v>
      </c>
      <c r="G49" s="14">
        <v>175000</v>
      </c>
      <c r="H49" s="44">
        <v>43020</v>
      </c>
    </row>
    <row r="50" spans="1:11" ht="15" x14ac:dyDescent="0.25">
      <c r="A50" s="13">
        <f t="shared" si="1"/>
        <v>47</v>
      </c>
      <c r="B50" s="13" t="s">
        <v>66</v>
      </c>
      <c r="C50" s="43" t="s">
        <v>67</v>
      </c>
      <c r="D50" s="14">
        <v>200000</v>
      </c>
      <c r="E50" s="14">
        <v>200000</v>
      </c>
      <c r="F50" s="13">
        <v>15000</v>
      </c>
      <c r="G50" s="13">
        <v>0</v>
      </c>
      <c r="H50" s="43" t="s">
        <v>68</v>
      </c>
    </row>
    <row r="51" spans="1:11" ht="15" x14ac:dyDescent="0.25">
      <c r="A51" s="13">
        <f t="shared" si="1"/>
        <v>48</v>
      </c>
      <c r="B51" s="13" t="s">
        <v>66</v>
      </c>
      <c r="C51" s="43" t="s">
        <v>90</v>
      </c>
      <c r="D51" s="14">
        <v>200000</v>
      </c>
      <c r="E51" s="14">
        <v>200000</v>
      </c>
      <c r="F51" s="13">
        <v>18500</v>
      </c>
      <c r="G51" s="13">
        <v>0</v>
      </c>
      <c r="H51" s="44">
        <v>41700</v>
      </c>
      <c r="J51" s="3"/>
      <c r="K51" s="2"/>
    </row>
    <row r="52" spans="1:11" ht="15" x14ac:dyDescent="0.25">
      <c r="A52" s="13">
        <f t="shared" si="1"/>
        <v>49</v>
      </c>
      <c r="B52" s="13" t="s">
        <v>66</v>
      </c>
      <c r="C52" s="44">
        <v>41822</v>
      </c>
      <c r="D52" s="14">
        <v>200000</v>
      </c>
      <c r="E52" s="14">
        <v>200000</v>
      </c>
      <c r="F52" s="13">
        <v>20830</v>
      </c>
      <c r="G52" s="13">
        <v>0</v>
      </c>
      <c r="H52" s="43" t="s">
        <v>101</v>
      </c>
    </row>
    <row r="53" spans="1:11" ht="15" x14ac:dyDescent="0.25">
      <c r="A53" s="13">
        <f t="shared" si="1"/>
        <v>50</v>
      </c>
      <c r="B53" s="13" t="s">
        <v>66</v>
      </c>
      <c r="C53" s="43" t="s">
        <v>107</v>
      </c>
      <c r="D53" s="14">
        <v>200000</v>
      </c>
      <c r="E53" s="14">
        <v>200000</v>
      </c>
      <c r="F53" s="13">
        <v>93925</v>
      </c>
      <c r="G53" s="13">
        <v>0</v>
      </c>
      <c r="H53" s="44">
        <v>42650</v>
      </c>
      <c r="J53" s="3"/>
    </row>
    <row r="54" spans="1:11" ht="15" x14ac:dyDescent="0.25">
      <c r="A54" s="13">
        <f t="shared" si="1"/>
        <v>51</v>
      </c>
      <c r="B54" s="13" t="s">
        <v>66</v>
      </c>
      <c r="C54" s="43" t="s">
        <v>107</v>
      </c>
      <c r="D54" s="14">
        <v>200000</v>
      </c>
      <c r="E54" s="14">
        <v>91340</v>
      </c>
      <c r="F54" s="14">
        <v>156925</v>
      </c>
      <c r="G54" s="14">
        <v>108660</v>
      </c>
      <c r="H54" s="44">
        <v>43016</v>
      </c>
      <c r="J54" s="3"/>
    </row>
    <row r="55" spans="1:11" ht="15" x14ac:dyDescent="0.25">
      <c r="A55" s="13">
        <f t="shared" si="1"/>
        <v>52</v>
      </c>
      <c r="B55" s="13" t="s">
        <v>119</v>
      </c>
      <c r="C55" s="44">
        <v>42099</v>
      </c>
      <c r="D55" s="14">
        <v>50000</v>
      </c>
      <c r="E55" s="14">
        <v>50000</v>
      </c>
      <c r="F55" s="43">
        <v>1800</v>
      </c>
      <c r="G55" s="43">
        <v>0</v>
      </c>
      <c r="H55" s="44">
        <v>42283</v>
      </c>
      <c r="J55" s="3"/>
      <c r="K55" s="2"/>
    </row>
    <row r="56" spans="1:11" ht="15" x14ac:dyDescent="0.25">
      <c r="A56" s="13">
        <f t="shared" si="1"/>
        <v>53</v>
      </c>
      <c r="B56" s="13" t="s">
        <v>119</v>
      </c>
      <c r="C56" s="44">
        <v>42345</v>
      </c>
      <c r="D56" s="14">
        <v>200000</v>
      </c>
      <c r="E56" s="14">
        <v>200000</v>
      </c>
      <c r="F56" s="43">
        <v>112980</v>
      </c>
      <c r="G56" s="14">
        <v>0</v>
      </c>
      <c r="H56" s="44">
        <v>43016</v>
      </c>
      <c r="J56" s="3"/>
    </row>
    <row r="57" spans="1:11" ht="15" x14ac:dyDescent="0.25">
      <c r="A57" s="13">
        <f t="shared" si="1"/>
        <v>54</v>
      </c>
      <c r="B57" s="13" t="s">
        <v>119</v>
      </c>
      <c r="C57" s="43" t="s">
        <v>147</v>
      </c>
      <c r="D57" s="14">
        <v>200000</v>
      </c>
      <c r="E57" s="14">
        <v>0</v>
      </c>
      <c r="F57" s="14">
        <v>17000</v>
      </c>
      <c r="G57" s="14">
        <v>200000</v>
      </c>
      <c r="H57" s="44">
        <v>43020</v>
      </c>
      <c r="J57" s="3"/>
    </row>
    <row r="58" spans="1:11" ht="15" x14ac:dyDescent="0.25">
      <c r="A58" s="13">
        <f t="shared" si="1"/>
        <v>55</v>
      </c>
      <c r="B58" s="40" t="s">
        <v>149</v>
      </c>
      <c r="C58" s="47" t="s">
        <v>69</v>
      </c>
      <c r="D58" s="42">
        <v>200000</v>
      </c>
      <c r="E58" s="42">
        <v>42920</v>
      </c>
      <c r="F58" s="40">
        <v>133080</v>
      </c>
      <c r="G58" s="42">
        <v>158000</v>
      </c>
      <c r="H58" s="41">
        <v>43018</v>
      </c>
      <c r="J58" s="3"/>
    </row>
    <row r="59" spans="1:11" ht="15" x14ac:dyDescent="0.25">
      <c r="A59" s="13">
        <f t="shared" si="1"/>
        <v>56</v>
      </c>
      <c r="B59" s="13" t="s">
        <v>47</v>
      </c>
      <c r="C59" s="43" t="s">
        <v>48</v>
      </c>
      <c r="D59" s="14">
        <v>100000</v>
      </c>
      <c r="E59" s="14">
        <v>100000</v>
      </c>
      <c r="F59" s="13">
        <v>13425</v>
      </c>
      <c r="G59" s="13">
        <v>0</v>
      </c>
      <c r="H59" s="44">
        <v>41615</v>
      </c>
      <c r="J59" s="3"/>
    </row>
    <row r="60" spans="1:11" ht="15" x14ac:dyDescent="0.25">
      <c r="A60" s="13">
        <f t="shared" si="1"/>
        <v>57</v>
      </c>
      <c r="B60" s="40" t="s">
        <v>47</v>
      </c>
      <c r="C60" s="47" t="s">
        <v>88</v>
      </c>
      <c r="D60" s="42">
        <v>200000</v>
      </c>
      <c r="E60" s="42">
        <v>40000</v>
      </c>
      <c r="F60" s="42">
        <v>130000</v>
      </c>
      <c r="G60" s="42">
        <v>160000</v>
      </c>
      <c r="H60" s="41">
        <v>43020</v>
      </c>
      <c r="J60" s="3"/>
    </row>
    <row r="61" spans="1:11" ht="15" x14ac:dyDescent="0.25">
      <c r="A61" s="13">
        <f t="shared" si="1"/>
        <v>58</v>
      </c>
      <c r="B61" s="13" t="s">
        <v>79</v>
      </c>
      <c r="C61" s="43" t="s">
        <v>80</v>
      </c>
      <c r="D61" s="14">
        <v>300000</v>
      </c>
      <c r="E61" s="14">
        <v>300000</v>
      </c>
      <c r="F61" s="13">
        <v>27790</v>
      </c>
      <c r="G61" s="13">
        <v>0</v>
      </c>
      <c r="H61" s="44">
        <v>41529</v>
      </c>
      <c r="J61" s="3"/>
    </row>
    <row r="62" spans="1:11" ht="15" x14ac:dyDescent="0.25">
      <c r="A62" s="13">
        <f t="shared" si="1"/>
        <v>59</v>
      </c>
      <c r="B62" s="13" t="s">
        <v>79</v>
      </c>
      <c r="C62" s="43" t="s">
        <v>97</v>
      </c>
      <c r="D62" s="14">
        <v>200000</v>
      </c>
      <c r="E62" s="14">
        <v>200000</v>
      </c>
      <c r="F62" s="14">
        <v>108460</v>
      </c>
      <c r="G62" s="13">
        <v>0</v>
      </c>
      <c r="H62" s="44">
        <v>75880</v>
      </c>
      <c r="J62" s="3"/>
    </row>
    <row r="63" spans="1:11" ht="15" x14ac:dyDescent="0.25">
      <c r="A63" s="13">
        <f t="shared" si="1"/>
        <v>60</v>
      </c>
      <c r="B63" s="40" t="s">
        <v>130</v>
      </c>
      <c r="C63" s="41">
        <v>42289</v>
      </c>
      <c r="D63" s="42">
        <v>100000</v>
      </c>
      <c r="E63" s="42">
        <v>0</v>
      </c>
      <c r="F63" s="42">
        <v>17000</v>
      </c>
      <c r="G63" s="42">
        <v>100000</v>
      </c>
      <c r="H63" s="42"/>
      <c r="J63" s="3"/>
    </row>
    <row r="64" spans="1:11" ht="15" x14ac:dyDescent="0.25">
      <c r="A64" s="13">
        <f t="shared" si="1"/>
        <v>61</v>
      </c>
      <c r="B64" s="13" t="s">
        <v>45</v>
      </c>
      <c r="C64" s="43" t="s">
        <v>46</v>
      </c>
      <c r="D64" s="14">
        <v>100000</v>
      </c>
      <c r="E64" s="14">
        <v>100000</v>
      </c>
      <c r="F64" s="13">
        <v>21110</v>
      </c>
      <c r="G64" s="13">
        <v>0</v>
      </c>
      <c r="H64" s="44">
        <v>41436</v>
      </c>
      <c r="J64" s="3"/>
    </row>
    <row r="65" spans="1:10" ht="15" x14ac:dyDescent="0.25">
      <c r="A65" s="13">
        <f t="shared" si="1"/>
        <v>62</v>
      </c>
      <c r="B65" s="13" t="s">
        <v>45</v>
      </c>
      <c r="C65" s="44">
        <v>41589</v>
      </c>
      <c r="D65" s="14">
        <v>150000</v>
      </c>
      <c r="E65" s="14">
        <v>150000</v>
      </c>
      <c r="F65" s="13">
        <v>126000</v>
      </c>
      <c r="G65" s="13">
        <v>0</v>
      </c>
      <c r="H65" s="44">
        <v>42678</v>
      </c>
      <c r="J65" s="3"/>
    </row>
    <row r="66" spans="1:10" ht="15" x14ac:dyDescent="0.25">
      <c r="A66" s="13">
        <f t="shared" si="1"/>
        <v>63</v>
      </c>
      <c r="B66" s="13" t="s">
        <v>146</v>
      </c>
      <c r="C66" s="44">
        <v>42833</v>
      </c>
      <c r="D66" s="14">
        <v>100000</v>
      </c>
      <c r="E66" s="14">
        <v>100000</v>
      </c>
      <c r="F66" s="14">
        <v>6330</v>
      </c>
      <c r="G66" s="14">
        <v>0</v>
      </c>
      <c r="H66" s="44">
        <v>43019</v>
      </c>
    </row>
    <row r="67" spans="1:10" ht="15" x14ac:dyDescent="0.25">
      <c r="A67" s="13">
        <f t="shared" si="1"/>
        <v>64</v>
      </c>
      <c r="B67" s="13" t="s">
        <v>83</v>
      </c>
      <c r="C67" s="43" t="s">
        <v>84</v>
      </c>
      <c r="D67" s="14">
        <v>100000</v>
      </c>
      <c r="E67" s="14">
        <v>100000</v>
      </c>
      <c r="F67" s="13">
        <v>81400</v>
      </c>
      <c r="G67" s="13">
        <v>0</v>
      </c>
      <c r="H67" s="44">
        <v>43014</v>
      </c>
    </row>
    <row r="68" spans="1:10" ht="15" x14ac:dyDescent="0.25">
      <c r="A68" s="13">
        <f t="shared" si="1"/>
        <v>65</v>
      </c>
      <c r="B68" s="13" t="s">
        <v>83</v>
      </c>
      <c r="C68" s="44">
        <v>42990</v>
      </c>
      <c r="D68" s="14">
        <v>100000</v>
      </c>
      <c r="E68" s="14" t="s">
        <v>151</v>
      </c>
      <c r="F68" s="14" t="s">
        <v>151</v>
      </c>
      <c r="G68" s="14">
        <v>100000</v>
      </c>
      <c r="H68" s="13"/>
      <c r="J68" s="3"/>
    </row>
    <row r="69" spans="1:10" ht="15" x14ac:dyDescent="0.25">
      <c r="A69" s="13">
        <f t="shared" ref="A69:A95" si="2">A68+1</f>
        <v>66</v>
      </c>
      <c r="B69" s="13" t="s">
        <v>49</v>
      </c>
      <c r="C69" s="43" t="s">
        <v>50</v>
      </c>
      <c r="D69" s="14">
        <v>80000</v>
      </c>
      <c r="E69" s="14">
        <v>80000</v>
      </c>
      <c r="F69" s="13">
        <v>3270</v>
      </c>
      <c r="G69" s="13">
        <v>0</v>
      </c>
      <c r="H69" s="43" t="s">
        <v>51</v>
      </c>
      <c r="J69" s="3"/>
    </row>
    <row r="70" spans="1:10" ht="15" x14ac:dyDescent="0.25">
      <c r="A70" s="13">
        <f t="shared" si="2"/>
        <v>67</v>
      </c>
      <c r="B70" s="13" t="s">
        <v>49</v>
      </c>
      <c r="C70" s="43" t="s">
        <v>59</v>
      </c>
      <c r="D70" s="14">
        <v>100000</v>
      </c>
      <c r="E70" s="14">
        <v>100000</v>
      </c>
      <c r="F70" s="13">
        <v>6375</v>
      </c>
      <c r="G70" s="13">
        <v>0</v>
      </c>
      <c r="H70" s="44">
        <v>41620</v>
      </c>
      <c r="J70" s="3"/>
    </row>
    <row r="71" spans="1:10" ht="15" x14ac:dyDescent="0.25">
      <c r="A71" s="13">
        <f t="shared" si="2"/>
        <v>68</v>
      </c>
      <c r="B71" s="13" t="s">
        <v>49</v>
      </c>
      <c r="C71" s="43" t="s">
        <v>100</v>
      </c>
      <c r="D71" s="14">
        <v>100000</v>
      </c>
      <c r="E71" s="14">
        <v>100000</v>
      </c>
      <c r="F71" s="13">
        <v>27765</v>
      </c>
      <c r="G71" s="13">
        <v>0</v>
      </c>
      <c r="H71" s="44">
        <v>42282</v>
      </c>
      <c r="J71" s="3"/>
    </row>
    <row r="72" spans="1:10" ht="15" x14ac:dyDescent="0.25">
      <c r="A72" s="13">
        <f t="shared" si="2"/>
        <v>69</v>
      </c>
      <c r="B72" s="13" t="s">
        <v>49</v>
      </c>
      <c r="C72" s="43" t="s">
        <v>126</v>
      </c>
      <c r="D72" s="14">
        <v>100000</v>
      </c>
      <c r="E72" s="14">
        <v>100000</v>
      </c>
      <c r="F72" s="43">
        <v>10630</v>
      </c>
      <c r="G72" s="13">
        <v>0</v>
      </c>
      <c r="H72" s="43" t="s">
        <v>127</v>
      </c>
    </row>
    <row r="73" spans="1:10" ht="15" x14ac:dyDescent="0.25">
      <c r="A73" s="13">
        <f t="shared" si="2"/>
        <v>70</v>
      </c>
      <c r="B73" s="13" t="s">
        <v>49</v>
      </c>
      <c r="C73" s="44">
        <v>42645</v>
      </c>
      <c r="D73" s="14">
        <v>100000</v>
      </c>
      <c r="E73" s="14">
        <v>100000</v>
      </c>
      <c r="F73" s="43">
        <v>15815</v>
      </c>
      <c r="G73" s="13">
        <v>0</v>
      </c>
      <c r="H73" s="43" t="s">
        <v>133</v>
      </c>
      <c r="J73" s="2"/>
    </row>
    <row r="74" spans="1:10" ht="15" x14ac:dyDescent="0.25">
      <c r="A74" s="13">
        <f t="shared" si="2"/>
        <v>71</v>
      </c>
      <c r="B74" s="13" t="s">
        <v>49</v>
      </c>
      <c r="C74" s="43" t="s">
        <v>133</v>
      </c>
      <c r="D74" s="14">
        <v>380000</v>
      </c>
      <c r="E74" s="14">
        <v>250000</v>
      </c>
      <c r="F74" s="14">
        <v>84785</v>
      </c>
      <c r="G74" s="13"/>
      <c r="H74" s="43" t="s">
        <v>144</v>
      </c>
      <c r="J74" s="3"/>
    </row>
    <row r="75" spans="1:10" ht="15" x14ac:dyDescent="0.25">
      <c r="A75" s="13">
        <f t="shared" si="2"/>
        <v>72</v>
      </c>
      <c r="B75" s="13" t="s">
        <v>49</v>
      </c>
      <c r="C75" s="43" t="s">
        <v>144</v>
      </c>
      <c r="D75" s="14">
        <v>360000</v>
      </c>
      <c r="E75" s="13"/>
      <c r="F75" s="14"/>
      <c r="G75" s="14">
        <v>490000</v>
      </c>
      <c r="H75" s="43" t="s">
        <v>144</v>
      </c>
      <c r="J75" s="3"/>
    </row>
    <row r="76" spans="1:10" ht="15" x14ac:dyDescent="0.25">
      <c r="A76" s="13">
        <f t="shared" si="2"/>
        <v>73</v>
      </c>
      <c r="B76" s="13" t="s">
        <v>72</v>
      </c>
      <c r="C76" s="43" t="s">
        <v>73</v>
      </c>
      <c r="D76" s="14">
        <v>200000</v>
      </c>
      <c r="E76" s="14">
        <v>200000</v>
      </c>
      <c r="F76" s="13">
        <v>165000</v>
      </c>
      <c r="G76" s="13">
        <v>0</v>
      </c>
      <c r="H76" s="43" t="s">
        <v>74</v>
      </c>
      <c r="J76" s="3"/>
    </row>
    <row r="77" spans="1:10" ht="15" x14ac:dyDescent="0.25">
      <c r="A77" s="13">
        <f t="shared" si="2"/>
        <v>74</v>
      </c>
      <c r="B77" s="40" t="s">
        <v>72</v>
      </c>
      <c r="C77" s="47" t="s">
        <v>118</v>
      </c>
      <c r="D77" s="42">
        <v>200000</v>
      </c>
      <c r="E77" s="48">
        <v>0</v>
      </c>
      <c r="F77" s="42">
        <v>60000</v>
      </c>
      <c r="G77" s="42">
        <v>200000</v>
      </c>
      <c r="H77" s="41">
        <v>42653</v>
      </c>
      <c r="J77" s="3"/>
    </row>
    <row r="78" spans="1:10" ht="15" x14ac:dyDescent="0.25">
      <c r="A78" s="13">
        <f t="shared" si="2"/>
        <v>75</v>
      </c>
      <c r="B78" s="13" t="s">
        <v>136</v>
      </c>
      <c r="C78" s="44">
        <v>42493</v>
      </c>
      <c r="D78" s="14">
        <v>400000</v>
      </c>
      <c r="E78" s="14">
        <v>58000</v>
      </c>
      <c r="F78" s="14">
        <v>112000</v>
      </c>
      <c r="G78" s="14">
        <v>342000</v>
      </c>
      <c r="H78" s="44">
        <v>43015</v>
      </c>
      <c r="J78" s="3"/>
    </row>
    <row r="79" spans="1:10" ht="15" x14ac:dyDescent="0.25">
      <c r="A79" s="13">
        <f t="shared" si="2"/>
        <v>76</v>
      </c>
      <c r="B79" s="13" t="s">
        <v>121</v>
      </c>
      <c r="C79" s="43" t="s">
        <v>120</v>
      </c>
      <c r="D79" s="14">
        <v>100000</v>
      </c>
      <c r="E79" s="14">
        <v>100000</v>
      </c>
      <c r="F79" s="43">
        <v>33000</v>
      </c>
      <c r="G79" s="13">
        <v>0</v>
      </c>
      <c r="H79" s="44">
        <v>43009</v>
      </c>
      <c r="J79" s="3"/>
    </row>
    <row r="80" spans="1:10" ht="15" x14ac:dyDescent="0.25">
      <c r="A80" s="13">
        <f t="shared" si="2"/>
        <v>77</v>
      </c>
      <c r="B80" s="13" t="s">
        <v>60</v>
      </c>
      <c r="C80" s="46">
        <v>41279</v>
      </c>
      <c r="D80" s="14">
        <v>100000</v>
      </c>
      <c r="E80" s="14">
        <v>100000</v>
      </c>
      <c r="F80" s="13">
        <v>8250</v>
      </c>
      <c r="G80" s="13">
        <v>0</v>
      </c>
      <c r="H80" s="44">
        <v>41555</v>
      </c>
      <c r="J80" s="3"/>
    </row>
    <row r="81" spans="1:10" ht="15" x14ac:dyDescent="0.25">
      <c r="A81" s="13">
        <f t="shared" si="2"/>
        <v>78</v>
      </c>
      <c r="B81" s="13" t="s">
        <v>60</v>
      </c>
      <c r="C81" s="44">
        <v>41617</v>
      </c>
      <c r="D81" s="14">
        <v>100000</v>
      </c>
      <c r="E81" s="14">
        <v>100000</v>
      </c>
      <c r="F81" s="13">
        <v>7525</v>
      </c>
      <c r="G81" s="13">
        <v>0</v>
      </c>
      <c r="H81" s="44">
        <v>41913</v>
      </c>
      <c r="J81" s="3"/>
    </row>
    <row r="82" spans="1:10" ht="15" x14ac:dyDescent="0.25">
      <c r="A82" s="13">
        <f t="shared" si="2"/>
        <v>79</v>
      </c>
      <c r="B82" s="13" t="s">
        <v>60</v>
      </c>
      <c r="C82" s="44">
        <v>41916</v>
      </c>
      <c r="D82" s="14">
        <v>100000</v>
      </c>
      <c r="E82" s="14">
        <v>100000</v>
      </c>
      <c r="F82" s="13">
        <v>7500</v>
      </c>
      <c r="G82" s="13">
        <v>0</v>
      </c>
      <c r="H82" s="44">
        <v>41919</v>
      </c>
      <c r="J82" s="3"/>
    </row>
    <row r="83" spans="1:10" ht="15" x14ac:dyDescent="0.25">
      <c r="A83" s="13">
        <f t="shared" si="2"/>
        <v>80</v>
      </c>
      <c r="B83" s="13" t="s">
        <v>60</v>
      </c>
      <c r="C83" s="44">
        <v>42707</v>
      </c>
      <c r="D83" s="14">
        <v>100000</v>
      </c>
      <c r="E83" s="14">
        <v>100000</v>
      </c>
      <c r="F83" s="43">
        <v>7220</v>
      </c>
      <c r="G83" s="13">
        <v>0</v>
      </c>
      <c r="H83" s="44">
        <v>42650</v>
      </c>
      <c r="J83" s="3"/>
    </row>
    <row r="84" spans="1:10" ht="15" x14ac:dyDescent="0.25">
      <c r="A84" s="13">
        <f t="shared" si="2"/>
        <v>81</v>
      </c>
      <c r="B84" s="13" t="s">
        <v>60</v>
      </c>
      <c r="C84" s="43" t="s">
        <v>142</v>
      </c>
      <c r="D84" s="14">
        <v>100000</v>
      </c>
      <c r="E84" s="14">
        <v>100000</v>
      </c>
      <c r="F84" s="43">
        <v>10230</v>
      </c>
      <c r="G84" s="14">
        <v>0</v>
      </c>
      <c r="H84" s="43" t="s">
        <v>143</v>
      </c>
      <c r="J84" s="3"/>
    </row>
    <row r="85" spans="1:10" ht="15" x14ac:dyDescent="0.25">
      <c r="A85" s="13">
        <f t="shared" si="2"/>
        <v>82</v>
      </c>
      <c r="B85" s="13" t="s">
        <v>60</v>
      </c>
      <c r="C85" s="44">
        <v>43010</v>
      </c>
      <c r="D85" s="14">
        <v>200000</v>
      </c>
      <c r="E85" s="14">
        <v>200000</v>
      </c>
      <c r="F85" s="43">
        <v>33450</v>
      </c>
      <c r="G85" s="14">
        <v>0</v>
      </c>
      <c r="H85" s="44">
        <v>43020</v>
      </c>
    </row>
    <row r="86" spans="1:10" ht="15" x14ac:dyDescent="0.25">
      <c r="A86" s="13">
        <f t="shared" si="2"/>
        <v>83</v>
      </c>
      <c r="B86" s="13" t="s">
        <v>111</v>
      </c>
      <c r="C86" s="44">
        <v>41706</v>
      </c>
      <c r="D86" s="14">
        <v>200000</v>
      </c>
      <c r="E86" s="14">
        <v>200000</v>
      </c>
      <c r="F86" s="13">
        <v>40615</v>
      </c>
      <c r="G86" s="13">
        <v>0</v>
      </c>
      <c r="H86" s="44">
        <v>42285</v>
      </c>
    </row>
    <row r="87" spans="1:10" ht="15" x14ac:dyDescent="0.25">
      <c r="A87" s="13">
        <f t="shared" si="2"/>
        <v>84</v>
      </c>
      <c r="B87" s="13" t="s">
        <v>111</v>
      </c>
      <c r="C87" s="44">
        <v>42016</v>
      </c>
      <c r="D87" s="14">
        <v>200000</v>
      </c>
      <c r="E87" s="14">
        <v>200000</v>
      </c>
      <c r="F87" s="43">
        <v>116545</v>
      </c>
      <c r="G87" s="13">
        <v>0</v>
      </c>
      <c r="H87" s="44">
        <v>43018</v>
      </c>
    </row>
    <row r="88" spans="1:10" ht="15" x14ac:dyDescent="0.25">
      <c r="A88" s="13">
        <f t="shared" si="2"/>
        <v>85</v>
      </c>
      <c r="B88" s="49" t="s">
        <v>134</v>
      </c>
      <c r="C88" s="50">
        <v>42285</v>
      </c>
      <c r="D88" s="51">
        <v>172000</v>
      </c>
      <c r="E88" s="51">
        <v>133035</v>
      </c>
      <c r="F88" s="51">
        <v>40000</v>
      </c>
      <c r="G88" s="49">
        <v>38965</v>
      </c>
      <c r="H88" s="49" t="s">
        <v>135</v>
      </c>
    </row>
    <row r="89" spans="1:10" ht="15" x14ac:dyDescent="0.25">
      <c r="A89" s="13">
        <f t="shared" si="2"/>
        <v>86</v>
      </c>
      <c r="B89" s="13" t="s">
        <v>137</v>
      </c>
      <c r="C89" s="43" t="s">
        <v>138</v>
      </c>
      <c r="D89" s="14">
        <v>400000</v>
      </c>
      <c r="E89" s="14">
        <v>124905</v>
      </c>
      <c r="F89" s="43">
        <v>105095</v>
      </c>
      <c r="G89" s="14">
        <f>D89-E89</f>
        <v>275095</v>
      </c>
      <c r="H89" s="44">
        <v>42655</v>
      </c>
      <c r="I89" s="4"/>
    </row>
    <row r="90" spans="1:10" ht="15" x14ac:dyDescent="0.25">
      <c r="A90" s="13">
        <f t="shared" si="2"/>
        <v>87</v>
      </c>
      <c r="B90" s="13" t="s">
        <v>102</v>
      </c>
      <c r="C90" s="43" t="s">
        <v>103</v>
      </c>
      <c r="D90" s="14">
        <v>297535</v>
      </c>
      <c r="E90" s="14">
        <v>297535</v>
      </c>
      <c r="F90" s="13">
        <v>28305</v>
      </c>
      <c r="G90" s="13">
        <v>0</v>
      </c>
      <c r="H90" s="43" t="s">
        <v>104</v>
      </c>
    </row>
    <row r="91" spans="1:10" ht="15" x14ac:dyDescent="0.25">
      <c r="A91" s="13">
        <f t="shared" si="2"/>
        <v>88</v>
      </c>
      <c r="B91" s="13" t="s">
        <v>52</v>
      </c>
      <c r="C91" s="43" t="s">
        <v>53</v>
      </c>
      <c r="D91" s="14">
        <v>300000</v>
      </c>
      <c r="E91" s="14">
        <v>300000</v>
      </c>
      <c r="F91" s="14">
        <v>137490</v>
      </c>
      <c r="G91" s="13">
        <v>0</v>
      </c>
      <c r="H91" s="44">
        <v>42037</v>
      </c>
    </row>
    <row r="92" spans="1:10" ht="15" x14ac:dyDescent="0.25">
      <c r="A92" s="13">
        <f t="shared" si="2"/>
        <v>89</v>
      </c>
      <c r="B92" s="13" t="s">
        <v>112</v>
      </c>
      <c r="C92" s="44">
        <v>41739</v>
      </c>
      <c r="D92" s="14">
        <v>1300000</v>
      </c>
      <c r="E92" s="14">
        <v>1300000</v>
      </c>
      <c r="F92" s="14">
        <v>687420</v>
      </c>
      <c r="G92" s="13">
        <v>0</v>
      </c>
      <c r="H92" s="44">
        <v>42989</v>
      </c>
    </row>
    <row r="93" spans="1:10" ht="15" x14ac:dyDescent="0.25">
      <c r="A93" s="13">
        <f t="shared" si="2"/>
        <v>90</v>
      </c>
      <c r="B93" s="13" t="s">
        <v>52</v>
      </c>
      <c r="C93" s="44">
        <v>42614</v>
      </c>
      <c r="D93" s="14">
        <v>350000</v>
      </c>
      <c r="E93" s="14">
        <v>350000</v>
      </c>
      <c r="F93" s="43">
        <v>142680</v>
      </c>
      <c r="G93" s="13">
        <v>0</v>
      </c>
      <c r="H93" s="43" t="s">
        <v>131</v>
      </c>
    </row>
    <row r="94" spans="1:10" ht="15" x14ac:dyDescent="0.25">
      <c r="A94" s="13">
        <f t="shared" si="2"/>
        <v>91</v>
      </c>
      <c r="B94" s="13" t="s">
        <v>52</v>
      </c>
      <c r="C94" s="43" t="s">
        <v>133</v>
      </c>
      <c r="D94" s="14">
        <v>700000</v>
      </c>
      <c r="E94" s="14">
        <v>534225</v>
      </c>
      <c r="F94" s="43">
        <v>183450</v>
      </c>
      <c r="G94" s="14">
        <v>165775</v>
      </c>
      <c r="H94" s="44">
        <v>42778</v>
      </c>
    </row>
    <row r="95" spans="1:10" ht="15" x14ac:dyDescent="0.25">
      <c r="A95" s="13">
        <f t="shared" si="2"/>
        <v>92</v>
      </c>
      <c r="B95" s="13" t="s">
        <v>52</v>
      </c>
      <c r="C95" s="45" t="s">
        <v>145</v>
      </c>
      <c r="D95" s="14">
        <v>1000000</v>
      </c>
      <c r="E95" s="14">
        <v>881935</v>
      </c>
      <c r="F95" s="14">
        <v>93570</v>
      </c>
      <c r="G95" s="14">
        <v>118065</v>
      </c>
      <c r="H95" s="44">
        <v>43020</v>
      </c>
    </row>
    <row r="96" spans="1:10" ht="15" x14ac:dyDescent="0.25">
      <c r="A96" s="13"/>
      <c r="B96" s="18" t="s">
        <v>16</v>
      </c>
      <c r="C96" s="26"/>
      <c r="D96" s="21">
        <f>SUM(D4:D95)</f>
        <v>19567865</v>
      </c>
      <c r="E96" s="21">
        <f>SUM(E4:E95)</f>
        <v>15022325</v>
      </c>
      <c r="F96" s="26">
        <f>SUM(F4:F95)</f>
        <v>5904762</v>
      </c>
      <c r="G96" s="26">
        <f>SUM(G4:G95)</f>
        <v>4546460</v>
      </c>
      <c r="H96" s="26"/>
    </row>
  </sheetData>
  <sortState ref="B4:H96">
    <sortCondition ref="B3"/>
  </sortState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zoomScaleNormal="100" workbookViewId="0">
      <selection activeCell="M7" sqref="M7"/>
    </sheetView>
  </sheetViews>
  <sheetFormatPr defaultColWidth="13.85546875" defaultRowHeight="15" x14ac:dyDescent="0.25"/>
  <cols>
    <col min="1" max="1" width="3.5703125" style="9" customWidth="1"/>
    <col min="2" max="2" width="25.85546875" style="9" customWidth="1"/>
    <col min="3" max="3" width="11.42578125" style="9" customWidth="1"/>
    <col min="4" max="4" width="13.85546875" style="9"/>
    <col min="5" max="5" width="9.5703125" style="9" customWidth="1"/>
    <col min="6" max="6" width="8.140625" style="9" customWidth="1"/>
    <col min="7" max="7" width="8.5703125" style="9" customWidth="1"/>
    <col min="8" max="8" width="9.42578125" style="9" customWidth="1"/>
    <col min="9" max="9" width="9.140625" style="9" customWidth="1"/>
    <col min="10" max="10" width="12.42578125" style="9" customWidth="1"/>
    <col min="11" max="16384" width="13.85546875" style="9"/>
  </cols>
  <sheetData>
    <row r="1" spans="1:18" x14ac:dyDescent="0.25">
      <c r="A1" s="52" t="s">
        <v>227</v>
      </c>
      <c r="B1" s="52"/>
      <c r="C1" s="52"/>
      <c r="D1" s="52"/>
      <c r="E1" s="52"/>
    </row>
    <row r="3" spans="1:18" x14ac:dyDescent="0.25">
      <c r="A3" s="13"/>
      <c r="B3" s="29" t="s">
        <v>154</v>
      </c>
      <c r="C3" s="26">
        <v>2010</v>
      </c>
      <c r="D3" s="26">
        <v>2012</v>
      </c>
      <c r="E3" s="26">
        <v>2013</v>
      </c>
      <c r="F3" s="26">
        <v>2014</v>
      </c>
      <c r="G3" s="26">
        <v>2015</v>
      </c>
      <c r="H3" s="26">
        <v>2016</v>
      </c>
      <c r="I3" s="26">
        <v>2017</v>
      </c>
      <c r="J3" s="26" t="s">
        <v>155</v>
      </c>
    </row>
    <row r="4" spans="1:18" ht="30.75" customHeight="1" x14ac:dyDescent="0.25">
      <c r="A4" s="13">
        <v>1</v>
      </c>
      <c r="B4" s="16" t="s">
        <v>209</v>
      </c>
      <c r="C4" s="13"/>
      <c r="D4" s="13"/>
      <c r="E4" s="14">
        <v>180000</v>
      </c>
      <c r="F4" s="14">
        <v>240000</v>
      </c>
      <c r="G4" s="14">
        <v>240000</v>
      </c>
      <c r="H4" s="14">
        <v>240000</v>
      </c>
      <c r="I4" s="14">
        <v>240000</v>
      </c>
      <c r="J4" s="14">
        <f>E4+F4+G4+H4+I4</f>
        <v>1140000</v>
      </c>
    </row>
    <row r="5" spans="1:18" ht="29.25" customHeight="1" x14ac:dyDescent="0.25">
      <c r="A5" s="13">
        <f>A4+1</f>
        <v>2</v>
      </c>
      <c r="B5" s="16" t="s">
        <v>210</v>
      </c>
      <c r="C5" s="14">
        <v>294600</v>
      </c>
      <c r="D5" s="14"/>
      <c r="E5" s="14">
        <v>274300</v>
      </c>
      <c r="F5" s="13"/>
      <c r="G5" s="14">
        <v>620900</v>
      </c>
      <c r="H5" s="13"/>
      <c r="I5" s="13"/>
      <c r="J5" s="14">
        <f>C5+E5+G5</f>
        <v>1189800</v>
      </c>
    </row>
    <row r="6" spans="1:18" x14ac:dyDescent="0.25">
      <c r="A6" s="13">
        <f t="shared" ref="A6:A14" si="0">A5+1</f>
        <v>3</v>
      </c>
      <c r="B6" s="13" t="s">
        <v>211</v>
      </c>
      <c r="C6" s="13"/>
      <c r="D6" s="13"/>
      <c r="E6" s="13"/>
      <c r="F6" s="13"/>
      <c r="G6" s="13"/>
      <c r="H6" s="13"/>
      <c r="I6" s="13"/>
      <c r="J6" s="14">
        <v>15200</v>
      </c>
    </row>
    <row r="7" spans="1:18" ht="24.75" customHeight="1" x14ac:dyDescent="0.25">
      <c r="A7" s="13">
        <f t="shared" si="0"/>
        <v>4</v>
      </c>
      <c r="B7" s="16" t="s">
        <v>212</v>
      </c>
      <c r="D7" s="14">
        <v>798850</v>
      </c>
      <c r="E7" s="14">
        <v>378350</v>
      </c>
      <c r="F7" s="14">
        <v>158750</v>
      </c>
      <c r="G7" s="14">
        <v>157750</v>
      </c>
      <c r="H7" s="14">
        <v>388570</v>
      </c>
      <c r="I7" s="14">
        <v>92190</v>
      </c>
      <c r="J7" s="14">
        <f>D7+E7+F7+G7+H7+I7</f>
        <v>1974460</v>
      </c>
    </row>
    <row r="8" spans="1:18" ht="30" x14ac:dyDescent="0.25">
      <c r="A8" s="13">
        <f t="shared" si="0"/>
        <v>5</v>
      </c>
      <c r="B8" s="16" t="s">
        <v>213</v>
      </c>
      <c r="C8" s="13"/>
      <c r="D8" s="13"/>
      <c r="E8" s="13"/>
      <c r="F8" s="13"/>
      <c r="G8" s="13"/>
      <c r="H8" s="13"/>
      <c r="I8" s="13"/>
      <c r="J8" s="14">
        <v>35432</v>
      </c>
      <c r="O8" s="10"/>
    </row>
    <row r="9" spans="1:18" x14ac:dyDescent="0.25">
      <c r="A9" s="13">
        <f t="shared" si="0"/>
        <v>6</v>
      </c>
      <c r="B9" s="13" t="s">
        <v>176</v>
      </c>
      <c r="C9" s="13"/>
      <c r="D9" s="13"/>
      <c r="E9" s="13"/>
      <c r="F9" s="13"/>
      <c r="G9" s="13"/>
      <c r="H9" s="13"/>
      <c r="I9" s="13"/>
      <c r="J9" s="14">
        <v>162</v>
      </c>
      <c r="O9" s="10"/>
    </row>
    <row r="10" spans="1:18" x14ac:dyDescent="0.25">
      <c r="A10" s="13">
        <f t="shared" si="0"/>
        <v>7</v>
      </c>
      <c r="B10" s="13" t="s">
        <v>177</v>
      </c>
      <c r="C10" s="13"/>
      <c r="D10" s="13"/>
      <c r="E10" s="13"/>
      <c r="F10" s="13"/>
      <c r="G10" s="13"/>
      <c r="H10" s="13"/>
      <c r="I10" s="13"/>
      <c r="J10" s="14">
        <v>900</v>
      </c>
      <c r="O10" s="10"/>
    </row>
    <row r="11" spans="1:18" ht="24" customHeight="1" x14ac:dyDescent="0.25">
      <c r="A11" s="13">
        <f t="shared" si="0"/>
        <v>8</v>
      </c>
      <c r="B11" s="16" t="s">
        <v>178</v>
      </c>
      <c r="C11" s="13"/>
      <c r="D11" s="13"/>
      <c r="E11" s="13"/>
      <c r="F11" s="13"/>
      <c r="G11" s="13"/>
      <c r="H11" s="13"/>
      <c r="I11" s="13"/>
      <c r="J11" s="14">
        <v>10000</v>
      </c>
      <c r="O11" s="10"/>
    </row>
    <row r="12" spans="1:18" x14ac:dyDescent="0.25">
      <c r="A12" s="13">
        <f t="shared" si="0"/>
        <v>9</v>
      </c>
      <c r="B12" s="16" t="s">
        <v>216</v>
      </c>
      <c r="C12" s="13"/>
      <c r="D12" s="13"/>
      <c r="E12" s="13">
        <v>1180</v>
      </c>
      <c r="F12" s="13">
        <v>8270</v>
      </c>
      <c r="G12" s="13"/>
      <c r="H12" s="13"/>
      <c r="I12" s="14">
        <v>9000</v>
      </c>
      <c r="J12" s="14">
        <f>E12+F12+I12</f>
        <v>18450</v>
      </c>
      <c r="O12" s="10"/>
      <c r="R12" s="10"/>
    </row>
    <row r="13" spans="1:18" x14ac:dyDescent="0.25">
      <c r="A13" s="13">
        <f t="shared" si="0"/>
        <v>10</v>
      </c>
      <c r="B13" s="16" t="s">
        <v>215</v>
      </c>
      <c r="C13" s="13"/>
      <c r="D13" s="13"/>
      <c r="E13" s="13"/>
      <c r="F13" s="14">
        <v>2293</v>
      </c>
      <c r="G13" s="13"/>
      <c r="H13" s="13"/>
      <c r="I13" s="13"/>
      <c r="J13" s="14">
        <f>F13</f>
        <v>2293</v>
      </c>
      <c r="O13" s="10"/>
      <c r="R13" s="10"/>
    </row>
    <row r="14" spans="1:18" x14ac:dyDescent="0.25">
      <c r="A14" s="13">
        <f t="shared" si="0"/>
        <v>11</v>
      </c>
      <c r="B14" s="30" t="s">
        <v>214</v>
      </c>
      <c r="C14" s="17"/>
      <c r="D14" s="17"/>
      <c r="E14" s="13"/>
      <c r="F14" s="13"/>
      <c r="G14" s="13"/>
      <c r="H14" s="13"/>
      <c r="I14" s="14">
        <v>760000</v>
      </c>
      <c r="J14" s="14">
        <f>I14</f>
        <v>760000</v>
      </c>
    </row>
    <row r="15" spans="1:18" ht="30" customHeight="1" x14ac:dyDescent="0.25">
      <c r="A15" s="13">
        <f>A14+1</f>
        <v>12</v>
      </c>
      <c r="B15" s="30" t="s">
        <v>156</v>
      </c>
      <c r="C15" s="17"/>
      <c r="D15" s="17"/>
      <c r="E15" s="13"/>
      <c r="F15" s="13"/>
      <c r="G15" s="13"/>
      <c r="H15" s="13"/>
      <c r="I15" s="14">
        <v>40000</v>
      </c>
      <c r="J15" s="14">
        <f>I15</f>
        <v>40000</v>
      </c>
      <c r="O15" s="10"/>
    </row>
    <row r="16" spans="1:18" ht="14.25" customHeight="1" x14ac:dyDescent="0.25">
      <c r="A16" s="13"/>
      <c r="B16" s="17" t="s">
        <v>155</v>
      </c>
      <c r="C16" s="17"/>
      <c r="D16" s="17"/>
      <c r="E16" s="13"/>
      <c r="F16" s="13"/>
      <c r="G16" s="13"/>
      <c r="H16" s="13"/>
      <c r="I16" s="13"/>
      <c r="J16" s="14">
        <f>SUM(J4:J15)</f>
        <v>5186697</v>
      </c>
    </row>
    <row r="17" spans="2:24" x14ac:dyDescent="0.25">
      <c r="B17" s="25" t="s">
        <v>198</v>
      </c>
    </row>
    <row r="18" spans="2:24" x14ac:dyDescent="0.25">
      <c r="B18" s="9" t="s">
        <v>205</v>
      </c>
    </row>
    <row r="19" spans="2:24" x14ac:dyDescent="0.25">
      <c r="B19" s="9" t="s">
        <v>199</v>
      </c>
      <c r="J19" s="10"/>
      <c r="L19" s="38"/>
    </row>
    <row r="20" spans="2:24" x14ac:dyDescent="0.25">
      <c r="B20" s="9" t="s">
        <v>200</v>
      </c>
      <c r="L20" s="38"/>
    </row>
    <row r="21" spans="2:24" x14ac:dyDescent="0.25">
      <c r="B21" s="9" t="s">
        <v>201</v>
      </c>
      <c r="L21" s="38"/>
    </row>
    <row r="22" spans="2:24" x14ac:dyDescent="0.25">
      <c r="B22" s="9" t="s">
        <v>202</v>
      </c>
      <c r="L22" s="38"/>
    </row>
    <row r="23" spans="2:24" x14ac:dyDescent="0.25">
      <c r="B23" s="9" t="s">
        <v>203</v>
      </c>
      <c r="L23" s="38"/>
    </row>
    <row r="24" spans="2:24" x14ac:dyDescent="0.25">
      <c r="B24" s="9" t="s">
        <v>204</v>
      </c>
      <c r="L24" s="38"/>
    </row>
    <row r="25" spans="2:24" x14ac:dyDescent="0.25">
      <c r="B25" s="9" t="s">
        <v>208</v>
      </c>
      <c r="L25" s="38"/>
    </row>
    <row r="26" spans="2:24" x14ac:dyDescent="0.25">
      <c r="B26" s="9" t="s">
        <v>206</v>
      </c>
      <c r="L26" s="38"/>
    </row>
    <row r="27" spans="2:24" x14ac:dyDescent="0.25">
      <c r="B27" s="9" t="s">
        <v>157</v>
      </c>
      <c r="L27" s="38"/>
    </row>
    <row r="28" spans="2:24" x14ac:dyDescent="0.25">
      <c r="B28" s="9" t="s">
        <v>207</v>
      </c>
      <c r="L28" s="38"/>
    </row>
    <row r="29" spans="2:24" x14ac:dyDescent="0.25">
      <c r="L29" s="38"/>
      <c r="T29" s="9" t="s">
        <v>175</v>
      </c>
      <c r="V29" s="9" t="s">
        <v>176</v>
      </c>
      <c r="W29" s="11" t="s">
        <v>177</v>
      </c>
      <c r="X29" s="9" t="s">
        <v>178</v>
      </c>
    </row>
    <row r="30" spans="2:24" x14ac:dyDescent="0.25">
      <c r="L30" s="38"/>
      <c r="T30" s="10">
        <v>1401</v>
      </c>
      <c r="V30" s="9">
        <v>54</v>
      </c>
      <c r="W30" s="9">
        <v>300</v>
      </c>
      <c r="X30" s="9">
        <v>500</v>
      </c>
    </row>
    <row r="31" spans="2:24" x14ac:dyDescent="0.25">
      <c r="L31" s="38"/>
      <c r="T31" s="10">
        <v>1675</v>
      </c>
      <c r="V31" s="9">
        <v>54</v>
      </c>
      <c r="W31" s="10">
        <v>300</v>
      </c>
      <c r="X31" s="9">
        <v>500</v>
      </c>
    </row>
    <row r="32" spans="2:24" x14ac:dyDescent="0.25">
      <c r="L32" s="38"/>
      <c r="T32" s="10">
        <v>1657</v>
      </c>
      <c r="V32" s="9">
        <v>54</v>
      </c>
      <c r="W32" s="9">
        <v>300</v>
      </c>
      <c r="X32" s="9">
        <v>500</v>
      </c>
    </row>
    <row r="33" spans="12:24" x14ac:dyDescent="0.25">
      <c r="L33" s="34"/>
      <c r="T33" s="10">
        <v>1684</v>
      </c>
      <c r="V33" s="27">
        <f>SUM(V30:V32)</f>
        <v>162</v>
      </c>
      <c r="W33" s="27">
        <f>SUM(W30:W32)</f>
        <v>900</v>
      </c>
      <c r="X33" s="9">
        <v>500</v>
      </c>
    </row>
    <row r="34" spans="12:24" x14ac:dyDescent="0.25">
      <c r="T34" s="10">
        <v>1881</v>
      </c>
      <c r="X34" s="9">
        <v>500</v>
      </c>
    </row>
    <row r="35" spans="12:24" x14ac:dyDescent="0.25">
      <c r="T35" s="10">
        <v>1812</v>
      </c>
      <c r="X35" s="9">
        <v>500</v>
      </c>
    </row>
    <row r="36" spans="12:24" x14ac:dyDescent="0.25">
      <c r="T36" s="10">
        <v>1951</v>
      </c>
      <c r="X36" s="9">
        <v>500</v>
      </c>
    </row>
    <row r="37" spans="12:24" x14ac:dyDescent="0.25">
      <c r="T37" s="10">
        <v>1369</v>
      </c>
      <c r="X37" s="9">
        <v>500</v>
      </c>
    </row>
    <row r="38" spans="12:24" x14ac:dyDescent="0.25">
      <c r="T38" s="10">
        <v>1260</v>
      </c>
      <c r="X38" s="9">
        <v>500</v>
      </c>
    </row>
    <row r="39" spans="12:24" x14ac:dyDescent="0.25">
      <c r="T39" s="10">
        <v>794</v>
      </c>
      <c r="X39" s="9">
        <v>500</v>
      </c>
    </row>
    <row r="40" spans="12:24" x14ac:dyDescent="0.25">
      <c r="T40" s="10">
        <v>859</v>
      </c>
      <c r="X40" s="9">
        <v>500</v>
      </c>
    </row>
    <row r="41" spans="12:24" x14ac:dyDescent="0.25">
      <c r="T41" s="10">
        <v>958</v>
      </c>
      <c r="X41" s="9">
        <v>500</v>
      </c>
    </row>
    <row r="42" spans="12:24" x14ac:dyDescent="0.25">
      <c r="T42" s="10">
        <v>1852</v>
      </c>
      <c r="X42" s="9">
        <v>500</v>
      </c>
    </row>
    <row r="43" spans="12:24" x14ac:dyDescent="0.25">
      <c r="T43" s="10">
        <v>1793</v>
      </c>
      <c r="X43" s="9">
        <v>500</v>
      </c>
    </row>
    <row r="44" spans="12:24" x14ac:dyDescent="0.25">
      <c r="T44" s="10">
        <v>1826</v>
      </c>
      <c r="X44" s="9">
        <v>500</v>
      </c>
    </row>
    <row r="45" spans="12:24" x14ac:dyDescent="0.25">
      <c r="T45" s="10">
        <v>2109</v>
      </c>
      <c r="X45" s="9">
        <v>500</v>
      </c>
    </row>
    <row r="46" spans="12:24" x14ac:dyDescent="0.25">
      <c r="T46" s="10">
        <v>2270</v>
      </c>
      <c r="X46" s="9">
        <v>500</v>
      </c>
    </row>
    <row r="47" spans="12:24" x14ac:dyDescent="0.25">
      <c r="T47" s="10">
        <v>2169</v>
      </c>
      <c r="X47" s="9">
        <v>500</v>
      </c>
    </row>
    <row r="48" spans="12:24" x14ac:dyDescent="0.25">
      <c r="T48" s="10">
        <v>2181</v>
      </c>
      <c r="X48" s="9">
        <v>500</v>
      </c>
    </row>
    <row r="49" spans="20:24" x14ac:dyDescent="0.25">
      <c r="T49" s="10">
        <v>2097</v>
      </c>
      <c r="X49" s="9">
        <v>500</v>
      </c>
    </row>
    <row r="50" spans="20:24" x14ac:dyDescent="0.25">
      <c r="T50" s="10">
        <v>1834</v>
      </c>
      <c r="X50" s="27">
        <f>SUM(X30:X49)</f>
        <v>10000</v>
      </c>
    </row>
    <row r="51" spans="20:24" x14ac:dyDescent="0.25">
      <c r="T51" s="15">
        <f>SUM(T30:T50)</f>
        <v>35432</v>
      </c>
    </row>
    <row r="53" spans="20:24" x14ac:dyDescent="0.25">
      <c r="U53" s="9" t="s">
        <v>155</v>
      </c>
      <c r="V53" s="28">
        <f>T51+V33+W33+X50</f>
        <v>46494</v>
      </c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F22" sqref="F22"/>
    </sheetView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="115" zoomScaleNormal="115" workbookViewId="0">
      <selection activeCell="G6" sqref="G6"/>
    </sheetView>
  </sheetViews>
  <sheetFormatPr defaultRowHeight="12.75" x14ac:dyDescent="0.2"/>
  <cols>
    <col min="1" max="1" width="22.7109375" customWidth="1"/>
    <col min="3" max="4" width="9.140625" customWidth="1"/>
    <col min="5" max="5" width="16.85546875" customWidth="1"/>
  </cols>
  <sheetData>
    <row r="1" spans="1:5" ht="15" x14ac:dyDescent="0.25">
      <c r="A1" s="25" t="s">
        <v>224</v>
      </c>
      <c r="B1" s="25"/>
      <c r="C1" s="25"/>
      <c r="D1" s="25"/>
      <c r="E1" s="9"/>
    </row>
    <row r="2" spans="1:5" ht="15" x14ac:dyDescent="0.25">
      <c r="A2" s="13" t="s">
        <v>33</v>
      </c>
      <c r="B2" s="13" t="s">
        <v>160</v>
      </c>
      <c r="C2" s="31" t="s">
        <v>161</v>
      </c>
      <c r="D2" s="13"/>
      <c r="E2" s="13"/>
    </row>
    <row r="3" spans="1:5" ht="15" x14ac:dyDescent="0.25">
      <c r="A3" s="13"/>
      <c r="B3" s="13"/>
      <c r="C3" s="13"/>
      <c r="D3" s="13"/>
      <c r="E3" s="13"/>
    </row>
    <row r="4" spans="1:5" ht="15" x14ac:dyDescent="0.25">
      <c r="A4" s="13" t="s">
        <v>159</v>
      </c>
      <c r="B4" s="14">
        <v>35000</v>
      </c>
      <c r="C4" s="32">
        <v>41640</v>
      </c>
      <c r="D4" s="32">
        <v>41974</v>
      </c>
      <c r="E4" s="16" t="s">
        <v>164</v>
      </c>
    </row>
    <row r="5" spans="1:5" ht="15" x14ac:dyDescent="0.25">
      <c r="A5" s="13" t="s">
        <v>158</v>
      </c>
      <c r="B5" s="14">
        <v>14000</v>
      </c>
      <c r="C5" s="32">
        <v>41640</v>
      </c>
      <c r="D5" s="32">
        <v>42583</v>
      </c>
      <c r="E5" s="13"/>
    </row>
    <row r="6" spans="1:5" ht="15" x14ac:dyDescent="0.25">
      <c r="A6" s="13" t="s">
        <v>42</v>
      </c>
      <c r="B6" s="14">
        <v>14000</v>
      </c>
      <c r="C6" s="32">
        <v>42339</v>
      </c>
      <c r="D6" s="32">
        <v>42675</v>
      </c>
      <c r="E6" s="13"/>
    </row>
    <row r="7" spans="1:5" ht="15" x14ac:dyDescent="0.25">
      <c r="A7" s="13" t="s">
        <v>130</v>
      </c>
      <c r="B7" s="14">
        <v>14000</v>
      </c>
      <c r="C7" s="32">
        <v>42370</v>
      </c>
      <c r="D7" s="32">
        <v>42675</v>
      </c>
      <c r="E7" s="13"/>
    </row>
    <row r="8" spans="1:5" ht="15" x14ac:dyDescent="0.25">
      <c r="A8" s="13" t="s">
        <v>162</v>
      </c>
      <c r="B8" s="14">
        <v>21000</v>
      </c>
      <c r="C8" s="32">
        <v>42552</v>
      </c>
      <c r="D8" s="32">
        <v>42979</v>
      </c>
      <c r="E8" s="32">
        <v>43040</v>
      </c>
    </row>
    <row r="9" spans="1:5" ht="15" x14ac:dyDescent="0.25">
      <c r="A9" s="13" t="s">
        <v>163</v>
      </c>
      <c r="B9" s="14">
        <v>21000</v>
      </c>
      <c r="C9" s="32">
        <v>42552</v>
      </c>
      <c r="D9" s="32">
        <v>42979</v>
      </c>
      <c r="E9" s="32">
        <v>43070</v>
      </c>
    </row>
    <row r="10" spans="1:5" ht="15" x14ac:dyDescent="0.25">
      <c r="A10" s="13" t="s">
        <v>163</v>
      </c>
      <c r="B10" s="13">
        <v>3000</v>
      </c>
      <c r="C10" s="32">
        <v>42583</v>
      </c>
      <c r="D10" s="32"/>
      <c r="E10" s="32"/>
    </row>
    <row r="11" spans="1:5" ht="15" x14ac:dyDescent="0.25">
      <c r="A11" s="13" t="s">
        <v>72</v>
      </c>
      <c r="B11" s="13">
        <v>7000</v>
      </c>
      <c r="C11" s="32">
        <v>42675</v>
      </c>
      <c r="D11" s="13"/>
      <c r="E11" s="13"/>
    </row>
    <row r="12" spans="1:5" ht="15" x14ac:dyDescent="0.25">
      <c r="A12" s="17" t="s">
        <v>71</v>
      </c>
      <c r="B12" s="13">
        <v>7000</v>
      </c>
      <c r="C12" s="13"/>
      <c r="D12" s="32">
        <v>43070</v>
      </c>
      <c r="E12" s="13"/>
    </row>
    <row r="13" spans="1:5" ht="29.25" customHeight="1" x14ac:dyDescent="0.25">
      <c r="A13" s="17" t="s">
        <v>108</v>
      </c>
      <c r="B13" s="14">
        <v>14000</v>
      </c>
      <c r="C13" s="13"/>
      <c r="D13" s="16" t="s">
        <v>165</v>
      </c>
      <c r="E13" s="13"/>
    </row>
    <row r="14" spans="1:5" ht="15" x14ac:dyDescent="0.25">
      <c r="A14" s="17" t="s">
        <v>119</v>
      </c>
      <c r="B14" s="13">
        <v>7000</v>
      </c>
      <c r="C14" s="13"/>
      <c r="D14" s="32">
        <v>43040</v>
      </c>
      <c r="E14" s="13"/>
    </row>
    <row r="15" spans="1:5" ht="15" x14ac:dyDescent="0.25">
      <c r="A15" s="17" t="s">
        <v>75</v>
      </c>
      <c r="B15" s="14">
        <v>38000</v>
      </c>
      <c r="C15" s="13"/>
      <c r="D15" s="32"/>
      <c r="E15" s="13"/>
    </row>
    <row r="16" spans="1:5" ht="15" x14ac:dyDescent="0.25">
      <c r="A16" s="13" t="s">
        <v>70</v>
      </c>
      <c r="B16" s="14">
        <v>38000</v>
      </c>
      <c r="C16" s="13"/>
      <c r="D16" s="32"/>
      <c r="E16" s="13"/>
    </row>
    <row r="17" spans="1:12" ht="15" x14ac:dyDescent="0.25">
      <c r="A17" s="13" t="s">
        <v>54</v>
      </c>
      <c r="B17" s="14">
        <v>38000</v>
      </c>
      <c r="C17" s="13"/>
      <c r="D17" s="32"/>
      <c r="E17" s="13"/>
    </row>
    <row r="18" spans="1:12" ht="15" x14ac:dyDescent="0.25">
      <c r="A18" s="13" t="s">
        <v>130</v>
      </c>
      <c r="B18" s="14">
        <v>38000</v>
      </c>
      <c r="C18" s="13"/>
      <c r="D18" s="32"/>
      <c r="E18" s="13"/>
    </row>
    <row r="19" spans="1:12" ht="15" x14ac:dyDescent="0.25">
      <c r="A19" s="13" t="s">
        <v>83</v>
      </c>
      <c r="B19" s="14">
        <v>38000</v>
      </c>
      <c r="C19" s="13"/>
      <c r="D19" s="32"/>
      <c r="E19" s="13"/>
      <c r="J19" s="2"/>
    </row>
    <row r="20" spans="1:12" ht="15" x14ac:dyDescent="0.25">
      <c r="A20" s="13" t="s">
        <v>49</v>
      </c>
      <c r="B20" s="14">
        <v>38000</v>
      </c>
      <c r="C20" s="13"/>
      <c r="D20" s="32"/>
      <c r="E20" s="13"/>
      <c r="J20" s="2"/>
    </row>
    <row r="21" spans="1:12" ht="15" x14ac:dyDescent="0.25">
      <c r="A21" s="13" t="s">
        <v>193</v>
      </c>
      <c r="B21" s="14">
        <v>38000</v>
      </c>
      <c r="C21" s="13"/>
      <c r="D21" s="32"/>
      <c r="E21" s="13"/>
      <c r="J21" s="2"/>
    </row>
    <row r="22" spans="1:12" ht="15" x14ac:dyDescent="0.25">
      <c r="A22" s="13" t="s">
        <v>194</v>
      </c>
      <c r="B22" s="14">
        <v>38000</v>
      </c>
      <c r="C22" s="13"/>
      <c r="D22" s="13"/>
      <c r="E22" s="13"/>
      <c r="J22" s="2"/>
    </row>
    <row r="23" spans="1:12" ht="15" x14ac:dyDescent="0.25">
      <c r="A23" s="26" t="s">
        <v>155</v>
      </c>
      <c r="B23" s="21">
        <f>SUM(B4:B22)</f>
        <v>461000</v>
      </c>
      <c r="C23" s="13"/>
      <c r="D23" s="13"/>
      <c r="E23" s="13"/>
      <c r="J23" s="2"/>
    </row>
    <row r="24" spans="1:12" x14ac:dyDescent="0.2">
      <c r="J24" s="2"/>
    </row>
    <row r="25" spans="1:12" ht="15" x14ac:dyDescent="0.25">
      <c r="A25" s="22" t="s">
        <v>222</v>
      </c>
      <c r="J25" s="2"/>
    </row>
    <row r="26" spans="1:12" x14ac:dyDescent="0.2">
      <c r="J26" s="2"/>
    </row>
    <row r="27" spans="1:12" x14ac:dyDescent="0.2">
      <c r="J27" s="5"/>
      <c r="L27" s="2"/>
    </row>
    <row r="28" spans="1:12" x14ac:dyDescent="0.2">
      <c r="J28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3" sqref="I13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Imigabane</vt:lpstr>
      <vt:lpstr>Amafaranga y'ishyirahamwe</vt:lpstr>
      <vt:lpstr>Imyenda</vt:lpstr>
      <vt:lpstr>Ayasohotse</vt:lpstr>
      <vt:lpstr>Sheet1</vt:lpstr>
      <vt:lpstr>Ibirarane bya cotisation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M</dc:creator>
  <cp:lastModifiedBy>Windows User</cp:lastModifiedBy>
  <cp:lastPrinted>2018-01-24T15:00:52Z</cp:lastPrinted>
  <dcterms:created xsi:type="dcterms:W3CDTF">1997-11-03T21:23:15Z</dcterms:created>
  <dcterms:modified xsi:type="dcterms:W3CDTF">2019-12-14T06:23:42Z</dcterms:modified>
</cp:coreProperties>
</file>