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YMOUS\Mi unidad\Manipulador Diseño\"/>
    </mc:Choice>
  </mc:AlternateContent>
  <xr:revisionPtr revIDLastSave="0" documentId="13_ncr:1_{CD760ACF-DA71-4798-BA97-F3472F2B210D}" xr6:coauthVersionLast="47" xr6:coauthVersionMax="47" xr10:uidLastSave="{00000000-0000-0000-0000-000000000000}"/>
  <bookViews>
    <workbookView xWindow="-120" yWindow="-120" windowWidth="29040" windowHeight="15840" xr2:uid="{2548A842-E8D3-4668-8301-8D3D2257E707}"/>
  </bookViews>
  <sheets>
    <sheet name="Sheet1" sheetId="1" r:id="rId1"/>
  </sheets>
  <definedNames>
    <definedName name="ISO" localSheetId="0">Sheet1!$F$1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T27" i="1"/>
  <c r="R28" i="1"/>
  <c r="X30" i="1"/>
  <c r="X25" i="1"/>
  <c r="I28" i="1"/>
  <c r="R27" i="1"/>
  <c r="C28" i="1"/>
  <c r="X26" i="1"/>
  <c r="X31" i="1"/>
  <c r="C33" i="1"/>
  <c r="I33" i="1"/>
  <c r="G33" i="1"/>
  <c r="E33" i="1"/>
  <c r="L32" i="1"/>
  <c r="L33" i="1" s="1"/>
  <c r="G32" i="1"/>
  <c r="E32" i="1"/>
  <c r="C32" i="1"/>
  <c r="L27" i="1"/>
  <c r="O27" i="1" s="1"/>
  <c r="C27" i="1"/>
  <c r="E27" i="1"/>
  <c r="G27" i="1"/>
  <c r="E28" i="1"/>
  <c r="G28" i="1"/>
  <c r="L40" i="1" l="1"/>
  <c r="O32" i="1"/>
  <c r="O33" i="1" s="1"/>
  <c r="O28" i="1"/>
  <c r="L28" i="1"/>
</calcChain>
</file>

<file path=xl/sharedStrings.xml><?xml version="1.0" encoding="utf-8"?>
<sst xmlns="http://schemas.openxmlformats.org/spreadsheetml/2006/main" count="62" uniqueCount="42">
  <si>
    <t>Calculo de las medidas básicas</t>
  </si>
  <si>
    <r>
      <t xml:space="preserve">Para el calculo de las distintas medidas se toman como base el diámetro exterior del tornillo 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y el paso de rosca </t>
    </r>
    <r>
      <rPr>
        <b/>
        <sz val="11"/>
        <color theme="1"/>
        <rFont val="Arial"/>
        <family val="2"/>
      </rPr>
      <t>P</t>
    </r>
    <r>
      <rPr>
        <sz val="11"/>
        <color theme="1"/>
        <rFont val="Arial"/>
        <family val="2"/>
      </rPr>
      <t>.</t>
    </r>
  </si>
  <si>
    <t>Las roscas de este sistema son roscas métricas y sus medidas vienen expresadas en milímetros. El ángulo de rosca es de 60º.</t>
  </si>
  <si>
    <t>Sistema ISO</t>
  </si>
  <si>
    <r>
      <t xml:space="preserve">Profundidad de rosca................. </t>
    </r>
    <r>
      <rPr>
        <b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 xml:space="preserve">   = 0,866 · P</t>
    </r>
  </si>
  <si>
    <r>
      <t xml:space="preserve">Altura de contacto....................... </t>
    </r>
    <r>
      <rPr>
        <b/>
        <sz val="11"/>
        <color theme="1"/>
        <rFont val="Arial"/>
        <family val="2"/>
      </rPr>
      <t>H</t>
    </r>
    <r>
      <rPr>
        <b/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= 0,541 · P</t>
    </r>
  </si>
  <si>
    <r>
      <t>Altura del filete del tornillo...........</t>
    </r>
    <r>
      <rPr>
        <b/>
        <sz val="11"/>
        <color theme="1"/>
        <rFont val="Arial"/>
        <family val="2"/>
      </rPr>
      <t>h</t>
    </r>
    <r>
      <rPr>
        <b/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  = 0,613 · P</t>
    </r>
  </si>
  <si>
    <r>
      <t>Diámetro interior del tornillo.......</t>
    </r>
    <r>
      <rPr>
        <b/>
        <sz val="11"/>
        <color theme="1"/>
        <rFont val="Arial"/>
        <family val="2"/>
      </rPr>
      <t>d</t>
    </r>
    <r>
      <rPr>
        <b/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  = d - 1,226 · P</t>
    </r>
  </si>
  <si>
    <r>
      <t>Diámetro interior de la tuerca.....</t>
    </r>
    <r>
      <rPr>
        <b/>
        <sz val="11"/>
        <color theme="1"/>
        <rFont val="Arial"/>
        <family val="2"/>
      </rPr>
      <t>D</t>
    </r>
    <r>
      <rPr>
        <b/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= d - 1,082 · P</t>
    </r>
  </si>
  <si>
    <r>
      <t>Diámetro medio...........................</t>
    </r>
    <r>
      <rPr>
        <b/>
        <sz val="11"/>
        <color theme="1"/>
        <rFont val="Arial"/>
        <family val="2"/>
      </rPr>
      <t>d</t>
    </r>
    <r>
      <rPr>
        <b/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  = </t>
    </r>
    <r>
      <rPr>
        <b/>
        <sz val="11"/>
        <color theme="1"/>
        <rFont val="Arial"/>
        <family val="2"/>
      </rPr>
      <t>D</t>
    </r>
    <r>
      <rPr>
        <b/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= d - 0,649 · P</t>
    </r>
  </si>
  <si>
    <r>
      <t>Diámetro exterior de la tuerca....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>  = d + 0,072 · P</t>
    </r>
  </si>
  <si>
    <t>Diametro Nominal :</t>
  </si>
  <si>
    <t>Paso:</t>
  </si>
  <si>
    <t>H:</t>
  </si>
  <si>
    <t>H1:</t>
  </si>
  <si>
    <t>h3:</t>
  </si>
  <si>
    <t>d3:</t>
  </si>
  <si>
    <t>D1:</t>
  </si>
  <si>
    <t>d2=D2:</t>
  </si>
  <si>
    <t>D:</t>
  </si>
  <si>
    <t>H/8</t>
  </si>
  <si>
    <t>2H:</t>
  </si>
  <si>
    <t>2 H/8:</t>
  </si>
  <si>
    <t>d:</t>
  </si>
  <si>
    <t>La Norma DIN 13-1, establece las características de las roscas métricas gruesas cuyos tamaños van desde la M1 a M68. En la Tabla B, como ejemplo se especifican los valores de algunas de ellas.</t>
  </si>
  <si>
    <t>Diámetro nominal: D = d</t>
  </si>
  <si>
    <t>Paso: P</t>
  </si>
  <si>
    <t>D1 =  d – 2·H1 = d – 1,082532·P</t>
  </si>
  <si>
    <t>Diámetro medio: D2 = d2 = d – 0,649519 · P</t>
  </si>
  <si>
    <t>Diámetro del núcleo: d3 = d – 1,226869 · P</t>
  </si>
  <si>
    <t>H = 0,866025 · P</t>
  </si>
  <si>
    <t>Profundidad portante de rosca: H1 = 0,541266·P</t>
  </si>
  <si>
    <t>Profundidad de rosca: h3 = 0,613435·P</t>
  </si>
  <si>
    <t>Radio fondo de rosca: R = H/6 = 0,144338 · P</t>
  </si>
  <si>
    <t>Las roscas  ISO métricas finas se regulan por la norma DIN 13-2 a la DIN 13-11 1999-11 y diámetros nominales de 1mm a 1000 mm y pasos finos de 0,2 a 8 mm.</t>
  </si>
  <si>
    <t>DITuerca:</t>
  </si>
  <si>
    <t>Medida de redondo para hacer cuerda</t>
  </si>
  <si>
    <t>Medida de tubo para hacer cuerda</t>
  </si>
  <si>
    <t>D1</t>
  </si>
  <si>
    <t>H1</t>
  </si>
  <si>
    <t>d (new)</t>
  </si>
  <si>
    <t>Cálculo de d a partir de diametro de tubo …...............d=D1-(1.082*P)  donde D1 es diametro interior de la tuerca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</si>
</sst>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3.5"/>
      <color rgb="FF663300"/>
      <name val="Trebuchet MS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1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</xdr:row>
      <xdr:rowOff>95250</xdr:rowOff>
    </xdr:from>
    <xdr:to>
      <xdr:col>9</xdr:col>
      <xdr:colOff>333375</xdr:colOff>
      <xdr:row>22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AC9EA-81DF-978D-22F1-8E81D3497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895350"/>
          <a:ext cx="5715000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34</xdr:row>
      <xdr:rowOff>57150</xdr:rowOff>
    </xdr:from>
    <xdr:to>
      <xdr:col>7</xdr:col>
      <xdr:colOff>304800</xdr:colOff>
      <xdr:row>47</xdr:row>
      <xdr:rowOff>123825</xdr:rowOff>
    </xdr:to>
    <xdr:pic>
      <xdr:nvPicPr>
        <xdr:cNvPr id="3" name="Picture 2" descr="952">
          <a:extLst>
            <a:ext uri="{FF2B5EF4-FFF2-40B4-BE49-F238E27FC236}">
              <a16:creationId xmlns:a16="http://schemas.microsoft.com/office/drawing/2014/main" id="{00FC192A-CD52-5AC9-1BB7-6641D6EFE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953125"/>
          <a:ext cx="4324350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3A51-3F54-4246-A07C-4FA701B4253A}">
  <dimension ref="A1:X61"/>
  <sheetViews>
    <sheetView tabSelected="1" workbookViewId="0">
      <selection activeCell="Q8" sqref="Q8"/>
    </sheetView>
  </sheetViews>
  <sheetFormatPr baseColWidth="10" defaultColWidth="9.140625" defaultRowHeight="15" x14ac:dyDescent="0.25"/>
  <sheetData>
    <row r="1" spans="1:11" ht="18" x14ac:dyDescent="0.25">
      <c r="A1" s="1" t="s">
        <v>0</v>
      </c>
      <c r="F1" s="3" t="s">
        <v>3</v>
      </c>
    </row>
    <row r="3" spans="1:11" x14ac:dyDescent="0.25">
      <c r="A3" s="2" t="s">
        <v>1</v>
      </c>
    </row>
    <row r="4" spans="1:11" x14ac:dyDescent="0.25">
      <c r="A4" s="2" t="s">
        <v>2</v>
      </c>
    </row>
    <row r="9" spans="1:11" x14ac:dyDescent="0.25">
      <c r="K9" s="2" t="s">
        <v>4</v>
      </c>
    </row>
    <row r="10" spans="1:11" ht="16.5" x14ac:dyDescent="0.3">
      <c r="K10" s="2" t="s">
        <v>5</v>
      </c>
    </row>
    <row r="11" spans="1:11" ht="16.5" x14ac:dyDescent="0.3">
      <c r="K11" s="2" t="s">
        <v>6</v>
      </c>
    </row>
    <row r="12" spans="1:11" ht="16.5" x14ac:dyDescent="0.3">
      <c r="K12" s="2" t="s">
        <v>7</v>
      </c>
    </row>
    <row r="13" spans="1:11" ht="16.5" x14ac:dyDescent="0.3">
      <c r="K13" s="2" t="s">
        <v>8</v>
      </c>
    </row>
    <row r="14" spans="1:11" ht="16.5" x14ac:dyDescent="0.3">
      <c r="K14" s="2" t="s">
        <v>9</v>
      </c>
    </row>
    <row r="15" spans="1:11" x14ac:dyDescent="0.25">
      <c r="K15" s="2" t="s">
        <v>10</v>
      </c>
    </row>
    <row r="19" spans="1:24" x14ac:dyDescent="0.25">
      <c r="K19" t="s">
        <v>41</v>
      </c>
    </row>
    <row r="24" spans="1:24" ht="15.75" thickBot="1" x14ac:dyDescent="0.3"/>
    <row r="25" spans="1:24" ht="15.75" thickBot="1" x14ac:dyDescent="0.3">
      <c r="B25" t="s">
        <v>11</v>
      </c>
      <c r="D25" s="4">
        <v>51.417999999999999</v>
      </c>
      <c r="F25" t="s">
        <v>12</v>
      </c>
      <c r="G25" s="4">
        <v>1</v>
      </c>
      <c r="K25" t="s">
        <v>35</v>
      </c>
      <c r="L25" s="4">
        <v>52.4</v>
      </c>
      <c r="N25" t="s">
        <v>12</v>
      </c>
      <c r="O25" s="4">
        <v>1</v>
      </c>
      <c r="T25" t="s">
        <v>36</v>
      </c>
      <c r="X25" s="12">
        <f>I28</f>
        <v>51.49</v>
      </c>
    </row>
    <row r="26" spans="1:24" ht="15.75" thickBot="1" x14ac:dyDescent="0.3">
      <c r="T26" t="s">
        <v>37</v>
      </c>
      <c r="X26" s="12">
        <f>L25</f>
        <v>52.4</v>
      </c>
    </row>
    <row r="27" spans="1:24" ht="15.75" thickBot="1" x14ac:dyDescent="0.3">
      <c r="B27" t="s">
        <v>13</v>
      </c>
      <c r="C27" s="5">
        <f>G25*0.866</f>
        <v>0.86599999999999999</v>
      </c>
      <c r="D27" t="s">
        <v>14</v>
      </c>
      <c r="E27" s="4">
        <f>G25*0.541</f>
        <v>0.54100000000000004</v>
      </c>
      <c r="F27" t="s">
        <v>15</v>
      </c>
      <c r="G27" s="4">
        <f>G25*0.613</f>
        <v>0.61299999999999999</v>
      </c>
      <c r="K27" t="s">
        <v>13</v>
      </c>
      <c r="L27">
        <f>O25*0.866</f>
        <v>0.86599999999999999</v>
      </c>
      <c r="N27" t="s">
        <v>20</v>
      </c>
      <c r="O27">
        <f>L27/8</f>
        <v>0.10825</v>
      </c>
      <c r="Q27" s="13" t="s">
        <v>39</v>
      </c>
      <c r="R27" s="13">
        <f>0.541*O25</f>
        <v>0.54100000000000004</v>
      </c>
      <c r="S27" s="13" t="s">
        <v>40</v>
      </c>
      <c r="T27" s="13">
        <f>L25+(2*R27)</f>
        <v>53.481999999999999</v>
      </c>
    </row>
    <row r="28" spans="1:24" ht="15.75" thickBot="1" x14ac:dyDescent="0.3">
      <c r="B28" t="s">
        <v>16</v>
      </c>
      <c r="C28" s="4">
        <f>D25-(1.226*G25)</f>
        <v>50.192</v>
      </c>
      <c r="D28" t="s">
        <v>17</v>
      </c>
      <c r="E28" s="6">
        <f>D25-(1.082*G25)</f>
        <v>50.335999999999999</v>
      </c>
      <c r="F28" t="s">
        <v>18</v>
      </c>
      <c r="G28" s="6">
        <f>D25-(0.649*G25)</f>
        <v>50.768999999999998</v>
      </c>
      <c r="H28" t="s">
        <v>19</v>
      </c>
      <c r="I28" s="4">
        <f>D25+(0.072*G25)</f>
        <v>51.49</v>
      </c>
      <c r="K28" t="s">
        <v>21</v>
      </c>
      <c r="L28">
        <f>L27*2</f>
        <v>1.732</v>
      </c>
      <c r="N28" t="s">
        <v>22</v>
      </c>
      <c r="O28">
        <f>O27*2</f>
        <v>0.2165</v>
      </c>
      <c r="Q28" t="s">
        <v>23</v>
      </c>
      <c r="R28">
        <f>L25+(1.082*O25)</f>
        <v>53.481999999999999</v>
      </c>
    </row>
    <row r="29" spans="1:24" ht="15.75" thickBot="1" x14ac:dyDescent="0.3"/>
    <row r="30" spans="1:24" ht="15.75" thickBot="1" x14ac:dyDescent="0.3">
      <c r="A30" s="8"/>
      <c r="B30" s="8" t="s">
        <v>11</v>
      </c>
      <c r="C30" s="8"/>
      <c r="D30" s="9">
        <v>9.9930000000000003</v>
      </c>
      <c r="E30" s="8"/>
      <c r="F30" s="8" t="s">
        <v>12</v>
      </c>
      <c r="G30" s="9">
        <v>1.5</v>
      </c>
      <c r="H30" s="8"/>
      <c r="I30" s="8"/>
      <c r="J30" s="8"/>
      <c r="K30" s="8" t="s">
        <v>35</v>
      </c>
      <c r="L30" s="9">
        <v>8.3699999999999992</v>
      </c>
      <c r="M30" s="8"/>
      <c r="N30" s="8" t="s">
        <v>12</v>
      </c>
      <c r="O30" s="9">
        <v>1.5</v>
      </c>
      <c r="P30" s="8"/>
      <c r="Q30" s="8"/>
      <c r="R30" s="8"/>
      <c r="T30" t="s">
        <v>36</v>
      </c>
      <c r="X30" s="12">
        <f>I33</f>
        <v>10.101000000000001</v>
      </c>
    </row>
    <row r="31" spans="1:24" ht="15.75" thickBo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T31" t="s">
        <v>37</v>
      </c>
      <c r="X31" s="12">
        <f>L30</f>
        <v>8.3699999999999992</v>
      </c>
    </row>
    <row r="32" spans="1:24" ht="15.75" thickBot="1" x14ac:dyDescent="0.3">
      <c r="A32" s="8"/>
      <c r="B32" s="8" t="s">
        <v>13</v>
      </c>
      <c r="C32" s="10">
        <f>G30*0.866</f>
        <v>1.2989999999999999</v>
      </c>
      <c r="D32" s="8" t="s">
        <v>14</v>
      </c>
      <c r="E32" s="9">
        <f>G30*0.541</f>
        <v>0.81150000000000011</v>
      </c>
      <c r="F32" s="8" t="s">
        <v>15</v>
      </c>
      <c r="G32" s="9">
        <f>G30*0.613</f>
        <v>0.91949999999999998</v>
      </c>
      <c r="H32" s="8"/>
      <c r="I32" s="8"/>
      <c r="J32" s="8"/>
      <c r="K32" s="8" t="s">
        <v>13</v>
      </c>
      <c r="L32" s="8">
        <f>O30*0.866</f>
        <v>1.2989999999999999</v>
      </c>
      <c r="M32" s="8"/>
      <c r="N32" s="8" t="s">
        <v>20</v>
      </c>
      <c r="O32" s="8">
        <f>L32/8</f>
        <v>0.16237499999999999</v>
      </c>
      <c r="P32" s="8"/>
      <c r="Q32" s="8"/>
      <c r="R32" s="8"/>
    </row>
    <row r="33" spans="1:18" ht="15.75" thickBot="1" x14ac:dyDescent="0.3">
      <c r="A33" s="8"/>
      <c r="B33" s="8" t="s">
        <v>16</v>
      </c>
      <c r="C33" s="9">
        <f>D30-(1.226*G30)</f>
        <v>8.1539999999999999</v>
      </c>
      <c r="D33" s="8" t="s">
        <v>17</v>
      </c>
      <c r="E33" s="11">
        <f>D30-(1.082*G30)</f>
        <v>8.370000000000001</v>
      </c>
      <c r="F33" s="8" t="s">
        <v>18</v>
      </c>
      <c r="G33" s="11">
        <f>D30-(0.649*G30)</f>
        <v>9.0195000000000007</v>
      </c>
      <c r="H33" s="8" t="s">
        <v>19</v>
      </c>
      <c r="I33" s="9">
        <f>D30+(0.072*G30)</f>
        <v>10.101000000000001</v>
      </c>
      <c r="J33" s="8"/>
      <c r="K33" s="8" t="s">
        <v>21</v>
      </c>
      <c r="L33" s="8">
        <f>L32*2</f>
        <v>2.5979999999999999</v>
      </c>
      <c r="M33" s="8"/>
      <c r="N33" s="8" t="s">
        <v>22</v>
      </c>
      <c r="O33" s="8">
        <f>O32*2</f>
        <v>0.32474999999999998</v>
      </c>
      <c r="P33" s="8"/>
      <c r="Q33" s="8" t="s">
        <v>23</v>
      </c>
      <c r="R33" s="8">
        <f>L30+(1.082*O30)</f>
        <v>9.9929999999999986</v>
      </c>
    </row>
    <row r="40" spans="1:18" x14ac:dyDescent="0.25">
      <c r="K40" t="s">
        <v>38</v>
      </c>
      <c r="L40">
        <f xml:space="preserve"> I28-(1.082532*G25)</f>
        <v>50.407468000000001</v>
      </c>
    </row>
    <row r="49" spans="1:1" x14ac:dyDescent="0.25">
      <c r="A49" t="s">
        <v>24</v>
      </c>
    </row>
    <row r="51" spans="1:1" x14ac:dyDescent="0.25">
      <c r="A51" s="7" t="s">
        <v>25</v>
      </c>
    </row>
    <row r="52" spans="1:1" x14ac:dyDescent="0.25">
      <c r="A52" s="7" t="s">
        <v>26</v>
      </c>
    </row>
    <row r="53" spans="1:1" x14ac:dyDescent="0.25">
      <c r="A53" s="7" t="s">
        <v>27</v>
      </c>
    </row>
    <row r="54" spans="1:1" x14ac:dyDescent="0.25">
      <c r="A54" s="7" t="s">
        <v>28</v>
      </c>
    </row>
    <row r="55" spans="1:1" x14ac:dyDescent="0.25">
      <c r="A55" s="7" t="s">
        <v>29</v>
      </c>
    </row>
    <row r="56" spans="1:1" x14ac:dyDescent="0.25">
      <c r="A56" s="7" t="s">
        <v>30</v>
      </c>
    </row>
    <row r="57" spans="1:1" x14ac:dyDescent="0.25">
      <c r="A57" s="7" t="s">
        <v>31</v>
      </c>
    </row>
    <row r="58" spans="1:1" x14ac:dyDescent="0.25">
      <c r="A58" s="7" t="s">
        <v>32</v>
      </c>
    </row>
    <row r="59" spans="1:1" x14ac:dyDescent="0.25">
      <c r="A59" s="7" t="s">
        <v>33</v>
      </c>
    </row>
    <row r="61" spans="1:1" x14ac:dyDescent="0.25">
      <c r="A61" t="s">
        <v>34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SALATIEL</dc:creator>
  <cp:lastModifiedBy>ANONYMOUS</cp:lastModifiedBy>
  <dcterms:created xsi:type="dcterms:W3CDTF">2023-06-28T18:05:14Z</dcterms:created>
  <dcterms:modified xsi:type="dcterms:W3CDTF">2023-10-06T05:31:21Z</dcterms:modified>
</cp:coreProperties>
</file>