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1277b5045dcab395/pyworks/xai_for_gmlp/reslut_pet_dataset/exp1_and_2/"/>
    </mc:Choice>
  </mc:AlternateContent>
  <xr:revisionPtr revIDLastSave="16" documentId="11_BA1B894677D2D2F626542E67E32106A7C5CE8C80" xr6:coauthVersionLast="47" xr6:coauthVersionMax="47" xr10:uidLastSave="{F962EB0D-C724-494F-BD80-2CEB827EC127}"/>
  <bookViews>
    <workbookView xWindow="4327" yWindow="187" windowWidth="8100" windowHeight="4995" activeTab="4" xr2:uid="{00000000-000D-0000-FFFF-FFFF00000000}"/>
  </bookViews>
  <sheets>
    <sheet name="exp1" sheetId="1" r:id="rId1"/>
    <sheet name="exp2" sheetId="2" r:id="rId2"/>
    <sheet name="lime_exp1" sheetId="3" r:id="rId3"/>
    <sheet name="lime_exp2" sheetId="4" r:id="rId4"/>
    <sheet name="for_paper" sheetId="5" r:id="rId5"/>
  </sheets>
  <calcPr calcId="191029"/>
</workbook>
</file>

<file path=xl/calcChain.xml><?xml version="1.0" encoding="utf-8"?>
<calcChain xmlns="http://schemas.openxmlformats.org/spreadsheetml/2006/main">
  <c r="H78" i="5" l="1"/>
  <c r="H77" i="5"/>
  <c r="H76" i="5"/>
  <c r="H75" i="5"/>
  <c r="F78" i="5"/>
  <c r="F77" i="5"/>
  <c r="F76" i="5"/>
  <c r="F75" i="5"/>
  <c r="D78" i="5"/>
  <c r="D77" i="5"/>
  <c r="D76" i="5"/>
  <c r="D75" i="5"/>
  <c r="M11" i="5"/>
  <c r="M12" i="5"/>
  <c r="M10" i="5"/>
  <c r="L24" i="5"/>
  <c r="L21" i="5"/>
  <c r="G80" i="5"/>
  <c r="G79" i="5"/>
  <c r="G76" i="5"/>
  <c r="G77" i="5"/>
  <c r="G75" i="5"/>
  <c r="K17" i="5"/>
  <c r="E77" i="5"/>
  <c r="E76" i="5"/>
  <c r="E75" i="5"/>
  <c r="K76" i="5"/>
  <c r="K75" i="5"/>
  <c r="N15" i="5"/>
  <c r="M15" i="5"/>
  <c r="L15" i="5"/>
  <c r="K15" i="5"/>
  <c r="K12" i="5"/>
  <c r="K11" i="5"/>
  <c r="K1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2" i="5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  <c r="K75" i="2"/>
  <c r="K24" i="4"/>
  <c r="J24" i="4"/>
  <c r="C24" i="4"/>
  <c r="D24" i="4"/>
  <c r="E24" i="4"/>
  <c r="F24" i="4"/>
  <c r="G24" i="4"/>
  <c r="H24" i="4"/>
  <c r="B2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  <c r="F25" i="3"/>
  <c r="I25" i="3"/>
  <c r="H25" i="3"/>
  <c r="I24" i="3"/>
  <c r="H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C24" i="3"/>
  <c r="D24" i="3"/>
  <c r="E24" i="3"/>
  <c r="F24" i="3"/>
  <c r="B24" i="3"/>
  <c r="C23" i="3"/>
  <c r="D23" i="3"/>
  <c r="E23" i="3"/>
  <c r="F23" i="3"/>
  <c r="B2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H23" i="4" l="1"/>
  <c r="G23" i="4"/>
  <c r="F23" i="4"/>
  <c r="E23" i="4"/>
  <c r="D23" i="4"/>
  <c r="C23" i="4"/>
  <c r="B23" i="4"/>
</calcChain>
</file>

<file path=xl/sharedStrings.xml><?xml version="1.0" encoding="utf-8"?>
<sst xmlns="http://schemas.openxmlformats.org/spreadsheetml/2006/main" count="110" uniqueCount="55">
  <si>
    <t>番号</t>
  </si>
  <si>
    <t>min_samples</t>
  </si>
  <si>
    <t>rate</t>
  </si>
  <si>
    <t>k</t>
  </si>
  <si>
    <t>ボックス内マッピング(pixel)</t>
  </si>
  <si>
    <t>ボックス内非マッピング(pixel)</t>
  </si>
  <si>
    <t>マッピング(ボックス内)(pixel)</t>
  </si>
  <si>
    <t>マッピング(ボックス外)(pixel)</t>
  </si>
  <si>
    <t>所要時間(sec)</t>
  </si>
  <si>
    <t>ボックス内のマッピングの割合</t>
  </si>
  <si>
    <t>マッピングのボックス内の割合</t>
  </si>
  <si>
    <t>領域内でマッピングされてる</t>
  </si>
  <si>
    <t>領域内でマッピングされていない</t>
  </si>
  <si>
    <t>境界線でマッピングされてる</t>
  </si>
  <si>
    <t>境界線でマッピングされていない</t>
  </si>
  <si>
    <t>領域外でマッピングされている</t>
  </si>
  <si>
    <t>領域外でマッピングされていない</t>
  </si>
  <si>
    <t>所要時間</t>
  </si>
  <si>
    <t>画像名</t>
  </si>
  <si>
    <t>Egyptian_Mau_118.jpg</t>
  </si>
  <si>
    <t>Persian_105.jpg</t>
  </si>
  <si>
    <t>Egyptian_Mau_123.jpg</t>
  </si>
  <si>
    <t>keeshond_182.jpg</t>
  </si>
  <si>
    <t>keeshond_137.jpg</t>
  </si>
  <si>
    <t>scottish_terrier_183.jpg</t>
  </si>
  <si>
    <t>keeshond_184.jpg</t>
  </si>
  <si>
    <t>newfoundland_186.jpg</t>
  </si>
  <si>
    <t>english_cocker_spaniel_105.jpg</t>
  </si>
  <si>
    <t>pomeranian_175.jpg</t>
  </si>
  <si>
    <t>leonberger_116.jpg</t>
  </si>
  <si>
    <t>japanese_chin_15.jpg</t>
  </si>
  <si>
    <t>Siamese_17.jpg</t>
  </si>
  <si>
    <t>wheaten_terrier_122.jpg</t>
  </si>
  <si>
    <t>leonberger_167.jpg</t>
  </si>
  <si>
    <t>newfoundland_112.jpg</t>
  </si>
  <si>
    <t>beagle_143.jpg</t>
  </si>
  <si>
    <t>Persian_163.jpg</t>
  </si>
  <si>
    <t>great_pyrenees_130.jpg</t>
  </si>
  <si>
    <t>pomeranian_121.jpg</t>
  </si>
  <si>
    <t>番号</t>
    <rPh sb="0" eb="2">
      <t>バンゴウ</t>
    </rPh>
    <phoneticPr fontId="1"/>
  </si>
  <si>
    <t>合計</t>
    <rPh sb="0" eb="2">
      <t>ゴウケイ</t>
    </rPh>
    <phoneticPr fontId="1"/>
  </si>
  <si>
    <t>ボックス内のマッピングの割合</t>
    <rPh sb="4" eb="5">
      <t>ナイ</t>
    </rPh>
    <rPh sb="12" eb="14">
      <t>ワリアイ</t>
    </rPh>
    <phoneticPr fontId="1"/>
  </si>
  <si>
    <t>マッピングのボックス内の割合</t>
    <rPh sb="10" eb="11">
      <t>ナイ</t>
    </rPh>
    <rPh sb="12" eb="14">
      <t>ワリアイ</t>
    </rPh>
    <phoneticPr fontId="1"/>
  </si>
  <si>
    <t>平均</t>
    <rPh sb="0" eb="2">
      <t>ヘイキン</t>
    </rPh>
    <phoneticPr fontId="1"/>
  </si>
  <si>
    <t>標準偏差</t>
    <rPh sb="0" eb="4">
      <t>ヒョウジュンヘンサ</t>
    </rPh>
    <phoneticPr fontId="1"/>
  </si>
  <si>
    <t>マッピングのうち領域内の割合</t>
    <rPh sb="8" eb="11">
      <t>リョウイキナイ</t>
    </rPh>
    <rPh sb="12" eb="14">
      <t>ワリアイ</t>
    </rPh>
    <phoneticPr fontId="1"/>
  </si>
  <si>
    <t>領域内でマッピングされてる割合(境界線を含む)</t>
    <rPh sb="0" eb="3">
      <t>リョウイキナイ</t>
    </rPh>
    <rPh sb="13" eb="15">
      <t>ワリアイ</t>
    </rPh>
    <rPh sb="16" eb="19">
      <t>キョウカイセン</t>
    </rPh>
    <rPh sb="20" eb="21">
      <t>フク</t>
    </rPh>
    <phoneticPr fontId="1"/>
  </si>
  <si>
    <t>画像名</t>
    <rPh sb="0" eb="2">
      <t>ガゾウ</t>
    </rPh>
    <rPh sb="2" eb="3">
      <t>メイ</t>
    </rPh>
    <phoneticPr fontId="1"/>
  </si>
  <si>
    <t>1枚当たりの所要時間</t>
    <rPh sb="1" eb="3">
      <t>マイア</t>
    </rPh>
    <rPh sb="6" eb="10">
      <t>ショヨウジカン</t>
    </rPh>
    <phoneticPr fontId="1"/>
  </si>
  <si>
    <t>所要時間</t>
    <rPh sb="0" eb="4">
      <t>ショヨウジカン</t>
    </rPh>
    <phoneticPr fontId="1"/>
  </si>
  <si>
    <t>LIME</t>
    <phoneticPr fontId="1"/>
  </si>
  <si>
    <t>max</t>
    <phoneticPr fontId="1"/>
  </si>
  <si>
    <t>average</t>
    <phoneticPr fontId="1"/>
  </si>
  <si>
    <t>min</t>
    <phoneticPr fontId="1"/>
  </si>
  <si>
    <t>ボックス内のマッピングの割合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</si>
</sst>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00000000000_ "/>
    <numFmt numFmtId="179" formatCode="0.0000000000000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opLeftCell="C1" workbookViewId="0">
      <selection activeCell="J1" sqref="J1:K1"/>
    </sheetView>
  </sheetViews>
  <sheetFormatPr defaultRowHeight="17.649999999999999"/>
  <cols>
    <col min="5" max="5" width="24.6875" customWidth="1"/>
    <col min="6" max="6" width="26.125" customWidth="1"/>
    <col min="7" max="7" width="25.875" customWidth="1"/>
    <col min="8" max="8" width="25.375" customWidth="1"/>
    <col min="9" max="9" width="12.4375" customWidth="1"/>
    <col min="10" max="10" width="26.9375" customWidth="1"/>
    <col min="11" max="11" width="26.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48</v>
      </c>
    </row>
    <row r="2" spans="1:12">
      <c r="B2">
        <v>3</v>
      </c>
      <c r="C2">
        <v>0</v>
      </c>
      <c r="D2">
        <v>5</v>
      </c>
      <c r="E2">
        <v>244774</v>
      </c>
      <c r="F2">
        <v>143881</v>
      </c>
      <c r="G2">
        <v>244774</v>
      </c>
      <c r="H2">
        <v>394158</v>
      </c>
      <c r="I2">
        <v>694.77036190032959</v>
      </c>
      <c r="J2">
        <f>E2/(E2+F2)</f>
        <v>0.62979763543502587</v>
      </c>
      <c r="K2">
        <f>G2/(G2+H2)</f>
        <v>0.38309867090707617</v>
      </c>
      <c r="L2">
        <f>I2/20</f>
        <v>34.738518095016481</v>
      </c>
    </row>
    <row r="3" spans="1:12">
      <c r="B3">
        <v>3</v>
      </c>
      <c r="C3">
        <v>0</v>
      </c>
      <c r="D3">
        <v>7</v>
      </c>
      <c r="E3">
        <v>213542</v>
      </c>
      <c r="F3">
        <v>175113</v>
      </c>
      <c r="G3">
        <v>213542</v>
      </c>
      <c r="H3">
        <v>352293</v>
      </c>
      <c r="I3">
        <v>548.29380464553833</v>
      </c>
      <c r="J3">
        <f t="shared" ref="J3:J66" si="0">E3/(E3+F3)</f>
        <v>0.54943844798085706</v>
      </c>
      <c r="K3">
        <f t="shared" ref="K3:K66" si="1">G3/(G3+H3)</f>
        <v>0.37739270281972659</v>
      </c>
      <c r="L3">
        <f t="shared" ref="L3:L66" si="2">I3/20</f>
        <v>27.414690232276918</v>
      </c>
    </row>
    <row r="4" spans="1:12">
      <c r="B4">
        <v>3</v>
      </c>
      <c r="C4">
        <v>0</v>
      </c>
      <c r="D4">
        <v>9</v>
      </c>
      <c r="E4">
        <v>191218</v>
      </c>
      <c r="F4">
        <v>197437</v>
      </c>
      <c r="G4">
        <v>191218</v>
      </c>
      <c r="H4">
        <v>319011</v>
      </c>
      <c r="I4">
        <v>446.86582922935492</v>
      </c>
      <c r="J4">
        <f t="shared" si="0"/>
        <v>0.4919993310262315</v>
      </c>
      <c r="K4">
        <f t="shared" si="1"/>
        <v>0.37476897628319833</v>
      </c>
      <c r="L4">
        <f t="shared" si="2"/>
        <v>22.343291461467746</v>
      </c>
    </row>
    <row r="5" spans="1:12">
      <c r="B5">
        <v>3</v>
      </c>
      <c r="C5">
        <v>0</v>
      </c>
      <c r="D5">
        <v>11</v>
      </c>
      <c r="E5">
        <v>176348</v>
      </c>
      <c r="F5">
        <v>212307</v>
      </c>
      <c r="G5">
        <v>176348</v>
      </c>
      <c r="H5">
        <v>294788</v>
      </c>
      <c r="I5">
        <v>396.31497049331671</v>
      </c>
      <c r="J5">
        <f t="shared" si="0"/>
        <v>0.45373917741956232</v>
      </c>
      <c r="K5">
        <f t="shared" si="1"/>
        <v>0.37430381036473542</v>
      </c>
      <c r="L5">
        <f t="shared" si="2"/>
        <v>19.815748524665835</v>
      </c>
    </row>
    <row r="6" spans="1:12">
      <c r="B6">
        <v>3</v>
      </c>
      <c r="C6">
        <v>0</v>
      </c>
      <c r="D6">
        <v>13</v>
      </c>
      <c r="E6">
        <v>160374</v>
      </c>
      <c r="F6">
        <v>228281</v>
      </c>
      <c r="G6">
        <v>160374</v>
      </c>
      <c r="H6">
        <v>266721</v>
      </c>
      <c r="I6">
        <v>357.27032947540278</v>
      </c>
      <c r="J6">
        <f t="shared" si="0"/>
        <v>0.41263845827276119</v>
      </c>
      <c r="K6">
        <f t="shared" si="1"/>
        <v>0.37549959610859412</v>
      </c>
      <c r="L6">
        <f t="shared" si="2"/>
        <v>17.86351647377014</v>
      </c>
    </row>
    <row r="7" spans="1:12">
      <c r="B7">
        <v>3</v>
      </c>
      <c r="C7">
        <v>0</v>
      </c>
      <c r="D7">
        <v>15</v>
      </c>
      <c r="E7">
        <v>149386</v>
      </c>
      <c r="F7">
        <v>239269</v>
      </c>
      <c r="G7">
        <v>149386</v>
      </c>
      <c r="H7">
        <v>250769</v>
      </c>
      <c r="I7">
        <v>330.38028240203857</v>
      </c>
      <c r="J7">
        <f t="shared" si="0"/>
        <v>0.38436659762514314</v>
      </c>
      <c r="K7">
        <f t="shared" si="1"/>
        <v>0.37332033836888207</v>
      </c>
      <c r="L7">
        <f t="shared" si="2"/>
        <v>16.519014120101929</v>
      </c>
    </row>
    <row r="8" spans="1:12">
      <c r="B8">
        <v>3</v>
      </c>
      <c r="C8">
        <v>0.5</v>
      </c>
      <c r="D8">
        <v>5</v>
      </c>
      <c r="E8">
        <v>244774</v>
      </c>
      <c r="F8">
        <v>143881</v>
      </c>
      <c r="G8">
        <v>244774</v>
      </c>
      <c r="H8">
        <v>394158</v>
      </c>
      <c r="I8">
        <v>680.16259670257568</v>
      </c>
      <c r="J8">
        <f t="shared" si="0"/>
        <v>0.62979763543502587</v>
      </c>
      <c r="K8">
        <f t="shared" si="1"/>
        <v>0.38309867090707617</v>
      </c>
      <c r="L8">
        <f t="shared" si="2"/>
        <v>34.008129835128784</v>
      </c>
    </row>
    <row r="9" spans="1:12">
      <c r="B9">
        <v>3</v>
      </c>
      <c r="C9">
        <v>0.5</v>
      </c>
      <c r="D9">
        <v>7</v>
      </c>
      <c r="E9">
        <v>213542</v>
      </c>
      <c r="F9">
        <v>175113</v>
      </c>
      <c r="G9">
        <v>213542</v>
      </c>
      <c r="H9">
        <v>352293</v>
      </c>
      <c r="I9">
        <v>529.50598621368408</v>
      </c>
      <c r="J9">
        <f t="shared" si="0"/>
        <v>0.54943844798085706</v>
      </c>
      <c r="K9">
        <f t="shared" si="1"/>
        <v>0.37739270281972659</v>
      </c>
      <c r="L9">
        <f t="shared" si="2"/>
        <v>26.475299310684203</v>
      </c>
    </row>
    <row r="10" spans="1:12">
      <c r="B10">
        <v>3</v>
      </c>
      <c r="C10">
        <v>0.5</v>
      </c>
      <c r="D10">
        <v>9</v>
      </c>
      <c r="E10">
        <v>191218</v>
      </c>
      <c r="F10">
        <v>197437</v>
      </c>
      <c r="G10">
        <v>191218</v>
      </c>
      <c r="H10">
        <v>319011</v>
      </c>
      <c r="I10">
        <v>446.12400889396667</v>
      </c>
      <c r="J10">
        <f t="shared" si="0"/>
        <v>0.4919993310262315</v>
      </c>
      <c r="K10">
        <f t="shared" si="1"/>
        <v>0.37476897628319833</v>
      </c>
      <c r="L10">
        <f t="shared" si="2"/>
        <v>22.306200444698334</v>
      </c>
    </row>
    <row r="11" spans="1:12">
      <c r="B11">
        <v>3</v>
      </c>
      <c r="C11">
        <v>0.5</v>
      </c>
      <c r="D11">
        <v>11</v>
      </c>
      <c r="E11">
        <v>176348</v>
      </c>
      <c r="F11">
        <v>212307</v>
      </c>
      <c r="G11">
        <v>176348</v>
      </c>
      <c r="H11">
        <v>294788</v>
      </c>
      <c r="I11">
        <v>391.14632821083069</v>
      </c>
      <c r="J11">
        <f t="shared" si="0"/>
        <v>0.45373917741956232</v>
      </c>
      <c r="K11">
        <f t="shared" si="1"/>
        <v>0.37430381036473542</v>
      </c>
      <c r="L11">
        <f t="shared" si="2"/>
        <v>19.557316410541535</v>
      </c>
    </row>
    <row r="12" spans="1:12">
      <c r="B12">
        <v>3</v>
      </c>
      <c r="C12">
        <v>0.5</v>
      </c>
      <c r="D12">
        <v>13</v>
      </c>
      <c r="E12">
        <v>160374</v>
      </c>
      <c r="F12">
        <v>228281</v>
      </c>
      <c r="G12">
        <v>160374</v>
      </c>
      <c r="H12">
        <v>266721</v>
      </c>
      <c r="I12">
        <v>350.67201209068298</v>
      </c>
      <c r="J12">
        <f t="shared" si="0"/>
        <v>0.41263845827276119</v>
      </c>
      <c r="K12">
        <f t="shared" si="1"/>
        <v>0.37549959610859412</v>
      </c>
      <c r="L12">
        <f t="shared" si="2"/>
        <v>17.533600604534151</v>
      </c>
    </row>
    <row r="13" spans="1:12">
      <c r="B13">
        <v>3</v>
      </c>
      <c r="C13">
        <v>0.5</v>
      </c>
      <c r="D13">
        <v>15</v>
      </c>
      <c r="E13">
        <v>149386</v>
      </c>
      <c r="F13">
        <v>239269</v>
      </c>
      <c r="G13">
        <v>149386</v>
      </c>
      <c r="H13">
        <v>250769</v>
      </c>
      <c r="I13">
        <v>322.98943376541138</v>
      </c>
      <c r="J13">
        <f t="shared" si="0"/>
        <v>0.38436659762514314</v>
      </c>
      <c r="K13">
        <f t="shared" si="1"/>
        <v>0.37332033836888207</v>
      </c>
      <c r="L13">
        <f t="shared" si="2"/>
        <v>16.14947168827057</v>
      </c>
    </row>
    <row r="14" spans="1:12">
      <c r="B14">
        <v>3</v>
      </c>
      <c r="C14">
        <v>1</v>
      </c>
      <c r="D14">
        <v>5</v>
      </c>
      <c r="E14">
        <v>127526</v>
      </c>
      <c r="F14">
        <v>261129</v>
      </c>
      <c r="G14">
        <v>127526</v>
      </c>
      <c r="H14">
        <v>198610</v>
      </c>
      <c r="I14">
        <v>689.42556190490723</v>
      </c>
      <c r="J14">
        <f t="shared" si="0"/>
        <v>0.32812134154970346</v>
      </c>
      <c r="K14">
        <f t="shared" si="1"/>
        <v>0.39102092378639586</v>
      </c>
      <c r="L14">
        <f t="shared" si="2"/>
        <v>34.47127809524536</v>
      </c>
    </row>
    <row r="15" spans="1:12">
      <c r="B15">
        <v>3</v>
      </c>
      <c r="C15">
        <v>1</v>
      </c>
      <c r="D15">
        <v>7</v>
      </c>
      <c r="E15">
        <v>110166</v>
      </c>
      <c r="F15">
        <v>278489</v>
      </c>
      <c r="G15">
        <v>110166</v>
      </c>
      <c r="H15">
        <v>155981</v>
      </c>
      <c r="I15">
        <v>544.39835214614868</v>
      </c>
      <c r="J15">
        <f t="shared" si="0"/>
        <v>0.28345447762154097</v>
      </c>
      <c r="K15">
        <f t="shared" si="1"/>
        <v>0.41392914442018885</v>
      </c>
      <c r="L15">
        <f t="shared" si="2"/>
        <v>27.219917607307433</v>
      </c>
    </row>
    <row r="16" spans="1:12">
      <c r="B16">
        <v>3</v>
      </c>
      <c r="C16">
        <v>1</v>
      </c>
      <c r="D16">
        <v>9</v>
      </c>
      <c r="E16">
        <v>106525</v>
      </c>
      <c r="F16">
        <v>282130</v>
      </c>
      <c r="G16">
        <v>106525</v>
      </c>
      <c r="H16">
        <v>146404</v>
      </c>
      <c r="I16">
        <v>445.96044015884399</v>
      </c>
      <c r="J16">
        <f t="shared" si="0"/>
        <v>0.27408627188637735</v>
      </c>
      <c r="K16">
        <f t="shared" si="1"/>
        <v>0.42116562355443621</v>
      </c>
      <c r="L16">
        <f t="shared" si="2"/>
        <v>22.298022007942201</v>
      </c>
    </row>
    <row r="17" spans="2:12">
      <c r="B17">
        <v>3</v>
      </c>
      <c r="C17">
        <v>1</v>
      </c>
      <c r="D17">
        <v>11</v>
      </c>
      <c r="E17">
        <v>90019</v>
      </c>
      <c r="F17">
        <v>298636</v>
      </c>
      <c r="G17">
        <v>90019</v>
      </c>
      <c r="H17">
        <v>136105</v>
      </c>
      <c r="I17">
        <v>392.18748068809509</v>
      </c>
      <c r="J17">
        <f t="shared" si="0"/>
        <v>0.23161672949016479</v>
      </c>
      <c r="K17">
        <f t="shared" si="1"/>
        <v>0.39809573508340557</v>
      </c>
      <c r="L17">
        <f t="shared" si="2"/>
        <v>19.609374034404755</v>
      </c>
    </row>
    <row r="18" spans="2:12">
      <c r="B18">
        <v>3</v>
      </c>
      <c r="C18">
        <v>1</v>
      </c>
      <c r="D18">
        <v>13</v>
      </c>
      <c r="E18">
        <v>90740</v>
      </c>
      <c r="F18">
        <v>297915</v>
      </c>
      <c r="G18">
        <v>90740</v>
      </c>
      <c r="H18">
        <v>113945</v>
      </c>
      <c r="I18">
        <v>349.94226479530329</v>
      </c>
      <c r="J18">
        <f t="shared" si="0"/>
        <v>0.23347184520976186</v>
      </c>
      <c r="K18">
        <f t="shared" si="1"/>
        <v>0.44331533820260399</v>
      </c>
      <c r="L18">
        <f t="shared" si="2"/>
        <v>17.497113239765163</v>
      </c>
    </row>
    <row r="19" spans="2:12">
      <c r="B19">
        <v>3</v>
      </c>
      <c r="C19">
        <v>1</v>
      </c>
      <c r="D19">
        <v>15</v>
      </c>
      <c r="E19">
        <v>87692</v>
      </c>
      <c r="F19">
        <v>300963</v>
      </c>
      <c r="G19">
        <v>87692</v>
      </c>
      <c r="H19">
        <v>110051</v>
      </c>
      <c r="I19">
        <v>330.24900197982788</v>
      </c>
      <c r="J19">
        <f t="shared" si="0"/>
        <v>0.22562941426200614</v>
      </c>
      <c r="K19">
        <f t="shared" si="1"/>
        <v>0.44346449684691747</v>
      </c>
      <c r="L19">
        <f t="shared" si="2"/>
        <v>16.512450098991394</v>
      </c>
    </row>
    <row r="20" spans="2:12">
      <c r="B20">
        <v>5</v>
      </c>
      <c r="C20">
        <v>0</v>
      </c>
      <c r="D20">
        <v>5</v>
      </c>
      <c r="E20">
        <v>196006</v>
      </c>
      <c r="F20">
        <v>192649</v>
      </c>
      <c r="G20">
        <v>196006</v>
      </c>
      <c r="H20">
        <v>298195</v>
      </c>
      <c r="I20">
        <v>524.54632353782654</v>
      </c>
      <c r="J20">
        <f t="shared" si="0"/>
        <v>0.50431874027093437</v>
      </c>
      <c r="K20">
        <f t="shared" si="1"/>
        <v>0.39661190487271375</v>
      </c>
      <c r="L20">
        <f t="shared" si="2"/>
        <v>26.227316176891328</v>
      </c>
    </row>
    <row r="21" spans="2:12">
      <c r="B21">
        <v>5</v>
      </c>
      <c r="C21">
        <v>0</v>
      </c>
      <c r="D21">
        <v>7</v>
      </c>
      <c r="E21">
        <v>162796</v>
      </c>
      <c r="F21">
        <v>225859</v>
      </c>
      <c r="G21">
        <v>162796</v>
      </c>
      <c r="H21">
        <v>258312</v>
      </c>
      <c r="I21">
        <v>389.92698335647577</v>
      </c>
      <c r="J21">
        <f t="shared" si="0"/>
        <v>0.41887020622402904</v>
      </c>
      <c r="K21">
        <f t="shared" si="1"/>
        <v>0.38658966345925511</v>
      </c>
      <c r="L21">
        <f t="shared" si="2"/>
        <v>19.496349167823787</v>
      </c>
    </row>
    <row r="22" spans="2:12">
      <c r="B22">
        <v>5</v>
      </c>
      <c r="C22">
        <v>0</v>
      </c>
      <c r="D22">
        <v>9</v>
      </c>
      <c r="E22">
        <v>142420</v>
      </c>
      <c r="F22">
        <v>246235</v>
      </c>
      <c r="G22">
        <v>142420</v>
      </c>
      <c r="H22">
        <v>229092</v>
      </c>
      <c r="I22">
        <v>323.20273756980902</v>
      </c>
      <c r="J22">
        <f t="shared" si="0"/>
        <v>0.36644324658115812</v>
      </c>
      <c r="K22">
        <f t="shared" si="1"/>
        <v>0.38335235470186696</v>
      </c>
      <c r="L22">
        <f t="shared" si="2"/>
        <v>16.160136878490452</v>
      </c>
    </row>
    <row r="23" spans="2:12">
      <c r="B23">
        <v>5</v>
      </c>
      <c r="C23">
        <v>0</v>
      </c>
      <c r="D23">
        <v>11</v>
      </c>
      <c r="E23">
        <v>126682</v>
      </c>
      <c r="F23">
        <v>261973</v>
      </c>
      <c r="G23">
        <v>126682</v>
      </c>
      <c r="H23">
        <v>206480</v>
      </c>
      <c r="I23">
        <v>275.69378447532648</v>
      </c>
      <c r="J23">
        <f t="shared" si="0"/>
        <v>0.32594974977808083</v>
      </c>
      <c r="K23">
        <f t="shared" si="1"/>
        <v>0.38024144410226857</v>
      </c>
      <c r="L23">
        <f t="shared" si="2"/>
        <v>13.784689223766325</v>
      </c>
    </row>
    <row r="24" spans="2:12">
      <c r="B24">
        <v>5</v>
      </c>
      <c r="C24">
        <v>0</v>
      </c>
      <c r="D24">
        <v>13</v>
      </c>
      <c r="E24">
        <v>115665</v>
      </c>
      <c r="F24">
        <v>272990</v>
      </c>
      <c r="G24">
        <v>115665</v>
      </c>
      <c r="H24">
        <v>189282</v>
      </c>
      <c r="I24">
        <v>256.79936552047729</v>
      </c>
      <c r="J24">
        <f t="shared" si="0"/>
        <v>0.29760327282551363</v>
      </c>
      <c r="K24">
        <f t="shared" si="1"/>
        <v>0.37929541854814114</v>
      </c>
      <c r="L24">
        <f t="shared" si="2"/>
        <v>12.839968276023864</v>
      </c>
    </row>
    <row r="25" spans="2:12">
      <c r="B25">
        <v>5</v>
      </c>
      <c r="C25">
        <v>0</v>
      </c>
      <c r="D25">
        <v>15</v>
      </c>
      <c r="E25">
        <v>106781</v>
      </c>
      <c r="F25">
        <v>281874</v>
      </c>
      <c r="G25">
        <v>106781</v>
      </c>
      <c r="H25">
        <v>175441</v>
      </c>
      <c r="I25">
        <v>232.987672328949</v>
      </c>
      <c r="J25">
        <f t="shared" si="0"/>
        <v>0.2747449537507558</v>
      </c>
      <c r="K25">
        <f t="shared" si="1"/>
        <v>0.37835817193556848</v>
      </c>
      <c r="L25">
        <f t="shared" si="2"/>
        <v>11.64938361644745</v>
      </c>
    </row>
    <row r="26" spans="2:12">
      <c r="B26">
        <v>5</v>
      </c>
      <c r="C26">
        <v>0.5</v>
      </c>
      <c r="D26">
        <v>5</v>
      </c>
      <c r="E26">
        <v>196006</v>
      </c>
      <c r="F26">
        <v>192649</v>
      </c>
      <c r="G26">
        <v>196006</v>
      </c>
      <c r="H26">
        <v>298195</v>
      </c>
      <c r="I26">
        <v>525.77953195571899</v>
      </c>
      <c r="J26">
        <f t="shared" si="0"/>
        <v>0.50431874027093437</v>
      </c>
      <c r="K26">
        <f t="shared" si="1"/>
        <v>0.39661190487271375</v>
      </c>
      <c r="L26">
        <f t="shared" si="2"/>
        <v>26.28897659778595</v>
      </c>
    </row>
    <row r="27" spans="2:12">
      <c r="B27">
        <v>5</v>
      </c>
      <c r="C27">
        <v>0.5</v>
      </c>
      <c r="D27">
        <v>7</v>
      </c>
      <c r="E27">
        <v>162796</v>
      </c>
      <c r="F27">
        <v>225859</v>
      </c>
      <c r="G27">
        <v>162796</v>
      </c>
      <c r="H27">
        <v>258312</v>
      </c>
      <c r="I27">
        <v>395.27092385292048</v>
      </c>
      <c r="J27">
        <f t="shared" si="0"/>
        <v>0.41887020622402904</v>
      </c>
      <c r="K27">
        <f t="shared" si="1"/>
        <v>0.38658966345925511</v>
      </c>
      <c r="L27">
        <f t="shared" si="2"/>
        <v>19.763546192646025</v>
      </c>
    </row>
    <row r="28" spans="2:12">
      <c r="B28">
        <v>5</v>
      </c>
      <c r="C28">
        <v>0.5</v>
      </c>
      <c r="D28">
        <v>9</v>
      </c>
      <c r="E28">
        <v>142420</v>
      </c>
      <c r="F28">
        <v>246235</v>
      </c>
      <c r="G28">
        <v>142420</v>
      </c>
      <c r="H28">
        <v>229092</v>
      </c>
      <c r="I28">
        <v>325.21118450164789</v>
      </c>
      <c r="J28">
        <f t="shared" si="0"/>
        <v>0.36644324658115812</v>
      </c>
      <c r="K28">
        <f t="shared" si="1"/>
        <v>0.38335235470186696</v>
      </c>
      <c r="L28">
        <f t="shared" si="2"/>
        <v>16.260559225082396</v>
      </c>
    </row>
    <row r="29" spans="2:12">
      <c r="B29">
        <v>5</v>
      </c>
      <c r="C29">
        <v>0.5</v>
      </c>
      <c r="D29">
        <v>11</v>
      </c>
      <c r="E29">
        <v>126682</v>
      </c>
      <c r="F29">
        <v>261973</v>
      </c>
      <c r="G29">
        <v>126682</v>
      </c>
      <c r="H29">
        <v>206480</v>
      </c>
      <c r="I29">
        <v>283.11885333061218</v>
      </c>
      <c r="J29">
        <f t="shared" si="0"/>
        <v>0.32594974977808083</v>
      </c>
      <c r="K29">
        <f t="shared" si="1"/>
        <v>0.38024144410226857</v>
      </c>
      <c r="L29">
        <f t="shared" si="2"/>
        <v>14.15594266653061</v>
      </c>
    </row>
    <row r="30" spans="2:12">
      <c r="B30">
        <v>5</v>
      </c>
      <c r="C30">
        <v>0.5</v>
      </c>
      <c r="D30">
        <v>13</v>
      </c>
      <c r="E30">
        <v>115665</v>
      </c>
      <c r="F30">
        <v>272990</v>
      </c>
      <c r="G30">
        <v>115665</v>
      </c>
      <c r="H30">
        <v>189282</v>
      </c>
      <c r="I30">
        <v>255.06188988685611</v>
      </c>
      <c r="J30">
        <f t="shared" si="0"/>
        <v>0.29760327282551363</v>
      </c>
      <c r="K30">
        <f t="shared" si="1"/>
        <v>0.37929541854814114</v>
      </c>
      <c r="L30">
        <f t="shared" si="2"/>
        <v>12.753094494342806</v>
      </c>
    </row>
    <row r="31" spans="2:12">
      <c r="B31">
        <v>5</v>
      </c>
      <c r="C31">
        <v>0.5</v>
      </c>
      <c r="D31">
        <v>15</v>
      </c>
      <c r="E31">
        <v>106781</v>
      </c>
      <c r="F31">
        <v>281874</v>
      </c>
      <c r="G31">
        <v>106781</v>
      </c>
      <c r="H31">
        <v>175441</v>
      </c>
      <c r="I31">
        <v>232.7152214050293</v>
      </c>
      <c r="J31">
        <f t="shared" si="0"/>
        <v>0.2747449537507558</v>
      </c>
      <c r="K31">
        <f t="shared" si="1"/>
        <v>0.37835817193556848</v>
      </c>
      <c r="L31">
        <f t="shared" si="2"/>
        <v>11.635761070251466</v>
      </c>
    </row>
    <row r="32" spans="2:12">
      <c r="B32">
        <v>5</v>
      </c>
      <c r="C32">
        <v>1</v>
      </c>
      <c r="D32">
        <v>5</v>
      </c>
      <c r="E32">
        <v>100046</v>
      </c>
      <c r="F32">
        <v>288609</v>
      </c>
      <c r="G32">
        <v>100046</v>
      </c>
      <c r="H32">
        <v>149221</v>
      </c>
      <c r="I32">
        <v>530.11202931404114</v>
      </c>
      <c r="J32">
        <f t="shared" si="0"/>
        <v>0.25741596017033103</v>
      </c>
      <c r="K32">
        <f t="shared" si="1"/>
        <v>0.40136078983579854</v>
      </c>
      <c r="L32">
        <f t="shared" si="2"/>
        <v>26.505601465702057</v>
      </c>
    </row>
    <row r="33" spans="2:12">
      <c r="B33">
        <v>5</v>
      </c>
      <c r="C33">
        <v>1</v>
      </c>
      <c r="D33">
        <v>7</v>
      </c>
      <c r="E33">
        <v>83246</v>
      </c>
      <c r="F33">
        <v>305409</v>
      </c>
      <c r="G33">
        <v>83246</v>
      </c>
      <c r="H33">
        <v>121117</v>
      </c>
      <c r="I33">
        <v>390.72427344322199</v>
      </c>
      <c r="J33">
        <f t="shared" si="0"/>
        <v>0.21418996282049632</v>
      </c>
      <c r="K33">
        <f t="shared" si="1"/>
        <v>0.40734379510968227</v>
      </c>
      <c r="L33">
        <f t="shared" si="2"/>
        <v>19.5362136721611</v>
      </c>
    </row>
    <row r="34" spans="2:12">
      <c r="B34">
        <v>5</v>
      </c>
      <c r="C34">
        <v>1</v>
      </c>
      <c r="D34">
        <v>9</v>
      </c>
      <c r="E34">
        <v>70914</v>
      </c>
      <c r="F34">
        <v>317741</v>
      </c>
      <c r="G34">
        <v>70914</v>
      </c>
      <c r="H34">
        <v>117934</v>
      </c>
      <c r="I34">
        <v>324.00915813446039</v>
      </c>
      <c r="J34">
        <f t="shared" si="0"/>
        <v>0.18246002238489148</v>
      </c>
      <c r="K34">
        <f t="shared" si="1"/>
        <v>0.37550834533593153</v>
      </c>
      <c r="L34">
        <f t="shared" si="2"/>
        <v>16.20045790672302</v>
      </c>
    </row>
    <row r="35" spans="2:12">
      <c r="B35">
        <v>5</v>
      </c>
      <c r="C35">
        <v>1</v>
      </c>
      <c r="D35">
        <v>11</v>
      </c>
      <c r="E35">
        <v>73904</v>
      </c>
      <c r="F35">
        <v>314751</v>
      </c>
      <c r="G35">
        <v>73904</v>
      </c>
      <c r="H35">
        <v>106210</v>
      </c>
      <c r="I35">
        <v>284.76395010948181</v>
      </c>
      <c r="J35">
        <f t="shared" si="0"/>
        <v>0.19015322072274896</v>
      </c>
      <c r="K35">
        <f t="shared" si="1"/>
        <v>0.41031790976825788</v>
      </c>
      <c r="L35">
        <f t="shared" si="2"/>
        <v>14.238197505474091</v>
      </c>
    </row>
    <row r="36" spans="2:12">
      <c r="B36">
        <v>5</v>
      </c>
      <c r="C36">
        <v>1</v>
      </c>
      <c r="D36">
        <v>13</v>
      </c>
      <c r="E36">
        <v>63178</v>
      </c>
      <c r="F36">
        <v>325477</v>
      </c>
      <c r="G36">
        <v>63178</v>
      </c>
      <c r="H36">
        <v>92496</v>
      </c>
      <c r="I36">
        <v>249.80356287956241</v>
      </c>
      <c r="J36">
        <f t="shared" si="0"/>
        <v>0.1625554797957057</v>
      </c>
      <c r="K36">
        <f t="shared" si="1"/>
        <v>0.40583527114354356</v>
      </c>
      <c r="L36">
        <f t="shared" si="2"/>
        <v>12.49017814397812</v>
      </c>
    </row>
    <row r="37" spans="2:12">
      <c r="B37">
        <v>5</v>
      </c>
      <c r="C37">
        <v>1</v>
      </c>
      <c r="D37">
        <v>15</v>
      </c>
      <c r="E37">
        <v>57798</v>
      </c>
      <c r="F37">
        <v>330857</v>
      </c>
      <c r="G37">
        <v>57798</v>
      </c>
      <c r="H37">
        <v>78431</v>
      </c>
      <c r="I37">
        <v>231.7635498046875</v>
      </c>
      <c r="J37">
        <f t="shared" si="0"/>
        <v>0.14871286873962769</v>
      </c>
      <c r="K37">
        <f t="shared" si="1"/>
        <v>0.42427089679877267</v>
      </c>
      <c r="L37">
        <f t="shared" si="2"/>
        <v>11.588177490234376</v>
      </c>
    </row>
    <row r="38" spans="2:12">
      <c r="B38">
        <v>7</v>
      </c>
      <c r="C38">
        <v>0</v>
      </c>
      <c r="D38">
        <v>5</v>
      </c>
      <c r="E38">
        <v>91821</v>
      </c>
      <c r="F38">
        <v>296834</v>
      </c>
      <c r="G38">
        <v>91821</v>
      </c>
      <c r="H38">
        <v>146013</v>
      </c>
      <c r="I38">
        <v>232.25966620445249</v>
      </c>
      <c r="J38">
        <f t="shared" si="0"/>
        <v>0.23625323230114112</v>
      </c>
      <c r="K38">
        <f t="shared" si="1"/>
        <v>0.38607179797674007</v>
      </c>
      <c r="L38">
        <f t="shared" si="2"/>
        <v>11.612983310222624</v>
      </c>
    </row>
    <row r="39" spans="2:12">
      <c r="B39">
        <v>7</v>
      </c>
      <c r="C39">
        <v>0</v>
      </c>
      <c r="D39">
        <v>7</v>
      </c>
      <c r="E39">
        <v>77658</v>
      </c>
      <c r="F39">
        <v>310997</v>
      </c>
      <c r="G39">
        <v>77658</v>
      </c>
      <c r="H39">
        <v>118699</v>
      </c>
      <c r="I39">
        <v>178.43158221244809</v>
      </c>
      <c r="J39">
        <f t="shared" si="0"/>
        <v>0.19981217274961083</v>
      </c>
      <c r="K39">
        <f t="shared" si="1"/>
        <v>0.39549392178531961</v>
      </c>
      <c r="L39">
        <f t="shared" si="2"/>
        <v>8.9215791106224049</v>
      </c>
    </row>
    <row r="40" spans="2:12">
      <c r="B40">
        <v>7</v>
      </c>
      <c r="C40">
        <v>0</v>
      </c>
      <c r="D40">
        <v>9</v>
      </c>
      <c r="E40">
        <v>66514</v>
      </c>
      <c r="F40">
        <v>322141</v>
      </c>
      <c r="G40">
        <v>66514</v>
      </c>
      <c r="H40">
        <v>105380</v>
      </c>
      <c r="I40">
        <v>149.91790461540219</v>
      </c>
      <c r="J40">
        <f t="shared" si="0"/>
        <v>0.17113892784088716</v>
      </c>
      <c r="K40">
        <f t="shared" si="1"/>
        <v>0.38694777013741027</v>
      </c>
      <c r="L40">
        <f t="shared" si="2"/>
        <v>7.4958952307701097</v>
      </c>
    </row>
    <row r="41" spans="2:12">
      <c r="B41">
        <v>7</v>
      </c>
      <c r="C41">
        <v>0</v>
      </c>
      <c r="D41">
        <v>11</v>
      </c>
      <c r="E41">
        <v>60523</v>
      </c>
      <c r="F41">
        <v>328132</v>
      </c>
      <c r="G41">
        <v>60523</v>
      </c>
      <c r="H41">
        <v>93495</v>
      </c>
      <c r="I41">
        <v>136.7861473560333</v>
      </c>
      <c r="J41">
        <f t="shared" si="0"/>
        <v>0.15572422842881217</v>
      </c>
      <c r="K41">
        <f t="shared" si="1"/>
        <v>0.39296056305107196</v>
      </c>
      <c r="L41">
        <f t="shared" si="2"/>
        <v>6.8393073678016645</v>
      </c>
    </row>
    <row r="42" spans="2:12">
      <c r="B42">
        <v>7</v>
      </c>
      <c r="C42">
        <v>0</v>
      </c>
      <c r="D42">
        <v>13</v>
      </c>
      <c r="E42">
        <v>53313</v>
      </c>
      <c r="F42">
        <v>335342</v>
      </c>
      <c r="G42">
        <v>53313</v>
      </c>
      <c r="H42">
        <v>86606</v>
      </c>
      <c r="I42">
        <v>126.54232978820799</v>
      </c>
      <c r="J42">
        <f t="shared" si="0"/>
        <v>0.13717307123284148</v>
      </c>
      <c r="K42">
        <f t="shared" si="1"/>
        <v>0.38102759453683915</v>
      </c>
      <c r="L42">
        <f t="shared" si="2"/>
        <v>6.3271164894103995</v>
      </c>
    </row>
    <row r="43" spans="2:12">
      <c r="B43">
        <v>7</v>
      </c>
      <c r="C43">
        <v>0</v>
      </c>
      <c r="D43">
        <v>15</v>
      </c>
      <c r="E43">
        <v>51031</v>
      </c>
      <c r="F43">
        <v>337624</v>
      </c>
      <c r="G43">
        <v>51031</v>
      </c>
      <c r="H43">
        <v>81659</v>
      </c>
      <c r="I43">
        <v>127.2312507629395</v>
      </c>
      <c r="J43">
        <f t="shared" si="0"/>
        <v>0.13130153992615559</v>
      </c>
      <c r="K43">
        <f t="shared" si="1"/>
        <v>0.38458813776471473</v>
      </c>
      <c r="L43">
        <f t="shared" si="2"/>
        <v>6.3615625381469751</v>
      </c>
    </row>
    <row r="44" spans="2:12">
      <c r="B44">
        <v>7</v>
      </c>
      <c r="C44">
        <v>0.5</v>
      </c>
      <c r="D44">
        <v>5</v>
      </c>
      <c r="E44">
        <v>91821</v>
      </c>
      <c r="F44">
        <v>296834</v>
      </c>
      <c r="G44">
        <v>91821</v>
      </c>
      <c r="H44">
        <v>146013</v>
      </c>
      <c r="I44">
        <v>242.03048634529111</v>
      </c>
      <c r="J44">
        <f t="shared" si="0"/>
        <v>0.23625323230114112</v>
      </c>
      <c r="K44">
        <f t="shared" si="1"/>
        <v>0.38607179797674007</v>
      </c>
      <c r="L44">
        <f t="shared" si="2"/>
        <v>12.101524317264555</v>
      </c>
    </row>
    <row r="45" spans="2:12">
      <c r="B45">
        <v>7</v>
      </c>
      <c r="C45">
        <v>0.5</v>
      </c>
      <c r="D45">
        <v>7</v>
      </c>
      <c r="E45">
        <v>77658</v>
      </c>
      <c r="F45">
        <v>310997</v>
      </c>
      <c r="G45">
        <v>77658</v>
      </c>
      <c r="H45">
        <v>118699</v>
      </c>
      <c r="I45">
        <v>180.02228617668149</v>
      </c>
      <c r="J45">
        <f t="shared" si="0"/>
        <v>0.19981217274961083</v>
      </c>
      <c r="K45">
        <f t="shared" si="1"/>
        <v>0.39549392178531961</v>
      </c>
      <c r="L45">
        <f t="shared" si="2"/>
        <v>9.0011143088340742</v>
      </c>
    </row>
    <row r="46" spans="2:12">
      <c r="B46">
        <v>7</v>
      </c>
      <c r="C46">
        <v>0.5</v>
      </c>
      <c r="D46">
        <v>9</v>
      </c>
      <c r="E46">
        <v>66514</v>
      </c>
      <c r="F46">
        <v>322141</v>
      </c>
      <c r="G46">
        <v>66514</v>
      </c>
      <c r="H46">
        <v>105380</v>
      </c>
      <c r="I46">
        <v>151.7387070655823</v>
      </c>
      <c r="J46">
        <f t="shared" si="0"/>
        <v>0.17113892784088716</v>
      </c>
      <c r="K46">
        <f t="shared" si="1"/>
        <v>0.38694777013741027</v>
      </c>
      <c r="L46">
        <f t="shared" si="2"/>
        <v>7.5869353532791148</v>
      </c>
    </row>
    <row r="47" spans="2:12">
      <c r="B47">
        <v>7</v>
      </c>
      <c r="C47">
        <v>0.5</v>
      </c>
      <c r="D47">
        <v>11</v>
      </c>
      <c r="E47">
        <v>60523</v>
      </c>
      <c r="F47">
        <v>328132</v>
      </c>
      <c r="G47">
        <v>60523</v>
      </c>
      <c r="H47">
        <v>93495</v>
      </c>
      <c r="I47">
        <v>136.7240674495697</v>
      </c>
      <c r="J47">
        <f t="shared" si="0"/>
        <v>0.15572422842881217</v>
      </c>
      <c r="K47">
        <f t="shared" si="1"/>
        <v>0.39296056305107196</v>
      </c>
      <c r="L47">
        <f t="shared" si="2"/>
        <v>6.8362033724784848</v>
      </c>
    </row>
    <row r="48" spans="2:12">
      <c r="B48">
        <v>7</v>
      </c>
      <c r="C48">
        <v>0.5</v>
      </c>
      <c r="D48">
        <v>13</v>
      </c>
      <c r="E48">
        <v>53313</v>
      </c>
      <c r="F48">
        <v>335342</v>
      </c>
      <c r="G48">
        <v>53313</v>
      </c>
      <c r="H48">
        <v>86606</v>
      </c>
      <c r="I48">
        <v>127.5087339878082</v>
      </c>
      <c r="J48">
        <f t="shared" si="0"/>
        <v>0.13717307123284148</v>
      </c>
      <c r="K48">
        <f t="shared" si="1"/>
        <v>0.38102759453683915</v>
      </c>
      <c r="L48">
        <f t="shared" si="2"/>
        <v>6.3754366993904101</v>
      </c>
    </row>
    <row r="49" spans="2:12">
      <c r="B49">
        <v>7</v>
      </c>
      <c r="C49">
        <v>0.5</v>
      </c>
      <c r="D49">
        <v>15</v>
      </c>
      <c r="E49">
        <v>51031</v>
      </c>
      <c r="F49">
        <v>337624</v>
      </c>
      <c r="G49">
        <v>51031</v>
      </c>
      <c r="H49">
        <v>81659</v>
      </c>
      <c r="I49">
        <v>127.43701171875</v>
      </c>
      <c r="J49">
        <f t="shared" si="0"/>
        <v>0.13130153992615559</v>
      </c>
      <c r="K49">
        <f t="shared" si="1"/>
        <v>0.38458813776471473</v>
      </c>
      <c r="L49">
        <f t="shared" si="2"/>
        <v>6.3718505859374996</v>
      </c>
    </row>
    <row r="50" spans="2:12">
      <c r="B50">
        <v>7</v>
      </c>
      <c r="C50">
        <v>1</v>
      </c>
      <c r="D50">
        <v>5</v>
      </c>
      <c r="E50">
        <v>48949</v>
      </c>
      <c r="F50">
        <v>339706</v>
      </c>
      <c r="G50">
        <v>48949</v>
      </c>
      <c r="H50">
        <v>80952</v>
      </c>
      <c r="I50">
        <v>231.45705628395081</v>
      </c>
      <c r="J50">
        <f t="shared" si="0"/>
        <v>0.12594460382601536</v>
      </c>
      <c r="K50">
        <f t="shared" si="1"/>
        <v>0.37681773042547784</v>
      </c>
      <c r="L50">
        <f t="shared" si="2"/>
        <v>11.572852814197541</v>
      </c>
    </row>
    <row r="51" spans="2:12">
      <c r="B51">
        <v>7</v>
      </c>
      <c r="C51">
        <v>1</v>
      </c>
      <c r="D51">
        <v>7</v>
      </c>
      <c r="E51">
        <v>46869</v>
      </c>
      <c r="F51">
        <v>341786</v>
      </c>
      <c r="G51">
        <v>46869</v>
      </c>
      <c r="H51">
        <v>49643</v>
      </c>
      <c r="I51">
        <v>176.83088636398321</v>
      </c>
      <c r="J51">
        <f t="shared" si="0"/>
        <v>0.12059281367794059</v>
      </c>
      <c r="K51">
        <f t="shared" si="1"/>
        <v>0.4856287301061008</v>
      </c>
      <c r="L51">
        <f t="shared" si="2"/>
        <v>8.8415443181991602</v>
      </c>
    </row>
    <row r="52" spans="2:12">
      <c r="B52">
        <v>7</v>
      </c>
      <c r="C52">
        <v>1</v>
      </c>
      <c r="D52">
        <v>9</v>
      </c>
      <c r="E52">
        <v>35704</v>
      </c>
      <c r="F52">
        <v>352951</v>
      </c>
      <c r="G52">
        <v>35704</v>
      </c>
      <c r="H52">
        <v>49467</v>
      </c>
      <c r="I52">
        <v>150.65058970451349</v>
      </c>
      <c r="J52">
        <f t="shared" si="0"/>
        <v>9.1865536272529622E-2</v>
      </c>
      <c r="K52">
        <f t="shared" si="1"/>
        <v>0.41920371957591201</v>
      </c>
      <c r="L52">
        <f t="shared" si="2"/>
        <v>7.532529485225675</v>
      </c>
    </row>
    <row r="53" spans="2:12">
      <c r="B53">
        <v>7</v>
      </c>
      <c r="C53">
        <v>1</v>
      </c>
      <c r="D53">
        <v>11</v>
      </c>
      <c r="E53">
        <v>33124</v>
      </c>
      <c r="F53">
        <v>355531</v>
      </c>
      <c r="G53">
        <v>33124</v>
      </c>
      <c r="H53">
        <v>45367</v>
      </c>
      <c r="I53">
        <v>135.77276039123541</v>
      </c>
      <c r="J53">
        <f t="shared" si="0"/>
        <v>8.5227258108090717E-2</v>
      </c>
      <c r="K53">
        <f t="shared" si="1"/>
        <v>0.42201016677071257</v>
      </c>
      <c r="L53">
        <f t="shared" si="2"/>
        <v>6.7886380195617706</v>
      </c>
    </row>
    <row r="54" spans="2:12">
      <c r="B54">
        <v>7</v>
      </c>
      <c r="C54">
        <v>1</v>
      </c>
      <c r="D54">
        <v>13</v>
      </c>
      <c r="E54">
        <v>30056</v>
      </c>
      <c r="F54">
        <v>358599</v>
      </c>
      <c r="G54">
        <v>30056</v>
      </c>
      <c r="H54">
        <v>38683</v>
      </c>
      <c r="I54">
        <v>125.98334455490109</v>
      </c>
      <c r="J54">
        <f t="shared" si="0"/>
        <v>7.7333367639680434E-2</v>
      </c>
      <c r="K54">
        <f t="shared" si="1"/>
        <v>0.43724814152082514</v>
      </c>
      <c r="L54">
        <f t="shared" si="2"/>
        <v>6.2991672277450546</v>
      </c>
    </row>
    <row r="55" spans="2:12">
      <c r="B55">
        <v>7</v>
      </c>
      <c r="C55">
        <v>1</v>
      </c>
      <c r="D55">
        <v>15</v>
      </c>
      <c r="E55">
        <v>30510</v>
      </c>
      <c r="F55">
        <v>358145</v>
      </c>
      <c r="G55">
        <v>30510</v>
      </c>
      <c r="H55">
        <v>39095</v>
      </c>
      <c r="I55">
        <v>126.8569865226746</v>
      </c>
      <c r="J55">
        <f t="shared" si="0"/>
        <v>7.8501498758539068E-2</v>
      </c>
      <c r="K55">
        <f t="shared" si="1"/>
        <v>0.43833057969973421</v>
      </c>
      <c r="L55">
        <f t="shared" si="2"/>
        <v>6.34284932613373</v>
      </c>
    </row>
    <row r="56" spans="2:12">
      <c r="B56">
        <v>3</v>
      </c>
      <c r="C56">
        <v>0.8</v>
      </c>
      <c r="D56">
        <v>5</v>
      </c>
      <c r="E56">
        <v>244774</v>
      </c>
      <c r="F56">
        <v>143881</v>
      </c>
      <c r="G56">
        <v>244774</v>
      </c>
      <c r="H56">
        <v>394158</v>
      </c>
      <c r="I56">
        <v>835.6498236656189</v>
      </c>
      <c r="J56">
        <f t="shared" si="0"/>
        <v>0.62979763543502587</v>
      </c>
      <c r="K56">
        <f t="shared" si="1"/>
        <v>0.38309867090707617</v>
      </c>
      <c r="L56">
        <f t="shared" si="2"/>
        <v>41.782491183280946</v>
      </c>
    </row>
    <row r="57" spans="2:12">
      <c r="B57">
        <v>3</v>
      </c>
      <c r="C57">
        <v>0.8</v>
      </c>
      <c r="D57">
        <v>7</v>
      </c>
      <c r="E57">
        <v>213542</v>
      </c>
      <c r="F57">
        <v>175113</v>
      </c>
      <c r="G57">
        <v>213542</v>
      </c>
      <c r="H57">
        <v>352293</v>
      </c>
      <c r="I57">
        <v>650.34036040306091</v>
      </c>
      <c r="J57">
        <f t="shared" si="0"/>
        <v>0.54943844798085706</v>
      </c>
      <c r="K57">
        <f t="shared" si="1"/>
        <v>0.37739270281972659</v>
      </c>
      <c r="L57">
        <f t="shared" si="2"/>
        <v>32.517018020153046</v>
      </c>
    </row>
    <row r="58" spans="2:12">
      <c r="B58">
        <v>3</v>
      </c>
      <c r="C58">
        <v>0.8</v>
      </c>
      <c r="D58">
        <v>9</v>
      </c>
      <c r="E58">
        <v>191218</v>
      </c>
      <c r="F58">
        <v>197437</v>
      </c>
      <c r="G58">
        <v>191218</v>
      </c>
      <c r="H58">
        <v>319011</v>
      </c>
      <c r="I58">
        <v>474.04511260986328</v>
      </c>
      <c r="J58">
        <f t="shared" si="0"/>
        <v>0.4919993310262315</v>
      </c>
      <c r="K58">
        <f t="shared" si="1"/>
        <v>0.37476897628319833</v>
      </c>
      <c r="L58">
        <f t="shared" si="2"/>
        <v>23.702255630493163</v>
      </c>
    </row>
    <row r="59" spans="2:12">
      <c r="B59">
        <v>3</v>
      </c>
      <c r="C59">
        <v>0.8</v>
      </c>
      <c r="D59">
        <v>11</v>
      </c>
      <c r="E59">
        <v>176348</v>
      </c>
      <c r="F59">
        <v>212307</v>
      </c>
      <c r="G59">
        <v>176348</v>
      </c>
      <c r="H59">
        <v>294788</v>
      </c>
      <c r="I59">
        <v>375.83669185638428</v>
      </c>
      <c r="J59">
        <f t="shared" si="0"/>
        <v>0.45373917741956232</v>
      </c>
      <c r="K59">
        <f t="shared" si="1"/>
        <v>0.37430381036473542</v>
      </c>
      <c r="L59">
        <f t="shared" si="2"/>
        <v>18.791834592819214</v>
      </c>
    </row>
    <row r="60" spans="2:12">
      <c r="B60">
        <v>3</v>
      </c>
      <c r="C60">
        <v>0.8</v>
      </c>
      <c r="D60">
        <v>13</v>
      </c>
      <c r="E60">
        <v>160374</v>
      </c>
      <c r="F60">
        <v>228281</v>
      </c>
      <c r="G60">
        <v>160374</v>
      </c>
      <c r="H60">
        <v>266721</v>
      </c>
      <c r="I60">
        <v>333.76820254325872</v>
      </c>
      <c r="J60">
        <f t="shared" si="0"/>
        <v>0.41263845827276119</v>
      </c>
      <c r="K60">
        <f t="shared" si="1"/>
        <v>0.37549959610859412</v>
      </c>
      <c r="L60">
        <f t="shared" si="2"/>
        <v>16.688410127162935</v>
      </c>
    </row>
    <row r="61" spans="2:12">
      <c r="B61">
        <v>3</v>
      </c>
      <c r="C61">
        <v>0.8</v>
      </c>
      <c r="D61">
        <v>15</v>
      </c>
      <c r="E61">
        <v>149386</v>
      </c>
      <c r="F61">
        <v>239269</v>
      </c>
      <c r="G61">
        <v>149386</v>
      </c>
      <c r="H61">
        <v>250769</v>
      </c>
      <c r="I61">
        <v>307.59750652313232</v>
      </c>
      <c r="J61">
        <f t="shared" si="0"/>
        <v>0.38436659762514314</v>
      </c>
      <c r="K61">
        <f t="shared" si="1"/>
        <v>0.37332033836888207</v>
      </c>
      <c r="L61">
        <f t="shared" si="2"/>
        <v>15.379875326156617</v>
      </c>
    </row>
    <row r="62" spans="2:12">
      <c r="B62">
        <v>5</v>
      </c>
      <c r="C62">
        <v>0.8</v>
      </c>
      <c r="D62">
        <v>5</v>
      </c>
      <c r="E62">
        <v>196006</v>
      </c>
      <c r="F62">
        <v>192649</v>
      </c>
      <c r="G62">
        <v>196006</v>
      </c>
      <c r="H62">
        <v>298195</v>
      </c>
      <c r="I62">
        <v>510.83388161659241</v>
      </c>
      <c r="J62">
        <f t="shared" si="0"/>
        <v>0.50431874027093437</v>
      </c>
      <c r="K62">
        <f t="shared" si="1"/>
        <v>0.39661190487271375</v>
      </c>
      <c r="L62">
        <f t="shared" si="2"/>
        <v>25.541694080829622</v>
      </c>
    </row>
    <row r="63" spans="2:12">
      <c r="B63">
        <v>5</v>
      </c>
      <c r="C63">
        <v>0.8</v>
      </c>
      <c r="D63">
        <v>7</v>
      </c>
      <c r="E63">
        <v>162796</v>
      </c>
      <c r="F63">
        <v>225859</v>
      </c>
      <c r="G63">
        <v>162796</v>
      </c>
      <c r="H63">
        <v>258312</v>
      </c>
      <c r="I63">
        <v>379.29409551620478</v>
      </c>
      <c r="J63">
        <f t="shared" si="0"/>
        <v>0.41887020622402904</v>
      </c>
      <c r="K63">
        <f t="shared" si="1"/>
        <v>0.38658966345925511</v>
      </c>
      <c r="L63">
        <f t="shared" si="2"/>
        <v>18.96470477581024</v>
      </c>
    </row>
    <row r="64" spans="2:12">
      <c r="B64">
        <v>5</v>
      </c>
      <c r="C64">
        <v>0.8</v>
      </c>
      <c r="D64">
        <v>9</v>
      </c>
      <c r="E64">
        <v>142420</v>
      </c>
      <c r="F64">
        <v>246235</v>
      </c>
      <c r="G64">
        <v>142420</v>
      </c>
      <c r="H64">
        <v>229092</v>
      </c>
      <c r="I64">
        <v>315.5394983291626</v>
      </c>
      <c r="J64">
        <f t="shared" si="0"/>
        <v>0.36644324658115812</v>
      </c>
      <c r="K64">
        <f t="shared" si="1"/>
        <v>0.38335235470186696</v>
      </c>
      <c r="L64">
        <f t="shared" si="2"/>
        <v>15.77697491645813</v>
      </c>
    </row>
    <row r="65" spans="2:12">
      <c r="B65">
        <v>5</v>
      </c>
      <c r="C65">
        <v>0.8</v>
      </c>
      <c r="D65">
        <v>11</v>
      </c>
      <c r="E65">
        <v>126682</v>
      </c>
      <c r="F65">
        <v>261973</v>
      </c>
      <c r="G65">
        <v>126682</v>
      </c>
      <c r="H65">
        <v>206480</v>
      </c>
      <c r="I65">
        <v>277.48073983192438</v>
      </c>
      <c r="J65">
        <f t="shared" si="0"/>
        <v>0.32594974977808083</v>
      </c>
      <c r="K65">
        <f t="shared" si="1"/>
        <v>0.38024144410226857</v>
      </c>
      <c r="L65">
        <f t="shared" si="2"/>
        <v>13.874036991596219</v>
      </c>
    </row>
    <row r="66" spans="2:12">
      <c r="B66">
        <v>5</v>
      </c>
      <c r="C66">
        <v>0.8</v>
      </c>
      <c r="D66">
        <v>13</v>
      </c>
      <c r="E66">
        <v>115665</v>
      </c>
      <c r="F66">
        <v>272990</v>
      </c>
      <c r="G66">
        <v>115665</v>
      </c>
      <c r="H66">
        <v>189282</v>
      </c>
      <c r="I66">
        <v>249.20005178451541</v>
      </c>
      <c r="J66">
        <f t="shared" si="0"/>
        <v>0.29760327282551363</v>
      </c>
      <c r="K66">
        <f t="shared" si="1"/>
        <v>0.37929541854814114</v>
      </c>
      <c r="L66">
        <f t="shared" si="2"/>
        <v>12.46000258922577</v>
      </c>
    </row>
    <row r="67" spans="2:12">
      <c r="B67">
        <v>5</v>
      </c>
      <c r="C67">
        <v>0.8</v>
      </c>
      <c r="D67">
        <v>15</v>
      </c>
      <c r="E67">
        <v>106781</v>
      </c>
      <c r="F67">
        <v>281874</v>
      </c>
      <c r="G67">
        <v>106781</v>
      </c>
      <c r="H67">
        <v>175441</v>
      </c>
      <c r="I67">
        <v>229.33492517471311</v>
      </c>
      <c r="J67">
        <f t="shared" ref="J67:J73" si="3">E67/(E67+F67)</f>
        <v>0.2747449537507558</v>
      </c>
      <c r="K67">
        <f t="shared" ref="K67:K73" si="4">G67/(G67+H67)</f>
        <v>0.37835817193556848</v>
      </c>
      <c r="L67">
        <f t="shared" ref="L67:L73" si="5">I67/20</f>
        <v>11.466746258735656</v>
      </c>
    </row>
    <row r="68" spans="2:12">
      <c r="B68">
        <v>7</v>
      </c>
      <c r="C68">
        <v>0.8</v>
      </c>
      <c r="D68">
        <v>5</v>
      </c>
      <c r="E68">
        <v>91821</v>
      </c>
      <c r="F68">
        <v>296834</v>
      </c>
      <c r="G68">
        <v>91821</v>
      </c>
      <c r="H68">
        <v>146013</v>
      </c>
      <c r="I68">
        <v>242.88291835784909</v>
      </c>
      <c r="J68">
        <f t="shared" si="3"/>
        <v>0.23625323230114112</v>
      </c>
      <c r="K68">
        <f t="shared" si="4"/>
        <v>0.38607179797674007</v>
      </c>
      <c r="L68">
        <f t="shared" si="5"/>
        <v>12.144145917892455</v>
      </c>
    </row>
    <row r="69" spans="2:12">
      <c r="B69">
        <v>7</v>
      </c>
      <c r="C69">
        <v>0.8</v>
      </c>
      <c r="D69">
        <v>7</v>
      </c>
      <c r="E69">
        <v>77658</v>
      </c>
      <c r="F69">
        <v>310997</v>
      </c>
      <c r="G69">
        <v>77658</v>
      </c>
      <c r="H69">
        <v>118699</v>
      </c>
      <c r="I69">
        <v>178.28976464271551</v>
      </c>
      <c r="J69">
        <f t="shared" si="3"/>
        <v>0.19981217274961083</v>
      </c>
      <c r="K69">
        <f t="shared" si="4"/>
        <v>0.39549392178531961</v>
      </c>
      <c r="L69">
        <f t="shared" si="5"/>
        <v>8.9144882321357759</v>
      </c>
    </row>
    <row r="70" spans="2:12">
      <c r="B70">
        <v>7</v>
      </c>
      <c r="C70">
        <v>0.8</v>
      </c>
      <c r="D70">
        <v>9</v>
      </c>
      <c r="E70">
        <v>66514</v>
      </c>
      <c r="F70">
        <v>322141</v>
      </c>
      <c r="G70">
        <v>66514</v>
      </c>
      <c r="H70">
        <v>105380</v>
      </c>
      <c r="I70">
        <v>152.21590042114261</v>
      </c>
      <c r="J70">
        <f t="shared" si="3"/>
        <v>0.17113892784088716</v>
      </c>
      <c r="K70">
        <f t="shared" si="4"/>
        <v>0.38694777013741027</v>
      </c>
      <c r="L70">
        <f t="shared" si="5"/>
        <v>7.6107950210571307</v>
      </c>
    </row>
    <row r="71" spans="2:12">
      <c r="B71">
        <v>7</v>
      </c>
      <c r="C71">
        <v>0.8</v>
      </c>
      <c r="D71">
        <v>11</v>
      </c>
      <c r="E71">
        <v>60523</v>
      </c>
      <c r="F71">
        <v>328132</v>
      </c>
      <c r="G71">
        <v>60523</v>
      </c>
      <c r="H71">
        <v>93495</v>
      </c>
      <c r="I71">
        <v>137.55242538452151</v>
      </c>
      <c r="J71">
        <f t="shared" si="3"/>
        <v>0.15572422842881217</v>
      </c>
      <c r="K71">
        <f t="shared" si="4"/>
        <v>0.39296056305107196</v>
      </c>
      <c r="L71">
        <f t="shared" si="5"/>
        <v>6.8776212692260756</v>
      </c>
    </row>
    <row r="72" spans="2:12">
      <c r="B72">
        <v>7</v>
      </c>
      <c r="C72">
        <v>0.8</v>
      </c>
      <c r="D72">
        <v>13</v>
      </c>
      <c r="E72">
        <v>53313</v>
      </c>
      <c r="F72">
        <v>335342</v>
      </c>
      <c r="G72">
        <v>53313</v>
      </c>
      <c r="H72">
        <v>86606</v>
      </c>
      <c r="I72">
        <v>123.71046185493471</v>
      </c>
      <c r="J72">
        <f t="shared" si="3"/>
        <v>0.13717307123284148</v>
      </c>
      <c r="K72">
        <f t="shared" si="4"/>
        <v>0.38102759453683915</v>
      </c>
      <c r="L72">
        <f t="shared" si="5"/>
        <v>6.1855230927467355</v>
      </c>
    </row>
    <row r="73" spans="2:12">
      <c r="B73">
        <v>7</v>
      </c>
      <c r="C73">
        <v>0.8</v>
      </c>
      <c r="D73">
        <v>15</v>
      </c>
      <c r="E73">
        <v>51031</v>
      </c>
      <c r="F73">
        <v>337624</v>
      </c>
      <c r="G73">
        <v>51031</v>
      </c>
      <c r="H73">
        <v>81659</v>
      </c>
      <c r="I73">
        <v>126.3471729755402</v>
      </c>
      <c r="J73">
        <f t="shared" si="3"/>
        <v>0.13130153992615559</v>
      </c>
      <c r="K73">
        <f t="shared" si="4"/>
        <v>0.38458813776471473</v>
      </c>
      <c r="L73">
        <f t="shared" si="5"/>
        <v>6.3173586487770104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5"/>
  <sheetViews>
    <sheetView topLeftCell="F1" workbookViewId="0">
      <selection activeCell="L1" sqref="L1:M1"/>
    </sheetView>
  </sheetViews>
  <sheetFormatPr defaultRowHeight="17.649999999999999"/>
  <cols>
    <col min="5" max="5" width="23.75" customWidth="1"/>
    <col min="6" max="6" width="27.5" customWidth="1"/>
    <col min="7" max="7" width="23.9375" customWidth="1"/>
    <col min="8" max="8" width="27.9375" customWidth="1"/>
    <col min="9" max="9" width="26.125" customWidth="1"/>
    <col min="10" max="10" width="27.5" customWidth="1"/>
    <col min="11" max="11" width="9.5625" customWidth="1"/>
    <col min="12" max="12" width="28.125" customWidth="1"/>
    <col min="13" max="13" width="26.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46</v>
      </c>
      <c r="M1" t="s">
        <v>45</v>
      </c>
    </row>
    <row r="2" spans="1:13">
      <c r="B2">
        <v>3</v>
      </c>
      <c r="C2">
        <v>0</v>
      </c>
      <c r="D2">
        <v>5</v>
      </c>
      <c r="E2">
        <v>369077</v>
      </c>
      <c r="F2">
        <v>174389</v>
      </c>
      <c r="G2">
        <v>86111</v>
      </c>
      <c r="H2">
        <v>44222</v>
      </c>
      <c r="I2">
        <v>183744</v>
      </c>
      <c r="J2">
        <v>145977</v>
      </c>
      <c r="K2">
        <v>694.77036190032959</v>
      </c>
      <c r="L2">
        <f>(E2+G2)/(E2+F2+G2+H2)</f>
        <v>0.67555457933300589</v>
      </c>
      <c r="M2">
        <f>(E2+G2)/(E2+G2+I2)</f>
        <v>0.71242010104361653</v>
      </c>
    </row>
    <row r="3" spans="1:13">
      <c r="B3">
        <v>3</v>
      </c>
      <c r="C3">
        <v>0</v>
      </c>
      <c r="D3">
        <v>7</v>
      </c>
      <c r="E3">
        <v>317481</v>
      </c>
      <c r="F3">
        <v>225985</v>
      </c>
      <c r="G3">
        <v>80544</v>
      </c>
      <c r="H3">
        <v>49789</v>
      </c>
      <c r="I3">
        <v>167810</v>
      </c>
      <c r="J3">
        <v>161911</v>
      </c>
      <c r="K3">
        <v>548.29380464553833</v>
      </c>
      <c r="L3">
        <f t="shared" ref="L3:L66" si="0">(E3+G3)/(E3+F3+G3+H3)</f>
        <v>0.59071770661577117</v>
      </c>
      <c r="M3">
        <f t="shared" ref="M3:M66" si="1">(E3+G3)/(E3+G3+I3)</f>
        <v>0.70342944497954352</v>
      </c>
    </row>
    <row r="4" spans="1:13">
      <c r="B4">
        <v>3</v>
      </c>
      <c r="C4">
        <v>0</v>
      </c>
      <c r="D4">
        <v>9</v>
      </c>
      <c r="E4">
        <v>284536</v>
      </c>
      <c r="F4">
        <v>258930</v>
      </c>
      <c r="G4">
        <v>73673</v>
      </c>
      <c r="H4">
        <v>56660</v>
      </c>
      <c r="I4">
        <v>152020</v>
      </c>
      <c r="J4">
        <v>177701</v>
      </c>
      <c r="K4">
        <v>446.86582922935492</v>
      </c>
      <c r="L4">
        <f t="shared" si="0"/>
        <v>0.53162590030558077</v>
      </c>
      <c r="M4">
        <f t="shared" si="1"/>
        <v>0.70205535161662702</v>
      </c>
    </row>
    <row r="5" spans="1:13">
      <c r="B5">
        <v>3</v>
      </c>
      <c r="C5">
        <v>0</v>
      </c>
      <c r="D5">
        <v>11</v>
      </c>
      <c r="E5">
        <v>259455</v>
      </c>
      <c r="F5">
        <v>284011</v>
      </c>
      <c r="G5">
        <v>69497</v>
      </c>
      <c r="H5">
        <v>60836</v>
      </c>
      <c r="I5">
        <v>142184</v>
      </c>
      <c r="J5">
        <v>187537</v>
      </c>
      <c r="K5">
        <v>396.31497049331671</v>
      </c>
      <c r="L5">
        <f t="shared" si="0"/>
        <v>0.48820493945523813</v>
      </c>
      <c r="M5">
        <f t="shared" si="1"/>
        <v>0.69821028323031986</v>
      </c>
    </row>
    <row r="6" spans="1:13">
      <c r="B6">
        <v>3</v>
      </c>
      <c r="C6">
        <v>0</v>
      </c>
      <c r="D6">
        <v>13</v>
      </c>
      <c r="E6">
        <v>236738</v>
      </c>
      <c r="F6">
        <v>306728</v>
      </c>
      <c r="G6">
        <v>61923</v>
      </c>
      <c r="H6">
        <v>68410</v>
      </c>
      <c r="I6">
        <v>128434</v>
      </c>
      <c r="J6">
        <v>201287</v>
      </c>
      <c r="K6">
        <v>357.27032947540278</v>
      </c>
      <c r="L6">
        <f t="shared" si="0"/>
        <v>0.44324939633332788</v>
      </c>
      <c r="M6">
        <f t="shared" si="1"/>
        <v>0.6992847024666643</v>
      </c>
    </row>
    <row r="7" spans="1:13">
      <c r="B7">
        <v>3</v>
      </c>
      <c r="C7">
        <v>0</v>
      </c>
      <c r="D7">
        <v>15</v>
      </c>
      <c r="E7">
        <v>223223</v>
      </c>
      <c r="F7">
        <v>320243</v>
      </c>
      <c r="G7">
        <v>57363</v>
      </c>
      <c r="H7">
        <v>72970</v>
      </c>
      <c r="I7">
        <v>119569</v>
      </c>
      <c r="J7">
        <v>210152</v>
      </c>
      <c r="K7">
        <v>330.38028240203857</v>
      </c>
      <c r="L7">
        <f t="shared" si="0"/>
        <v>0.41642388902328437</v>
      </c>
      <c r="M7">
        <f t="shared" si="1"/>
        <v>0.70119328760105459</v>
      </c>
    </row>
    <row r="8" spans="1:13">
      <c r="B8">
        <v>3</v>
      </c>
      <c r="C8">
        <v>0.5</v>
      </c>
      <c r="D8">
        <v>5</v>
      </c>
      <c r="E8">
        <v>369077</v>
      </c>
      <c r="F8">
        <v>174389</v>
      </c>
      <c r="G8">
        <v>86111</v>
      </c>
      <c r="H8">
        <v>44222</v>
      </c>
      <c r="I8">
        <v>183744</v>
      </c>
      <c r="J8">
        <v>145977</v>
      </c>
      <c r="K8">
        <v>680.16259670257568</v>
      </c>
      <c r="L8">
        <f t="shared" si="0"/>
        <v>0.67555457933300589</v>
      </c>
      <c r="M8">
        <f t="shared" si="1"/>
        <v>0.71242010104361653</v>
      </c>
    </row>
    <row r="9" spans="1:13">
      <c r="B9">
        <v>3</v>
      </c>
      <c r="C9">
        <v>0.5</v>
      </c>
      <c r="D9">
        <v>7</v>
      </c>
      <c r="E9">
        <v>317481</v>
      </c>
      <c r="F9">
        <v>225985</v>
      </c>
      <c r="G9">
        <v>80544</v>
      </c>
      <c r="H9">
        <v>49789</v>
      </c>
      <c r="I9">
        <v>167810</v>
      </c>
      <c r="J9">
        <v>161911</v>
      </c>
      <c r="K9">
        <v>529.50598621368408</v>
      </c>
      <c r="L9">
        <f t="shared" si="0"/>
        <v>0.59071770661577117</v>
      </c>
      <c r="M9">
        <f t="shared" si="1"/>
        <v>0.70342944497954352</v>
      </c>
    </row>
    <row r="10" spans="1:13">
      <c r="B10">
        <v>3</v>
      </c>
      <c r="C10">
        <v>0.5</v>
      </c>
      <c r="D10">
        <v>9</v>
      </c>
      <c r="E10">
        <v>284536</v>
      </c>
      <c r="F10">
        <v>258930</v>
      </c>
      <c r="G10">
        <v>73673</v>
      </c>
      <c r="H10">
        <v>56660</v>
      </c>
      <c r="I10">
        <v>152020</v>
      </c>
      <c r="J10">
        <v>177701</v>
      </c>
      <c r="K10">
        <v>446.12400889396667</v>
      </c>
      <c r="L10">
        <f t="shared" si="0"/>
        <v>0.53162590030558077</v>
      </c>
      <c r="M10">
        <f t="shared" si="1"/>
        <v>0.70205535161662702</v>
      </c>
    </row>
    <row r="11" spans="1:13">
      <c r="B11">
        <v>3</v>
      </c>
      <c r="C11">
        <v>0.5</v>
      </c>
      <c r="D11">
        <v>11</v>
      </c>
      <c r="E11">
        <v>259455</v>
      </c>
      <c r="F11">
        <v>284011</v>
      </c>
      <c r="G11">
        <v>69497</v>
      </c>
      <c r="H11">
        <v>60836</v>
      </c>
      <c r="I11">
        <v>142184</v>
      </c>
      <c r="J11">
        <v>187537</v>
      </c>
      <c r="K11">
        <v>391.14632821083069</v>
      </c>
      <c r="L11">
        <f t="shared" si="0"/>
        <v>0.48820493945523813</v>
      </c>
      <c r="M11">
        <f t="shared" si="1"/>
        <v>0.69821028323031986</v>
      </c>
    </row>
    <row r="12" spans="1:13">
      <c r="B12">
        <v>3</v>
      </c>
      <c r="C12">
        <v>0.5</v>
      </c>
      <c r="D12">
        <v>13</v>
      </c>
      <c r="E12">
        <v>236738</v>
      </c>
      <c r="F12">
        <v>306728</v>
      </c>
      <c r="G12">
        <v>61923</v>
      </c>
      <c r="H12">
        <v>68410</v>
      </c>
      <c r="I12">
        <v>128434</v>
      </c>
      <c r="J12">
        <v>201287</v>
      </c>
      <c r="K12">
        <v>350.67201209068298</v>
      </c>
      <c r="L12">
        <f t="shared" si="0"/>
        <v>0.44324939633332788</v>
      </c>
      <c r="M12">
        <f t="shared" si="1"/>
        <v>0.6992847024666643</v>
      </c>
    </row>
    <row r="13" spans="1:13">
      <c r="B13">
        <v>3</v>
      </c>
      <c r="C13">
        <v>0.5</v>
      </c>
      <c r="D13">
        <v>15</v>
      </c>
      <c r="E13">
        <v>223223</v>
      </c>
      <c r="F13">
        <v>320243</v>
      </c>
      <c r="G13">
        <v>57363</v>
      </c>
      <c r="H13">
        <v>72970</v>
      </c>
      <c r="I13">
        <v>119569</v>
      </c>
      <c r="J13">
        <v>210152</v>
      </c>
      <c r="K13">
        <v>322.98943376541138</v>
      </c>
      <c r="L13">
        <f t="shared" si="0"/>
        <v>0.41642388902328437</v>
      </c>
      <c r="M13">
        <f t="shared" si="1"/>
        <v>0.70119328760105459</v>
      </c>
    </row>
    <row r="14" spans="1:13">
      <c r="B14">
        <v>3</v>
      </c>
      <c r="C14">
        <v>1</v>
      </c>
      <c r="D14">
        <v>5</v>
      </c>
      <c r="E14">
        <v>177194</v>
      </c>
      <c r="F14">
        <v>366272</v>
      </c>
      <c r="G14">
        <v>49050</v>
      </c>
      <c r="H14">
        <v>81283</v>
      </c>
      <c r="I14">
        <v>99892</v>
      </c>
      <c r="J14">
        <v>229829</v>
      </c>
      <c r="K14">
        <v>689.42556190490723</v>
      </c>
      <c r="L14">
        <f t="shared" si="0"/>
        <v>0.33577372480517187</v>
      </c>
      <c r="M14">
        <f t="shared" si="1"/>
        <v>0.69371059925920475</v>
      </c>
    </row>
    <row r="15" spans="1:13">
      <c r="B15">
        <v>3</v>
      </c>
      <c r="C15">
        <v>1</v>
      </c>
      <c r="D15">
        <v>7</v>
      </c>
      <c r="E15">
        <v>165463</v>
      </c>
      <c r="F15">
        <v>378003</v>
      </c>
      <c r="G15">
        <v>30768</v>
      </c>
      <c r="H15">
        <v>99565</v>
      </c>
      <c r="I15">
        <v>69916</v>
      </c>
      <c r="J15">
        <v>259805</v>
      </c>
      <c r="K15">
        <v>544.39835214614868</v>
      </c>
      <c r="L15">
        <f t="shared" si="0"/>
        <v>0.29123076763248384</v>
      </c>
      <c r="M15">
        <f t="shared" si="1"/>
        <v>0.73730306935640832</v>
      </c>
    </row>
    <row r="16" spans="1:13">
      <c r="B16">
        <v>3</v>
      </c>
      <c r="C16">
        <v>1</v>
      </c>
      <c r="D16">
        <v>9</v>
      </c>
      <c r="E16">
        <v>146958</v>
      </c>
      <c r="F16">
        <v>396508</v>
      </c>
      <c r="G16">
        <v>36169</v>
      </c>
      <c r="H16">
        <v>94164</v>
      </c>
      <c r="I16">
        <v>69802</v>
      </c>
      <c r="J16">
        <v>259919</v>
      </c>
      <c r="K16">
        <v>445.96044015884399</v>
      </c>
      <c r="L16">
        <f t="shared" si="0"/>
        <v>0.27178283137849713</v>
      </c>
      <c r="M16">
        <f t="shared" si="1"/>
        <v>0.72402531935839698</v>
      </c>
    </row>
    <row r="17" spans="2:13">
      <c r="B17">
        <v>3</v>
      </c>
      <c r="C17">
        <v>1</v>
      </c>
      <c r="D17">
        <v>11</v>
      </c>
      <c r="E17">
        <v>124721</v>
      </c>
      <c r="F17">
        <v>418745</v>
      </c>
      <c r="G17">
        <v>35796</v>
      </c>
      <c r="H17">
        <v>94537</v>
      </c>
      <c r="I17">
        <v>65607</v>
      </c>
      <c r="J17">
        <v>264114</v>
      </c>
      <c r="K17">
        <v>392.18748068809509</v>
      </c>
      <c r="L17">
        <f t="shared" si="0"/>
        <v>0.23822683025650082</v>
      </c>
      <c r="M17">
        <f t="shared" si="1"/>
        <v>0.70986273018343915</v>
      </c>
    </row>
    <row r="18" spans="2:13">
      <c r="B18">
        <v>3</v>
      </c>
      <c r="C18">
        <v>1</v>
      </c>
      <c r="D18">
        <v>13</v>
      </c>
      <c r="E18">
        <v>123374</v>
      </c>
      <c r="F18">
        <v>420092</v>
      </c>
      <c r="G18">
        <v>29104</v>
      </c>
      <c r="H18">
        <v>101229</v>
      </c>
      <c r="I18">
        <v>52207</v>
      </c>
      <c r="J18">
        <v>277514</v>
      </c>
      <c r="K18">
        <v>349.94226479530329</v>
      </c>
      <c r="L18">
        <f t="shared" si="0"/>
        <v>0.22629597253780431</v>
      </c>
      <c r="M18">
        <f t="shared" si="1"/>
        <v>0.74493978552409801</v>
      </c>
    </row>
    <row r="19" spans="2:13">
      <c r="B19">
        <v>3</v>
      </c>
      <c r="C19">
        <v>1</v>
      </c>
      <c r="D19">
        <v>15</v>
      </c>
      <c r="E19">
        <v>122959</v>
      </c>
      <c r="F19">
        <v>420507</v>
      </c>
      <c r="G19">
        <v>25649</v>
      </c>
      <c r="H19">
        <v>104684</v>
      </c>
      <c r="I19">
        <v>49135</v>
      </c>
      <c r="J19">
        <v>280586</v>
      </c>
      <c r="K19">
        <v>330.24900197982788</v>
      </c>
      <c r="L19">
        <f t="shared" si="0"/>
        <v>0.22055241993532196</v>
      </c>
      <c r="M19">
        <f t="shared" si="1"/>
        <v>0.75152091350894845</v>
      </c>
    </row>
    <row r="20" spans="2:13">
      <c r="B20">
        <v>5</v>
      </c>
      <c r="C20">
        <v>0</v>
      </c>
      <c r="D20">
        <v>5</v>
      </c>
      <c r="E20">
        <v>287406</v>
      </c>
      <c r="F20">
        <v>256060</v>
      </c>
      <c r="G20">
        <v>71491</v>
      </c>
      <c r="H20">
        <v>58842</v>
      </c>
      <c r="I20">
        <v>135304</v>
      </c>
      <c r="J20">
        <v>194417</v>
      </c>
      <c r="K20">
        <v>524.54632353782654</v>
      </c>
      <c r="L20">
        <f t="shared" si="0"/>
        <v>0.53264697632379987</v>
      </c>
      <c r="M20">
        <f t="shared" si="1"/>
        <v>0.72621666083233338</v>
      </c>
    </row>
    <row r="21" spans="2:13">
      <c r="B21">
        <v>5</v>
      </c>
      <c r="C21">
        <v>0</v>
      </c>
      <c r="D21">
        <v>7</v>
      </c>
      <c r="E21">
        <v>237557</v>
      </c>
      <c r="F21">
        <v>305909</v>
      </c>
      <c r="G21">
        <v>62408</v>
      </c>
      <c r="H21">
        <v>67925</v>
      </c>
      <c r="I21">
        <v>121143</v>
      </c>
      <c r="J21">
        <v>208578</v>
      </c>
      <c r="K21">
        <v>389.92698335647577</v>
      </c>
      <c r="L21">
        <f t="shared" si="0"/>
        <v>0.44518469157716173</v>
      </c>
      <c r="M21">
        <f t="shared" si="1"/>
        <v>0.71232320449860842</v>
      </c>
    </row>
    <row r="22" spans="2:13">
      <c r="B22">
        <v>5</v>
      </c>
      <c r="C22">
        <v>0</v>
      </c>
      <c r="D22">
        <v>9</v>
      </c>
      <c r="E22">
        <v>205987</v>
      </c>
      <c r="F22">
        <v>337479</v>
      </c>
      <c r="G22">
        <v>57810</v>
      </c>
      <c r="H22">
        <v>72523</v>
      </c>
      <c r="I22">
        <v>107715</v>
      </c>
      <c r="J22">
        <v>222006</v>
      </c>
      <c r="K22">
        <v>323.20273756980902</v>
      </c>
      <c r="L22">
        <f t="shared" si="0"/>
        <v>0.39150696275892366</v>
      </c>
      <c r="M22">
        <f t="shared" si="1"/>
        <v>0.71006320118865607</v>
      </c>
    </row>
    <row r="23" spans="2:13">
      <c r="B23">
        <v>5</v>
      </c>
      <c r="C23">
        <v>0</v>
      </c>
      <c r="D23">
        <v>11</v>
      </c>
      <c r="E23">
        <v>184903</v>
      </c>
      <c r="F23">
        <v>358563</v>
      </c>
      <c r="G23">
        <v>51424</v>
      </c>
      <c r="H23">
        <v>78909</v>
      </c>
      <c r="I23">
        <v>96835</v>
      </c>
      <c r="J23">
        <v>232886</v>
      </c>
      <c r="K23">
        <v>275.69378447532648</v>
      </c>
      <c r="L23">
        <f t="shared" si="0"/>
        <v>0.35073812813613553</v>
      </c>
      <c r="M23">
        <f t="shared" si="1"/>
        <v>0.70934560364027111</v>
      </c>
    </row>
    <row r="24" spans="2:13">
      <c r="B24">
        <v>5</v>
      </c>
      <c r="C24">
        <v>0</v>
      </c>
      <c r="D24">
        <v>13</v>
      </c>
      <c r="E24">
        <v>169784</v>
      </c>
      <c r="F24">
        <v>373682</v>
      </c>
      <c r="G24">
        <v>48125</v>
      </c>
      <c r="H24">
        <v>82208</v>
      </c>
      <c r="I24">
        <v>87038</v>
      </c>
      <c r="J24">
        <v>242683</v>
      </c>
      <c r="K24">
        <v>256.79936552047729</v>
      </c>
      <c r="L24">
        <f t="shared" si="0"/>
        <v>0.32340356693910199</v>
      </c>
      <c r="M24">
        <f t="shared" si="1"/>
        <v>0.71457991060741699</v>
      </c>
    </row>
    <row r="25" spans="2:13">
      <c r="B25">
        <v>5</v>
      </c>
      <c r="C25">
        <v>0</v>
      </c>
      <c r="D25">
        <v>15</v>
      </c>
      <c r="E25">
        <v>156475</v>
      </c>
      <c r="F25">
        <v>386991</v>
      </c>
      <c r="G25">
        <v>43646</v>
      </c>
      <c r="H25">
        <v>86687</v>
      </c>
      <c r="I25">
        <v>82101</v>
      </c>
      <c r="J25">
        <v>247620</v>
      </c>
      <c r="K25">
        <v>232.987672328949</v>
      </c>
      <c r="L25">
        <f t="shared" si="0"/>
        <v>0.29700400267735633</v>
      </c>
      <c r="M25">
        <f t="shared" si="1"/>
        <v>0.70909071581946126</v>
      </c>
    </row>
    <row r="26" spans="2:13">
      <c r="B26">
        <v>5</v>
      </c>
      <c r="C26">
        <v>0.5</v>
      </c>
      <c r="D26">
        <v>5</v>
      </c>
      <c r="E26">
        <v>287406</v>
      </c>
      <c r="F26">
        <v>256060</v>
      </c>
      <c r="G26">
        <v>71491</v>
      </c>
      <c r="H26">
        <v>58842</v>
      </c>
      <c r="I26">
        <v>135304</v>
      </c>
      <c r="J26">
        <v>194417</v>
      </c>
      <c r="K26">
        <v>525.77953195571899</v>
      </c>
      <c r="L26">
        <f t="shared" si="0"/>
        <v>0.53264697632379987</v>
      </c>
      <c r="M26">
        <f t="shared" si="1"/>
        <v>0.72621666083233338</v>
      </c>
    </row>
    <row r="27" spans="2:13">
      <c r="B27">
        <v>5</v>
      </c>
      <c r="C27">
        <v>0.5</v>
      </c>
      <c r="D27">
        <v>7</v>
      </c>
      <c r="E27">
        <v>237557</v>
      </c>
      <c r="F27">
        <v>305909</v>
      </c>
      <c r="G27">
        <v>62408</v>
      </c>
      <c r="H27">
        <v>67925</v>
      </c>
      <c r="I27">
        <v>121143</v>
      </c>
      <c r="J27">
        <v>208578</v>
      </c>
      <c r="K27">
        <v>395.27092385292048</v>
      </c>
      <c r="L27">
        <f t="shared" si="0"/>
        <v>0.44518469157716173</v>
      </c>
      <c r="M27">
        <f t="shared" si="1"/>
        <v>0.71232320449860842</v>
      </c>
    </row>
    <row r="28" spans="2:13">
      <c r="B28">
        <v>5</v>
      </c>
      <c r="C28">
        <v>0.5</v>
      </c>
      <c r="D28">
        <v>9</v>
      </c>
      <c r="E28">
        <v>205987</v>
      </c>
      <c r="F28">
        <v>337479</v>
      </c>
      <c r="G28">
        <v>57810</v>
      </c>
      <c r="H28">
        <v>72523</v>
      </c>
      <c r="I28">
        <v>107715</v>
      </c>
      <c r="J28">
        <v>222006</v>
      </c>
      <c r="K28">
        <v>325.21118450164789</v>
      </c>
      <c r="L28">
        <f t="shared" si="0"/>
        <v>0.39150696275892366</v>
      </c>
      <c r="M28">
        <f t="shared" si="1"/>
        <v>0.71006320118865607</v>
      </c>
    </row>
    <row r="29" spans="2:13">
      <c r="B29">
        <v>5</v>
      </c>
      <c r="C29">
        <v>0.5</v>
      </c>
      <c r="D29">
        <v>11</v>
      </c>
      <c r="E29">
        <v>184903</v>
      </c>
      <c r="F29">
        <v>358563</v>
      </c>
      <c r="G29">
        <v>51424</v>
      </c>
      <c r="H29">
        <v>78909</v>
      </c>
      <c r="I29">
        <v>96835</v>
      </c>
      <c r="J29">
        <v>232886</v>
      </c>
      <c r="K29">
        <v>283.11885333061218</v>
      </c>
      <c r="L29">
        <f t="shared" si="0"/>
        <v>0.35073812813613553</v>
      </c>
      <c r="M29">
        <f t="shared" si="1"/>
        <v>0.70934560364027111</v>
      </c>
    </row>
    <row r="30" spans="2:13">
      <c r="B30">
        <v>5</v>
      </c>
      <c r="C30">
        <v>0.5</v>
      </c>
      <c r="D30">
        <v>13</v>
      </c>
      <c r="E30">
        <v>169784</v>
      </c>
      <c r="F30">
        <v>373682</v>
      </c>
      <c r="G30">
        <v>48125</v>
      </c>
      <c r="H30">
        <v>82208</v>
      </c>
      <c r="I30">
        <v>87038</v>
      </c>
      <c r="J30">
        <v>242683</v>
      </c>
      <c r="K30">
        <v>255.06188988685611</v>
      </c>
      <c r="L30">
        <f t="shared" si="0"/>
        <v>0.32340356693910199</v>
      </c>
      <c r="M30">
        <f t="shared" si="1"/>
        <v>0.71457991060741699</v>
      </c>
    </row>
    <row r="31" spans="2:13">
      <c r="B31">
        <v>5</v>
      </c>
      <c r="C31">
        <v>0.5</v>
      </c>
      <c r="D31">
        <v>15</v>
      </c>
      <c r="E31">
        <v>156475</v>
      </c>
      <c r="F31">
        <v>386991</v>
      </c>
      <c r="G31">
        <v>43646</v>
      </c>
      <c r="H31">
        <v>86687</v>
      </c>
      <c r="I31">
        <v>82101</v>
      </c>
      <c r="J31">
        <v>247620</v>
      </c>
      <c r="K31">
        <v>232.7152214050293</v>
      </c>
      <c r="L31">
        <f t="shared" si="0"/>
        <v>0.29700400267735633</v>
      </c>
      <c r="M31">
        <f t="shared" si="1"/>
        <v>0.70909071581946126</v>
      </c>
    </row>
    <row r="32" spans="2:13">
      <c r="B32">
        <v>5</v>
      </c>
      <c r="C32">
        <v>1</v>
      </c>
      <c r="D32">
        <v>5</v>
      </c>
      <c r="E32">
        <v>159077</v>
      </c>
      <c r="F32">
        <v>384389</v>
      </c>
      <c r="G32">
        <v>30549</v>
      </c>
      <c r="H32">
        <v>99784</v>
      </c>
      <c r="I32">
        <v>59641</v>
      </c>
      <c r="J32">
        <v>270080</v>
      </c>
      <c r="K32">
        <v>530.11202931404114</v>
      </c>
      <c r="L32">
        <f t="shared" si="0"/>
        <v>0.28142814103315678</v>
      </c>
      <c r="M32">
        <f t="shared" si="1"/>
        <v>0.76073447347623235</v>
      </c>
    </row>
    <row r="33" spans="2:13">
      <c r="B33">
        <v>5</v>
      </c>
      <c r="C33">
        <v>1</v>
      </c>
      <c r="D33">
        <v>7</v>
      </c>
      <c r="E33">
        <v>111984</v>
      </c>
      <c r="F33">
        <v>431482</v>
      </c>
      <c r="G33">
        <v>27963</v>
      </c>
      <c r="H33">
        <v>102370</v>
      </c>
      <c r="I33">
        <v>64416</v>
      </c>
      <c r="J33">
        <v>265305</v>
      </c>
      <c r="K33">
        <v>390.72427344322199</v>
      </c>
      <c r="L33">
        <f t="shared" si="0"/>
        <v>0.20769843825829365</v>
      </c>
      <c r="M33">
        <f t="shared" si="1"/>
        <v>0.68479617151832772</v>
      </c>
    </row>
    <row r="34" spans="2:13">
      <c r="B34">
        <v>5</v>
      </c>
      <c r="C34">
        <v>1</v>
      </c>
      <c r="D34">
        <v>9</v>
      </c>
      <c r="E34">
        <v>102609</v>
      </c>
      <c r="F34">
        <v>440857</v>
      </c>
      <c r="G34">
        <v>26952</v>
      </c>
      <c r="H34">
        <v>103381</v>
      </c>
      <c r="I34">
        <v>59287</v>
      </c>
      <c r="J34">
        <v>270434</v>
      </c>
      <c r="K34">
        <v>324.00915813446039</v>
      </c>
      <c r="L34">
        <f t="shared" si="0"/>
        <v>0.19228434592512011</v>
      </c>
      <c r="M34">
        <f t="shared" si="1"/>
        <v>0.68605968821486063</v>
      </c>
    </row>
    <row r="35" spans="2:13">
      <c r="B35">
        <v>5</v>
      </c>
      <c r="C35">
        <v>1</v>
      </c>
      <c r="D35">
        <v>11</v>
      </c>
      <c r="E35">
        <v>107174</v>
      </c>
      <c r="F35">
        <v>436292</v>
      </c>
      <c r="G35">
        <v>27705</v>
      </c>
      <c r="H35">
        <v>102628</v>
      </c>
      <c r="I35">
        <v>45235</v>
      </c>
      <c r="J35">
        <v>284486</v>
      </c>
      <c r="K35">
        <v>284.76395010948181</v>
      </c>
      <c r="L35">
        <f t="shared" si="0"/>
        <v>0.20017690735664492</v>
      </c>
      <c r="M35">
        <f t="shared" si="1"/>
        <v>0.74885350389197958</v>
      </c>
    </row>
    <row r="36" spans="2:13">
      <c r="B36">
        <v>5</v>
      </c>
      <c r="C36">
        <v>1</v>
      </c>
      <c r="D36">
        <v>13</v>
      </c>
      <c r="E36">
        <v>91043</v>
      </c>
      <c r="F36">
        <v>452423</v>
      </c>
      <c r="G36">
        <v>23770</v>
      </c>
      <c r="H36">
        <v>106563</v>
      </c>
      <c r="I36">
        <v>40861</v>
      </c>
      <c r="J36">
        <v>288860</v>
      </c>
      <c r="K36">
        <v>249.80356287956241</v>
      </c>
      <c r="L36">
        <f t="shared" si="0"/>
        <v>0.17039651290666802</v>
      </c>
      <c r="M36">
        <f t="shared" si="1"/>
        <v>0.73752200110487298</v>
      </c>
    </row>
    <row r="37" spans="2:13">
      <c r="B37">
        <v>5</v>
      </c>
      <c r="C37">
        <v>1</v>
      </c>
      <c r="D37">
        <v>15</v>
      </c>
      <c r="E37">
        <v>79772</v>
      </c>
      <c r="F37">
        <v>463694</v>
      </c>
      <c r="G37">
        <v>21112</v>
      </c>
      <c r="H37">
        <v>109221</v>
      </c>
      <c r="I37">
        <v>35345</v>
      </c>
      <c r="J37">
        <v>294376</v>
      </c>
      <c r="K37">
        <v>231.7635498046875</v>
      </c>
      <c r="L37">
        <f t="shared" si="0"/>
        <v>0.1497241759040901</v>
      </c>
      <c r="M37">
        <f t="shared" si="1"/>
        <v>0.74054716690278866</v>
      </c>
    </row>
    <row r="38" spans="2:13">
      <c r="B38">
        <v>7</v>
      </c>
      <c r="C38">
        <v>0</v>
      </c>
      <c r="D38">
        <v>5</v>
      </c>
      <c r="E38">
        <v>129265</v>
      </c>
      <c r="F38">
        <v>414201</v>
      </c>
      <c r="G38">
        <v>39150</v>
      </c>
      <c r="H38">
        <v>91183</v>
      </c>
      <c r="I38">
        <v>69419</v>
      </c>
      <c r="J38">
        <v>260302</v>
      </c>
      <c r="K38">
        <v>232.25966620445249</v>
      </c>
      <c r="L38">
        <f t="shared" si="0"/>
        <v>0.24994842675634721</v>
      </c>
      <c r="M38">
        <f t="shared" si="1"/>
        <v>0.70811994920827126</v>
      </c>
    </row>
    <row r="39" spans="2:13">
      <c r="B39">
        <v>7</v>
      </c>
      <c r="C39">
        <v>0</v>
      </c>
      <c r="D39">
        <v>7</v>
      </c>
      <c r="E39">
        <v>104704</v>
      </c>
      <c r="F39">
        <v>438762</v>
      </c>
      <c r="G39">
        <v>33298</v>
      </c>
      <c r="H39">
        <v>97035</v>
      </c>
      <c r="I39">
        <v>58355</v>
      </c>
      <c r="J39">
        <v>271366</v>
      </c>
      <c r="K39">
        <v>178.43158221244809</v>
      </c>
      <c r="L39">
        <f t="shared" si="0"/>
        <v>0.20481182073585744</v>
      </c>
      <c r="M39">
        <f t="shared" si="1"/>
        <v>0.70281171539593701</v>
      </c>
    </row>
    <row r="40" spans="2:13">
      <c r="B40">
        <v>7</v>
      </c>
      <c r="C40">
        <v>0</v>
      </c>
      <c r="D40">
        <v>9</v>
      </c>
      <c r="E40">
        <v>91518</v>
      </c>
      <c r="F40">
        <v>451948</v>
      </c>
      <c r="G40">
        <v>29732</v>
      </c>
      <c r="H40">
        <v>100601</v>
      </c>
      <c r="I40">
        <v>50644</v>
      </c>
      <c r="J40">
        <v>279077</v>
      </c>
      <c r="K40">
        <v>149.91790461540219</v>
      </c>
      <c r="L40">
        <f t="shared" si="0"/>
        <v>0.17994980698991836</v>
      </c>
      <c r="M40">
        <f t="shared" si="1"/>
        <v>0.70537656928106851</v>
      </c>
    </row>
    <row r="41" spans="2:13">
      <c r="B41">
        <v>7</v>
      </c>
      <c r="C41">
        <v>0</v>
      </c>
      <c r="D41">
        <v>11</v>
      </c>
      <c r="E41">
        <v>80817</v>
      </c>
      <c r="F41">
        <v>462649</v>
      </c>
      <c r="G41">
        <v>27649</v>
      </c>
      <c r="H41">
        <v>102684</v>
      </c>
      <c r="I41">
        <v>45552</v>
      </c>
      <c r="J41">
        <v>284169</v>
      </c>
      <c r="K41">
        <v>136.7861473560333</v>
      </c>
      <c r="L41">
        <f t="shared" si="0"/>
        <v>0.16097678981417307</v>
      </c>
      <c r="M41">
        <f t="shared" si="1"/>
        <v>0.70424236128244755</v>
      </c>
    </row>
    <row r="42" spans="2:13">
      <c r="B42">
        <v>7</v>
      </c>
      <c r="C42">
        <v>0</v>
      </c>
      <c r="D42">
        <v>13</v>
      </c>
      <c r="E42">
        <v>71756</v>
      </c>
      <c r="F42">
        <v>471710</v>
      </c>
      <c r="G42">
        <v>25645</v>
      </c>
      <c r="H42">
        <v>104688</v>
      </c>
      <c r="I42">
        <v>42518</v>
      </c>
      <c r="J42">
        <v>287203</v>
      </c>
      <c r="K42">
        <v>126.54232978820799</v>
      </c>
      <c r="L42">
        <f t="shared" si="0"/>
        <v>0.14455497856185598</v>
      </c>
      <c r="M42">
        <f t="shared" si="1"/>
        <v>0.69612418613626459</v>
      </c>
    </row>
    <row r="43" spans="2:13">
      <c r="B43">
        <v>7</v>
      </c>
      <c r="C43">
        <v>0</v>
      </c>
      <c r="D43">
        <v>15</v>
      </c>
      <c r="E43">
        <v>68879</v>
      </c>
      <c r="F43">
        <v>474587</v>
      </c>
      <c r="G43">
        <v>23571</v>
      </c>
      <c r="H43">
        <v>106762</v>
      </c>
      <c r="I43">
        <v>40240</v>
      </c>
      <c r="J43">
        <v>289481</v>
      </c>
      <c r="K43">
        <v>127.2312507629395</v>
      </c>
      <c r="L43">
        <f t="shared" si="0"/>
        <v>0.13720708994818931</v>
      </c>
      <c r="M43">
        <f t="shared" si="1"/>
        <v>0.69673675484211317</v>
      </c>
    </row>
    <row r="44" spans="2:13">
      <c r="B44">
        <v>7</v>
      </c>
      <c r="C44">
        <v>0.5</v>
      </c>
      <c r="D44">
        <v>5</v>
      </c>
      <c r="E44">
        <v>129265</v>
      </c>
      <c r="F44">
        <v>414201</v>
      </c>
      <c r="G44">
        <v>39150</v>
      </c>
      <c r="H44">
        <v>91183</v>
      </c>
      <c r="I44">
        <v>69419</v>
      </c>
      <c r="J44">
        <v>260302</v>
      </c>
      <c r="K44">
        <v>242.03048634529111</v>
      </c>
      <c r="L44">
        <f t="shared" si="0"/>
        <v>0.24994842675634721</v>
      </c>
      <c r="M44">
        <f t="shared" si="1"/>
        <v>0.70811994920827126</v>
      </c>
    </row>
    <row r="45" spans="2:13">
      <c r="B45">
        <v>7</v>
      </c>
      <c r="C45">
        <v>0.5</v>
      </c>
      <c r="D45">
        <v>7</v>
      </c>
      <c r="E45">
        <v>104704</v>
      </c>
      <c r="F45">
        <v>438762</v>
      </c>
      <c r="G45">
        <v>33298</v>
      </c>
      <c r="H45">
        <v>97035</v>
      </c>
      <c r="I45">
        <v>58355</v>
      </c>
      <c r="J45">
        <v>271366</v>
      </c>
      <c r="K45">
        <v>180.02228617668149</v>
      </c>
      <c r="L45">
        <f t="shared" si="0"/>
        <v>0.20481182073585744</v>
      </c>
      <c r="M45">
        <f t="shared" si="1"/>
        <v>0.70281171539593701</v>
      </c>
    </row>
    <row r="46" spans="2:13">
      <c r="B46">
        <v>7</v>
      </c>
      <c r="C46">
        <v>0.5</v>
      </c>
      <c r="D46">
        <v>9</v>
      </c>
      <c r="E46">
        <v>91518</v>
      </c>
      <c r="F46">
        <v>451948</v>
      </c>
      <c r="G46">
        <v>29732</v>
      </c>
      <c r="H46">
        <v>100601</v>
      </c>
      <c r="I46">
        <v>50644</v>
      </c>
      <c r="J46">
        <v>279077</v>
      </c>
      <c r="K46">
        <v>151.7387070655823</v>
      </c>
      <c r="L46">
        <f t="shared" si="0"/>
        <v>0.17994980698991836</v>
      </c>
      <c r="M46">
        <f t="shared" si="1"/>
        <v>0.70537656928106851</v>
      </c>
    </row>
    <row r="47" spans="2:13">
      <c r="B47">
        <v>7</v>
      </c>
      <c r="C47">
        <v>0.5</v>
      </c>
      <c r="D47">
        <v>11</v>
      </c>
      <c r="E47">
        <v>80817</v>
      </c>
      <c r="F47">
        <v>462649</v>
      </c>
      <c r="G47">
        <v>27649</v>
      </c>
      <c r="H47">
        <v>102684</v>
      </c>
      <c r="I47">
        <v>45552</v>
      </c>
      <c r="J47">
        <v>284169</v>
      </c>
      <c r="K47">
        <v>136.7240674495697</v>
      </c>
      <c r="L47">
        <f t="shared" si="0"/>
        <v>0.16097678981417307</v>
      </c>
      <c r="M47">
        <f t="shared" si="1"/>
        <v>0.70424236128244755</v>
      </c>
    </row>
    <row r="48" spans="2:13">
      <c r="B48">
        <v>7</v>
      </c>
      <c r="C48">
        <v>0.5</v>
      </c>
      <c r="D48">
        <v>13</v>
      </c>
      <c r="E48">
        <v>71756</v>
      </c>
      <c r="F48">
        <v>471710</v>
      </c>
      <c r="G48">
        <v>25645</v>
      </c>
      <c r="H48">
        <v>104688</v>
      </c>
      <c r="I48">
        <v>42518</v>
      </c>
      <c r="J48">
        <v>287203</v>
      </c>
      <c r="K48">
        <v>127.5087339878082</v>
      </c>
      <c r="L48">
        <f t="shared" si="0"/>
        <v>0.14455497856185598</v>
      </c>
      <c r="M48">
        <f t="shared" si="1"/>
        <v>0.69612418613626459</v>
      </c>
    </row>
    <row r="49" spans="2:13">
      <c r="B49">
        <v>7</v>
      </c>
      <c r="C49">
        <v>0.5</v>
      </c>
      <c r="D49">
        <v>15</v>
      </c>
      <c r="E49">
        <v>68879</v>
      </c>
      <c r="F49">
        <v>474587</v>
      </c>
      <c r="G49">
        <v>23571</v>
      </c>
      <c r="H49">
        <v>106762</v>
      </c>
      <c r="I49">
        <v>40240</v>
      </c>
      <c r="J49">
        <v>289481</v>
      </c>
      <c r="K49">
        <v>127.43701171875</v>
      </c>
      <c r="L49">
        <f t="shared" si="0"/>
        <v>0.13720708994818931</v>
      </c>
      <c r="M49">
        <f t="shared" si="1"/>
        <v>0.69673675484211317</v>
      </c>
    </row>
    <row r="50" spans="2:13">
      <c r="B50">
        <v>7</v>
      </c>
      <c r="C50">
        <v>1</v>
      </c>
      <c r="D50">
        <v>5</v>
      </c>
      <c r="E50">
        <v>75692</v>
      </c>
      <c r="F50">
        <v>467774</v>
      </c>
      <c r="G50">
        <v>23942</v>
      </c>
      <c r="H50">
        <v>106391</v>
      </c>
      <c r="I50">
        <v>30267</v>
      </c>
      <c r="J50">
        <v>299454</v>
      </c>
      <c r="K50">
        <v>231.45705628395081</v>
      </c>
      <c r="L50">
        <f t="shared" si="0"/>
        <v>0.14786902325470949</v>
      </c>
      <c r="M50">
        <f t="shared" si="1"/>
        <v>0.76699948422260034</v>
      </c>
    </row>
    <row r="51" spans="2:13">
      <c r="B51">
        <v>7</v>
      </c>
      <c r="C51">
        <v>1</v>
      </c>
      <c r="D51">
        <v>7</v>
      </c>
      <c r="E51">
        <v>61168</v>
      </c>
      <c r="F51">
        <v>482298</v>
      </c>
      <c r="G51">
        <v>13622</v>
      </c>
      <c r="H51">
        <v>116711</v>
      </c>
      <c r="I51">
        <v>21722</v>
      </c>
      <c r="J51">
        <v>307999</v>
      </c>
      <c r="K51">
        <v>176.83088636398321</v>
      </c>
      <c r="L51">
        <f t="shared" si="0"/>
        <v>0.11099749331774016</v>
      </c>
      <c r="M51">
        <f t="shared" si="1"/>
        <v>0.77492954244031831</v>
      </c>
    </row>
    <row r="52" spans="2:13">
      <c r="B52">
        <v>7</v>
      </c>
      <c r="C52">
        <v>1</v>
      </c>
      <c r="D52">
        <v>9</v>
      </c>
      <c r="E52">
        <v>49595</v>
      </c>
      <c r="F52">
        <v>493871</v>
      </c>
      <c r="G52">
        <v>14342</v>
      </c>
      <c r="H52">
        <v>115991</v>
      </c>
      <c r="I52">
        <v>21234</v>
      </c>
      <c r="J52">
        <v>308487</v>
      </c>
      <c r="K52">
        <v>150.65058970451349</v>
      </c>
      <c r="L52">
        <f t="shared" si="0"/>
        <v>9.4890315954758025E-2</v>
      </c>
      <c r="M52">
        <f t="shared" si="1"/>
        <v>0.7506897887778704</v>
      </c>
    </row>
    <row r="53" spans="2:13">
      <c r="B53">
        <v>7</v>
      </c>
      <c r="C53">
        <v>1</v>
      </c>
      <c r="D53">
        <v>11</v>
      </c>
      <c r="E53">
        <v>43613</v>
      </c>
      <c r="F53">
        <v>499853</v>
      </c>
      <c r="G53">
        <v>12531</v>
      </c>
      <c r="H53">
        <v>117802</v>
      </c>
      <c r="I53">
        <v>22347</v>
      </c>
      <c r="J53">
        <v>307374</v>
      </c>
      <c r="K53">
        <v>135.77276039123541</v>
      </c>
      <c r="L53">
        <f t="shared" si="0"/>
        <v>8.3324552277459593E-2</v>
      </c>
      <c r="M53">
        <f t="shared" si="1"/>
        <v>0.71529219910562991</v>
      </c>
    </row>
    <row r="54" spans="2:13">
      <c r="B54">
        <v>7</v>
      </c>
      <c r="C54">
        <v>1</v>
      </c>
      <c r="D54">
        <v>13</v>
      </c>
      <c r="E54">
        <v>38098</v>
      </c>
      <c r="F54">
        <v>505368</v>
      </c>
      <c r="G54">
        <v>12387</v>
      </c>
      <c r="H54">
        <v>117946</v>
      </c>
      <c r="I54">
        <v>18254</v>
      </c>
      <c r="J54">
        <v>311467</v>
      </c>
      <c r="K54">
        <v>125.98334455490109</v>
      </c>
      <c r="L54">
        <f t="shared" si="0"/>
        <v>7.4925905203183735E-2</v>
      </c>
      <c r="M54">
        <f t="shared" si="1"/>
        <v>0.73444478389269552</v>
      </c>
    </row>
    <row r="55" spans="2:13">
      <c r="B55">
        <v>7</v>
      </c>
      <c r="C55">
        <v>1</v>
      </c>
      <c r="D55">
        <v>15</v>
      </c>
      <c r="E55">
        <v>37810</v>
      </c>
      <c r="F55">
        <v>505656</v>
      </c>
      <c r="G55">
        <v>12413</v>
      </c>
      <c r="H55">
        <v>117920</v>
      </c>
      <c r="I55">
        <v>19382</v>
      </c>
      <c r="J55">
        <v>310339</v>
      </c>
      <c r="K55">
        <v>126.8569865226746</v>
      </c>
      <c r="L55">
        <f t="shared" si="0"/>
        <v>7.4537065207873565E-2</v>
      </c>
      <c r="M55">
        <f t="shared" si="1"/>
        <v>0.72154299260110621</v>
      </c>
    </row>
    <row r="56" spans="2:13">
      <c r="B56">
        <v>3</v>
      </c>
      <c r="C56">
        <v>0.8</v>
      </c>
      <c r="D56">
        <v>5</v>
      </c>
      <c r="E56">
        <v>369077</v>
      </c>
      <c r="F56">
        <v>174389</v>
      </c>
      <c r="G56">
        <v>86111</v>
      </c>
      <c r="H56">
        <v>44222</v>
      </c>
      <c r="I56">
        <v>183744</v>
      </c>
      <c r="J56">
        <v>145977</v>
      </c>
      <c r="K56">
        <v>835.6498236656189</v>
      </c>
      <c r="L56">
        <f t="shared" si="0"/>
        <v>0.67555457933300589</v>
      </c>
      <c r="M56">
        <f t="shared" si="1"/>
        <v>0.71242010104361653</v>
      </c>
    </row>
    <row r="57" spans="2:13">
      <c r="B57">
        <v>3</v>
      </c>
      <c r="C57">
        <v>0.8</v>
      </c>
      <c r="D57">
        <v>7</v>
      </c>
      <c r="E57">
        <v>317481</v>
      </c>
      <c r="F57">
        <v>225985</v>
      </c>
      <c r="G57">
        <v>80544</v>
      </c>
      <c r="H57">
        <v>49789</v>
      </c>
      <c r="I57">
        <v>167810</v>
      </c>
      <c r="J57">
        <v>161911</v>
      </c>
      <c r="K57">
        <v>650.34036040306091</v>
      </c>
      <c r="L57">
        <f t="shared" si="0"/>
        <v>0.59071770661577117</v>
      </c>
      <c r="M57">
        <f t="shared" si="1"/>
        <v>0.70342944497954352</v>
      </c>
    </row>
    <row r="58" spans="2:13">
      <c r="B58">
        <v>3</v>
      </c>
      <c r="C58">
        <v>0.8</v>
      </c>
      <c r="D58">
        <v>9</v>
      </c>
      <c r="E58">
        <v>284536</v>
      </c>
      <c r="F58">
        <v>258930</v>
      </c>
      <c r="G58">
        <v>73673</v>
      </c>
      <c r="H58">
        <v>56660</v>
      </c>
      <c r="I58">
        <v>152020</v>
      </c>
      <c r="J58">
        <v>177701</v>
      </c>
      <c r="K58">
        <v>474.04511260986328</v>
      </c>
      <c r="L58">
        <f t="shared" si="0"/>
        <v>0.53162590030558077</v>
      </c>
      <c r="M58">
        <f t="shared" si="1"/>
        <v>0.70205535161662702</v>
      </c>
    </row>
    <row r="59" spans="2:13">
      <c r="B59">
        <v>3</v>
      </c>
      <c r="C59">
        <v>0.8</v>
      </c>
      <c r="D59">
        <v>11</v>
      </c>
      <c r="E59">
        <v>259455</v>
      </c>
      <c r="F59">
        <v>284011</v>
      </c>
      <c r="G59">
        <v>69497</v>
      </c>
      <c r="H59">
        <v>60836</v>
      </c>
      <c r="I59">
        <v>142184</v>
      </c>
      <c r="J59">
        <v>187537</v>
      </c>
      <c r="K59">
        <v>375.83669185638428</v>
      </c>
      <c r="L59">
        <f t="shared" si="0"/>
        <v>0.48820493945523813</v>
      </c>
      <c r="M59">
        <f t="shared" si="1"/>
        <v>0.69821028323031986</v>
      </c>
    </row>
    <row r="60" spans="2:13">
      <c r="B60">
        <v>3</v>
      </c>
      <c r="C60">
        <v>0.8</v>
      </c>
      <c r="D60">
        <v>13</v>
      </c>
      <c r="E60">
        <v>236738</v>
      </c>
      <c r="F60">
        <v>306728</v>
      </c>
      <c r="G60">
        <v>61923</v>
      </c>
      <c r="H60">
        <v>68410</v>
      </c>
      <c r="I60">
        <v>128434</v>
      </c>
      <c r="J60">
        <v>201287</v>
      </c>
      <c r="K60">
        <v>333.76820254325872</v>
      </c>
      <c r="L60">
        <f t="shared" si="0"/>
        <v>0.44324939633332788</v>
      </c>
      <c r="M60">
        <f t="shared" si="1"/>
        <v>0.6992847024666643</v>
      </c>
    </row>
    <row r="61" spans="2:13">
      <c r="B61">
        <v>3</v>
      </c>
      <c r="C61">
        <v>0.8</v>
      </c>
      <c r="D61">
        <v>15</v>
      </c>
      <c r="E61">
        <v>223223</v>
      </c>
      <c r="F61">
        <v>320243</v>
      </c>
      <c r="G61">
        <v>57363</v>
      </c>
      <c r="H61">
        <v>72970</v>
      </c>
      <c r="I61">
        <v>119569</v>
      </c>
      <c r="J61">
        <v>210152</v>
      </c>
      <c r="K61">
        <v>307.59750652313232</v>
      </c>
      <c r="L61">
        <f t="shared" si="0"/>
        <v>0.41642388902328437</v>
      </c>
      <c r="M61">
        <f t="shared" si="1"/>
        <v>0.70119328760105459</v>
      </c>
    </row>
    <row r="62" spans="2:13">
      <c r="B62">
        <v>5</v>
      </c>
      <c r="C62">
        <v>0.8</v>
      </c>
      <c r="D62">
        <v>5</v>
      </c>
      <c r="E62">
        <v>287406</v>
      </c>
      <c r="F62">
        <v>256060</v>
      </c>
      <c r="G62">
        <v>71491</v>
      </c>
      <c r="H62">
        <v>58842</v>
      </c>
      <c r="I62">
        <v>135304</v>
      </c>
      <c r="J62">
        <v>194417</v>
      </c>
      <c r="K62">
        <v>510.83388161659241</v>
      </c>
      <c r="L62">
        <f t="shared" si="0"/>
        <v>0.53264697632379987</v>
      </c>
      <c r="M62">
        <f t="shared" si="1"/>
        <v>0.72621666083233338</v>
      </c>
    </row>
    <row r="63" spans="2:13">
      <c r="B63">
        <v>5</v>
      </c>
      <c r="C63">
        <v>0.8</v>
      </c>
      <c r="D63">
        <v>7</v>
      </c>
      <c r="E63">
        <v>237557</v>
      </c>
      <c r="F63">
        <v>305909</v>
      </c>
      <c r="G63">
        <v>62408</v>
      </c>
      <c r="H63">
        <v>67925</v>
      </c>
      <c r="I63">
        <v>121143</v>
      </c>
      <c r="J63">
        <v>208578</v>
      </c>
      <c r="K63">
        <v>379.29409551620478</v>
      </c>
      <c r="L63">
        <f t="shared" si="0"/>
        <v>0.44518469157716173</v>
      </c>
      <c r="M63">
        <f t="shared" si="1"/>
        <v>0.71232320449860842</v>
      </c>
    </row>
    <row r="64" spans="2:13">
      <c r="B64">
        <v>5</v>
      </c>
      <c r="C64">
        <v>0.8</v>
      </c>
      <c r="D64">
        <v>9</v>
      </c>
      <c r="E64">
        <v>205987</v>
      </c>
      <c r="F64">
        <v>337479</v>
      </c>
      <c r="G64">
        <v>57810</v>
      </c>
      <c r="H64">
        <v>72523</v>
      </c>
      <c r="I64">
        <v>107715</v>
      </c>
      <c r="J64">
        <v>222006</v>
      </c>
      <c r="K64">
        <v>315.5394983291626</v>
      </c>
      <c r="L64">
        <f t="shared" si="0"/>
        <v>0.39150696275892366</v>
      </c>
      <c r="M64">
        <f t="shared" si="1"/>
        <v>0.71006320118865607</v>
      </c>
    </row>
    <row r="65" spans="1:13">
      <c r="B65">
        <v>5</v>
      </c>
      <c r="C65">
        <v>0.8</v>
      </c>
      <c r="D65">
        <v>11</v>
      </c>
      <c r="E65">
        <v>184903</v>
      </c>
      <c r="F65">
        <v>358563</v>
      </c>
      <c r="G65">
        <v>51424</v>
      </c>
      <c r="H65">
        <v>78909</v>
      </c>
      <c r="I65">
        <v>96835</v>
      </c>
      <c r="J65">
        <v>232886</v>
      </c>
      <c r="K65">
        <v>277.48073983192438</v>
      </c>
      <c r="L65">
        <f t="shared" si="0"/>
        <v>0.35073812813613553</v>
      </c>
      <c r="M65">
        <f t="shared" si="1"/>
        <v>0.70934560364027111</v>
      </c>
    </row>
    <row r="66" spans="1:13">
      <c r="B66">
        <v>5</v>
      </c>
      <c r="C66">
        <v>0.8</v>
      </c>
      <c r="D66">
        <v>13</v>
      </c>
      <c r="E66">
        <v>169784</v>
      </c>
      <c r="F66">
        <v>373682</v>
      </c>
      <c r="G66">
        <v>48125</v>
      </c>
      <c r="H66">
        <v>82208</v>
      </c>
      <c r="I66">
        <v>87038</v>
      </c>
      <c r="J66">
        <v>242683</v>
      </c>
      <c r="K66">
        <v>249.20005178451541</v>
      </c>
      <c r="L66">
        <f t="shared" si="0"/>
        <v>0.32340356693910199</v>
      </c>
      <c r="M66">
        <f t="shared" si="1"/>
        <v>0.71457991060741699</v>
      </c>
    </row>
    <row r="67" spans="1:13">
      <c r="B67">
        <v>5</v>
      </c>
      <c r="C67">
        <v>0.8</v>
      </c>
      <c r="D67">
        <v>15</v>
      </c>
      <c r="E67">
        <v>156475</v>
      </c>
      <c r="F67">
        <v>386991</v>
      </c>
      <c r="G67">
        <v>43646</v>
      </c>
      <c r="H67">
        <v>86687</v>
      </c>
      <c r="I67">
        <v>82101</v>
      </c>
      <c r="J67">
        <v>247620</v>
      </c>
      <c r="K67">
        <v>229.33492517471311</v>
      </c>
      <c r="L67">
        <f t="shared" ref="L67:L73" si="2">(E67+G67)/(E67+F67+G67+H67)</f>
        <v>0.29700400267735633</v>
      </c>
      <c r="M67">
        <f t="shared" ref="M67:M73" si="3">(E67+G67)/(E67+G67+I67)</f>
        <v>0.70909071581946126</v>
      </c>
    </row>
    <row r="68" spans="1:13">
      <c r="B68">
        <v>7</v>
      </c>
      <c r="C68">
        <v>0.8</v>
      </c>
      <c r="D68">
        <v>5</v>
      </c>
      <c r="E68">
        <v>129265</v>
      </c>
      <c r="F68">
        <v>414201</v>
      </c>
      <c r="G68">
        <v>39150</v>
      </c>
      <c r="H68">
        <v>91183</v>
      </c>
      <c r="I68">
        <v>69419</v>
      </c>
      <c r="J68">
        <v>260302</v>
      </c>
      <c r="K68">
        <v>242.88291835784909</v>
      </c>
      <c r="L68">
        <f t="shared" si="2"/>
        <v>0.24994842675634721</v>
      </c>
      <c r="M68">
        <f t="shared" si="3"/>
        <v>0.70811994920827126</v>
      </c>
    </row>
    <row r="69" spans="1:13">
      <c r="B69">
        <v>7</v>
      </c>
      <c r="C69">
        <v>0.8</v>
      </c>
      <c r="D69">
        <v>7</v>
      </c>
      <c r="E69">
        <v>104704</v>
      </c>
      <c r="F69">
        <v>438762</v>
      </c>
      <c r="G69">
        <v>33298</v>
      </c>
      <c r="H69">
        <v>97035</v>
      </c>
      <c r="I69">
        <v>58355</v>
      </c>
      <c r="J69">
        <v>271366</v>
      </c>
      <c r="K69">
        <v>178.28976464271551</v>
      </c>
      <c r="L69">
        <f t="shared" si="2"/>
        <v>0.20481182073585744</v>
      </c>
      <c r="M69">
        <f t="shared" si="3"/>
        <v>0.70281171539593701</v>
      </c>
    </row>
    <row r="70" spans="1:13">
      <c r="B70">
        <v>7</v>
      </c>
      <c r="C70">
        <v>0.8</v>
      </c>
      <c r="D70">
        <v>9</v>
      </c>
      <c r="E70">
        <v>91518</v>
      </c>
      <c r="F70">
        <v>451948</v>
      </c>
      <c r="G70">
        <v>29732</v>
      </c>
      <c r="H70">
        <v>100601</v>
      </c>
      <c r="I70">
        <v>50644</v>
      </c>
      <c r="J70">
        <v>279077</v>
      </c>
      <c r="K70">
        <v>152.21590042114261</v>
      </c>
      <c r="L70">
        <f t="shared" si="2"/>
        <v>0.17994980698991836</v>
      </c>
      <c r="M70">
        <f t="shared" si="3"/>
        <v>0.70537656928106851</v>
      </c>
    </row>
    <row r="71" spans="1:13">
      <c r="B71">
        <v>7</v>
      </c>
      <c r="C71">
        <v>0.8</v>
      </c>
      <c r="D71">
        <v>11</v>
      </c>
      <c r="E71">
        <v>80817</v>
      </c>
      <c r="F71">
        <v>462649</v>
      </c>
      <c r="G71">
        <v>27649</v>
      </c>
      <c r="H71">
        <v>102684</v>
      </c>
      <c r="I71">
        <v>45552</v>
      </c>
      <c r="J71">
        <v>284169</v>
      </c>
      <c r="K71">
        <v>137.55242538452151</v>
      </c>
      <c r="L71">
        <f t="shared" si="2"/>
        <v>0.16097678981417307</v>
      </c>
      <c r="M71">
        <f t="shared" si="3"/>
        <v>0.70424236128244755</v>
      </c>
    </row>
    <row r="72" spans="1:13">
      <c r="B72">
        <v>7</v>
      </c>
      <c r="C72">
        <v>0.8</v>
      </c>
      <c r="D72">
        <v>13</v>
      </c>
      <c r="E72">
        <v>71756</v>
      </c>
      <c r="F72">
        <v>471710</v>
      </c>
      <c r="G72">
        <v>25645</v>
      </c>
      <c r="H72">
        <v>104688</v>
      </c>
      <c r="I72">
        <v>42518</v>
      </c>
      <c r="J72">
        <v>287203</v>
      </c>
      <c r="K72">
        <v>123.71046185493471</v>
      </c>
      <c r="L72">
        <f t="shared" si="2"/>
        <v>0.14455497856185598</v>
      </c>
      <c r="M72">
        <f t="shared" si="3"/>
        <v>0.69612418613626459</v>
      </c>
    </row>
    <row r="73" spans="1:13">
      <c r="B73">
        <v>7</v>
      </c>
      <c r="C73">
        <v>0.8</v>
      </c>
      <c r="D73">
        <v>15</v>
      </c>
      <c r="E73">
        <v>68879</v>
      </c>
      <c r="F73">
        <v>474587</v>
      </c>
      <c r="G73">
        <v>23571</v>
      </c>
      <c r="H73">
        <v>106762</v>
      </c>
      <c r="I73">
        <v>40240</v>
      </c>
      <c r="J73">
        <v>289481</v>
      </c>
      <c r="K73">
        <v>126.3471729755402</v>
      </c>
      <c r="L73">
        <f t="shared" si="2"/>
        <v>0.13720708994818931</v>
      </c>
      <c r="M73">
        <f t="shared" si="3"/>
        <v>0.69673675484211317</v>
      </c>
    </row>
    <row r="75" spans="1:13">
      <c r="A75" t="s">
        <v>43</v>
      </c>
      <c r="K75">
        <f>AVERAGE(K2:K73)</f>
        <v>320.03126905692949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F24" sqref="F24"/>
    </sheetView>
  </sheetViews>
  <sheetFormatPr defaultRowHeight="17.649999999999999"/>
  <cols>
    <col min="2" max="2" width="29.0625" customWidth="1"/>
    <col min="3" max="3" width="30.25" customWidth="1"/>
    <col min="4" max="4" width="27.1875" customWidth="1"/>
    <col min="5" max="5" width="28" customWidth="1"/>
    <col min="6" max="6" width="18.9375" customWidth="1"/>
    <col min="7" max="7" width="28.3125" customWidth="1"/>
    <col min="8" max="8" width="25.75" customWidth="1"/>
    <col min="9" max="9" width="28.25" customWidth="1"/>
  </cols>
  <sheetData>
    <row r="1" spans="1:9">
      <c r="A1" t="s">
        <v>39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18</v>
      </c>
      <c r="H1" t="s">
        <v>41</v>
      </c>
      <c r="I1" t="s">
        <v>42</v>
      </c>
    </row>
    <row r="2" spans="1:9">
      <c r="A2">
        <v>1</v>
      </c>
      <c r="B2">
        <v>8850</v>
      </c>
      <c r="C2">
        <v>7152</v>
      </c>
      <c r="D2">
        <v>8850</v>
      </c>
      <c r="E2">
        <v>9282</v>
      </c>
      <c r="F2">
        <v>96.175450801849365</v>
      </c>
      <c r="G2" t="s">
        <v>19</v>
      </c>
      <c r="H2">
        <f>B2/(B2+C2)</f>
        <v>0.55305586801649798</v>
      </c>
      <c r="I2">
        <f>D2/(D2+E2)</f>
        <v>0.48808735936465919</v>
      </c>
    </row>
    <row r="3" spans="1:9">
      <c r="A3">
        <v>2</v>
      </c>
      <c r="B3">
        <v>15527</v>
      </c>
      <c r="C3">
        <v>5631</v>
      </c>
      <c r="D3">
        <v>15527</v>
      </c>
      <c r="E3">
        <v>3346</v>
      </c>
      <c r="F3">
        <v>97.989587306976318</v>
      </c>
      <c r="G3" t="s">
        <v>20</v>
      </c>
      <c r="H3">
        <f t="shared" ref="H3:H21" si="0">B3/(B3+C3)</f>
        <v>0.73385953303714901</v>
      </c>
      <c r="I3">
        <f t="shared" ref="I3:I21" si="1">D3/(D3+E3)</f>
        <v>0.822709691093096</v>
      </c>
    </row>
    <row r="4" spans="1:9">
      <c r="A4">
        <v>3</v>
      </c>
      <c r="B4">
        <v>1869</v>
      </c>
      <c r="C4">
        <v>1939</v>
      </c>
      <c r="D4">
        <v>1869</v>
      </c>
      <c r="E4">
        <v>21120</v>
      </c>
      <c r="F4">
        <v>97.125482082366943</v>
      </c>
      <c r="G4" t="s">
        <v>21</v>
      </c>
      <c r="H4">
        <f t="shared" si="0"/>
        <v>0.49080882352941174</v>
      </c>
      <c r="I4">
        <f t="shared" si="1"/>
        <v>8.1299752055330812E-2</v>
      </c>
    </row>
    <row r="5" spans="1:9">
      <c r="A5">
        <v>4</v>
      </c>
      <c r="B5">
        <v>11664</v>
      </c>
      <c r="C5">
        <v>11549</v>
      </c>
      <c r="D5">
        <v>11664</v>
      </c>
      <c r="E5">
        <v>5009</v>
      </c>
      <c r="F5">
        <v>99.232821702957153</v>
      </c>
      <c r="G5" t="s">
        <v>22</v>
      </c>
      <c r="H5">
        <f t="shared" si="0"/>
        <v>0.50247706026795336</v>
      </c>
      <c r="I5">
        <f t="shared" si="1"/>
        <v>0.69957416181850895</v>
      </c>
    </row>
    <row r="6" spans="1:9">
      <c r="A6">
        <v>5</v>
      </c>
      <c r="B6">
        <v>11383</v>
      </c>
      <c r="C6">
        <v>2729</v>
      </c>
      <c r="D6">
        <v>11383</v>
      </c>
      <c r="E6">
        <v>13012</v>
      </c>
      <c r="F6">
        <v>98.99853515625</v>
      </c>
      <c r="G6" t="s">
        <v>23</v>
      </c>
      <c r="H6">
        <f t="shared" si="0"/>
        <v>0.80661848072562359</v>
      </c>
      <c r="I6">
        <f t="shared" si="1"/>
        <v>0.46661201065792168</v>
      </c>
    </row>
    <row r="7" spans="1:9">
      <c r="A7">
        <v>6</v>
      </c>
      <c r="B7">
        <v>6302</v>
      </c>
      <c r="C7">
        <v>4399</v>
      </c>
      <c r="D7">
        <v>6302</v>
      </c>
      <c r="E7">
        <v>10458</v>
      </c>
      <c r="F7">
        <v>96.548590421676636</v>
      </c>
      <c r="G7" t="s">
        <v>24</v>
      </c>
      <c r="H7">
        <f t="shared" si="0"/>
        <v>0.58891692365199511</v>
      </c>
      <c r="I7">
        <f t="shared" si="1"/>
        <v>0.37601431980906919</v>
      </c>
    </row>
    <row r="8" spans="1:9">
      <c r="A8">
        <v>7</v>
      </c>
      <c r="B8">
        <v>12773</v>
      </c>
      <c r="C8">
        <v>6587</v>
      </c>
      <c r="D8">
        <v>12773</v>
      </c>
      <c r="E8">
        <v>12334</v>
      </c>
      <c r="F8">
        <v>99.987265110015869</v>
      </c>
      <c r="G8" t="s">
        <v>25</v>
      </c>
      <c r="H8">
        <f t="shared" si="0"/>
        <v>0.65976239669421488</v>
      </c>
      <c r="I8">
        <f t="shared" si="1"/>
        <v>0.50874258175010956</v>
      </c>
    </row>
    <row r="9" spans="1:9">
      <c r="A9">
        <v>8</v>
      </c>
      <c r="B9">
        <v>3260</v>
      </c>
      <c r="C9">
        <v>2980</v>
      </c>
      <c r="D9">
        <v>3260</v>
      </c>
      <c r="E9">
        <v>19354</v>
      </c>
      <c r="F9">
        <v>97.47063159942627</v>
      </c>
      <c r="G9" t="s">
        <v>26</v>
      </c>
      <c r="H9">
        <f t="shared" si="0"/>
        <v>0.52243589743589747</v>
      </c>
      <c r="I9">
        <f t="shared" si="1"/>
        <v>0.14415848589369418</v>
      </c>
    </row>
    <row r="10" spans="1:9">
      <c r="A10">
        <v>9</v>
      </c>
      <c r="B10">
        <v>20106</v>
      </c>
      <c r="C10">
        <v>44608</v>
      </c>
      <c r="D10">
        <v>20106</v>
      </c>
      <c r="E10">
        <v>0</v>
      </c>
      <c r="F10">
        <v>97.918588161468506</v>
      </c>
      <c r="G10" t="s">
        <v>27</v>
      </c>
      <c r="H10">
        <f t="shared" si="0"/>
        <v>0.31069011342213432</v>
      </c>
      <c r="I10">
        <f t="shared" si="1"/>
        <v>1</v>
      </c>
    </row>
    <row r="11" spans="1:9">
      <c r="A11">
        <v>10</v>
      </c>
      <c r="B11">
        <v>9146</v>
      </c>
      <c r="C11">
        <v>2554</v>
      </c>
      <c r="D11">
        <v>9146</v>
      </c>
      <c r="E11">
        <v>11888</v>
      </c>
      <c r="F11">
        <v>86.609723329544067</v>
      </c>
      <c r="G11" t="s">
        <v>28</v>
      </c>
      <c r="H11">
        <f t="shared" si="0"/>
        <v>0.78170940170940173</v>
      </c>
      <c r="I11">
        <f t="shared" si="1"/>
        <v>0.43481981553675003</v>
      </c>
    </row>
    <row r="12" spans="1:9">
      <c r="A12">
        <v>11</v>
      </c>
      <c r="B12">
        <v>5815</v>
      </c>
      <c r="C12">
        <v>3129</v>
      </c>
      <c r="D12">
        <v>5815</v>
      </c>
      <c r="E12">
        <v>12325</v>
      </c>
      <c r="F12">
        <v>88.743489027023315</v>
      </c>
      <c r="G12" t="s">
        <v>29</v>
      </c>
      <c r="H12">
        <f t="shared" si="0"/>
        <v>0.65015652951699465</v>
      </c>
      <c r="I12">
        <f t="shared" si="1"/>
        <v>0.3205622932745314</v>
      </c>
    </row>
    <row r="13" spans="1:9">
      <c r="A13">
        <v>12</v>
      </c>
      <c r="B13">
        <v>11640</v>
      </c>
      <c r="C13">
        <v>3606</v>
      </c>
      <c r="D13">
        <v>11640</v>
      </c>
      <c r="E13">
        <v>6988</v>
      </c>
      <c r="F13">
        <v>91.616353750228882</v>
      </c>
      <c r="G13" t="s">
        <v>30</v>
      </c>
      <c r="H13">
        <f t="shared" si="0"/>
        <v>0.76347894529712712</v>
      </c>
      <c r="I13">
        <f t="shared" si="1"/>
        <v>0.62486579342924631</v>
      </c>
    </row>
    <row r="14" spans="1:9">
      <c r="A14">
        <v>13</v>
      </c>
      <c r="B14">
        <v>19374</v>
      </c>
      <c r="C14">
        <v>23186</v>
      </c>
      <c r="D14">
        <v>19374</v>
      </c>
      <c r="E14">
        <v>1475</v>
      </c>
      <c r="F14">
        <v>84.902710676193237</v>
      </c>
      <c r="G14" t="s">
        <v>31</v>
      </c>
      <c r="H14">
        <f t="shared" si="0"/>
        <v>0.45521616541353382</v>
      </c>
      <c r="I14">
        <f t="shared" si="1"/>
        <v>0.92925320159240254</v>
      </c>
    </row>
    <row r="15" spans="1:9">
      <c r="A15">
        <v>14</v>
      </c>
      <c r="B15">
        <v>6097</v>
      </c>
      <c r="C15">
        <v>1643</v>
      </c>
      <c r="D15">
        <v>6097</v>
      </c>
      <c r="E15">
        <v>12155</v>
      </c>
      <c r="F15">
        <v>88.057647705078125</v>
      </c>
      <c r="G15" t="s">
        <v>32</v>
      </c>
      <c r="H15">
        <f t="shared" si="0"/>
        <v>0.78772609819121442</v>
      </c>
      <c r="I15">
        <f t="shared" si="1"/>
        <v>0.33404558404558404</v>
      </c>
    </row>
    <row r="16" spans="1:9">
      <c r="A16">
        <v>15</v>
      </c>
      <c r="B16">
        <v>3175</v>
      </c>
      <c r="C16">
        <v>17</v>
      </c>
      <c r="D16">
        <v>3175</v>
      </c>
      <c r="E16">
        <v>8876</v>
      </c>
      <c r="F16">
        <v>93.21977162361145</v>
      </c>
      <c r="G16" t="s">
        <v>33</v>
      </c>
      <c r="H16">
        <f t="shared" si="0"/>
        <v>0.99467418546365916</v>
      </c>
      <c r="I16">
        <f t="shared" si="1"/>
        <v>0.26346361297817611</v>
      </c>
    </row>
    <row r="17" spans="1:9">
      <c r="A17">
        <v>16</v>
      </c>
      <c r="B17">
        <v>25281</v>
      </c>
      <c r="C17">
        <v>11007</v>
      </c>
      <c r="D17">
        <v>25281</v>
      </c>
      <c r="E17">
        <v>3772</v>
      </c>
      <c r="F17">
        <v>85.482456684112549</v>
      </c>
      <c r="G17" t="s">
        <v>34</v>
      </c>
      <c r="H17">
        <f t="shared" si="0"/>
        <v>0.69667658730158732</v>
      </c>
      <c r="I17">
        <f t="shared" si="1"/>
        <v>0.87016831308298626</v>
      </c>
    </row>
    <row r="18" spans="1:9">
      <c r="A18">
        <v>17</v>
      </c>
      <c r="B18">
        <v>18897</v>
      </c>
      <c r="C18">
        <v>19551</v>
      </c>
      <c r="D18">
        <v>18897</v>
      </c>
      <c r="E18">
        <v>2653</v>
      </c>
      <c r="F18">
        <v>88.004666805267334</v>
      </c>
      <c r="G18" t="s">
        <v>35</v>
      </c>
      <c r="H18">
        <f t="shared" si="0"/>
        <v>0.49149500624219727</v>
      </c>
      <c r="I18">
        <f t="shared" si="1"/>
        <v>0.87689095127610206</v>
      </c>
    </row>
    <row r="19" spans="1:9">
      <c r="A19">
        <v>18</v>
      </c>
      <c r="B19">
        <v>9235</v>
      </c>
      <c r="C19">
        <v>17926</v>
      </c>
      <c r="D19">
        <v>9235</v>
      </c>
      <c r="E19">
        <v>7024</v>
      </c>
      <c r="F19">
        <v>91.199328899383545</v>
      </c>
      <c r="G19" t="s">
        <v>36</v>
      </c>
      <c r="H19">
        <f t="shared" si="0"/>
        <v>0.34000957254887521</v>
      </c>
      <c r="I19">
        <f t="shared" si="1"/>
        <v>0.56799311150747278</v>
      </c>
    </row>
    <row r="20" spans="1:9">
      <c r="A20">
        <v>19</v>
      </c>
      <c r="B20">
        <v>6526</v>
      </c>
      <c r="C20">
        <v>1774</v>
      </c>
      <c r="D20">
        <v>6526</v>
      </c>
      <c r="E20">
        <v>12372</v>
      </c>
      <c r="F20">
        <v>89.7448410987854</v>
      </c>
      <c r="G20" t="s">
        <v>37</v>
      </c>
      <c r="H20">
        <f t="shared" si="0"/>
        <v>0.78626506024096388</v>
      </c>
      <c r="I20">
        <f t="shared" si="1"/>
        <v>0.34532754788866549</v>
      </c>
    </row>
    <row r="21" spans="1:9">
      <c r="A21">
        <v>20</v>
      </c>
      <c r="B21">
        <v>7782</v>
      </c>
      <c r="C21">
        <v>1986</v>
      </c>
      <c r="D21">
        <v>7782</v>
      </c>
      <c r="E21">
        <v>15174</v>
      </c>
      <c r="F21">
        <v>85.948347568511963</v>
      </c>
      <c r="G21" t="s">
        <v>38</v>
      </c>
      <c r="H21">
        <f t="shared" si="0"/>
        <v>0.79668304668304668</v>
      </c>
      <c r="I21">
        <f t="shared" si="1"/>
        <v>0.33899634082592789</v>
      </c>
    </row>
    <row r="23" spans="1:9">
      <c r="A23" t="s">
        <v>40</v>
      </c>
      <c r="B23">
        <f>SUM(B2:B21)</f>
        <v>214702</v>
      </c>
      <c r="C23">
        <f t="shared" ref="C23:F23" si="2">SUM(C2:C21)</f>
        <v>173953</v>
      </c>
      <c r="D23">
        <f t="shared" si="2"/>
        <v>214702</v>
      </c>
      <c r="E23">
        <f t="shared" si="2"/>
        <v>188617</v>
      </c>
      <c r="F23">
        <f t="shared" si="2"/>
        <v>1854.9762895107269</v>
      </c>
    </row>
    <row r="24" spans="1:9">
      <c r="A24" t="s">
        <v>43</v>
      </c>
      <c r="B24">
        <f>AVERAGE(B2:B21)</f>
        <v>10735.1</v>
      </c>
      <c r="C24">
        <f t="shared" ref="C24:F24" si="3">AVERAGE(C2:C21)</f>
        <v>8697.65</v>
      </c>
      <c r="D24">
        <f t="shared" si="3"/>
        <v>10735.1</v>
      </c>
      <c r="E24">
        <f t="shared" si="3"/>
        <v>9430.85</v>
      </c>
      <c r="F24">
        <f t="shared" si="3"/>
        <v>92.748814475536349</v>
      </c>
      <c r="H24">
        <f>AVERAGE(H2:H21)</f>
        <v>0.6356357847694738</v>
      </c>
      <c r="I24">
        <f>AVERAGE(I2:I21)</f>
        <v>0.52467924639401176</v>
      </c>
    </row>
    <row r="25" spans="1:9">
      <c r="A25" t="s">
        <v>44</v>
      </c>
      <c r="F25">
        <f>_xlfn.STDEV.P(F2:F21)</f>
        <v>5.1337190743085888</v>
      </c>
      <c r="H25">
        <f>_xlfn.STDEV.P(H2:H21)</f>
        <v>0.17154933351893017</v>
      </c>
      <c r="I25">
        <f>_xlfn.STDEV.P(I2:I21)</f>
        <v>0.26016872901363175</v>
      </c>
    </row>
  </sheetData>
  <phoneticPr fontId="1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topLeftCell="E1" workbookViewId="0">
      <selection activeCell="J24" sqref="J24:K24"/>
    </sheetView>
  </sheetViews>
  <sheetFormatPr defaultRowHeight="17.649999999999999"/>
  <cols>
    <col min="2" max="2" width="23.8125" customWidth="1"/>
    <col min="3" max="3" width="27.1875" customWidth="1"/>
    <col min="4" max="4" width="23.8125" customWidth="1"/>
    <col min="5" max="5" width="27.5625" customWidth="1"/>
    <col min="6" max="6" width="25.625" customWidth="1"/>
    <col min="7" max="7" width="16.8125" customWidth="1"/>
    <col min="9" max="9" width="28.1875" customWidth="1"/>
    <col min="10" max="10" width="28" customWidth="1"/>
    <col min="11" max="11" width="27.125" customWidth="1"/>
  </cols>
  <sheetData>
    <row r="1" spans="1:11">
      <c r="A1" t="s">
        <v>39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47</v>
      </c>
      <c r="J1" t="s">
        <v>46</v>
      </c>
      <c r="K1" t="s">
        <v>45</v>
      </c>
    </row>
    <row r="2" spans="1:11">
      <c r="A2">
        <v>1</v>
      </c>
      <c r="B2">
        <v>11594</v>
      </c>
      <c r="C2">
        <v>14685</v>
      </c>
      <c r="D2">
        <v>4476</v>
      </c>
      <c r="E2">
        <v>5076</v>
      </c>
      <c r="F2">
        <v>2062</v>
      </c>
      <c r="G2">
        <v>12283</v>
      </c>
      <c r="H2">
        <v>96.175450801849365</v>
      </c>
      <c r="I2" t="s">
        <v>19</v>
      </c>
      <c r="J2">
        <f>(B2+D2)/(B2+C2+D2+E2)</f>
        <v>0.44849432056040861</v>
      </c>
      <c r="K2">
        <f>(B2+D2)/(B2+D2+F2)</f>
        <v>0.88627840282373704</v>
      </c>
    </row>
    <row r="3" spans="1:11">
      <c r="A3">
        <v>2</v>
      </c>
      <c r="B3">
        <v>16388</v>
      </c>
      <c r="C3">
        <v>18336</v>
      </c>
      <c r="D3">
        <v>2333</v>
      </c>
      <c r="E3">
        <v>3600</v>
      </c>
      <c r="F3">
        <v>152</v>
      </c>
      <c r="G3">
        <v>9367</v>
      </c>
      <c r="H3">
        <v>97.989587306976318</v>
      </c>
      <c r="I3" t="s">
        <v>20</v>
      </c>
      <c r="J3">
        <f t="shared" ref="J3:J21" si="0">(B3+D3)/(B3+C3+D3+E3)</f>
        <v>0.46046191307769879</v>
      </c>
      <c r="K3">
        <f t="shared" ref="K3:K21" si="1">(B3+D3)/(B3+D3+F3)</f>
        <v>0.99194616648121658</v>
      </c>
    </row>
    <row r="4" spans="1:11">
      <c r="A4">
        <v>3</v>
      </c>
      <c r="B4">
        <v>13047</v>
      </c>
      <c r="C4">
        <v>5835</v>
      </c>
      <c r="D4">
        <v>5785</v>
      </c>
      <c r="E4">
        <v>6152</v>
      </c>
      <c r="F4">
        <v>4157</v>
      </c>
      <c r="G4">
        <v>15200</v>
      </c>
      <c r="H4">
        <v>97.125482082366943</v>
      </c>
      <c r="I4" t="s">
        <v>21</v>
      </c>
      <c r="J4">
        <f t="shared" si="0"/>
        <v>0.61105162399818291</v>
      </c>
      <c r="K4">
        <f t="shared" si="1"/>
        <v>0.81917438775066331</v>
      </c>
    </row>
    <row r="5" spans="1:11">
      <c r="A5">
        <v>4</v>
      </c>
      <c r="B5">
        <v>16622</v>
      </c>
      <c r="C5">
        <v>30576</v>
      </c>
      <c r="D5">
        <v>43</v>
      </c>
      <c r="E5">
        <v>2244</v>
      </c>
      <c r="F5">
        <v>8</v>
      </c>
      <c r="G5">
        <v>683</v>
      </c>
      <c r="H5">
        <v>99.232821702957153</v>
      </c>
      <c r="I5" t="s">
        <v>22</v>
      </c>
      <c r="J5">
        <f t="shared" si="0"/>
        <v>0.33676871779327067</v>
      </c>
      <c r="K5">
        <f t="shared" si="1"/>
        <v>0.99952018233071438</v>
      </c>
    </row>
    <row r="6" spans="1:11">
      <c r="A6">
        <v>5</v>
      </c>
      <c r="B6">
        <v>18775</v>
      </c>
      <c r="C6">
        <v>19165</v>
      </c>
      <c r="D6">
        <v>3341</v>
      </c>
      <c r="E6">
        <v>1294</v>
      </c>
      <c r="F6">
        <v>2279</v>
      </c>
      <c r="G6">
        <v>5322</v>
      </c>
      <c r="H6">
        <v>98.99853515625</v>
      </c>
      <c r="I6" t="s">
        <v>23</v>
      </c>
      <c r="J6">
        <f t="shared" si="0"/>
        <v>0.51945977686435707</v>
      </c>
      <c r="K6">
        <f t="shared" si="1"/>
        <v>0.90657921705267475</v>
      </c>
    </row>
    <row r="7" spans="1:11">
      <c r="A7">
        <v>6</v>
      </c>
      <c r="B7">
        <v>4239</v>
      </c>
      <c r="C7">
        <v>4092</v>
      </c>
      <c r="D7">
        <v>1735</v>
      </c>
      <c r="E7">
        <v>2768</v>
      </c>
      <c r="F7">
        <v>10786</v>
      </c>
      <c r="G7">
        <v>26556</v>
      </c>
      <c r="H7">
        <v>96.548590421676636</v>
      </c>
      <c r="I7" t="s">
        <v>24</v>
      </c>
      <c r="J7">
        <f t="shared" si="0"/>
        <v>0.46548231260713729</v>
      </c>
      <c r="K7">
        <f t="shared" si="1"/>
        <v>0.35644391408114556</v>
      </c>
    </row>
    <row r="8" spans="1:11">
      <c r="A8">
        <v>7</v>
      </c>
      <c r="B8">
        <v>15480</v>
      </c>
      <c r="C8">
        <v>15374</v>
      </c>
      <c r="D8">
        <v>3692</v>
      </c>
      <c r="E8">
        <v>711</v>
      </c>
      <c r="F8">
        <v>5935</v>
      </c>
      <c r="G8">
        <v>8984</v>
      </c>
      <c r="H8">
        <v>99.987265110015869</v>
      </c>
      <c r="I8" t="s">
        <v>25</v>
      </c>
      <c r="J8">
        <f t="shared" si="0"/>
        <v>0.54377854043168727</v>
      </c>
      <c r="K8">
        <f t="shared" si="1"/>
        <v>0.76361174174532997</v>
      </c>
    </row>
    <row r="9" spans="1:11">
      <c r="A9">
        <v>8</v>
      </c>
      <c r="B9">
        <v>16105</v>
      </c>
      <c r="C9">
        <v>12644</v>
      </c>
      <c r="D9">
        <v>2787</v>
      </c>
      <c r="E9">
        <v>3754</v>
      </c>
      <c r="F9">
        <v>3722</v>
      </c>
      <c r="G9">
        <v>11164</v>
      </c>
      <c r="H9">
        <v>97.47063159942627</v>
      </c>
      <c r="I9" t="s">
        <v>26</v>
      </c>
      <c r="J9">
        <f t="shared" si="0"/>
        <v>0.53533578917540381</v>
      </c>
      <c r="K9">
        <f t="shared" si="1"/>
        <v>0.83541169187229147</v>
      </c>
    </row>
    <row r="10" spans="1:11">
      <c r="A10">
        <v>9</v>
      </c>
      <c r="B10">
        <v>16174</v>
      </c>
      <c r="C10">
        <v>20873</v>
      </c>
      <c r="D10">
        <v>1347</v>
      </c>
      <c r="E10">
        <v>4149</v>
      </c>
      <c r="F10">
        <v>2585</v>
      </c>
      <c r="G10">
        <v>5048</v>
      </c>
      <c r="H10">
        <v>97.918588161468506</v>
      </c>
      <c r="I10" t="s">
        <v>27</v>
      </c>
      <c r="J10">
        <f t="shared" si="0"/>
        <v>0.41184213619161791</v>
      </c>
      <c r="K10">
        <f t="shared" si="1"/>
        <v>0.87143141350840547</v>
      </c>
    </row>
    <row r="11" spans="1:11">
      <c r="A11">
        <v>10</v>
      </c>
      <c r="B11">
        <v>13323</v>
      </c>
      <c r="C11">
        <v>9677</v>
      </c>
      <c r="D11">
        <v>3327</v>
      </c>
      <c r="E11">
        <v>8099</v>
      </c>
      <c r="F11">
        <v>4384</v>
      </c>
      <c r="G11">
        <v>11366</v>
      </c>
      <c r="H11">
        <v>86.609723329544067</v>
      </c>
      <c r="I11" t="s">
        <v>28</v>
      </c>
      <c r="J11">
        <f t="shared" si="0"/>
        <v>0.48364608145006682</v>
      </c>
      <c r="K11">
        <f t="shared" si="1"/>
        <v>0.7915755443567557</v>
      </c>
    </row>
    <row r="12" spans="1:11">
      <c r="A12">
        <v>11</v>
      </c>
      <c r="B12">
        <v>15794</v>
      </c>
      <c r="C12">
        <v>8050</v>
      </c>
      <c r="D12">
        <v>2016</v>
      </c>
      <c r="E12">
        <v>8895</v>
      </c>
      <c r="F12">
        <v>330</v>
      </c>
      <c r="G12">
        <v>15091</v>
      </c>
      <c r="H12">
        <v>88.743489027023315</v>
      </c>
      <c r="I12" t="s">
        <v>29</v>
      </c>
      <c r="J12">
        <f t="shared" si="0"/>
        <v>0.51244425262552151</v>
      </c>
      <c r="K12">
        <f t="shared" si="1"/>
        <v>0.98180815876515992</v>
      </c>
    </row>
    <row r="13" spans="1:11">
      <c r="A13">
        <v>12</v>
      </c>
      <c r="B13">
        <v>12844</v>
      </c>
      <c r="C13">
        <v>5198</v>
      </c>
      <c r="D13">
        <v>3617</v>
      </c>
      <c r="E13">
        <v>5303</v>
      </c>
      <c r="F13">
        <v>2167</v>
      </c>
      <c r="G13">
        <v>21047</v>
      </c>
      <c r="H13">
        <v>91.616353750228882</v>
      </c>
      <c r="I13" t="s">
        <v>30</v>
      </c>
      <c r="J13">
        <f t="shared" si="0"/>
        <v>0.61052592537645578</v>
      </c>
      <c r="K13">
        <f t="shared" si="1"/>
        <v>0.88366974447068924</v>
      </c>
    </row>
    <row r="14" spans="1:11">
      <c r="A14">
        <v>13</v>
      </c>
      <c r="B14">
        <v>17450</v>
      </c>
      <c r="C14">
        <v>10462</v>
      </c>
      <c r="D14">
        <v>3171</v>
      </c>
      <c r="E14">
        <v>5455</v>
      </c>
      <c r="F14">
        <v>228</v>
      </c>
      <c r="G14">
        <v>13410</v>
      </c>
      <c r="H14">
        <v>84.902710676193237</v>
      </c>
      <c r="I14" t="s">
        <v>31</v>
      </c>
      <c r="J14">
        <f t="shared" si="0"/>
        <v>0.56437133942744544</v>
      </c>
      <c r="K14">
        <f t="shared" si="1"/>
        <v>0.98906422370377478</v>
      </c>
    </row>
    <row r="15" spans="1:11">
      <c r="A15">
        <v>14</v>
      </c>
      <c r="B15">
        <v>9328</v>
      </c>
      <c r="C15">
        <v>3829</v>
      </c>
      <c r="D15">
        <v>1760</v>
      </c>
      <c r="E15">
        <v>2498</v>
      </c>
      <c r="F15">
        <v>7164</v>
      </c>
      <c r="G15">
        <v>25597</v>
      </c>
      <c r="H15">
        <v>88.057647705078125</v>
      </c>
      <c r="I15" t="s">
        <v>32</v>
      </c>
      <c r="J15">
        <f t="shared" si="0"/>
        <v>0.63669250645994835</v>
      </c>
      <c r="K15">
        <f t="shared" si="1"/>
        <v>0.60749506903353057</v>
      </c>
    </row>
    <row r="16" spans="1:11">
      <c r="A16">
        <v>15</v>
      </c>
      <c r="B16">
        <v>6198</v>
      </c>
      <c r="C16">
        <v>4148</v>
      </c>
      <c r="D16">
        <v>2174</v>
      </c>
      <c r="E16">
        <v>1985</v>
      </c>
      <c r="F16">
        <v>3679</v>
      </c>
      <c r="G16">
        <v>31992</v>
      </c>
      <c r="H16">
        <v>93.21977162361145</v>
      </c>
      <c r="I16" t="s">
        <v>33</v>
      </c>
      <c r="J16">
        <f t="shared" si="0"/>
        <v>0.57718028266115129</v>
      </c>
      <c r="K16">
        <f t="shared" si="1"/>
        <v>0.69471413160733553</v>
      </c>
    </row>
    <row r="17" spans="1:11">
      <c r="A17">
        <v>16</v>
      </c>
      <c r="B17">
        <v>20324</v>
      </c>
      <c r="C17">
        <v>9514</v>
      </c>
      <c r="D17">
        <v>2429</v>
      </c>
      <c r="E17">
        <v>3085</v>
      </c>
      <c r="F17">
        <v>6300</v>
      </c>
      <c r="G17">
        <v>8524</v>
      </c>
      <c r="H17">
        <v>85.482456684112549</v>
      </c>
      <c r="I17" t="s">
        <v>34</v>
      </c>
      <c r="J17">
        <f t="shared" si="0"/>
        <v>0.64361280832767598</v>
      </c>
      <c r="K17">
        <f t="shared" si="1"/>
        <v>0.78315492376002482</v>
      </c>
    </row>
    <row r="18" spans="1:11">
      <c r="A18">
        <v>17</v>
      </c>
      <c r="B18">
        <v>18537</v>
      </c>
      <c r="C18">
        <v>15492</v>
      </c>
      <c r="D18">
        <v>1258</v>
      </c>
      <c r="E18">
        <v>2592</v>
      </c>
      <c r="F18">
        <v>1755</v>
      </c>
      <c r="G18">
        <v>10542</v>
      </c>
      <c r="H18">
        <v>88.004666805267334</v>
      </c>
      <c r="I18" t="s">
        <v>35</v>
      </c>
      <c r="J18">
        <f t="shared" si="0"/>
        <v>0.52258507352358829</v>
      </c>
      <c r="K18">
        <f t="shared" si="1"/>
        <v>0.91856148491879352</v>
      </c>
    </row>
    <row r="19" spans="1:11">
      <c r="A19">
        <v>18</v>
      </c>
      <c r="B19">
        <v>9636</v>
      </c>
      <c r="C19">
        <v>31957</v>
      </c>
      <c r="D19">
        <v>2767</v>
      </c>
      <c r="E19">
        <v>1452</v>
      </c>
      <c r="F19">
        <v>3856</v>
      </c>
      <c r="G19">
        <v>508</v>
      </c>
      <c r="H19">
        <v>91.199328899383545</v>
      </c>
      <c r="I19" t="s">
        <v>36</v>
      </c>
      <c r="J19">
        <f t="shared" si="0"/>
        <v>0.27073692482319045</v>
      </c>
      <c r="K19">
        <f t="shared" si="1"/>
        <v>0.7628390429915739</v>
      </c>
    </row>
    <row r="20" spans="1:11">
      <c r="A20">
        <v>19</v>
      </c>
      <c r="B20">
        <v>15296</v>
      </c>
      <c r="C20">
        <v>6666</v>
      </c>
      <c r="D20">
        <v>2531</v>
      </c>
      <c r="E20">
        <v>3908</v>
      </c>
      <c r="F20">
        <v>1071</v>
      </c>
      <c r="G20">
        <v>20704</v>
      </c>
      <c r="H20">
        <v>89.7448410987854</v>
      </c>
      <c r="I20" t="s">
        <v>37</v>
      </c>
      <c r="J20">
        <f t="shared" si="0"/>
        <v>0.62768916587444101</v>
      </c>
      <c r="K20">
        <f t="shared" si="1"/>
        <v>0.94332733622605569</v>
      </c>
    </row>
    <row r="21" spans="1:11">
      <c r="A21">
        <v>20</v>
      </c>
      <c r="B21">
        <v>16505</v>
      </c>
      <c r="C21">
        <v>13234</v>
      </c>
      <c r="D21">
        <v>4113</v>
      </c>
      <c r="E21">
        <v>2611</v>
      </c>
      <c r="F21">
        <v>2338</v>
      </c>
      <c r="G21">
        <v>11375</v>
      </c>
      <c r="H21">
        <v>85.948347568511963</v>
      </c>
      <c r="I21" t="s">
        <v>38</v>
      </c>
      <c r="J21">
        <f t="shared" si="0"/>
        <v>0.56544990812604556</v>
      </c>
      <c r="K21">
        <f t="shared" si="1"/>
        <v>0.89815298832549229</v>
      </c>
    </row>
    <row r="23" spans="1:11">
      <c r="A23" t="s">
        <v>40</v>
      </c>
      <c r="B23">
        <f t="shared" ref="B23:H23" si="2">SUM(B2:B21)</f>
        <v>283659</v>
      </c>
      <c r="C23">
        <f t="shared" si="2"/>
        <v>259807</v>
      </c>
      <c r="D23">
        <f t="shared" si="2"/>
        <v>54702</v>
      </c>
      <c r="E23">
        <f t="shared" si="2"/>
        <v>75631</v>
      </c>
      <c r="F23">
        <f t="shared" si="2"/>
        <v>64958</v>
      </c>
      <c r="G23">
        <f t="shared" si="2"/>
        <v>264763</v>
      </c>
      <c r="H23">
        <f t="shared" si="2"/>
        <v>1854.9762895107269</v>
      </c>
    </row>
    <row r="24" spans="1:11">
      <c r="A24" t="s">
        <v>43</v>
      </c>
      <c r="B24">
        <f>AVERAGE(B2:B21)</f>
        <v>14182.95</v>
      </c>
      <c r="C24">
        <f t="shared" ref="C24:K24" si="3">AVERAGE(C2:C21)</f>
        <v>12990.35</v>
      </c>
      <c r="D24">
        <f t="shared" si="3"/>
        <v>2735.1</v>
      </c>
      <c r="E24">
        <f t="shared" si="3"/>
        <v>3781.55</v>
      </c>
      <c r="F24">
        <f t="shared" si="3"/>
        <v>3247.9</v>
      </c>
      <c r="G24">
        <f t="shared" si="3"/>
        <v>13238.15</v>
      </c>
      <c r="H24">
        <f t="shared" si="3"/>
        <v>92.748814475536349</v>
      </c>
      <c r="J24">
        <f t="shared" si="3"/>
        <v>0.51738046996876474</v>
      </c>
      <c r="K24">
        <f t="shared" si="3"/>
        <v>0.83423798829026841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B8CC-FF2B-4DE8-BF79-F03D9A687F1B}">
  <dimension ref="A1:N80"/>
  <sheetViews>
    <sheetView tabSelected="1" topLeftCell="H1" workbookViewId="0">
      <selection activeCell="K9" sqref="K9"/>
    </sheetView>
  </sheetViews>
  <sheetFormatPr defaultRowHeight="17.649999999999999"/>
  <cols>
    <col min="4" max="4" width="25.75" customWidth="1"/>
    <col min="5" max="5" width="28.5625" customWidth="1"/>
    <col min="6" max="6" width="16.5625" customWidth="1"/>
    <col min="9" max="9" width="17.3125" bestFit="1" customWidth="1"/>
    <col min="11" max="11" width="18.375" bestFit="1" customWidth="1"/>
  </cols>
  <sheetData>
    <row r="1" spans="1:14">
      <c r="A1" t="s">
        <v>1</v>
      </c>
      <c r="B1" t="s">
        <v>2</v>
      </c>
      <c r="C1" t="s">
        <v>3</v>
      </c>
      <c r="D1" t="s">
        <v>54</v>
      </c>
      <c r="E1" t="s">
        <v>10</v>
      </c>
      <c r="F1" t="s">
        <v>46</v>
      </c>
      <c r="G1" t="s">
        <v>45</v>
      </c>
      <c r="H1" t="s">
        <v>49</v>
      </c>
    </row>
    <row r="2" spans="1:14">
      <c r="A2">
        <v>3</v>
      </c>
      <c r="B2">
        <v>0</v>
      </c>
      <c r="C2">
        <v>5</v>
      </c>
      <c r="D2" s="1">
        <v>0.62979763543502587</v>
      </c>
      <c r="E2" s="1">
        <v>0.38309867090707617</v>
      </c>
      <c r="F2" s="1">
        <v>0.67555457933300589</v>
      </c>
      <c r="G2" s="1">
        <v>0.71242010104361653</v>
      </c>
      <c r="H2" s="2">
        <v>34.738518095016481</v>
      </c>
      <c r="I2" s="3">
        <f>F2-D2</f>
        <v>4.5756943897980018E-2</v>
      </c>
      <c r="K2" t="s">
        <v>9</v>
      </c>
      <c r="L2" t="s">
        <v>10</v>
      </c>
    </row>
    <row r="3" spans="1:14">
      <c r="A3">
        <v>3</v>
      </c>
      <c r="B3">
        <v>0</v>
      </c>
      <c r="C3">
        <v>7</v>
      </c>
      <c r="D3" s="1">
        <v>0.54943844798085706</v>
      </c>
      <c r="E3" s="1">
        <v>0.37739270281972659</v>
      </c>
      <c r="F3" s="1">
        <v>0.59071770661577117</v>
      </c>
      <c r="G3" s="1">
        <v>0.70342944497954352</v>
      </c>
      <c r="H3" s="2">
        <v>27.414690232276918</v>
      </c>
      <c r="I3" s="3">
        <f t="shared" ref="I3:I66" si="0">F3-D3</f>
        <v>4.1279258634914107E-2</v>
      </c>
      <c r="K3">
        <v>0.6356357847694738</v>
      </c>
      <c r="L3">
        <v>0.52467924639401176</v>
      </c>
    </row>
    <row r="4" spans="1:14">
      <c r="A4">
        <v>3</v>
      </c>
      <c r="B4">
        <v>0</v>
      </c>
      <c r="C4">
        <v>9</v>
      </c>
      <c r="D4" s="1">
        <v>0.4919993310262315</v>
      </c>
      <c r="E4" s="1">
        <v>0.37476897628319833</v>
      </c>
      <c r="F4" s="1">
        <v>0.53162590030558077</v>
      </c>
      <c r="G4" s="1">
        <v>0.70205535161662702</v>
      </c>
      <c r="H4" s="2">
        <v>22.343291461467746</v>
      </c>
      <c r="I4" s="3">
        <f t="shared" si="0"/>
        <v>3.9626569279349266E-2</v>
      </c>
    </row>
    <row r="5" spans="1:14">
      <c r="A5">
        <v>3</v>
      </c>
      <c r="B5">
        <v>0</v>
      </c>
      <c r="C5">
        <v>11</v>
      </c>
      <c r="D5" s="1">
        <v>0.45373917741956232</v>
      </c>
      <c r="E5" s="1">
        <v>0.37430381036473542</v>
      </c>
      <c r="F5" s="1">
        <v>0.48820493945523813</v>
      </c>
      <c r="G5" s="1">
        <v>0.69821028323031986</v>
      </c>
      <c r="H5" s="2">
        <v>19.815748524665835</v>
      </c>
      <c r="I5" s="3">
        <f t="shared" si="0"/>
        <v>3.4465762035675807E-2</v>
      </c>
      <c r="K5" t="s">
        <v>46</v>
      </c>
      <c r="L5" t="s">
        <v>45</v>
      </c>
    </row>
    <row r="6" spans="1:14">
      <c r="A6">
        <v>3</v>
      </c>
      <c r="B6">
        <v>0</v>
      </c>
      <c r="C6">
        <v>13</v>
      </c>
      <c r="D6" s="1">
        <v>0.41263845827276119</v>
      </c>
      <c r="E6" s="1">
        <v>0.37549959610859412</v>
      </c>
      <c r="F6" s="1">
        <v>0.44324939633332788</v>
      </c>
      <c r="G6" s="1">
        <v>0.6992847024666643</v>
      </c>
      <c r="H6" s="2">
        <v>17.86351647377014</v>
      </c>
      <c r="I6" s="3">
        <f t="shared" si="0"/>
        <v>3.0610938060566695E-2</v>
      </c>
    </row>
    <row r="7" spans="1:14">
      <c r="A7">
        <v>3</v>
      </c>
      <c r="B7">
        <v>0</v>
      </c>
      <c r="C7">
        <v>15</v>
      </c>
      <c r="D7" s="1">
        <v>0.38436659762514314</v>
      </c>
      <c r="E7" s="1">
        <v>0.37332033836888207</v>
      </c>
      <c r="F7" s="1">
        <v>0.41642388902328437</v>
      </c>
      <c r="G7" s="1">
        <v>0.70119328760105459</v>
      </c>
      <c r="H7" s="2">
        <v>16.519014120101929</v>
      </c>
      <c r="I7" s="3">
        <f t="shared" si="0"/>
        <v>3.205729139814123E-2</v>
      </c>
      <c r="K7">
        <v>0.51738046996876474</v>
      </c>
      <c r="L7">
        <v>0.83423798829026841</v>
      </c>
    </row>
    <row r="8" spans="1:14">
      <c r="A8">
        <v>3</v>
      </c>
      <c r="B8">
        <v>0.5</v>
      </c>
      <c r="C8">
        <v>5</v>
      </c>
      <c r="D8" s="1">
        <v>0.62979763543502587</v>
      </c>
      <c r="E8" s="1">
        <v>0.38309867090707617</v>
      </c>
      <c r="F8" s="1">
        <v>0.67555457933300589</v>
      </c>
      <c r="G8" s="1">
        <v>0.71242010104361653</v>
      </c>
      <c r="H8" s="2">
        <v>34.008129835128784</v>
      </c>
      <c r="I8" s="3">
        <f t="shared" si="0"/>
        <v>4.5756943897980018E-2</v>
      </c>
      <c r="K8" t="s">
        <v>49</v>
      </c>
    </row>
    <row r="9" spans="1:14">
      <c r="A9">
        <v>3</v>
      </c>
      <c r="B9">
        <v>0.5</v>
      </c>
      <c r="C9">
        <v>7</v>
      </c>
      <c r="D9" s="1">
        <v>0.54943844798085706</v>
      </c>
      <c r="E9" s="1">
        <v>0.37739270281972659</v>
      </c>
      <c r="F9" s="1">
        <v>0.59071770661577117</v>
      </c>
      <c r="G9" s="1">
        <v>0.70342944497954352</v>
      </c>
      <c r="H9" s="2">
        <v>26.475299310684203</v>
      </c>
      <c r="I9" s="3">
        <f t="shared" si="0"/>
        <v>4.1279258634914107E-2</v>
      </c>
      <c r="K9">
        <v>92.748814475536349</v>
      </c>
      <c r="L9" t="s">
        <v>50</v>
      </c>
    </row>
    <row r="10" spans="1:14">
      <c r="A10">
        <v>3</v>
      </c>
      <c r="B10">
        <v>0.5</v>
      </c>
      <c r="C10">
        <v>9</v>
      </c>
      <c r="D10" s="1">
        <v>0.4919993310262315</v>
      </c>
      <c r="E10" s="1">
        <v>0.37476897628319833</v>
      </c>
      <c r="F10" s="1">
        <v>0.53162590030558077</v>
      </c>
      <c r="G10" s="1">
        <v>0.70205535161662702</v>
      </c>
      <c r="H10" s="2">
        <v>22.306200444698334</v>
      </c>
      <c r="I10" s="3">
        <f t="shared" si="0"/>
        <v>3.9626569279349266E-2</v>
      </c>
      <c r="K10" s="2">
        <f>MAX($H$2:$H$73)</f>
        <v>41.782491183280946</v>
      </c>
      <c r="L10" t="s">
        <v>51</v>
      </c>
      <c r="M10">
        <f>K$9/K10</f>
        <v>2.2198009704277597</v>
      </c>
    </row>
    <row r="11" spans="1:14">
      <c r="A11">
        <v>3</v>
      </c>
      <c r="B11">
        <v>0.5</v>
      </c>
      <c r="C11">
        <v>11</v>
      </c>
      <c r="D11" s="1">
        <v>0.45373917741956232</v>
      </c>
      <c r="E11" s="1">
        <v>0.37430381036473542</v>
      </c>
      <c r="F11" s="1">
        <v>0.48820493945523813</v>
      </c>
      <c r="G11" s="1">
        <v>0.69821028323031986</v>
      </c>
      <c r="H11" s="2">
        <v>19.557316410541535</v>
      </c>
      <c r="I11" s="3">
        <f t="shared" si="0"/>
        <v>3.4465762035675807E-2</v>
      </c>
      <c r="K11" s="2">
        <f>MIN($H$2:$H$73)</f>
        <v>6.1855230927467355</v>
      </c>
      <c r="L11" t="s">
        <v>53</v>
      </c>
      <c r="M11">
        <f t="shared" ref="M11:M12" si="1">K$9/K11</f>
        <v>14.994498134570932</v>
      </c>
    </row>
    <row r="12" spans="1:14">
      <c r="A12">
        <v>3</v>
      </c>
      <c r="B12">
        <v>0.5</v>
      </c>
      <c r="C12">
        <v>13</v>
      </c>
      <c r="D12" s="1">
        <v>0.41263845827276119</v>
      </c>
      <c r="E12" s="1">
        <v>0.37549959610859412</v>
      </c>
      <c r="F12" s="1">
        <v>0.44324939633332788</v>
      </c>
      <c r="G12" s="1">
        <v>0.6992847024666643</v>
      </c>
      <c r="H12" s="2">
        <v>17.533600604534151</v>
      </c>
      <c r="I12" s="3">
        <f t="shared" si="0"/>
        <v>3.0610938060566695E-2</v>
      </c>
      <c r="K12" s="2">
        <f>AVERAGE($H$2:$H$73)</f>
        <v>16.001563452846469</v>
      </c>
      <c r="L12" t="s">
        <v>52</v>
      </c>
      <c r="M12">
        <f t="shared" si="1"/>
        <v>5.7962345210109794</v>
      </c>
    </row>
    <row r="13" spans="1:14">
      <c r="A13">
        <v>3</v>
      </c>
      <c r="B13">
        <v>0.5</v>
      </c>
      <c r="C13">
        <v>15</v>
      </c>
      <c r="D13" s="1">
        <v>0.38436659762514314</v>
      </c>
      <c r="E13" s="1">
        <v>0.37332033836888207</v>
      </c>
      <c r="F13" s="1">
        <v>0.41642388902328437</v>
      </c>
      <c r="G13" s="1">
        <v>0.70119328760105459</v>
      </c>
      <c r="H13" s="2">
        <v>16.14947168827057</v>
      </c>
      <c r="I13" s="3">
        <f t="shared" si="0"/>
        <v>3.205729139814123E-2</v>
      </c>
    </row>
    <row r="14" spans="1:14">
      <c r="A14">
        <v>3</v>
      </c>
      <c r="B14">
        <v>1</v>
      </c>
      <c r="C14">
        <v>5</v>
      </c>
      <c r="D14" s="1">
        <v>0.32812134154970346</v>
      </c>
      <c r="E14" s="1">
        <v>0.39102092378639586</v>
      </c>
      <c r="F14" s="1">
        <v>0.33577372480517187</v>
      </c>
      <c r="G14" s="1">
        <v>0.69371059925920475</v>
      </c>
      <c r="H14" s="2">
        <v>34.47127809524536</v>
      </c>
      <c r="I14" s="3">
        <f t="shared" si="0"/>
        <v>7.652383255468409E-3</v>
      </c>
    </row>
    <row r="15" spans="1:14">
      <c r="A15">
        <v>3</v>
      </c>
      <c r="B15">
        <v>1</v>
      </c>
      <c r="C15">
        <v>7</v>
      </c>
      <c r="D15" s="1">
        <v>0.28345447762154097</v>
      </c>
      <c r="E15" s="1">
        <v>0.41392914442018885</v>
      </c>
      <c r="F15" s="1">
        <v>0.29123076763248384</v>
      </c>
      <c r="G15" s="1">
        <v>0.73730306935640832</v>
      </c>
      <c r="H15" s="2">
        <v>27.219917607307433</v>
      </c>
      <c r="I15" s="3">
        <f t="shared" si="0"/>
        <v>7.7762900109428768E-3</v>
      </c>
      <c r="K15" s="1">
        <f>MAX(D2:D73)</f>
        <v>0.62979763543502587</v>
      </c>
      <c r="L15" s="1">
        <f>MAX(E2:E73)</f>
        <v>0.4856287301061008</v>
      </c>
      <c r="M15" s="1">
        <f>MAX(F2:F73)</f>
        <v>0.67555457933300589</v>
      </c>
      <c r="N15" s="1">
        <f>MAX(G2:G73)</f>
        <v>0.77492954244031831</v>
      </c>
    </row>
    <row r="16" spans="1:14">
      <c r="A16">
        <v>3</v>
      </c>
      <c r="B16">
        <v>1</v>
      </c>
      <c r="C16">
        <v>9</v>
      </c>
      <c r="D16" s="1">
        <v>0.27408627188637735</v>
      </c>
      <c r="E16" s="1">
        <v>0.42116562355443621</v>
      </c>
      <c r="F16" s="1">
        <v>0.27178283137849713</v>
      </c>
      <c r="G16" s="1">
        <v>0.72402531935839698</v>
      </c>
      <c r="H16" s="2">
        <v>22.298022007942201</v>
      </c>
      <c r="I16" s="3">
        <f t="shared" si="0"/>
        <v>-2.3034405078802278E-3</v>
      </c>
    </row>
    <row r="17" spans="1:12">
      <c r="A17">
        <v>3</v>
      </c>
      <c r="B17">
        <v>1</v>
      </c>
      <c r="C17">
        <v>11</v>
      </c>
      <c r="D17" s="1">
        <v>0.23161672949016479</v>
      </c>
      <c r="E17" s="1">
        <v>0.39809573508340557</v>
      </c>
      <c r="F17" s="1">
        <v>0.23822683025650082</v>
      </c>
      <c r="G17" s="1">
        <v>0.70986273018343915</v>
      </c>
      <c r="H17" s="2">
        <v>19.609374034404755</v>
      </c>
      <c r="I17" s="3">
        <f t="shared" si="0"/>
        <v>6.6101007663360301E-3</v>
      </c>
      <c r="K17" s="4">
        <f>M15-K7</f>
        <v>0.15817410936424114</v>
      </c>
    </row>
    <row r="18" spans="1:12">
      <c r="A18">
        <v>3</v>
      </c>
      <c r="B18">
        <v>1</v>
      </c>
      <c r="C18">
        <v>13</v>
      </c>
      <c r="D18" s="1">
        <v>0.23347184520976186</v>
      </c>
      <c r="E18" s="1">
        <v>0.44331533820260399</v>
      </c>
      <c r="F18" s="1">
        <v>0.22629597253780431</v>
      </c>
      <c r="G18" s="1">
        <v>0.74493978552409801</v>
      </c>
      <c r="H18" s="2">
        <v>17.497113239765163</v>
      </c>
      <c r="I18" s="3">
        <f t="shared" si="0"/>
        <v>-7.175872671957545E-3</v>
      </c>
    </row>
    <row r="19" spans="1:12">
      <c r="A19">
        <v>3</v>
      </c>
      <c r="B19">
        <v>1</v>
      </c>
      <c r="C19">
        <v>15</v>
      </c>
      <c r="D19" s="1">
        <v>0.22562941426200614</v>
      </c>
      <c r="E19" s="1">
        <v>0.44346449684691747</v>
      </c>
      <c r="F19" s="1">
        <v>0.22055241993532196</v>
      </c>
      <c r="G19" s="1">
        <v>0.75152091350894845</v>
      </c>
      <c r="H19" s="2">
        <v>16.512450098991394</v>
      </c>
      <c r="I19" s="3">
        <f t="shared" si="0"/>
        <v>-5.076994326684181E-3</v>
      </c>
    </row>
    <row r="20" spans="1:12">
      <c r="A20">
        <v>5</v>
      </c>
      <c r="B20">
        <v>0</v>
      </c>
      <c r="C20">
        <v>5</v>
      </c>
      <c r="D20" s="1">
        <v>0.50431874027093437</v>
      </c>
      <c r="E20" s="1">
        <v>0.39661190487271375</v>
      </c>
      <c r="F20" s="1">
        <v>0.53264697632379987</v>
      </c>
      <c r="G20" s="1">
        <v>0.72621666083233338</v>
      </c>
      <c r="H20" s="2">
        <v>26.227316176891328</v>
      </c>
      <c r="I20" s="3">
        <f t="shared" si="0"/>
        <v>2.8328236052865496E-2</v>
      </c>
    </row>
    <row r="21" spans="1:12">
      <c r="A21">
        <v>5</v>
      </c>
      <c r="B21">
        <v>0</v>
      </c>
      <c r="C21">
        <v>7</v>
      </c>
      <c r="D21" s="1">
        <v>0.41887020622402904</v>
      </c>
      <c r="E21" s="1">
        <v>0.38658966345925511</v>
      </c>
      <c r="F21" s="1">
        <v>0.44518469157716173</v>
      </c>
      <c r="G21" s="1">
        <v>0.71232320449860842</v>
      </c>
      <c r="H21" s="2">
        <v>19.496349167823787</v>
      </c>
      <c r="I21" s="3">
        <f t="shared" si="0"/>
        <v>2.6314485353132688E-2</v>
      </c>
      <c r="L21">
        <f>L7-L3</f>
        <v>0.30955874189625665</v>
      </c>
    </row>
    <row r="22" spans="1:12">
      <c r="A22">
        <v>5</v>
      </c>
      <c r="B22">
        <v>0</v>
      </c>
      <c r="C22">
        <v>9</v>
      </c>
      <c r="D22" s="1">
        <v>0.36644324658115812</v>
      </c>
      <c r="E22" s="1">
        <v>0.38335235470186696</v>
      </c>
      <c r="F22" s="1">
        <v>0.39150696275892366</v>
      </c>
      <c r="G22" s="1">
        <v>0.71006320118865607</v>
      </c>
      <c r="H22" s="2">
        <v>16.160136878490452</v>
      </c>
      <c r="I22" s="3">
        <f t="shared" si="0"/>
        <v>2.5063716177765538E-2</v>
      </c>
    </row>
    <row r="23" spans="1:12">
      <c r="A23">
        <v>5</v>
      </c>
      <c r="B23">
        <v>0</v>
      </c>
      <c r="C23">
        <v>11</v>
      </c>
      <c r="D23" s="1">
        <v>0.32594974977808083</v>
      </c>
      <c r="E23" s="1">
        <v>0.38024144410226857</v>
      </c>
      <c r="F23" s="1">
        <v>0.35073812813613553</v>
      </c>
      <c r="G23" s="1">
        <v>0.70934560364027111</v>
      </c>
      <c r="H23" s="2">
        <v>13.784689223766325</v>
      </c>
      <c r="I23" s="3">
        <f t="shared" si="0"/>
        <v>2.4788378358054697E-2</v>
      </c>
    </row>
    <row r="24" spans="1:12">
      <c r="A24">
        <v>5</v>
      </c>
      <c r="B24">
        <v>0</v>
      </c>
      <c r="C24">
        <v>13</v>
      </c>
      <c r="D24" s="1">
        <v>0.29760327282551363</v>
      </c>
      <c r="E24" s="1">
        <v>0.37929541854814114</v>
      </c>
      <c r="F24" s="1">
        <v>0.32340356693910199</v>
      </c>
      <c r="G24" s="1">
        <v>0.71457991060741699</v>
      </c>
      <c r="H24" s="2">
        <v>12.839968276023864</v>
      </c>
      <c r="I24" s="3">
        <f t="shared" si="0"/>
        <v>2.5800294113588362E-2</v>
      </c>
      <c r="L24">
        <f>L21/K75</f>
        <v>16.783649827901897</v>
      </c>
    </row>
    <row r="25" spans="1:12">
      <c r="A25">
        <v>5</v>
      </c>
      <c r="B25">
        <v>0</v>
      </c>
      <c r="C25">
        <v>15</v>
      </c>
      <c r="D25" s="1">
        <v>0.2747449537507558</v>
      </c>
      <c r="E25" s="1">
        <v>0.37835817193556848</v>
      </c>
      <c r="F25" s="1">
        <v>0.29700400267735633</v>
      </c>
      <c r="G25" s="1">
        <v>0.70909071581946126</v>
      </c>
      <c r="H25" s="2">
        <v>11.64938361644745</v>
      </c>
      <c r="I25" s="3">
        <f t="shared" si="0"/>
        <v>2.2259048926600522E-2</v>
      </c>
    </row>
    <row r="26" spans="1:12">
      <c r="A26">
        <v>5</v>
      </c>
      <c r="B26">
        <v>0.5</v>
      </c>
      <c r="C26">
        <v>5</v>
      </c>
      <c r="D26" s="1">
        <v>0.50431874027093437</v>
      </c>
      <c r="E26" s="1">
        <v>0.39661190487271375</v>
      </c>
      <c r="F26" s="1">
        <v>0.53264697632379987</v>
      </c>
      <c r="G26" s="1">
        <v>0.72621666083233338</v>
      </c>
      <c r="H26" s="2">
        <v>26.28897659778595</v>
      </c>
      <c r="I26" s="3">
        <f t="shared" si="0"/>
        <v>2.8328236052865496E-2</v>
      </c>
    </row>
    <row r="27" spans="1:12">
      <c r="A27">
        <v>5</v>
      </c>
      <c r="B27">
        <v>0.5</v>
      </c>
      <c r="C27">
        <v>7</v>
      </c>
      <c r="D27" s="1">
        <v>0.41887020622402904</v>
      </c>
      <c r="E27" s="1">
        <v>0.38658966345925511</v>
      </c>
      <c r="F27" s="1">
        <v>0.44518469157716173</v>
      </c>
      <c r="G27" s="1">
        <v>0.71232320449860842</v>
      </c>
      <c r="H27" s="2">
        <v>19.763546192646025</v>
      </c>
      <c r="I27" s="3">
        <f t="shared" si="0"/>
        <v>2.6314485353132688E-2</v>
      </c>
    </row>
    <row r="28" spans="1:12">
      <c r="A28">
        <v>5</v>
      </c>
      <c r="B28">
        <v>0.5</v>
      </c>
      <c r="C28">
        <v>9</v>
      </c>
      <c r="D28" s="1">
        <v>0.36644324658115812</v>
      </c>
      <c r="E28" s="1">
        <v>0.38335235470186696</v>
      </c>
      <c r="F28" s="1">
        <v>0.39150696275892366</v>
      </c>
      <c r="G28" s="1">
        <v>0.71006320118865607</v>
      </c>
      <c r="H28" s="2">
        <v>16.260559225082396</v>
      </c>
      <c r="I28" s="3">
        <f t="shared" si="0"/>
        <v>2.5063716177765538E-2</v>
      </c>
    </row>
    <row r="29" spans="1:12">
      <c r="A29">
        <v>5</v>
      </c>
      <c r="B29">
        <v>0.5</v>
      </c>
      <c r="C29">
        <v>11</v>
      </c>
      <c r="D29" s="1">
        <v>0.32594974977808083</v>
      </c>
      <c r="E29" s="1">
        <v>0.38024144410226857</v>
      </c>
      <c r="F29" s="1">
        <v>0.35073812813613553</v>
      </c>
      <c r="G29" s="1">
        <v>0.70934560364027111</v>
      </c>
      <c r="H29" s="2">
        <v>14.15594266653061</v>
      </c>
      <c r="I29" s="3">
        <f t="shared" si="0"/>
        <v>2.4788378358054697E-2</v>
      </c>
    </row>
    <row r="30" spans="1:12">
      <c r="A30">
        <v>5</v>
      </c>
      <c r="B30">
        <v>0.5</v>
      </c>
      <c r="C30">
        <v>13</v>
      </c>
      <c r="D30" s="1">
        <v>0.29760327282551363</v>
      </c>
      <c r="E30" s="1">
        <v>0.37929541854814114</v>
      </c>
      <c r="F30" s="1">
        <v>0.32340356693910199</v>
      </c>
      <c r="G30" s="1">
        <v>0.71457991060741699</v>
      </c>
      <c r="H30" s="2">
        <v>12.753094494342806</v>
      </c>
      <c r="I30" s="3">
        <f t="shared" si="0"/>
        <v>2.5800294113588362E-2</v>
      </c>
    </row>
    <row r="31" spans="1:12">
      <c r="A31">
        <v>5</v>
      </c>
      <c r="B31">
        <v>0.5</v>
      </c>
      <c r="C31">
        <v>15</v>
      </c>
      <c r="D31" s="1">
        <v>0.2747449537507558</v>
      </c>
      <c r="E31" s="1">
        <v>0.37835817193556848</v>
      </c>
      <c r="F31" s="1">
        <v>0.29700400267735633</v>
      </c>
      <c r="G31" s="1">
        <v>0.70909071581946126</v>
      </c>
      <c r="H31" s="2">
        <v>11.635761070251466</v>
      </c>
      <c r="I31" s="3">
        <f t="shared" si="0"/>
        <v>2.2259048926600522E-2</v>
      </c>
    </row>
    <row r="32" spans="1:12">
      <c r="A32">
        <v>5</v>
      </c>
      <c r="B32">
        <v>1</v>
      </c>
      <c r="C32">
        <v>5</v>
      </c>
      <c r="D32" s="1">
        <v>0.25741596017033103</v>
      </c>
      <c r="E32" s="1">
        <v>0.40136078983579854</v>
      </c>
      <c r="F32" s="1">
        <v>0.28142814103315678</v>
      </c>
      <c r="G32" s="1">
        <v>0.76073447347623235</v>
      </c>
      <c r="H32" s="2">
        <v>26.505601465702057</v>
      </c>
      <c r="I32" s="3">
        <f t="shared" si="0"/>
        <v>2.4012180862825749E-2</v>
      </c>
    </row>
    <row r="33" spans="1:9">
      <c r="A33">
        <v>5</v>
      </c>
      <c r="B33">
        <v>1</v>
      </c>
      <c r="C33">
        <v>7</v>
      </c>
      <c r="D33" s="1">
        <v>0.21418996282049632</v>
      </c>
      <c r="E33" s="1">
        <v>0.40734379510968227</v>
      </c>
      <c r="F33" s="1">
        <v>0.20769843825829365</v>
      </c>
      <c r="G33" s="1">
        <v>0.68479617151832772</v>
      </c>
      <c r="H33" s="2">
        <v>19.5362136721611</v>
      </c>
      <c r="I33" s="3">
        <f t="shared" si="0"/>
        <v>-6.4915245622026718E-3</v>
      </c>
    </row>
    <row r="34" spans="1:9">
      <c r="A34">
        <v>5</v>
      </c>
      <c r="B34">
        <v>1</v>
      </c>
      <c r="C34">
        <v>9</v>
      </c>
      <c r="D34" s="1">
        <v>0.18246002238489148</v>
      </c>
      <c r="E34" s="1">
        <v>0.37550834533593153</v>
      </c>
      <c r="F34" s="1">
        <v>0.19228434592512011</v>
      </c>
      <c r="G34" s="1">
        <v>0.68605968821486063</v>
      </c>
      <c r="H34" s="2">
        <v>16.20045790672302</v>
      </c>
      <c r="I34" s="3">
        <f t="shared" si="0"/>
        <v>9.8243235402286355E-3</v>
      </c>
    </row>
    <row r="35" spans="1:9">
      <c r="A35">
        <v>5</v>
      </c>
      <c r="B35">
        <v>1</v>
      </c>
      <c r="C35">
        <v>11</v>
      </c>
      <c r="D35" s="1">
        <v>0.19015322072274896</v>
      </c>
      <c r="E35" s="1">
        <v>0.41031790976825788</v>
      </c>
      <c r="F35" s="1">
        <v>0.20017690735664492</v>
      </c>
      <c r="G35" s="1">
        <v>0.74885350389197958</v>
      </c>
      <c r="H35" s="2">
        <v>14.238197505474091</v>
      </c>
      <c r="I35" s="3">
        <f t="shared" si="0"/>
        <v>1.0023686633895967E-2</v>
      </c>
    </row>
    <row r="36" spans="1:9">
      <c r="A36">
        <v>5</v>
      </c>
      <c r="B36">
        <v>1</v>
      </c>
      <c r="C36">
        <v>13</v>
      </c>
      <c r="D36" s="1">
        <v>0.1625554797957057</v>
      </c>
      <c r="E36" s="1">
        <v>0.40583527114354356</v>
      </c>
      <c r="F36" s="1">
        <v>0.17039651290666802</v>
      </c>
      <c r="G36" s="1">
        <v>0.73752200110487298</v>
      </c>
      <c r="H36" s="2">
        <v>12.49017814397812</v>
      </c>
      <c r="I36" s="3">
        <f t="shared" si="0"/>
        <v>7.8410331109623199E-3</v>
      </c>
    </row>
    <row r="37" spans="1:9">
      <c r="A37">
        <v>5</v>
      </c>
      <c r="B37">
        <v>1</v>
      </c>
      <c r="C37">
        <v>15</v>
      </c>
      <c r="D37" s="1">
        <v>0.14871286873962769</v>
      </c>
      <c r="E37" s="1">
        <v>0.42427089679877267</v>
      </c>
      <c r="F37" s="1">
        <v>0.1497241759040901</v>
      </c>
      <c r="G37" s="1">
        <v>0.74054716690278866</v>
      </c>
      <c r="H37" s="2">
        <v>11.588177490234376</v>
      </c>
      <c r="I37" s="3">
        <f t="shared" si="0"/>
        <v>1.011307164462405E-3</v>
      </c>
    </row>
    <row r="38" spans="1:9">
      <c r="A38">
        <v>7</v>
      </c>
      <c r="B38">
        <v>0</v>
      </c>
      <c r="C38">
        <v>5</v>
      </c>
      <c r="D38" s="1">
        <v>0.23625323230114112</v>
      </c>
      <c r="E38" s="1">
        <v>0.38607179797674007</v>
      </c>
      <c r="F38" s="1">
        <v>0.24994842675634721</v>
      </c>
      <c r="G38" s="1">
        <v>0.70811994920827126</v>
      </c>
      <c r="H38" s="2">
        <v>11.612983310222624</v>
      </c>
      <c r="I38" s="3">
        <f t="shared" si="0"/>
        <v>1.3695194455206089E-2</v>
      </c>
    </row>
    <row r="39" spans="1:9">
      <c r="A39">
        <v>7</v>
      </c>
      <c r="B39">
        <v>0</v>
      </c>
      <c r="C39">
        <v>7</v>
      </c>
      <c r="D39" s="1">
        <v>0.19981217274961083</v>
      </c>
      <c r="E39" s="1">
        <v>0.39549392178531961</v>
      </c>
      <c r="F39" s="1">
        <v>0.20481182073585744</v>
      </c>
      <c r="G39" s="1">
        <v>0.70281171539593701</v>
      </c>
      <c r="H39" s="2">
        <v>8.9215791106224049</v>
      </c>
      <c r="I39" s="3">
        <f t="shared" si="0"/>
        <v>4.9996479862466081E-3</v>
      </c>
    </row>
    <row r="40" spans="1:9">
      <c r="A40">
        <v>7</v>
      </c>
      <c r="B40">
        <v>0</v>
      </c>
      <c r="C40">
        <v>9</v>
      </c>
      <c r="D40" s="1">
        <v>0.17113892784088716</v>
      </c>
      <c r="E40" s="1">
        <v>0.38694777013741027</v>
      </c>
      <c r="F40" s="1">
        <v>0.17994980698991836</v>
      </c>
      <c r="G40" s="1">
        <v>0.70537656928106851</v>
      </c>
      <c r="H40" s="2">
        <v>7.4958952307701097</v>
      </c>
      <c r="I40" s="3">
        <f t="shared" si="0"/>
        <v>8.8108791490311977E-3</v>
      </c>
    </row>
    <row r="41" spans="1:9">
      <c r="A41">
        <v>7</v>
      </c>
      <c r="B41">
        <v>0</v>
      </c>
      <c r="C41">
        <v>11</v>
      </c>
      <c r="D41" s="1">
        <v>0.15572422842881217</v>
      </c>
      <c r="E41" s="1">
        <v>0.39296056305107196</v>
      </c>
      <c r="F41" s="1">
        <v>0.16097678981417307</v>
      </c>
      <c r="G41" s="1">
        <v>0.70424236128244755</v>
      </c>
      <c r="H41" s="2">
        <v>6.8393073678016645</v>
      </c>
      <c r="I41" s="3">
        <f t="shared" si="0"/>
        <v>5.2525613853608988E-3</v>
      </c>
    </row>
    <row r="42" spans="1:9">
      <c r="A42">
        <v>7</v>
      </c>
      <c r="B42">
        <v>0</v>
      </c>
      <c r="C42">
        <v>13</v>
      </c>
      <c r="D42" s="1">
        <v>0.13717307123284148</v>
      </c>
      <c r="E42" s="1">
        <v>0.38102759453683915</v>
      </c>
      <c r="F42" s="1">
        <v>0.14455497856185598</v>
      </c>
      <c r="G42" s="1">
        <v>0.69612418613626459</v>
      </c>
      <c r="H42" s="2">
        <v>6.3271164894103995</v>
      </c>
      <c r="I42" s="3">
        <f t="shared" si="0"/>
        <v>7.3819073290145032E-3</v>
      </c>
    </row>
    <row r="43" spans="1:9">
      <c r="A43">
        <v>7</v>
      </c>
      <c r="B43">
        <v>0</v>
      </c>
      <c r="C43">
        <v>15</v>
      </c>
      <c r="D43" s="1">
        <v>0.13130153992615559</v>
      </c>
      <c r="E43" s="1">
        <v>0.38458813776471473</v>
      </c>
      <c r="F43" s="1">
        <v>0.13720708994818931</v>
      </c>
      <c r="G43" s="1">
        <v>0.69673675484211317</v>
      </c>
      <c r="H43" s="2">
        <v>6.3615625381469751</v>
      </c>
      <c r="I43" s="3">
        <f t="shared" si="0"/>
        <v>5.9055500220337176E-3</v>
      </c>
    </row>
    <row r="44" spans="1:9">
      <c r="A44">
        <v>7</v>
      </c>
      <c r="B44">
        <v>0.5</v>
      </c>
      <c r="C44">
        <v>5</v>
      </c>
      <c r="D44" s="1">
        <v>0.23625323230114112</v>
      </c>
      <c r="E44" s="1">
        <v>0.38607179797674007</v>
      </c>
      <c r="F44" s="1">
        <v>0.24994842675634721</v>
      </c>
      <c r="G44" s="1">
        <v>0.70811994920827126</v>
      </c>
      <c r="H44" s="2">
        <v>12.101524317264555</v>
      </c>
      <c r="I44" s="3">
        <f t="shared" si="0"/>
        <v>1.3695194455206089E-2</v>
      </c>
    </row>
    <row r="45" spans="1:9">
      <c r="A45">
        <v>7</v>
      </c>
      <c r="B45">
        <v>0.5</v>
      </c>
      <c r="C45">
        <v>7</v>
      </c>
      <c r="D45" s="1">
        <v>0.19981217274961083</v>
      </c>
      <c r="E45" s="1">
        <v>0.39549392178531961</v>
      </c>
      <c r="F45" s="1">
        <v>0.20481182073585744</v>
      </c>
      <c r="G45" s="1">
        <v>0.70281171539593701</v>
      </c>
      <c r="H45" s="2">
        <v>9.0011143088340742</v>
      </c>
      <c r="I45" s="3">
        <f t="shared" si="0"/>
        <v>4.9996479862466081E-3</v>
      </c>
    </row>
    <row r="46" spans="1:9">
      <c r="A46">
        <v>7</v>
      </c>
      <c r="B46">
        <v>0.5</v>
      </c>
      <c r="C46">
        <v>9</v>
      </c>
      <c r="D46" s="1">
        <v>0.17113892784088716</v>
      </c>
      <c r="E46" s="1">
        <v>0.38694777013741027</v>
      </c>
      <c r="F46" s="1">
        <v>0.17994980698991836</v>
      </c>
      <c r="G46" s="1">
        <v>0.70537656928106851</v>
      </c>
      <c r="H46" s="2">
        <v>7.5869353532791148</v>
      </c>
      <c r="I46" s="3">
        <f t="shared" si="0"/>
        <v>8.8108791490311977E-3</v>
      </c>
    </row>
    <row r="47" spans="1:9">
      <c r="A47">
        <v>7</v>
      </c>
      <c r="B47">
        <v>0.5</v>
      </c>
      <c r="C47">
        <v>11</v>
      </c>
      <c r="D47" s="1">
        <v>0.15572422842881217</v>
      </c>
      <c r="E47" s="1">
        <v>0.39296056305107196</v>
      </c>
      <c r="F47" s="1">
        <v>0.16097678981417307</v>
      </c>
      <c r="G47" s="1">
        <v>0.70424236128244755</v>
      </c>
      <c r="H47" s="2">
        <v>6.8362033724784848</v>
      </c>
      <c r="I47" s="3">
        <f t="shared" si="0"/>
        <v>5.2525613853608988E-3</v>
      </c>
    </row>
    <row r="48" spans="1:9">
      <c r="A48">
        <v>7</v>
      </c>
      <c r="B48">
        <v>0.5</v>
      </c>
      <c r="C48">
        <v>13</v>
      </c>
      <c r="D48" s="1">
        <v>0.13717307123284148</v>
      </c>
      <c r="E48" s="1">
        <v>0.38102759453683915</v>
      </c>
      <c r="F48" s="1">
        <v>0.14455497856185598</v>
      </c>
      <c r="G48" s="1">
        <v>0.69612418613626459</v>
      </c>
      <c r="H48" s="2">
        <v>6.3754366993904101</v>
      </c>
      <c r="I48" s="3">
        <f t="shared" si="0"/>
        <v>7.3819073290145032E-3</v>
      </c>
    </row>
    <row r="49" spans="1:9">
      <c r="A49">
        <v>7</v>
      </c>
      <c r="B49">
        <v>0.5</v>
      </c>
      <c r="C49">
        <v>15</v>
      </c>
      <c r="D49" s="1">
        <v>0.13130153992615559</v>
      </c>
      <c r="E49" s="1">
        <v>0.38458813776471473</v>
      </c>
      <c r="F49" s="1">
        <v>0.13720708994818931</v>
      </c>
      <c r="G49" s="1">
        <v>0.69673675484211317</v>
      </c>
      <c r="H49" s="2">
        <v>6.3718505859374996</v>
      </c>
      <c r="I49" s="3">
        <f t="shared" si="0"/>
        <v>5.9055500220337176E-3</v>
      </c>
    </row>
    <row r="50" spans="1:9">
      <c r="A50">
        <v>7</v>
      </c>
      <c r="B50">
        <v>1</v>
      </c>
      <c r="C50">
        <v>5</v>
      </c>
      <c r="D50" s="1">
        <v>0.12594460382601536</v>
      </c>
      <c r="E50" s="1">
        <v>0.37681773042547784</v>
      </c>
      <c r="F50" s="1">
        <v>0.14786902325470949</v>
      </c>
      <c r="G50" s="1">
        <v>0.76699948422260034</v>
      </c>
      <c r="H50" s="2">
        <v>11.572852814197541</v>
      </c>
      <c r="I50" s="3">
        <f t="shared" si="0"/>
        <v>2.1924419428694136E-2</v>
      </c>
    </row>
    <row r="51" spans="1:9">
      <c r="A51">
        <v>7</v>
      </c>
      <c r="B51">
        <v>1</v>
      </c>
      <c r="C51">
        <v>7</v>
      </c>
      <c r="D51" s="1">
        <v>0.12059281367794059</v>
      </c>
      <c r="E51" s="1">
        <v>0.4856287301061008</v>
      </c>
      <c r="F51" s="1">
        <v>0.11099749331774016</v>
      </c>
      <c r="G51" s="1">
        <v>0.77492954244031831</v>
      </c>
      <c r="H51" s="2">
        <v>8.8415443181991602</v>
      </c>
      <c r="I51" s="3">
        <f t="shared" si="0"/>
        <v>-9.5953203602004294E-3</v>
      </c>
    </row>
    <row r="52" spans="1:9">
      <c r="A52">
        <v>7</v>
      </c>
      <c r="B52">
        <v>1</v>
      </c>
      <c r="C52">
        <v>9</v>
      </c>
      <c r="D52" s="1">
        <v>9.1865536272529622E-2</v>
      </c>
      <c r="E52" s="1">
        <v>0.41920371957591201</v>
      </c>
      <c r="F52" s="1">
        <v>9.4890315954758025E-2</v>
      </c>
      <c r="G52" s="1">
        <v>0.7506897887778704</v>
      </c>
      <c r="H52" s="2">
        <v>7.532529485225675</v>
      </c>
      <c r="I52" s="3">
        <f t="shared" si="0"/>
        <v>3.024779682228404E-3</v>
      </c>
    </row>
    <row r="53" spans="1:9">
      <c r="A53">
        <v>7</v>
      </c>
      <c r="B53">
        <v>1</v>
      </c>
      <c r="C53">
        <v>11</v>
      </c>
      <c r="D53" s="1">
        <v>8.5227258108090717E-2</v>
      </c>
      <c r="E53" s="1">
        <v>0.42201016677071257</v>
      </c>
      <c r="F53" s="1">
        <v>8.3324552277459593E-2</v>
      </c>
      <c r="G53" s="1">
        <v>0.71529219910562991</v>
      </c>
      <c r="H53" s="2">
        <v>6.7886380195617706</v>
      </c>
      <c r="I53" s="3">
        <f t="shared" si="0"/>
        <v>-1.902705830631124E-3</v>
      </c>
    </row>
    <row r="54" spans="1:9">
      <c r="A54">
        <v>7</v>
      </c>
      <c r="B54">
        <v>1</v>
      </c>
      <c r="C54">
        <v>13</v>
      </c>
      <c r="D54" s="1">
        <v>7.7333367639680434E-2</v>
      </c>
      <c r="E54" s="1">
        <v>0.43724814152082514</v>
      </c>
      <c r="F54" s="1">
        <v>7.4925905203183735E-2</v>
      </c>
      <c r="G54" s="1">
        <v>0.73444478389269552</v>
      </c>
      <c r="H54" s="2">
        <v>6.2991672277450546</v>
      </c>
      <c r="I54" s="3">
        <f t="shared" si="0"/>
        <v>-2.407462436496699E-3</v>
      </c>
    </row>
    <row r="55" spans="1:9">
      <c r="A55">
        <v>7</v>
      </c>
      <c r="B55">
        <v>1</v>
      </c>
      <c r="C55">
        <v>15</v>
      </c>
      <c r="D55" s="1">
        <v>7.8501498758539068E-2</v>
      </c>
      <c r="E55" s="1">
        <v>0.43833057969973421</v>
      </c>
      <c r="F55" s="1">
        <v>7.4537065207873565E-2</v>
      </c>
      <c r="G55" s="1">
        <v>0.72154299260110621</v>
      </c>
      <c r="H55" s="2">
        <v>6.34284932613373</v>
      </c>
      <c r="I55" s="3">
        <f t="shared" si="0"/>
        <v>-3.9644335506655026E-3</v>
      </c>
    </row>
    <row r="56" spans="1:9">
      <c r="A56">
        <v>3</v>
      </c>
      <c r="B56">
        <v>0.8</v>
      </c>
      <c r="C56">
        <v>5</v>
      </c>
      <c r="D56" s="1">
        <v>0.62979763543502587</v>
      </c>
      <c r="E56" s="1">
        <v>0.38309867090707617</v>
      </c>
      <c r="F56" s="1">
        <v>0.67555457933300589</v>
      </c>
      <c r="G56" s="1">
        <v>0.71242010104361653</v>
      </c>
      <c r="H56" s="2">
        <v>41.782491183280946</v>
      </c>
      <c r="I56" s="3">
        <f t="shared" si="0"/>
        <v>4.5756943897980018E-2</v>
      </c>
    </row>
    <row r="57" spans="1:9">
      <c r="A57">
        <v>3</v>
      </c>
      <c r="B57">
        <v>0.8</v>
      </c>
      <c r="C57">
        <v>7</v>
      </c>
      <c r="D57" s="1">
        <v>0.54943844798085706</v>
      </c>
      <c r="E57" s="1">
        <v>0.37739270281972659</v>
      </c>
      <c r="F57" s="1">
        <v>0.59071770661577117</v>
      </c>
      <c r="G57" s="1">
        <v>0.70342944497954352</v>
      </c>
      <c r="H57" s="2">
        <v>32.517018020153046</v>
      </c>
      <c r="I57" s="3">
        <f t="shared" si="0"/>
        <v>4.1279258634914107E-2</v>
      </c>
    </row>
    <row r="58" spans="1:9">
      <c r="A58">
        <v>3</v>
      </c>
      <c r="B58">
        <v>0.8</v>
      </c>
      <c r="C58">
        <v>9</v>
      </c>
      <c r="D58" s="1">
        <v>0.4919993310262315</v>
      </c>
      <c r="E58" s="1">
        <v>0.37476897628319833</v>
      </c>
      <c r="F58" s="1">
        <v>0.53162590030558077</v>
      </c>
      <c r="G58" s="1">
        <v>0.70205535161662702</v>
      </c>
      <c r="H58" s="2">
        <v>23.702255630493163</v>
      </c>
      <c r="I58" s="3">
        <f t="shared" si="0"/>
        <v>3.9626569279349266E-2</v>
      </c>
    </row>
    <row r="59" spans="1:9">
      <c r="A59">
        <v>3</v>
      </c>
      <c r="B59">
        <v>0.8</v>
      </c>
      <c r="C59">
        <v>11</v>
      </c>
      <c r="D59" s="1">
        <v>0.45373917741956232</v>
      </c>
      <c r="E59" s="1">
        <v>0.37430381036473542</v>
      </c>
      <c r="F59" s="1">
        <v>0.48820493945523813</v>
      </c>
      <c r="G59" s="1">
        <v>0.69821028323031986</v>
      </c>
      <c r="H59" s="2">
        <v>18.791834592819214</v>
      </c>
      <c r="I59" s="3">
        <f t="shared" si="0"/>
        <v>3.4465762035675807E-2</v>
      </c>
    </row>
    <row r="60" spans="1:9">
      <c r="A60">
        <v>3</v>
      </c>
      <c r="B60">
        <v>0.8</v>
      </c>
      <c r="C60">
        <v>13</v>
      </c>
      <c r="D60" s="1">
        <v>0.41263845827276119</v>
      </c>
      <c r="E60" s="1">
        <v>0.37549959610859412</v>
      </c>
      <c r="F60" s="1">
        <v>0.44324939633332788</v>
      </c>
      <c r="G60" s="1">
        <v>0.6992847024666643</v>
      </c>
      <c r="H60" s="2">
        <v>16.688410127162935</v>
      </c>
      <c r="I60" s="3">
        <f t="shared" si="0"/>
        <v>3.0610938060566695E-2</v>
      </c>
    </row>
    <row r="61" spans="1:9">
      <c r="A61">
        <v>3</v>
      </c>
      <c r="B61">
        <v>0.8</v>
      </c>
      <c r="C61">
        <v>15</v>
      </c>
      <c r="D61" s="1">
        <v>0.38436659762514314</v>
      </c>
      <c r="E61" s="1">
        <v>0.37332033836888207</v>
      </c>
      <c r="F61" s="1">
        <v>0.41642388902328437</v>
      </c>
      <c r="G61" s="1">
        <v>0.70119328760105459</v>
      </c>
      <c r="H61" s="2">
        <v>15.379875326156617</v>
      </c>
      <c r="I61" s="3">
        <f t="shared" si="0"/>
        <v>3.205729139814123E-2</v>
      </c>
    </row>
    <row r="62" spans="1:9">
      <c r="A62">
        <v>5</v>
      </c>
      <c r="B62">
        <v>0.8</v>
      </c>
      <c r="C62">
        <v>5</v>
      </c>
      <c r="D62" s="1">
        <v>0.50431874027093437</v>
      </c>
      <c r="E62" s="1">
        <v>0.39661190487271375</v>
      </c>
      <c r="F62" s="1">
        <v>0.53264697632379987</v>
      </c>
      <c r="G62" s="1">
        <v>0.72621666083233338</v>
      </c>
      <c r="H62" s="2">
        <v>25.541694080829622</v>
      </c>
      <c r="I62" s="3">
        <f t="shared" si="0"/>
        <v>2.8328236052865496E-2</v>
      </c>
    </row>
    <row r="63" spans="1:9">
      <c r="A63">
        <v>5</v>
      </c>
      <c r="B63">
        <v>0.8</v>
      </c>
      <c r="C63">
        <v>7</v>
      </c>
      <c r="D63" s="1">
        <v>0.41887020622402904</v>
      </c>
      <c r="E63" s="1">
        <v>0.38658966345925511</v>
      </c>
      <c r="F63" s="1">
        <v>0.44518469157716173</v>
      </c>
      <c r="G63" s="1">
        <v>0.71232320449860842</v>
      </c>
      <c r="H63" s="2">
        <v>18.96470477581024</v>
      </c>
      <c r="I63" s="3">
        <f t="shared" si="0"/>
        <v>2.6314485353132688E-2</v>
      </c>
    </row>
    <row r="64" spans="1:9">
      <c r="A64">
        <v>5</v>
      </c>
      <c r="B64">
        <v>0.8</v>
      </c>
      <c r="C64">
        <v>9</v>
      </c>
      <c r="D64" s="1">
        <v>0.36644324658115812</v>
      </c>
      <c r="E64" s="1">
        <v>0.38335235470186696</v>
      </c>
      <c r="F64" s="1">
        <v>0.39150696275892366</v>
      </c>
      <c r="G64" s="1">
        <v>0.71006320118865607</v>
      </c>
      <c r="H64" s="2">
        <v>15.77697491645813</v>
      </c>
      <c r="I64" s="3">
        <f t="shared" si="0"/>
        <v>2.5063716177765538E-2</v>
      </c>
    </row>
    <row r="65" spans="1:11">
      <c r="A65">
        <v>5</v>
      </c>
      <c r="B65">
        <v>0.8</v>
      </c>
      <c r="C65">
        <v>11</v>
      </c>
      <c r="D65" s="1">
        <v>0.32594974977808083</v>
      </c>
      <c r="E65" s="1">
        <v>0.38024144410226857</v>
      </c>
      <c r="F65" s="1">
        <v>0.35073812813613553</v>
      </c>
      <c r="G65" s="1">
        <v>0.70934560364027111</v>
      </c>
      <c r="H65" s="2">
        <v>13.874036991596219</v>
      </c>
      <c r="I65" s="3">
        <f t="shared" si="0"/>
        <v>2.4788378358054697E-2</v>
      </c>
    </row>
    <row r="66" spans="1:11">
      <c r="A66">
        <v>5</v>
      </c>
      <c r="B66">
        <v>0.8</v>
      </c>
      <c r="C66">
        <v>13</v>
      </c>
      <c r="D66" s="1">
        <v>0.29760327282551363</v>
      </c>
      <c r="E66" s="1">
        <v>0.37929541854814114</v>
      </c>
      <c r="F66" s="1">
        <v>0.32340356693910199</v>
      </c>
      <c r="G66" s="1">
        <v>0.71457991060741699</v>
      </c>
      <c r="H66" s="2">
        <v>12.46000258922577</v>
      </c>
      <c r="I66" s="3">
        <f t="shared" si="0"/>
        <v>2.5800294113588362E-2</v>
      </c>
    </row>
    <row r="67" spans="1:11">
      <c r="A67">
        <v>5</v>
      </c>
      <c r="B67">
        <v>0.8</v>
      </c>
      <c r="C67">
        <v>15</v>
      </c>
      <c r="D67" s="1">
        <v>0.2747449537507558</v>
      </c>
      <c r="E67" s="1">
        <v>0.37835817193556848</v>
      </c>
      <c r="F67" s="1">
        <v>0.29700400267735633</v>
      </c>
      <c r="G67" s="1">
        <v>0.70909071581946126</v>
      </c>
      <c r="H67" s="2">
        <v>11.466746258735656</v>
      </c>
      <c r="I67" s="3">
        <f t="shared" ref="I67:I73" si="2">F67-D67</f>
        <v>2.2259048926600522E-2</v>
      </c>
    </row>
    <row r="68" spans="1:11">
      <c r="A68">
        <v>7</v>
      </c>
      <c r="B68">
        <v>0.8</v>
      </c>
      <c r="C68">
        <v>5</v>
      </c>
      <c r="D68" s="1">
        <v>0.23625323230114112</v>
      </c>
      <c r="E68" s="1">
        <v>0.38607179797674007</v>
      </c>
      <c r="F68" s="1">
        <v>0.24994842675634721</v>
      </c>
      <c r="G68" s="1">
        <v>0.70811994920827126</v>
      </c>
      <c r="H68" s="2">
        <v>12.144145917892455</v>
      </c>
      <c r="I68" s="3">
        <f t="shared" si="2"/>
        <v>1.3695194455206089E-2</v>
      </c>
    </row>
    <row r="69" spans="1:11">
      <c r="A69">
        <v>7</v>
      </c>
      <c r="B69">
        <v>0.8</v>
      </c>
      <c r="C69">
        <v>7</v>
      </c>
      <c r="D69" s="1">
        <v>0.19981217274961083</v>
      </c>
      <c r="E69" s="1">
        <v>0.39549392178531961</v>
      </c>
      <c r="F69" s="1">
        <v>0.20481182073585744</v>
      </c>
      <c r="G69" s="1">
        <v>0.70281171539593701</v>
      </c>
      <c r="H69" s="2">
        <v>8.9144882321357759</v>
      </c>
      <c r="I69" s="3">
        <f t="shared" si="2"/>
        <v>4.9996479862466081E-3</v>
      </c>
    </row>
    <row r="70" spans="1:11">
      <c r="A70">
        <v>7</v>
      </c>
      <c r="B70">
        <v>0.8</v>
      </c>
      <c r="C70">
        <v>9</v>
      </c>
      <c r="D70" s="1">
        <v>0.17113892784088716</v>
      </c>
      <c r="E70" s="1">
        <v>0.38694777013741027</v>
      </c>
      <c r="F70" s="1">
        <v>0.17994980698991836</v>
      </c>
      <c r="G70" s="1">
        <v>0.70537656928106851</v>
      </c>
      <c r="H70" s="2">
        <v>7.6107950210571307</v>
      </c>
      <c r="I70" s="3">
        <f t="shared" si="2"/>
        <v>8.8108791490311977E-3</v>
      </c>
    </row>
    <row r="71" spans="1:11">
      <c r="A71">
        <v>7</v>
      </c>
      <c r="B71">
        <v>0.8</v>
      </c>
      <c r="C71">
        <v>11</v>
      </c>
      <c r="D71" s="1">
        <v>0.15572422842881217</v>
      </c>
      <c r="E71" s="1">
        <v>0.39296056305107196</v>
      </c>
      <c r="F71" s="1">
        <v>0.16097678981417307</v>
      </c>
      <c r="G71" s="1">
        <v>0.70424236128244755</v>
      </c>
      <c r="H71" s="2">
        <v>6.8776212692260756</v>
      </c>
      <c r="I71" s="3">
        <f t="shared" si="2"/>
        <v>5.2525613853608988E-3</v>
      </c>
    </row>
    <row r="72" spans="1:11">
      <c r="A72">
        <v>7</v>
      </c>
      <c r="B72">
        <v>0.8</v>
      </c>
      <c r="C72">
        <v>13</v>
      </c>
      <c r="D72" s="1">
        <v>0.13717307123284148</v>
      </c>
      <c r="E72" s="1">
        <v>0.38102759453683915</v>
      </c>
      <c r="F72" s="1">
        <v>0.14455497856185598</v>
      </c>
      <c r="G72" s="1">
        <v>0.69612418613626459</v>
      </c>
      <c r="H72" s="2">
        <v>6.1855230927467355</v>
      </c>
      <c r="I72" s="3">
        <f t="shared" si="2"/>
        <v>7.3819073290145032E-3</v>
      </c>
    </row>
    <row r="73" spans="1:11">
      <c r="A73">
        <v>7</v>
      </c>
      <c r="B73">
        <v>0.8</v>
      </c>
      <c r="C73">
        <v>15</v>
      </c>
      <c r="D73" s="1">
        <v>0.13130153992615559</v>
      </c>
      <c r="E73" s="1">
        <v>0.38458813776471473</v>
      </c>
      <c r="F73" s="1">
        <v>0.13720708994818931</v>
      </c>
      <c r="G73" s="1">
        <v>0.69673675484211317</v>
      </c>
      <c r="H73" s="2">
        <v>6.3173586487770104</v>
      </c>
      <c r="I73" s="3">
        <f t="shared" si="2"/>
        <v>5.9055500220337176E-3</v>
      </c>
    </row>
    <row r="75" spans="1:11">
      <c r="D75">
        <f>_xlfn.STDEV.P(D2:D73)</f>
        <v>0.14915042084819874</v>
      </c>
      <c r="E75">
        <f>_xlfn.STDEV.P(E2:E73)</f>
        <v>2.0675078558472906E-2</v>
      </c>
      <c r="F75">
        <f>_xlfn.STDEV.P(F2:F73)</f>
        <v>0.16250260196572786</v>
      </c>
      <c r="G75">
        <f>_xlfn.STDEV.P(G2:G73)</f>
        <v>1.8296545640133031E-2</v>
      </c>
      <c r="H75">
        <f>_xlfn.STDEV.P(H2:H73)</f>
        <v>8.1610953111907527</v>
      </c>
      <c r="J75" t="s">
        <v>43</v>
      </c>
      <c r="K75" s="3">
        <f>AVERAGE(I2:I73)</f>
        <v>1.844406580633208E-2</v>
      </c>
    </row>
    <row r="76" spans="1:11">
      <c r="D76" s="1">
        <f>AVERAGE(D2:D73)</f>
        <v>0.30187877280478692</v>
      </c>
      <c r="E76" s="1">
        <f>AVERAGE(E2:E73)</f>
        <v>0.39145327571051491</v>
      </c>
      <c r="F76" s="1">
        <f>AVERAGE(F2:F73)</f>
        <v>0.32032283861111904</v>
      </c>
      <c r="G76" s="1">
        <f>AVERAGE(G2:G73)</f>
        <v>0.71275897533821997</v>
      </c>
      <c r="H76" s="1">
        <f>AVERAGE(H2:H73)</f>
        <v>16.001563452846469</v>
      </c>
      <c r="J76" t="s">
        <v>44</v>
      </c>
      <c r="K76">
        <f>_xlfn.STDEV.P(I2:I73)</f>
        <v>1.4774460298174381E-2</v>
      </c>
    </row>
    <row r="77" spans="1:11">
      <c r="D77" s="1">
        <f>MAX(D2:D73)</f>
        <v>0.62979763543502587</v>
      </c>
      <c r="E77" s="1">
        <f>MAX(E2:E73)</f>
        <v>0.4856287301061008</v>
      </c>
      <c r="F77" s="1">
        <f>MAX(F2:F73)</f>
        <v>0.67555457933300589</v>
      </c>
      <c r="G77" s="1">
        <f>MAX(G2:G73)</f>
        <v>0.77492954244031831</v>
      </c>
      <c r="H77" s="1">
        <f>MAX(H2:H73)</f>
        <v>41.782491183280946</v>
      </c>
    </row>
    <row r="78" spans="1:11">
      <c r="D78" s="1">
        <f>MIN(D2:D73)</f>
        <v>7.7333367639680434E-2</v>
      </c>
      <c r="F78" s="1">
        <f>MIN(F2:F73)</f>
        <v>7.4537065207873565E-2</v>
      </c>
      <c r="H78" s="1">
        <f>MIN(H2:H73)</f>
        <v>6.1855230927467355</v>
      </c>
    </row>
    <row r="79" spans="1:11">
      <c r="G79">
        <f>0.834-0.713</f>
        <v>0.121</v>
      </c>
    </row>
    <row r="80" spans="1:11">
      <c r="G80">
        <f>0.524-0.391</f>
        <v>0.13300000000000001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exp1</vt:lpstr>
      <vt:lpstr>exp2</vt:lpstr>
      <vt:lpstr>lime_exp1</vt:lpstr>
      <vt:lpstr>lime_exp2</vt:lpstr>
      <vt:lpstr>for_paper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村上倫太郎</dc:creator>
  <cp:lastModifiedBy>村上 倫太郎</cp:lastModifiedBy>
  <dcterms:created xsi:type="dcterms:W3CDTF">2015-06-05T18:19:34Z</dcterms:created>
  <dcterms:modified xsi:type="dcterms:W3CDTF">2023-01-24T07:14:20Z</dcterms:modified>
</cp:coreProperties>
</file>