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6.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codeName="ThisWorkbook" hidePivotFieldList="1"/>
  <mc:AlternateContent xmlns:mc="http://schemas.openxmlformats.org/markup-compatibility/2006">
    <mc:Choice Requires="x15">
      <x15ac:absPath xmlns:x15ac="http://schemas.microsoft.com/office/spreadsheetml/2010/11/ac" url="C:\Users\senthymu\Downloads\"/>
    </mc:Choice>
  </mc:AlternateContent>
  <xr:revisionPtr revIDLastSave="0" documentId="13_ncr:1_{A30961C7-2FC2-46D9-851A-732C8D4D103B}" xr6:coauthVersionLast="36" xr6:coauthVersionMax="36" xr10:uidLastSave="{00000000-0000-0000-0000-000000000000}"/>
  <bookViews>
    <workbookView xWindow="0" yWindow="0" windowWidth="19200" windowHeight="7740" tabRatio="662" firstSheet="6" activeTab="7" xr2:uid="{00000000-000D-0000-FFFF-FFFF00000000}"/>
  </bookViews>
  <sheets>
    <sheet name="KPI" sheetId="8" r:id="rId1"/>
    <sheet name="Rating" sheetId="10" r:id="rId2"/>
    <sheet name="Gender" sheetId="11" r:id="rId3"/>
    <sheet name="Education" sheetId="12" r:id="rId4"/>
    <sheet name="Job Role" sheetId="13" r:id="rId5"/>
    <sheet name="Department" sheetId="14" r:id="rId6"/>
    <sheet name="Marital Status" sheetId="15" r:id="rId7"/>
    <sheet name="Age band" sheetId="16" r:id="rId8"/>
    <sheet name="Data" sheetId="1" r:id="rId9"/>
    <sheet name="Background 3" sheetId="5" r:id="rId10"/>
    <sheet name="Images" sheetId="2" r:id="rId11"/>
  </sheets>
  <definedNames>
    <definedName name="_xlchart.v1.0" hidden="1">'Job Role'!$D$7:$D$15</definedName>
    <definedName name="_xlchart.v1.1" hidden="1">'Job Role'!$E$7:$E$15</definedName>
    <definedName name="_xlchart.v1.4" hidden="1">'Job Role'!$D$7:$D$15</definedName>
    <definedName name="_xlchart.v1.5" hidden="1">'Job Role'!$E$7:$E$15</definedName>
    <definedName name="_xlchart.v2.2" hidden="1">'Marital Status'!$D$5:$D$7</definedName>
    <definedName name="_xlchart.v2.3" hidden="1">'Marital Status'!$E$5:$E$7</definedName>
    <definedName name="_xlchart.v2.6" hidden="1">'Marital Status'!$D$5:$D$7</definedName>
    <definedName name="_xlchart.v2.7" hidden="1">'Marital Status'!$E$5:$E$7</definedName>
    <definedName name="_xlcn.WorksheetConnection_HRDATA_Excel.xlsxTable_11" hidden="1">Table_1[]</definedName>
    <definedName name="Slicer_Department">#N/A</definedName>
    <definedName name="Slicer_Education_Field">#N/A</definedName>
    <definedName name="Slicer_Gender">#N/A</definedName>
    <definedName name="Slicer_Gender2">#N/A</definedName>
  </definedNames>
  <calcPr calcId="191029"/>
  <pivotCaches>
    <pivotCache cacheId="3" r:id="rId12"/>
    <pivotCache cacheId="73" r:id="rId13"/>
  </pivotCaches>
  <extLst>
    <ext xmlns:x14="http://schemas.microsoft.com/office/spreadsheetml/2009/9/main" uri="{876F7934-8845-4945-9796-88D515C7AA90}">
      <x14:pivotCaches>
        <pivotCache cacheId="2"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HR DATA_Excel.xlsx!Table_1"/>
        </x15:modelTables>
      </x15:dataModel>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C3" i="10" l="1"/>
  <c r="D5" i="16"/>
  <c r="D6" i="16"/>
  <c r="D7" i="16"/>
  <c r="D8" i="16"/>
  <c r="D4" i="16"/>
  <c r="D3" i="10"/>
  <c r="E7" i="16"/>
  <c r="E8" i="16"/>
  <c r="E6" i="16"/>
  <c r="E5" i="16"/>
  <c r="E4" i="16"/>
  <c r="D6" i="15" l="1"/>
  <c r="D7" i="15"/>
  <c r="D5" i="15"/>
  <c r="E6" i="15"/>
  <c r="E14" i="13"/>
  <c r="E9" i="13"/>
  <c r="E7" i="13"/>
  <c r="E7" i="15"/>
  <c r="E5" i="15"/>
  <c r="E15" i="13"/>
  <c r="E10" i="13"/>
  <c r="E12" i="13"/>
  <c r="E11" i="13"/>
  <c r="E13" i="13"/>
  <c r="E8" i="13"/>
  <c r="A8" i="8"/>
  <c r="B8" i="8"/>
  <c r="C8" i="8"/>
  <c r="B10" i="11"/>
  <c r="B7" i="10"/>
  <c r="B9" i="11"/>
  <c r="C9" i="11" l="1"/>
  <c r="C10" i="11"/>
  <c r="C7" i="10"/>
  <c r="B8" i="10"/>
  <c r="C8" i="10" s="1"/>
  <c r="E8" i="8"/>
  <c r="D8"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40F07B-F0E2-4471-8E20-245839FD189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E6DCAE0-EDDF-4EB8-A287-AD6A0BB2EDED}" name="WorksheetConnection_HR DATA_Excel.xlsx!Table_1" type="102" refreshedVersion="6" minRefreshableVersion="5">
    <extLst>
      <ext xmlns:x15="http://schemas.microsoft.com/office/spreadsheetml/2010/11/main" uri="{DE250136-89BD-433C-8126-D09CA5730AF9}">
        <x15:connection id="Table_1" autoDelete="1">
          <x15:rangePr sourceName="_xlcn.WorksheetConnection_HRDATA_Excel.xlsxTable_11"/>
        </x15:connection>
      </ext>
    </extLst>
  </connection>
</connections>
</file>

<file path=xl/sharedStrings.xml><?xml version="1.0" encoding="utf-8"?>
<sst xmlns="http://schemas.openxmlformats.org/spreadsheetml/2006/main" count="19221" uniqueCount="1568">
  <si>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</si>
  <si>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</si>
  <si>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</si>
  <si>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</si>
  <si>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</si>
  <si>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</si>
  <si>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</si>
  <si>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</si>
  <si>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</si>
  <si>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</si>
  <si>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</si>
  <si>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</si>
  <si>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</si>
  <si>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</si>
  <si>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</si>
  <si>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</si>
  <si>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</si>
  <si>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</si>
  <si>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</si>
  <si>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</si>
  <si>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</si>
  <si>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</si>
  <si>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</si>
  <si>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</si>
  <si>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</si>
  <si>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</si>
  <si>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</si>
  <si>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</si>
  <si>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</si>
  <si>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</si>
  <si>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</si>
  <si>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</si>
  <si>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</si>
  <si>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</si>
  <si>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</si>
  <si>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</si>
  <si>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</si>
  <si>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</si>
  <si>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</si>
  <si>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</si>
  <si>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</si>
  <si>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</si>
  <si>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</si>
  <si>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</si>
  <si>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</si>
  <si>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</si>
  <si>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</si>
  <si>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</si>
  <si>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</si>
  <si>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</si>
  <si>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</si>
  <si>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</si>
  <si>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</si>
  <si>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</si>
  <si>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</si>
  <si>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</si>
  <si>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</si>
  <si>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</si>
  <si>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</si>
  <si>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</si>
  <si>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</si>
  <si>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</si>
  <si>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</si>
  <si>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</si>
  <si>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</si>
  <si>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</si>
  <si>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</si>
  <si>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</si>
  <si>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</si>
  <si>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</si>
  <si>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</si>
  <si>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</si>
  <si>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</si>
  <si>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</si>
  <si>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</si>
  <si>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</si>
  <si>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</si>
  <si>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</si>
  <si>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</si>
  <si>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</si>
  <si>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</si>
  <si>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</si>
  <si>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</si>
  <si>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</si>
  <si>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</si>
  <si>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</si>
  <si>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</si>
  <si>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</si>
  <si>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</si>
  <si>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</si>
  <si>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</si>
  <si>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</si>
  <si>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</si>
  <si>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</si>
  <si>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</si>
  <si>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</si>
  <si>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</si>
  <si>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</si>
  <si>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</si>
  <si>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</si>
  <si>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</si>
  <si>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</si>
  <si>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</si>
  <si>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</si>
  <si>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</si>
  <si>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</si>
  <si>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</si>
  <si>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</si>
  <si>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</si>
  <si>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</si>
  <si>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</si>
  <si>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</si>
  <si>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</si>
  <si>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</si>
  <si>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</si>
  <si>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</si>
  <si>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</si>
  <si>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</si>
  <si>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</si>
  <si>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</si>
  <si>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</si>
  <si>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</si>
  <si>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</si>
  <si>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</si>
  <si>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</si>
  <si>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</si>
  <si>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</si>
  <si>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</si>
  <si>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</si>
  <si>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</si>
  <si>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</si>
  <si>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</si>
  <si>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</si>
  <si>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</si>
  <si>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</si>
  <si>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</si>
  <si>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</si>
  <si>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</si>
  <si>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</si>
  <si>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</si>
  <si>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</si>
  <si>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</si>
  <si>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</si>
  <si>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</si>
  <si>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</si>
  <si>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</si>
  <si>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</si>
  <si>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</si>
  <si>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</si>
  <si>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</si>
  <si>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</si>
  <si>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</si>
  <si>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</si>
  <si>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</si>
  <si>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</si>
  <si>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</si>
  <si>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</si>
  <si>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</si>
  <si>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</si>
  <si>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</si>
  <si>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</si>
  <si>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</si>
  <si>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</si>
  <si>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</si>
  <si>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</si>
  <si>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</si>
  <si>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</si>
  <si>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</si>
  <si>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</si>
  <si>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</si>
  <si>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</si>
  <si>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</si>
  <si>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</si>
  <si>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</si>
  <si>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</si>
  <si>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</si>
  <si>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</si>
  <si>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</si>
  <si>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</si>
  <si>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</si>
  <si>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</si>
  <si>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</si>
  <si>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</si>
  <si>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</si>
  <si>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</si>
  <si>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</si>
  <si>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</si>
  <si>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</si>
  <si>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</si>
  <si>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</si>
  <si>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</si>
  <si>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</si>
  <si>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</si>
  <si>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</si>
  <si>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</si>
  <si>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</si>
  <si>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</si>
  <si>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</si>
  <si>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</si>
  <si>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</si>
  <si>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</si>
  <si>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</si>
  <si>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</si>
  <si>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</si>
  <si>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</si>
  <si>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</si>
  <si>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</si>
  <si>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</si>
  <si>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</si>
  <si>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</si>
  <si>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</si>
  <si>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</si>
  <si>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</si>
  <si>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</si>
  <si>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</si>
  <si>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</si>
  <si>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</si>
  <si>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</si>
  <si>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</si>
  <si>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</si>
  <si>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</si>
  <si>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</si>
  <si>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</si>
  <si>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</si>
  <si>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</si>
  <si>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</si>
  <si>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</si>
  <si>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</si>
  <si>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</si>
  <si>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</si>
  <si>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</si>
  <si>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</si>
  <si>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</si>
  <si>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</si>
  <si>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</si>
  <si>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</si>
  <si>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</si>
  <si>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</si>
  <si>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</si>
  <si>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</si>
  <si>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</si>
  <si>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</si>
  <si>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</si>
  <si>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</si>
  <si>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</si>
  <si>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</si>
  <si>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</si>
  <si>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</si>
  <si>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</si>
  <si>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</si>
  <si>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</si>
  <si>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</si>
  <si>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</si>
  <si>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</si>
  <si>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</si>
  <si>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</si>
  <si>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</si>
  <si>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</si>
  <si>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</si>
  <si>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</si>
  <si>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</si>
  <si>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</si>
  <si>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</si>
  <si>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</si>
  <si>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</si>
  <si>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</si>
  <si>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</si>
  <si>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</si>
  <si>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</si>
  <si>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</si>
  <si>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</si>
  <si>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</si>
  <si>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</si>
  <si>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</si>
  <si>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</si>
  <si>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</si>
  <si>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</si>
  <si>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</si>
  <si>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</si>
  <si>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</si>
  <si>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</si>
  <si>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</si>
  <si>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</si>
  <si>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</si>
  <si>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</si>
  <si>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</si>
  <si>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</si>
  <si>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</si>
  <si>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</si>
  <si>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</si>
  <si>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</si>
  <si>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</si>
  <si>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</si>
  <si>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</si>
  <si>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</si>
  <si>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</si>
  <si>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</si>
  <si>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</si>
  <si>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</si>
  <si>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</si>
  <si>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</si>
  <si>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</si>
  <si>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</si>
  <si>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</si>
  <si>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</si>
  <si>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</si>
  <si>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</si>
  <si>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</si>
  <si>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</si>
  <si>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</si>
  <si>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</si>
  <si>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</si>
  <si>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</si>
  <si>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</si>
  <si>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</si>
  <si>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</si>
  <si>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</si>
  <si>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</si>
  <si>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</si>
  <si>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</si>
  <si>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</si>
  <si>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</si>
  <si>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</si>
  <si>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</si>
  <si>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</si>
  <si>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</si>
  <si>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</si>
  <si>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</si>
  <si>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</si>
  <si>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</si>
  <si>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</si>
  <si>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</si>
  <si>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</si>
  <si>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</si>
  <si>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</si>
  <si>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</si>
  <si>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</si>
  <si>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</si>
  <si>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</si>
  <si>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</si>
  <si>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</si>
  <si>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</si>
  <si>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</si>
  <si>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</si>
  <si>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</si>
  <si>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</si>
  <si>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</si>
  <si>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</si>
  <si>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</si>
  <si>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</si>
  <si>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</si>
  <si>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</si>
  <si>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</si>
  <si>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</si>
  <si>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</si>
  <si>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</si>
  <si>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</si>
  <si>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</si>
  <si>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</si>
  <si>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</si>
  <si>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</si>
  <si>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</si>
  <si>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</si>
  <si>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</si>
  <si>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</si>
  <si>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</si>
  <si>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</si>
  <si>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</si>
  <si>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</si>
  <si>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</si>
  <si>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</si>
  <si>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</si>
  <si>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</si>
  <si>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</si>
  <si>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</si>
  <si>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</si>
  <si>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</si>
  <si>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</si>
  <si>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</si>
  <si>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</si>
  <si>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</si>
  <si>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</si>
  <si>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</si>
  <si>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</si>
  <si>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</si>
  <si>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</si>
  <si>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</si>
  <si>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</si>
  <si>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</si>
  <si>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</si>
  <si>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</si>
  <si>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</si>
  <si>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</si>
  <si>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</si>
  <si>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</si>
  <si>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</si>
  <si>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</si>
  <si>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</si>
  <si>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</si>
  <si>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</si>
  <si>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</si>
  <si>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</si>
  <si>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</si>
  <si>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</si>
  <si>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</si>
  <si>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</si>
  <si>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</si>
  <si>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</si>
  <si>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</si>
  <si>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</si>
  <si>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</si>
  <si>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</si>
  <si>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</si>
  <si>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</si>
  <si>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</si>
  <si>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</si>
  <si>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</si>
  <si>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</si>
  <si>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</si>
  <si>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</si>
  <si>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</si>
  <si>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</si>
  <si>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</si>
  <si>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</si>
  <si>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</si>
  <si>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</si>
  <si>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</si>
  <si>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</si>
  <si>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</si>
  <si>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</si>
  <si>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</si>
  <si>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</si>
  <si>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</si>
  <si>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</si>
  <si>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</si>
  <si>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</si>
  <si>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</si>
  <si>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</si>
  <si>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</si>
  <si>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</si>
  <si>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</si>
  <si>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</si>
  <si>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</si>
  <si>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</si>
  <si>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</si>
  <si>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</si>
  <si>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</si>
  <si>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</si>
  <si>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</si>
  <si>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</si>
  <si>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</si>
  <si>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</si>
  <si>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</si>
  <si>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</si>
  <si>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</si>
  <si>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</si>
  <si>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</si>
  <si>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</si>
  <si>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</si>
  <si>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</si>
  <si>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</si>
  <si>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</si>
  <si>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</si>
  <si>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</si>
  <si>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</si>
  <si>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</si>
  <si>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</si>
  <si>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</si>
  <si>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</si>
  <si>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</si>
  <si>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</si>
  <si>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</si>
  <si>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</si>
  <si>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</si>
  <si>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</si>
  <si>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</si>
  <si>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</si>
  <si>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</si>
  <si>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</si>
  <si>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</si>
  <si>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</si>
  <si>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</si>
  <si>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</si>
  <si>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</si>
  <si>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</si>
  <si>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</si>
  <si>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</si>
  <si>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</si>
  <si>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</si>
  <si>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</si>
  <si>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</si>
  <si>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</si>
  <si>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</si>
  <si>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</si>
  <si>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</si>
  <si>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</si>
  <si>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</si>
  <si>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</si>
  <si>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</si>
  <si>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</si>
  <si>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</si>
  <si>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</si>
  <si>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</si>
  <si>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</si>
  <si>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</si>
  <si>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</si>
  <si>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</si>
  <si>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</si>
  <si>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</si>
  <si>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</si>
  <si>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</si>
  <si>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</si>
  <si>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</si>
  <si>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</si>
  <si>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</si>
  <si>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</si>
  <si>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</si>
  <si>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</si>
  <si>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</si>
  <si>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</si>
  <si>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</si>
  <si>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</si>
  <si>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</si>
  <si>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</si>
  <si>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</si>
  <si>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</si>
  <si>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</si>
  <si>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</si>
  <si>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</si>
  <si>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</si>
  <si>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</si>
  <si>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</si>
  <si>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</si>
  <si>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</si>
  <si>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</si>
  <si>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</si>
  <si>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</si>
  <si>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</si>
  <si>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</si>
  <si>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</si>
  <si>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</si>
  <si>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</si>
  <si>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</si>
  <si>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</si>
  <si>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</si>
  <si>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</si>
  <si>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</si>
  <si>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</si>
  <si>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</si>
  <si>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</si>
  <si>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</si>
  <si>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</si>
  <si>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</si>
  <si>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</si>
  <si>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</si>
  <si>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</si>
  <si>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</si>
  <si>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</si>
  <si>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</si>
  <si>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</si>
  <si>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</si>
  <si>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</si>
  <si>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</si>
  <si>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</si>
  <si>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</si>
  <si>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</si>
  <si>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</si>
  <si>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</si>
  <si>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</si>
  <si>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</si>
  <si>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</si>
  <si>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</si>
  <si>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</si>
  <si>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</si>
  <si>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</si>
  <si>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</si>
  <si>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</si>
  <si>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</si>
  <si>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</si>
  <si>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</si>
  <si>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</si>
  <si>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</si>
  <si>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</si>
  <si>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</si>
  <si>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</si>
  <si>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</si>
  <si>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</si>
  <si>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</si>
  <si>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</si>
  <si>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</si>
  <si>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</si>
  <si>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</si>
  <si>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</si>
  <si>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</si>
  <si>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</si>
  <si>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</si>
  <si>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</si>
  <si>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</si>
  <si>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</si>
  <si>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</si>
  <si>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</si>
  <si>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</si>
  <si>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</si>
  <si>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</si>
  <si>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</si>
  <si>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</si>
  <si>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</si>
  <si>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</si>
  <si>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</si>
  <si>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</si>
  <si>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</si>
  <si>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</si>
  <si>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</si>
  <si>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</si>
  <si>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</si>
  <si>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</si>
  <si>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</si>
  <si>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</si>
  <si>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</si>
  <si>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</si>
  <si>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</si>
  <si>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</si>
  <si>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</si>
  <si>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</si>
  <si>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</si>
  <si>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</si>
  <si>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</si>
  <si>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</si>
  <si>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</si>
  <si>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</si>
  <si>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</si>
  <si>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</si>
  <si>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</si>
  <si>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</si>
  <si>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</si>
  <si>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</si>
  <si>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</si>
  <si>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</si>
  <si>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</si>
  <si>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</si>
  <si>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</si>
  <si>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</si>
  <si>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</si>
  <si>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</si>
  <si>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</si>
  <si>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</si>
  <si>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</si>
  <si>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</si>
  <si>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</si>
  <si>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</si>
  <si>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</si>
  <si>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</si>
  <si>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</si>
  <si>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</si>
  <si>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</si>
  <si>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</si>
  <si>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</si>
  <si>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</si>
  <si>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</si>
  <si>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</si>
  <si>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</si>
  <si>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</si>
  <si>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</si>
  <si>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</si>
  <si>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</si>
  <si>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</si>
  <si>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</si>
  <si>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</si>
  <si>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</si>
  <si>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</si>
  <si>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</si>
  <si>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</si>
  <si>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</si>
  <si>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</si>
  <si>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</si>
  <si>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</si>
  <si>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</si>
  <si>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</si>
  <si>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</si>
  <si>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</si>
  <si>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</si>
  <si>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</si>
  <si>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</si>
  <si>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</si>
  <si>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</si>
  <si>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</si>
  <si>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</si>
  <si>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</si>
  <si>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</si>
  <si>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</si>
  <si>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</si>
  <si>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</si>
  <si>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</si>
  <si>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</si>
  <si>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</si>
  <si>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</si>
  <si>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</si>
  <si>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</si>
  <si>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</si>
  <si>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</si>
  <si>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</si>
  <si>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</si>
  <si>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</si>
  <si>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</si>
  <si>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</si>
  <si>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</si>
  <si>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</si>
  <si>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</si>
  <si>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</si>
  <si>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</si>
  <si>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</si>
  <si>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</si>
  <si>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</si>
  <si>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</si>
  <si>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</si>
  <si>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</si>
  <si>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</si>
  <si>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</si>
  <si>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</si>
  <si>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</si>
  <si>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</si>
  <si>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</si>
  <si>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</si>
  <si>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</si>
  <si>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</si>
  <si>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</si>
  <si>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</si>
  <si>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</si>
  <si>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</si>
  <si>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</si>
  <si>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</si>
  <si>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</si>
  <si>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</si>
  <si>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</si>
  <si>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</si>
  <si>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</si>
  <si>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</si>
  <si>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</si>
  <si>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</si>
  <si>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</si>
  <si>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</si>
  <si>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</si>
  <si>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</si>
  <si>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</si>
  <si>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</si>
  <si>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</si>
  <si>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</si>
  <si>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</si>
  <si>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</si>
  <si>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</si>
  <si>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</si>
  <si>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</si>
  <si>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</si>
  <si>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</si>
  <si>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</si>
  <si>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</si>
  <si>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</si>
  <si>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</si>
  <si>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</si>
  <si>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</si>
  <si>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</si>
  <si>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</si>
  <si>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</si>
  <si>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</si>
  <si>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</si>
  <si>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</si>
  <si>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</si>
  <si>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</si>
  <si>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</si>
  <si>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</si>
  <si>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</si>
  <si>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</si>
  <si>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</si>
  <si>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</si>
  <si>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</si>
  <si>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</si>
  <si>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</si>
  <si>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</si>
  <si>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</si>
  <si>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</si>
  <si>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</si>
  <si>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</si>
  <si>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</si>
  <si>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</si>
  <si>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</si>
  <si>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</si>
  <si>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</si>
  <si>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</si>
  <si>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</si>
  <si>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</si>
  <si>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</si>
  <si>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</si>
  <si>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</si>
  <si>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</si>
  <si>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</si>
  <si>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</si>
  <si>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</si>
  <si>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</si>
  <si>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</si>
  <si>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</si>
  <si>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</si>
  <si>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</si>
  <si>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</si>
  <si>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</si>
  <si>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</si>
  <si>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</si>
  <si>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</si>
  <si>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</si>
  <si>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</si>
  <si>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</si>
  <si>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</si>
  <si>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</si>
  <si>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</si>
  <si>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</si>
  <si>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</si>
  <si>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</si>
  <si>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</si>
  <si>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</si>
  <si>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</si>
  <si>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</si>
  <si>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</si>
  <si>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</si>
  <si>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</si>
  <si>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</si>
  <si>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</si>
  <si>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</si>
  <si>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</si>
  <si>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</si>
  <si>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</si>
  <si>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</si>
  <si>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</si>
  <si>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</si>
  <si>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</si>
  <si>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</si>
  <si>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</si>
  <si>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</si>
  <si>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</si>
  <si>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</si>
  <si>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</si>
  <si>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</si>
  <si>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</si>
  <si>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</si>
  <si>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</si>
  <si>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</si>
  <si>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</si>
  <si>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</si>
  <si>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</si>
  <si>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</si>
  <si>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</si>
  <si>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</si>
  <si>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</si>
  <si>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</si>
  <si>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</si>
  <si>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</si>
  <si>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</si>
  <si>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</si>
  <si>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</si>
  <si>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</si>
  <si>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</si>
  <si>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</si>
  <si>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</si>
  <si>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</si>
  <si>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</si>
  <si>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</si>
  <si>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</si>
  <si>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</si>
  <si>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</si>
  <si>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</si>
  <si>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</si>
  <si>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</si>
  <si>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</si>
  <si>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</si>
  <si>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</si>
  <si>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</si>
  <si>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</si>
  <si>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</si>
  <si>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</si>
  <si>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</si>
  <si>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</si>
  <si>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</si>
  <si>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</si>
  <si>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</si>
  <si>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</si>
  <si>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</si>
  <si>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</si>
  <si>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</si>
  <si>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</si>
  <si>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</si>
  <si>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</si>
  <si>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</si>
  <si>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</si>
  <si>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</si>
  <si>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</si>
  <si>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</si>
  <si>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</si>
  <si>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</si>
  <si>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</si>
  <si>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</si>
  <si>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</si>
  <si>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</si>
  <si>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</si>
  <si>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</si>
  <si>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</si>
  <si>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</si>
  <si>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</si>
  <si>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</si>
  <si>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</si>
  <si>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</si>
  <si>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</si>
  <si>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</si>
  <si>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</si>
  <si>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</si>
  <si>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</si>
  <si>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</si>
  <si>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</si>
  <si>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</si>
  <si>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</si>
  <si>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</si>
  <si>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</si>
  <si>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</si>
  <si>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</si>
  <si>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</si>
  <si>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</si>
  <si>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</si>
  <si>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</si>
  <si>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</si>
  <si>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</si>
  <si>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</si>
  <si>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</si>
  <si>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</si>
  <si>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</si>
  <si>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</si>
  <si>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</si>
  <si>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</si>
  <si>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</si>
  <si>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</si>
  <si>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</si>
  <si>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</si>
  <si>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</si>
  <si>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</si>
  <si>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</si>
  <si>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</si>
  <si>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</si>
  <si>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</si>
  <si>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</si>
  <si>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</si>
  <si>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</si>
  <si>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</si>
  <si>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</si>
  <si>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</si>
  <si>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</si>
  <si>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</si>
  <si>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</si>
  <si>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</si>
  <si>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</si>
  <si>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</si>
  <si>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</si>
  <si>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</si>
  <si>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</si>
  <si>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</si>
  <si>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</si>
  <si>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</si>
  <si>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</si>
  <si>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</si>
  <si>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</si>
  <si>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</si>
  <si>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</si>
  <si>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</si>
  <si>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</si>
  <si>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</si>
  <si>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</si>
  <si>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</si>
  <si>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</si>
  <si>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</si>
  <si>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</si>
  <si>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</si>
  <si>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</si>
  <si>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</si>
  <si>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</si>
  <si>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</si>
  <si>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</si>
  <si>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</si>
  <si>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</si>
  <si>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</si>
  <si>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</si>
  <si>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</si>
  <si>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</si>
  <si>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</si>
  <si>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</si>
  <si>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</si>
  <si>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</si>
  <si>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</si>
  <si>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</si>
  <si>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</si>
  <si>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</si>
  <si>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</si>
  <si>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</si>
  <si>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</si>
  <si>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</si>
  <si>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</si>
  <si>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</si>
  <si>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</si>
  <si>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</si>
  <si>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</si>
  <si>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</si>
  <si>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</si>
  <si>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</si>
  <si>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</si>
  <si>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</si>
  <si>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</si>
  <si>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</si>
  <si>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</si>
  <si>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</si>
  <si>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</si>
  <si>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</si>
  <si>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</si>
  <si>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</si>
  <si>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</si>
  <si>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</si>
  <si>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</si>
  <si>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</si>
  <si>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</si>
  <si>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</si>
  <si>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</si>
  <si>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</si>
  <si>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</si>
  <si>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</si>
  <si>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</si>
  <si>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</si>
  <si>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</si>
  <si>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</si>
  <si>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</si>
  <si>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</si>
  <si>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</si>
  <si>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</si>
  <si>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</si>
  <si>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</si>
  <si>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</si>
  <si>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</si>
  <si>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</si>
  <si>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</si>
  <si>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</si>
  <si>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</si>
  <si>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</si>
  <si>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</si>
  <si>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</si>
  <si>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</si>
  <si>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</si>
  <si>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</si>
  <si>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</si>
  <si>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</si>
  <si>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</si>
  <si>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</si>
  <si>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</si>
  <si>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</si>
  <si>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</si>
  <si>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</si>
  <si>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</si>
  <si>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</si>
  <si>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</si>
  <si>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</si>
  <si>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</si>
  <si>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</si>
  <si>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</si>
  <si>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</si>
  <si>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</si>
  <si>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</si>
  <si>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</si>
  <si>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</si>
  <si>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</si>
  <si>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</si>
  <si>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</si>
  <si>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</si>
  <si>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</si>
  <si>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</si>
  <si>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</si>
  <si>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</si>
  <si>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</si>
  <si>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</si>
  <si>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</si>
  <si>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</si>
  <si>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</si>
  <si>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</si>
  <si>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</si>
  <si>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</si>
  <si>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</si>
  <si>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</si>
  <si>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</si>
  <si>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</si>
  <si>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</si>
  <si>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</si>
  <si>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</si>
  <si>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</si>
  <si>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</si>
  <si>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</si>
  <si>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</si>
  <si>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</si>
  <si>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</si>
  <si>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</si>
  <si>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</si>
  <si>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</si>
  <si>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</si>
  <si>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</si>
  <si>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</si>
  <si>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</si>
  <si>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</si>
  <si>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</si>
  <si>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</si>
  <si>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</si>
  <si>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</si>
  <si>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</si>
  <si>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</si>
  <si>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</si>
  <si>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</si>
  <si>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</si>
  <si>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</si>
  <si>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</si>
  <si>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</si>
  <si>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</si>
  <si>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</si>
  <si>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</si>
  <si>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</si>
  <si>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</si>
  <si>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</si>
  <si>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</si>
  <si>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</si>
  <si>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</si>
  <si>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</si>
  <si>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</si>
  <si>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</si>
  <si>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</si>
  <si>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</si>
  <si>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</si>
  <si>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</si>
  <si>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</si>
  <si>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</si>
  <si>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</si>
  <si>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</si>
  <si>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</si>
  <si>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</si>
  <si>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</si>
  <si>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</si>
  <si>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</si>
  <si>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</si>
  <si>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</si>
  <si>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</si>
  <si>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</si>
  <si>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</si>
  <si>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</si>
  <si>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</si>
  <si>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</si>
  <si>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</si>
  <si>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</si>
  <si>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</si>
  <si>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</si>
  <si>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</si>
  <si>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</si>
  <si>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</si>
  <si>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</si>
  <si>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</si>
  <si>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</si>
  <si>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</si>
  <si>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</si>
  <si>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</si>
  <si>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</si>
  <si>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</si>
  <si>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</si>
  <si>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</si>
  <si>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</si>
  <si>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</si>
  <si>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</si>
  <si>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</si>
  <si>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</si>
  <si>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</si>
  <si>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</si>
  <si>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</si>
  <si>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</si>
  <si>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</si>
  <si>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</si>
  <si>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</si>
  <si>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</si>
  <si>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</si>
  <si>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</si>
  <si>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</si>
  <si>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</si>
  <si>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</si>
  <si>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</si>
  <si>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</si>
  <si>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</si>
  <si>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</si>
  <si>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</si>
  <si>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</si>
  <si>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</si>
  <si>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</si>
  <si>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</si>
  <si>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</si>
  <si>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</si>
  <si>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</si>
  <si>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</si>
  <si>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</si>
  <si>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</si>
  <si>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</si>
  <si>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</si>
  <si>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</si>
  <si>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</si>
  <si>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</si>
  <si>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</si>
  <si>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</si>
  <si>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</si>
  <si>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</si>
  <si>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</si>
  <si>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</si>
  <si>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</si>
  <si>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</si>
  <si>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</si>
  <si>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</si>
  <si>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</si>
  <si>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</si>
  <si>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</si>
  <si>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</si>
  <si>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</si>
  <si>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</si>
  <si>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</si>
  <si>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</si>
  <si>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</si>
  <si>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</si>
  <si>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</si>
  <si>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</si>
  <si>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</si>
  <si>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</si>
  <si>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</si>
  <si>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</si>
  <si>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</si>
  <si>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</si>
  <si>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</si>
  <si>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</si>
  <si>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</si>
  <si>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</si>
  <si>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</si>
  <si>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</si>
  <si>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</si>
  <si>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</si>
  <si>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</si>
  <si>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</si>
  <si>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</si>
  <si>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</si>
  <si>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</si>
  <si>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</si>
  <si>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</si>
  <si>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</si>
  <si>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</si>
  <si>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</si>
  <si>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</si>
  <si>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</si>
  <si>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</si>
  <si>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</si>
  <si>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</si>
  <si>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</si>
  <si>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</si>
  <si>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</si>
  <si>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</si>
  <si>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</si>
  <si>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</si>
  <si>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</si>
  <si>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</si>
  <si>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</si>
  <si>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</si>
  <si>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</si>
  <si>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</si>
  <si>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</si>
  <si>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</si>
  <si>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</si>
  <si>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</si>
  <si>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</si>
  <si>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</si>
  <si>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</si>
  <si>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</si>
  <si>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</si>
  <si>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</si>
  <si>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</si>
  <si>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</si>
  <si>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</si>
  <si>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</si>
  <si>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</si>
  <si>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</si>
  <si>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</si>
  <si>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</si>
  <si>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</si>
  <si>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</si>
  <si>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</si>
  <si>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</si>
  <si>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</si>
  <si>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</si>
  <si>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</si>
  <si>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</si>
  <si>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</si>
  <si>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</si>
  <si>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</si>
  <si>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</si>
  <si>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</si>
  <si>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</si>
  <si>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</si>
  <si>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</si>
  <si>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</si>
  <si>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</si>
  <si>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</si>
  <si>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</si>
  <si>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</si>
  <si>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</si>
  <si>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</si>
  <si>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</si>
  <si>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</si>
  <si>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</si>
  <si>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</si>
  <si>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</si>
  <si>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</si>
  <si>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</si>
  <si>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</si>
  <si>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</si>
  <si>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</si>
  <si>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</si>
  <si>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</si>
  <si>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</si>
  <si>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</si>
  <si>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</si>
  <si>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</si>
  <si>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</si>
  <si>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</si>
  <si>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</si>
  <si>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</si>
  <si>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</si>
  <si>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</si>
  <si>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</si>
  <si>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</si>
  <si>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</si>
  <si>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</si>
  <si>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</si>
  <si>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</si>
  <si>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</si>
  <si>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</si>
  <si>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</si>
  <si>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</si>
  <si>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</si>
  <si>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</si>
  <si>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</si>
  <si>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</si>
  <si>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</si>
  <si>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</si>
  <si>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</si>
  <si>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</si>
  <si>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</si>
  <si>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</si>
  <si>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</si>
  <si>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</si>
  <si>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</si>
  <si>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</si>
  <si>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</si>
  <si>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</si>
  <si>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</si>
  <si>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</si>
  <si>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</si>
  <si>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</si>
  <si>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</si>
  <si>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</si>
  <si>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</si>
  <si>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</si>
  <si>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</si>
  <si>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</si>
  <si>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</si>
  <si>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</si>
  <si>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</si>
  <si>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</si>
  <si>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</si>
  <si>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</si>
  <si>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</si>
  <si>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</si>
  <si>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</si>
  <si>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</si>
  <si>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</si>
  <si>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</si>
  <si>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</si>
  <si>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</si>
  <si>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</si>
  <si>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</si>
  <si>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</si>
  <si>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</si>
  <si>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</si>
  <si>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</si>
  <si>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</si>
  <si>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</si>
  <si>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</si>
  <si>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</si>
  <si>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</si>
  <si>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</si>
  <si>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</si>
  <si>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</si>
  <si>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</si>
  <si>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</si>
  <si>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</si>
  <si>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</si>
  <si>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</si>
  <si>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</si>
  <si>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</si>
  <si>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</si>
  <si>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</si>
  <si>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</si>
  <si>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</si>
  <si>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</si>
  <si>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</si>
  <si>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</si>
  <si>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</si>
  <si>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</si>
  <si>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</si>
  <si>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</si>
  <si>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</si>
  <si>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</si>
  <si>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</si>
  <si>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</si>
  <si>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</si>
  <si>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</si>
  <si>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</si>
  <si>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</si>
  <si>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</si>
  <si>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</si>
  <si>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</si>
  <si>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</si>
  <si>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</si>
  <si>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</si>
  <si>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</si>
  <si>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</si>
  <si>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</si>
  <si>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</si>
  <si>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</si>
  <si>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</si>
  <si>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</si>
  <si>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</si>
  <si>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</si>
  <si>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</si>
  <si>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</si>
  <si>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</si>
  <si>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</si>
  <si>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</si>
  <si>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</si>
  <si>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</si>
  <si>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</si>
  <si>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</si>
  <si>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</si>
  <si>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</si>
  <si>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</si>
  <si>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</si>
  <si>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</si>
  <si>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</si>
  <si>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</si>
  <si>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</si>
  <si>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</si>
  <si>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</si>
  <si>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</si>
  <si>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</si>
  <si>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</si>
  <si>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</si>
  <si>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</si>
  <si>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</si>
  <si>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</si>
  <si>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</si>
  <si>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</si>
  <si>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</si>
  <si>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</si>
  <si>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</si>
  <si>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</si>
  <si>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</si>
  <si>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</si>
  <si>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</si>
  <si>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</si>
  <si>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</si>
  <si>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</si>
  <si>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</si>
  <si>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</si>
  <si>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</si>
  <si>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</si>
  <si>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</si>
  <si>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</si>
  <si>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</si>
  <si>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</si>
  <si>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</si>
  <si>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</si>
  <si>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</si>
  <si>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</si>
  <si>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</si>
  <si>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</si>
  <si>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</si>
  <si>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</si>
  <si>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</si>
  <si>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</si>
  <si>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</si>
  <si>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</si>
  <si>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</si>
  <si>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</si>
  <si>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</si>
  <si>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</si>
  <si>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</si>
  <si>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</si>
  <si>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</si>
  <si>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</si>
  <si>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</si>
  <si>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</si>
  <si>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</si>
  <si>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</si>
  <si>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</si>
  <si>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</si>
  <si>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</si>
  <si>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</si>
  <si>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</si>
  <si>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</si>
  <si>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</si>
  <si>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</si>
  <si>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</si>
  <si>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</si>
  <si>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</si>
  <si>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</si>
  <si>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</si>
  <si>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</si>
  <si>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</si>
  <si>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</si>
  <si>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</si>
  <si>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</si>
  <si>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</si>
  <si>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</si>
  <si>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</si>
  <si>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</si>
  <si>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</si>
  <si>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</si>
  <si>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</si>
  <si>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</si>
  <si>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</si>
  <si>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</si>
  <si>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</si>
  <si>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</si>
  <si>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</si>
  <si>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</si>
  <si>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</si>
  <si>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</si>
  <si>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</si>
  <si>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</si>
  <si>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</si>
  <si>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</si>
  <si>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</si>
  <si>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</si>
  <si>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</si>
  <si>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</si>
  <si>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</si>
  <si>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</si>
  <si>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</si>
  <si>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</si>
  <si>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</si>
  <si>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</si>
  <si>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Average of Age</t>
  </si>
  <si>
    <t>Total Employee</t>
  </si>
  <si>
    <t>Average Age</t>
  </si>
  <si>
    <t>Active Employee</t>
  </si>
  <si>
    <t>Attrition Rate</t>
  </si>
  <si>
    <t>Count of CF_attrition counts</t>
  </si>
  <si>
    <t>Average of Job Satisfaction</t>
  </si>
  <si>
    <t>Rating</t>
  </si>
  <si>
    <t>Balance Rating</t>
  </si>
  <si>
    <t>Row Labels</t>
  </si>
  <si>
    <t>Grand Total</t>
  </si>
  <si>
    <t>Sum of CF_attrition counts</t>
  </si>
  <si>
    <t>Sum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</si>
</sst>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2" x14ac:knownFonts="1">
    <font>
      <sz val="12"/>
      <color theme="1"/>
      <name val="Calibri"/>
      <scheme val="minor"/>
    </font>
    <font>
      <sz val="12"/>
      <color theme="1"/>
      <name val="Calibri"/>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2">
    <xf numFmtId="0" fontId="0" fillId="0" borderId="0"/>
    <xf numFmtId="9" fontId="1" fillId="0" borderId="0" applyFont="0" applyFill="0" applyBorder="0" applyAlignment="0" applyProtection="0"/>
  </cellStyleXfs>
  <cellXfs count="25">
    <xf numFmtId="0" fontId="0" fillId="0" borderId="0" xfId="0" applyFont="1" applyAlignment="1"/>
    <xf numFmtId="0" fontId="1" fillId="0" borderId="0" xfId="0" applyFont="1"/>
    <xf numFmtId="0" fontId="0" fillId="0" borderId="1" xfId="0" applyFont="1" applyBorder="1" applyAlignment="1"/>
    <xf numFmtId="0" fontId="0" fillId="0" borderId="2"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NumberFormat="1" applyFont="1" applyBorder="1" applyAlignment="1"/>
    <xf numFmtId="0" fontId="0" fillId="0" borderId="7" xfId="0" applyFont="1" applyBorder="1" applyAlignment="1"/>
    <xf numFmtId="0" fontId="0" fillId="0" borderId="8" xfId="0" applyNumberFormat="1" applyFont="1" applyBorder="1" applyAlignment="1"/>
    <xf numFmtId="10" fontId="0" fillId="0" borderId="0" xfId="1" applyNumberFormat="1" applyFont="1" applyAlignment="1"/>
    <xf numFmtId="1" fontId="0" fillId="0" borderId="0" xfId="0" applyNumberFormat="1" applyFont="1" applyAlignment="1"/>
    <xf numFmtId="164" fontId="0" fillId="0" borderId="3"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2" xfId="0" applyNumberFormat="1" applyFont="1" applyBorder="1" applyAlignment="1"/>
    <xf numFmtId="0" fontId="0" fillId="0" borderId="9" xfId="0" applyFont="1" applyBorder="1" applyAlignment="1">
      <alignment horizontal="left"/>
    </xf>
    <xf numFmtId="0" fontId="0" fillId="0" borderId="10" xfId="0" applyNumberFormat="1" applyFont="1" applyBorder="1" applyAlignment="1"/>
    <xf numFmtId="0" fontId="0" fillId="0" borderId="5" xfId="0" applyFont="1" applyBorder="1" applyAlignment="1">
      <alignment horizontal="left"/>
    </xf>
    <xf numFmtId="0" fontId="0" fillId="0" borderId="3" xfId="0" applyNumberFormat="1" applyFont="1" applyBorder="1" applyAlignment="1"/>
    <xf numFmtId="0" fontId="0" fillId="0" borderId="0" xfId="0" applyFont="1" applyFill="1" applyBorder="1" applyAlignment="1">
      <alignment horizontal="left"/>
    </xf>
    <xf numFmtId="165" fontId="0" fillId="0" borderId="0" xfId="1" applyNumberFormat="1" applyFont="1" applyAlignment="1"/>
    <xf numFmtId="10" fontId="0" fillId="0" borderId="2" xfId="0" applyNumberFormat="1" applyFont="1" applyBorder="1" applyAlignment="1"/>
    <xf numFmtId="10" fontId="0" fillId="0" borderId="10" xfId="0" applyNumberFormat="1" applyFont="1" applyBorder="1" applyAlignment="1"/>
    <xf numFmtId="10" fontId="0" fillId="0" borderId="3" xfId="0" applyNumberFormat="1" applyFont="1" applyBorder="1" applyAlignment="1"/>
    <xf numFmtId="164" fontId="0" fillId="0" borderId="0" xfId="0" applyNumberFormat="1" applyFont="1" applyAlignment="1"/>
  </cellXfs>
  <cellStyles count="2">
    <cellStyle name="Normal" xfId="0" builtinId="0"/>
    <cellStyle name="Percent" xfId="1" builtinId="5"/>
  </cellStyles>
  <dxfs count="6">
    <dxf>
      <font>
        <b/>
        <i val="0"/>
        <sz val="10"/>
        <name val="Calibri"/>
        <family val="2"/>
        <scheme val="minor"/>
      </font>
    </dxf>
    <dxf>
      <font>
        <b/>
        <i val="0"/>
        <sz val="9"/>
        <name val="Calibri"/>
        <family val="2"/>
        <scheme val="minor"/>
      </font>
      <fill>
        <patternFill>
          <bgColor rgb="FFCED8EE"/>
        </patternFill>
      </fill>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New Slicer" pivot="0" table="0" count="5" xr9:uid="{EC772F56-F169-4D22-9FDC-C00BD3D6E5CD}">
      <tableStyleElement type="wholeTable" dxfId="1"/>
      <tableStyleElement type="headerRow" dxfId="0"/>
    </tableStyle>
  </tableStyles>
  <colors>
    <mruColors>
      <color rgb="FFCED8EE"/>
      <color rgb="FFB70D0D"/>
      <color rgb="FFFF5D5D"/>
      <color rgb="FF27219B"/>
      <color rgb="FF1B176B"/>
      <color rgb="FF9717A5"/>
      <color rgb="FF6E68EA"/>
      <color rgb="FFD8E2F3"/>
      <color rgb="FFDA56E8"/>
      <color rgb="FF712B73"/>
    </mruColors>
  </colors>
  <extLst>
    <ext xmlns:x14="http://schemas.microsoft.com/office/spreadsheetml/2009/9/main" uri="{46F421CA-312F-682f-3DD2-61675219B42D}">
      <x14:dxfs count="3">
        <dxf>
          <font>
            <color theme="0"/>
          </font>
          <fill>
            <gradientFill>
              <stop position="0">
                <color theme="3" tint="0.1490218817712943"/>
              </stop>
              <stop position="1">
                <color theme="3" tint="0.34900967436750391"/>
              </stop>
            </gradientFill>
          </fill>
        </dxf>
        <dxf>
          <font>
            <color theme="0"/>
          </font>
          <fill>
            <gradientFill>
              <stop position="0">
                <color theme="9" tint="-0.25098422193060094"/>
              </stop>
              <stop position="1">
                <color theme="9" tint="0.40000610370189521"/>
              </stop>
            </gradientFill>
          </fill>
        </dxf>
        <dxf>
          <font>
            <color theme="0"/>
          </font>
          <fill>
            <gradientFill>
              <stop position="0">
                <color theme="1" tint="0.1490218817712943"/>
              </stop>
              <stop position="1">
                <color theme="1" tint="0.34900967436750391"/>
              </stop>
            </gradientFill>
          </fill>
        </dxf>
      </x14:dxfs>
    </ext>
    <ext xmlns:x14="http://schemas.microsoft.com/office/spreadsheetml/2009/9/main" uri="{EB79DEF2-80B8-43e5-95BD-54CBDDF9020C}">
      <x14:slicerStyles defaultSlicerStyle="SlicerStyleLight1">
        <x14:slicerStyle name="New 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openxmlformats.org/officeDocument/2006/relationships/powerPivotData" Target="model/item.data"/><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hemeClr val="accent6"/>
                  </a:gs>
                  <a:gs pos="100000">
                    <a:srgbClr val="0070C0"/>
                  </a:gs>
                </a:gsLst>
                <a:lin ang="5400000" scaled="1"/>
              </a:gradFill>
              <a:ln w="19050">
                <a:solidFill>
                  <a:schemeClr val="lt1"/>
                </a:solidFill>
              </a:ln>
              <a:effectLst/>
            </c:spPr>
            <c:extLst>
              <c:ext xmlns:c16="http://schemas.microsoft.com/office/drawing/2014/chart" uri="{C3380CC4-5D6E-409C-BE32-E72D297353CC}">
                <c16:uniqueId val="{00000002-59C1-48D0-BA1F-20C87A855026}"/>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1-59C1-48D0-BA1F-20C87A855026}"/>
              </c:ext>
            </c:extLst>
          </c:dPt>
          <c:val>
            <c:numRef>
              <c:f>(Rating!$C$7,Rating!$C$8)</c:f>
              <c:numCache>
                <c:formatCode>General</c:formatCode>
                <c:ptCount val="2"/>
                <c:pt idx="0">
                  <c:v>0.65663265306122454</c:v>
                </c:pt>
                <c:pt idx="1">
                  <c:v>0.34336734693877546</c:v>
                </c:pt>
              </c:numCache>
            </c:numRef>
          </c:val>
          <c:extLst>
            <c:ext xmlns:c16="http://schemas.microsoft.com/office/drawing/2014/chart" uri="{C3380CC4-5D6E-409C-BE32-E72D297353CC}">
              <c16:uniqueId val="{00000000-59C1-48D0-BA1F-20C87A855026}"/>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483060030340241E-2"/>
          <c:y val="6.8052930056710773E-2"/>
          <c:w val="0.90514079318066898"/>
          <c:h val="0.83364839319470696"/>
        </c:manualLayout>
      </c:layout>
      <c:barChart>
        <c:barDir val="bar"/>
        <c:grouping val="stacked"/>
        <c:varyColors val="0"/>
        <c:ser>
          <c:idx val="0"/>
          <c:order val="0"/>
          <c:spPr>
            <a:solidFill>
              <a:schemeClr val="accent1"/>
            </a:solidFill>
            <a:ln>
              <a:noFill/>
            </a:ln>
            <a:effectLst/>
          </c:spPr>
          <c:invertIfNegative val="0"/>
          <c:val>
            <c:numRef>
              <c:f>Rating!$B$7</c:f>
              <c:numCache>
                <c:formatCode>General</c:formatCode>
                <c:ptCount val="1"/>
                <c:pt idx="0">
                  <c:v>2.6265306122448981</c:v>
                </c:pt>
              </c:numCache>
            </c:numRef>
          </c:val>
          <c:extLst>
            <c:ext xmlns:c16="http://schemas.microsoft.com/office/drawing/2014/chart" uri="{C3380CC4-5D6E-409C-BE32-E72D297353CC}">
              <c16:uniqueId val="{00000003-2407-41D7-B611-BE9FA5914A9C}"/>
            </c:ext>
          </c:extLst>
        </c:ser>
        <c:ser>
          <c:idx val="1"/>
          <c:order val="1"/>
          <c:spPr>
            <a:solidFill>
              <a:schemeClr val="accent2"/>
            </a:solidFill>
            <a:ln>
              <a:noFill/>
            </a:ln>
            <a:effectLst/>
          </c:spPr>
          <c:invertIfNegative val="0"/>
          <c:val>
            <c:numRef>
              <c:f>Rating!$B$8</c:f>
              <c:numCache>
                <c:formatCode>General</c:formatCode>
                <c:ptCount val="1"/>
                <c:pt idx="0">
                  <c:v>1.3734693877551019</c:v>
                </c:pt>
              </c:numCache>
            </c:numRef>
          </c:val>
          <c:extLst>
            <c:ext xmlns:c16="http://schemas.microsoft.com/office/drawing/2014/chart" uri="{C3380CC4-5D6E-409C-BE32-E72D297353CC}">
              <c16:uniqueId val="{00000005-2407-41D7-B611-BE9FA5914A9C}"/>
            </c:ext>
          </c:extLst>
        </c:ser>
        <c:dLbls>
          <c:showLegendKey val="0"/>
          <c:showVal val="0"/>
          <c:showCatName val="0"/>
          <c:showSerName val="0"/>
          <c:showPercent val="0"/>
          <c:showBubbleSize val="0"/>
        </c:dLbls>
        <c:gapWidth val="0"/>
        <c:overlap val="100"/>
        <c:axId val="1115609152"/>
        <c:axId val="958187888"/>
      </c:barChart>
      <c:catAx>
        <c:axId val="1115609152"/>
        <c:scaling>
          <c:orientation val="minMax"/>
        </c:scaling>
        <c:delete val="1"/>
        <c:axPos val="l"/>
        <c:numFmt formatCode="General" sourceLinked="1"/>
        <c:majorTickMark val="out"/>
        <c:minorTickMark val="none"/>
        <c:tickLblPos val="nextTo"/>
        <c:crossAx val="958187888"/>
        <c:crosses val="autoZero"/>
        <c:auto val="1"/>
        <c:lblAlgn val="ctr"/>
        <c:lblOffset val="100"/>
        <c:noMultiLvlLbl val="0"/>
      </c:catAx>
      <c:valAx>
        <c:axId val="958187888"/>
        <c:scaling>
          <c:orientation val="minMax"/>
          <c:max val="4"/>
        </c:scaling>
        <c:delete val="1"/>
        <c:axPos val="b"/>
        <c:numFmt formatCode="General" sourceLinked="1"/>
        <c:majorTickMark val="out"/>
        <c:minorTickMark val="none"/>
        <c:tickLblPos val="nextTo"/>
        <c:crossAx val="111560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33-44B3-B8F7-9107330E58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33-44B3-B8F7-9107330E58CB}"/>
              </c:ext>
            </c:extLst>
          </c:dPt>
          <c:val>
            <c:numRef>
              <c:f>Gender!$C$9:$C$10</c:f>
              <c:numCache>
                <c:formatCode>General</c:formatCode>
                <c:ptCount val="2"/>
                <c:pt idx="0">
                  <c:v>0.4</c:v>
                </c:pt>
                <c:pt idx="1">
                  <c:v>0.6</c:v>
                </c:pt>
              </c:numCache>
            </c:numRef>
          </c:val>
          <c:extLst>
            <c:ext xmlns:c16="http://schemas.microsoft.com/office/drawing/2014/chart" uri="{C3380CC4-5D6E-409C-BE32-E72D297353CC}">
              <c16:uniqueId val="{00000000-0008-42CD-AFA4-6B441DA4D29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09-4E9A-A5FB-F8846F1B86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09-4E9A-A5FB-F8846F1B86C4}"/>
              </c:ext>
            </c:extLst>
          </c:dPt>
          <c:val>
            <c:numRef>
              <c:f>Gender!$C$9:$C$10</c:f>
              <c:numCache>
                <c:formatCode>General</c:formatCode>
                <c:ptCount val="2"/>
                <c:pt idx="0">
                  <c:v>0.4</c:v>
                </c:pt>
                <c:pt idx="1">
                  <c:v>0.6</c:v>
                </c:pt>
              </c:numCache>
            </c:numRef>
          </c:val>
          <c:extLst>
            <c:ext xmlns:c16="http://schemas.microsoft.com/office/drawing/2014/chart" uri="{C3380CC4-5D6E-409C-BE32-E72D297353CC}">
              <c16:uniqueId val="{00000004-0809-4E9A-A5FB-F8846F1B86C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Bachelor's Degree</c:v>
                </c:pt>
                <c:pt idx="1">
                  <c:v>Master's Degree</c:v>
                </c:pt>
                <c:pt idx="2">
                  <c:v>Associates Degree</c:v>
                </c:pt>
                <c:pt idx="3">
                  <c:v>High School</c:v>
                </c:pt>
                <c:pt idx="4">
                  <c:v>Doctoral Degree</c:v>
                </c:pt>
              </c:strCache>
            </c:strRef>
          </c:cat>
          <c:val>
            <c:numRef>
              <c:f>Education!$B$4:$B$9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BEF7-40A9-93A7-F3B403DD9A48}"/>
            </c:ext>
          </c:extLst>
        </c:ser>
        <c:dLbls>
          <c:dLblPos val="outEnd"/>
          <c:showLegendKey val="0"/>
          <c:showVal val="1"/>
          <c:showCatName val="0"/>
          <c:showSerName val="0"/>
          <c:showPercent val="0"/>
          <c:showBubbleSize val="0"/>
        </c:dLbls>
        <c:gapWidth val="182"/>
        <c:axId val="1494944192"/>
        <c:axId val="1297327584"/>
      </c:barChart>
      <c:catAx>
        <c:axId val="1494944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327584"/>
        <c:crosses val="autoZero"/>
        <c:auto val="1"/>
        <c:lblAlgn val="ctr"/>
        <c:lblOffset val="100"/>
        <c:noMultiLvlLbl val="0"/>
      </c:catAx>
      <c:valAx>
        <c:axId val="1297327584"/>
        <c:scaling>
          <c:orientation val="minMax"/>
        </c:scaling>
        <c:delete val="1"/>
        <c:axPos val="t"/>
        <c:numFmt formatCode="General" sourceLinked="1"/>
        <c:majorTickMark val="none"/>
        <c:minorTickMark val="none"/>
        <c:tickLblPos val="nextTo"/>
        <c:crossAx val="14949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DATA_Excel.xlsx]Department!Department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5-47A3-9850-BED33AE045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5-47A3-9850-BED33AE045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D5-47A3-9850-BED33AE045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C269-481D-8070-40F02D1DF5F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'Age band'!$D$4:$D$8</c:f>
              <c:strCache>
                <c:ptCount val="5"/>
                <c:pt idx="0">
                  <c:v>25 - 34</c:v>
                </c:pt>
                <c:pt idx="1">
                  <c:v>35 - 44</c:v>
                </c:pt>
                <c:pt idx="2">
                  <c:v>Under 25</c:v>
                </c:pt>
                <c:pt idx="3">
                  <c:v>45 - 54</c:v>
                </c:pt>
                <c:pt idx="4">
                  <c:v>Over 55</c:v>
                </c:pt>
              </c:strCache>
            </c:strRef>
          </c:cat>
          <c:val>
            <c:numRef>
              <c:f>'Age band'!$E$4:$E$8</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773A-4D91-BFCB-83992FEC63BB}"/>
            </c:ext>
          </c:extLst>
        </c:ser>
        <c:dLbls>
          <c:showLegendKey val="0"/>
          <c:showVal val="0"/>
          <c:showCatName val="0"/>
          <c:showSerName val="0"/>
          <c:showPercent val="0"/>
          <c:showBubbleSize val="0"/>
        </c:dLbls>
        <c:gapWidth val="182"/>
        <c:axId val="77247023"/>
        <c:axId val="79480831"/>
      </c:barChart>
      <c:catAx>
        <c:axId val="77247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80831"/>
        <c:crosses val="autoZero"/>
        <c:auto val="1"/>
        <c:lblAlgn val="ctr"/>
        <c:lblOffset val="100"/>
        <c:noMultiLvlLbl val="0"/>
      </c:catAx>
      <c:valAx>
        <c:axId val="79480831"/>
        <c:scaling>
          <c:orientation val="minMax"/>
        </c:scaling>
        <c:delete val="1"/>
        <c:axPos val="t"/>
        <c:numFmt formatCode="General" sourceLinked="1"/>
        <c:majorTickMark val="none"/>
        <c:minorTickMark val="none"/>
        <c:tickLblPos val="nextTo"/>
        <c:crossAx val="77247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64403305476087E-2"/>
          <c:y val="0.30020092187684672"/>
          <c:w val="0.5464401243334126"/>
          <c:h val="0.58722373241933579"/>
        </c:manualLayout>
      </c:layout>
      <c:doughnutChart>
        <c:varyColors val="1"/>
        <c:ser>
          <c:idx val="0"/>
          <c:order val="0"/>
          <c:dPt>
            <c:idx val="0"/>
            <c:bubble3D val="0"/>
            <c:spPr>
              <a:gradFill>
                <a:gsLst>
                  <a:gs pos="0">
                    <a:schemeClr val="accent6"/>
                  </a:gs>
                  <a:gs pos="100000">
                    <a:srgbClr val="0070C0"/>
                  </a:gs>
                </a:gsLst>
                <a:lin ang="5400000" scaled="1"/>
              </a:gradFill>
              <a:ln w="19050">
                <a:noFill/>
              </a:ln>
              <a:effectLst/>
            </c:spPr>
            <c:extLst>
              <c:ext xmlns:c16="http://schemas.microsoft.com/office/drawing/2014/chart" uri="{C3380CC4-5D6E-409C-BE32-E72D297353CC}">
                <c16:uniqueId val="{00000001-4910-4122-AA88-FB909A1D549E}"/>
              </c:ext>
            </c:extLst>
          </c:dPt>
          <c:dPt>
            <c:idx val="1"/>
            <c:bubble3D val="0"/>
            <c:spPr>
              <a:noFill/>
              <a:ln w="19050">
                <a:noFill/>
              </a:ln>
              <a:effectLst/>
            </c:spPr>
            <c:extLst>
              <c:ext xmlns:c16="http://schemas.microsoft.com/office/drawing/2014/chart" uri="{C3380CC4-5D6E-409C-BE32-E72D297353CC}">
                <c16:uniqueId val="{00000003-4910-4122-AA88-FB909A1D549E}"/>
              </c:ext>
            </c:extLst>
          </c:dPt>
          <c:val>
            <c:numRef>
              <c:f>(Rating!$C$7,Rating!$C$8)</c:f>
              <c:numCache>
                <c:formatCode>General</c:formatCode>
                <c:ptCount val="2"/>
                <c:pt idx="0">
                  <c:v>0.65663265306122454</c:v>
                </c:pt>
                <c:pt idx="1">
                  <c:v>0.34336734693877546</c:v>
                </c:pt>
              </c:numCache>
            </c:numRef>
          </c:val>
          <c:extLst>
            <c:ext xmlns:c16="http://schemas.microsoft.com/office/drawing/2014/chart" uri="{C3380CC4-5D6E-409C-BE32-E72D297353CC}">
              <c16:uniqueId val="{00000004-4910-4122-AA88-FB909A1D549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483060030340241E-2"/>
          <c:y val="6.8052930056710773E-2"/>
          <c:w val="0.90514079318066898"/>
          <c:h val="0.83364839319470696"/>
        </c:manualLayout>
      </c:layout>
      <c:barChart>
        <c:barDir val="bar"/>
        <c:grouping val="stacked"/>
        <c:varyColors val="0"/>
        <c:ser>
          <c:idx val="0"/>
          <c:order val="0"/>
          <c:spPr>
            <a:solidFill>
              <a:srgbClr val="B70D0D"/>
            </a:solidFill>
            <a:ln>
              <a:noFill/>
            </a:ln>
            <a:effectLst/>
          </c:spPr>
          <c:invertIfNegative val="0"/>
          <c:val>
            <c:numRef>
              <c:f>Rating!$B$7</c:f>
              <c:numCache>
                <c:formatCode>General</c:formatCode>
                <c:ptCount val="1"/>
                <c:pt idx="0">
                  <c:v>2.6265306122448981</c:v>
                </c:pt>
              </c:numCache>
            </c:numRef>
          </c:val>
          <c:extLst>
            <c:ext xmlns:c16="http://schemas.microsoft.com/office/drawing/2014/chart" uri="{C3380CC4-5D6E-409C-BE32-E72D297353CC}">
              <c16:uniqueId val="{00000000-93E7-4A34-97FF-D27B70114229}"/>
            </c:ext>
          </c:extLst>
        </c:ser>
        <c:ser>
          <c:idx val="1"/>
          <c:order val="1"/>
          <c:spPr>
            <a:solidFill>
              <a:srgbClr val="D8E2F3"/>
            </a:solidFill>
            <a:ln>
              <a:noFill/>
            </a:ln>
            <a:effectLst/>
          </c:spPr>
          <c:invertIfNegative val="0"/>
          <c:val>
            <c:numRef>
              <c:f>Rating!$B$8</c:f>
              <c:numCache>
                <c:formatCode>General</c:formatCode>
                <c:ptCount val="1"/>
                <c:pt idx="0">
                  <c:v>1.3734693877551019</c:v>
                </c:pt>
              </c:numCache>
            </c:numRef>
          </c:val>
          <c:extLst>
            <c:ext xmlns:c16="http://schemas.microsoft.com/office/drawing/2014/chart" uri="{C3380CC4-5D6E-409C-BE32-E72D297353CC}">
              <c16:uniqueId val="{00000001-93E7-4A34-97FF-D27B70114229}"/>
            </c:ext>
          </c:extLst>
        </c:ser>
        <c:dLbls>
          <c:showLegendKey val="0"/>
          <c:showVal val="0"/>
          <c:showCatName val="0"/>
          <c:showSerName val="0"/>
          <c:showPercent val="0"/>
          <c:showBubbleSize val="0"/>
        </c:dLbls>
        <c:gapWidth val="0"/>
        <c:overlap val="100"/>
        <c:axId val="1115609152"/>
        <c:axId val="958187888"/>
      </c:barChart>
      <c:catAx>
        <c:axId val="1115609152"/>
        <c:scaling>
          <c:orientation val="minMax"/>
        </c:scaling>
        <c:delete val="1"/>
        <c:axPos val="l"/>
        <c:numFmt formatCode="General" sourceLinked="1"/>
        <c:majorTickMark val="out"/>
        <c:minorTickMark val="none"/>
        <c:tickLblPos val="nextTo"/>
        <c:crossAx val="958187888"/>
        <c:crosses val="autoZero"/>
        <c:auto val="1"/>
        <c:lblAlgn val="ctr"/>
        <c:lblOffset val="100"/>
        <c:noMultiLvlLbl val="0"/>
      </c:catAx>
      <c:valAx>
        <c:axId val="958187888"/>
        <c:scaling>
          <c:orientation val="minMax"/>
          <c:max val="4"/>
        </c:scaling>
        <c:delete val="1"/>
        <c:axPos val="b"/>
        <c:numFmt formatCode="General" sourceLinked="1"/>
        <c:majorTickMark val="out"/>
        <c:minorTickMark val="none"/>
        <c:tickLblPos val="nextTo"/>
        <c:crossAx val="111560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17166083406239"/>
          <c:y val="0.15886752136752136"/>
          <c:w val="0.76254465587634879"/>
          <c:h val="0.70388737465509121"/>
        </c:manualLayout>
      </c:layout>
      <c:doughnutChart>
        <c:varyColors val="1"/>
        <c:ser>
          <c:idx val="0"/>
          <c:order val="0"/>
          <c:spPr>
            <a:ln>
              <a:noFill/>
            </a:ln>
          </c:spPr>
          <c:dPt>
            <c:idx val="0"/>
            <c:bubble3D val="0"/>
            <c:spPr>
              <a:solidFill>
                <a:srgbClr val="D8E2F3"/>
              </a:solidFill>
              <a:ln w="19050">
                <a:noFill/>
              </a:ln>
              <a:effectLst/>
            </c:spPr>
            <c:extLst>
              <c:ext xmlns:c16="http://schemas.microsoft.com/office/drawing/2014/chart" uri="{C3380CC4-5D6E-409C-BE32-E72D297353CC}">
                <c16:uniqueId val="{00000001-B52C-4DC4-82BF-1D7CA55EAEC2}"/>
              </c:ext>
            </c:extLst>
          </c:dPt>
          <c:dPt>
            <c:idx val="1"/>
            <c:bubble3D val="0"/>
            <c:spPr>
              <a:gradFill>
                <a:gsLst>
                  <a:gs pos="0">
                    <a:srgbClr val="DA56E8"/>
                  </a:gs>
                  <a:gs pos="100000">
                    <a:srgbClr val="712B73"/>
                  </a:gs>
                </a:gsLst>
                <a:lin ang="10800000" scaled="0"/>
              </a:gradFill>
              <a:ln w="19050">
                <a:noFill/>
              </a:ln>
              <a:effectLst/>
            </c:spPr>
            <c:extLst>
              <c:ext xmlns:c16="http://schemas.microsoft.com/office/drawing/2014/chart" uri="{C3380CC4-5D6E-409C-BE32-E72D297353CC}">
                <c16:uniqueId val="{00000003-B52C-4DC4-82BF-1D7CA55EAEC2}"/>
              </c:ext>
            </c:extLst>
          </c:dPt>
          <c:val>
            <c:numRef>
              <c:f>Gender!$C$9:$C$10</c:f>
              <c:numCache>
                <c:formatCode>General</c:formatCode>
                <c:ptCount val="2"/>
                <c:pt idx="0">
                  <c:v>0.4</c:v>
                </c:pt>
                <c:pt idx="1">
                  <c:v>0.6</c:v>
                </c:pt>
              </c:numCache>
            </c:numRef>
          </c:val>
          <c:extLst>
            <c:ext xmlns:c16="http://schemas.microsoft.com/office/drawing/2014/chart" uri="{C3380CC4-5D6E-409C-BE32-E72D297353CC}">
              <c16:uniqueId val="{00000004-B52C-4DC4-82BF-1D7CA55EAEC2}"/>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6666666666667"/>
          <c:y val="0.15598290598290598"/>
          <c:w val="0.76851851851851849"/>
          <c:h val="0.70940170940170943"/>
        </c:manualLayout>
      </c:layout>
      <c:doughnutChart>
        <c:varyColors val="1"/>
        <c:ser>
          <c:idx val="0"/>
          <c:order val="0"/>
          <c:spPr>
            <a:ln>
              <a:noFill/>
            </a:ln>
          </c:spPr>
          <c:dPt>
            <c:idx val="0"/>
            <c:bubble3D val="0"/>
            <c:spPr>
              <a:gradFill>
                <a:gsLst>
                  <a:gs pos="0">
                    <a:srgbClr val="27219B"/>
                  </a:gs>
                  <a:gs pos="100000">
                    <a:srgbClr val="6E68EA"/>
                  </a:gs>
                </a:gsLst>
                <a:lin ang="10800000" scaled="0"/>
              </a:gradFill>
              <a:ln w="19050">
                <a:noFill/>
              </a:ln>
              <a:effectLst/>
            </c:spPr>
            <c:extLst>
              <c:ext xmlns:c16="http://schemas.microsoft.com/office/drawing/2014/chart" uri="{C3380CC4-5D6E-409C-BE32-E72D297353CC}">
                <c16:uniqueId val="{00000001-0C95-4BB4-AD25-6F84B19A5E84}"/>
              </c:ext>
            </c:extLst>
          </c:dPt>
          <c:dPt>
            <c:idx val="1"/>
            <c:bubble3D val="0"/>
            <c:spPr>
              <a:solidFill>
                <a:srgbClr val="D8E2F3"/>
              </a:solidFill>
              <a:ln w="19050">
                <a:noFill/>
              </a:ln>
              <a:effectLst/>
            </c:spPr>
            <c:extLst>
              <c:ext xmlns:c16="http://schemas.microsoft.com/office/drawing/2014/chart" uri="{C3380CC4-5D6E-409C-BE32-E72D297353CC}">
                <c16:uniqueId val="{00000003-0C95-4BB4-AD25-6F84B19A5E84}"/>
              </c:ext>
            </c:extLst>
          </c:dPt>
          <c:val>
            <c:numRef>
              <c:f>Gender!$C$9:$C$10</c:f>
              <c:numCache>
                <c:formatCode>General</c:formatCode>
                <c:ptCount val="2"/>
                <c:pt idx="0">
                  <c:v>0.4</c:v>
                </c:pt>
                <c:pt idx="1">
                  <c:v>0.6</c:v>
                </c:pt>
              </c:numCache>
            </c:numRef>
          </c:val>
          <c:extLst>
            <c:ext xmlns:c16="http://schemas.microsoft.com/office/drawing/2014/chart" uri="{C3380CC4-5D6E-409C-BE32-E72D297353CC}">
              <c16:uniqueId val="{00000004-0C95-4BB4-AD25-6F84B19A5E8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6">
                  <a:lumMod val="75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62808542374824"/>
          <c:y val="7.6256499133448868E-2"/>
          <c:w val="0.66329905483126084"/>
          <c:h val="0.84748700173310221"/>
        </c:manualLayout>
      </c:layout>
      <c:barChart>
        <c:barDir val="bar"/>
        <c:grouping val="clustered"/>
        <c:varyColors val="0"/>
        <c:ser>
          <c:idx val="0"/>
          <c:order val="0"/>
          <c:tx>
            <c:strRef>
              <c:f>Education!$B$3</c:f>
              <c:strCache>
                <c:ptCount val="1"/>
                <c:pt idx="0">
                  <c:v>Total</c:v>
                </c:pt>
              </c:strCache>
            </c:strRef>
          </c:tx>
          <c:spPr>
            <a:gradFill>
              <a:gsLst>
                <a:gs pos="0">
                  <a:schemeClr val="accent2">
                    <a:lumMod val="75000"/>
                  </a:schemeClr>
                </a:gs>
                <a:gs pos="100000">
                  <a:schemeClr val="accent6">
                    <a:lumMod val="75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Bachelor's Degree</c:v>
                </c:pt>
                <c:pt idx="1">
                  <c:v>Master's Degree</c:v>
                </c:pt>
                <c:pt idx="2">
                  <c:v>Associates Degree</c:v>
                </c:pt>
                <c:pt idx="3">
                  <c:v>High School</c:v>
                </c:pt>
                <c:pt idx="4">
                  <c:v>Doctoral Degree</c:v>
                </c:pt>
              </c:strCache>
            </c:strRef>
          </c:cat>
          <c:val>
            <c:numRef>
              <c:f>Education!$B$4:$B$9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D502-492F-929A-02BAEF76C0CA}"/>
            </c:ext>
          </c:extLst>
        </c:ser>
        <c:dLbls>
          <c:dLblPos val="outEnd"/>
          <c:showLegendKey val="0"/>
          <c:showVal val="1"/>
          <c:showCatName val="0"/>
          <c:showSerName val="0"/>
          <c:showPercent val="0"/>
          <c:showBubbleSize val="0"/>
        </c:dLbls>
        <c:gapWidth val="75"/>
        <c:axId val="1494944192"/>
        <c:axId val="1297327584"/>
      </c:barChart>
      <c:catAx>
        <c:axId val="1494944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crossAx val="1297327584"/>
        <c:crosses val="autoZero"/>
        <c:auto val="1"/>
        <c:lblAlgn val="ctr"/>
        <c:lblOffset val="100"/>
        <c:noMultiLvlLbl val="0"/>
      </c:catAx>
      <c:valAx>
        <c:axId val="1297327584"/>
        <c:scaling>
          <c:orientation val="minMax"/>
        </c:scaling>
        <c:delete val="1"/>
        <c:axPos val="t"/>
        <c:numFmt formatCode="General" sourceLinked="1"/>
        <c:majorTickMark val="none"/>
        <c:minorTickMark val="none"/>
        <c:tickLblPos val="nextTo"/>
        <c:crossAx val="14949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'Age band'!$D$4:$D$8</c:f>
              <c:strCache>
                <c:ptCount val="5"/>
                <c:pt idx="0">
                  <c:v>25 - 34</c:v>
                </c:pt>
                <c:pt idx="1">
                  <c:v>35 - 44</c:v>
                </c:pt>
                <c:pt idx="2">
                  <c:v>Under 25</c:v>
                </c:pt>
                <c:pt idx="3">
                  <c:v>45 - 54</c:v>
                </c:pt>
                <c:pt idx="4">
                  <c:v>Over 55</c:v>
                </c:pt>
              </c:strCache>
            </c:strRef>
          </c:cat>
          <c:val>
            <c:numRef>
              <c:f>'Age band'!$E$4:$E$8</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E5C-4F73-80D9-93488B7025FC}"/>
            </c:ext>
          </c:extLst>
        </c:ser>
        <c:dLbls>
          <c:showLegendKey val="0"/>
          <c:showVal val="0"/>
          <c:showCatName val="0"/>
          <c:showSerName val="0"/>
          <c:showPercent val="0"/>
          <c:showBubbleSize val="0"/>
        </c:dLbls>
        <c:gapWidth val="182"/>
        <c:axId val="77247023"/>
        <c:axId val="79480831"/>
      </c:barChart>
      <c:catAx>
        <c:axId val="77247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crossAx val="79480831"/>
        <c:crosses val="autoZero"/>
        <c:auto val="1"/>
        <c:lblAlgn val="ctr"/>
        <c:lblOffset val="100"/>
        <c:noMultiLvlLbl val="0"/>
      </c:catAx>
      <c:valAx>
        <c:axId val="79480831"/>
        <c:scaling>
          <c:orientation val="minMax"/>
        </c:scaling>
        <c:delete val="1"/>
        <c:axPos val="t"/>
        <c:numFmt formatCode="General" sourceLinked="1"/>
        <c:majorTickMark val="none"/>
        <c:minorTickMark val="none"/>
        <c:tickLblPos val="nextTo"/>
        <c:crossAx val="772470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DATA_Excel.xlsx]Department!Department</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6">
                  <a:lumMod val="75000"/>
                </a:schemeClr>
              </a:gs>
              <a:gs pos="100000">
                <a:schemeClr val="accent1">
                  <a:lumMod val="30000"/>
                  <a:lumOff val="70000"/>
                </a:schemeClr>
              </a:gs>
            </a:gsLst>
            <a:lin ang="5400000" scaled="1"/>
          </a:gradFill>
          <a:ln w="9525">
            <a:solidFill>
              <a:schemeClr val="bg1">
                <a:lumMod val="75000"/>
              </a:schemeClr>
            </a:solidFill>
          </a:ln>
          <a:effectLst/>
        </c:spPr>
      </c:pivotFmt>
      <c:pivotFmt>
        <c:idx val="10"/>
        <c:spPr>
          <a:gradFill>
            <a:gsLst>
              <a:gs pos="0">
                <a:schemeClr val="accent1">
                  <a:lumMod val="60000"/>
                  <a:lumOff val="40000"/>
                </a:schemeClr>
              </a:gs>
              <a:gs pos="100000">
                <a:schemeClr val="accent1">
                  <a:lumMod val="50000"/>
                </a:schemeClr>
              </a:gs>
            </a:gsLst>
            <a:lin ang="5400000" scaled="1"/>
          </a:gradFill>
          <a:ln w="9525">
            <a:solidFill>
              <a:schemeClr val="bg1">
                <a:lumMod val="75000"/>
              </a:schemeClr>
            </a:solidFill>
          </a:ln>
          <a:effectLst/>
        </c:spPr>
      </c:pivotFmt>
      <c:pivotFmt>
        <c:idx val="11"/>
        <c:spPr>
          <a:gradFill>
            <a:gsLst>
              <a:gs pos="0">
                <a:srgbClr val="C00000"/>
              </a:gs>
              <a:gs pos="100000">
                <a:srgbClr val="FF5D5D"/>
              </a:gs>
            </a:gsLst>
            <a:lin ang="5400000" scaled="1"/>
          </a:gradFill>
          <a:ln w="9525">
            <a:solidFill>
              <a:schemeClr val="bg1">
                <a:lumMod val="75000"/>
              </a:schemeClr>
            </a:solidFill>
          </a:ln>
          <a:effectLst/>
        </c:spPr>
      </c:pivotFmt>
    </c:pivotFmts>
    <c:plotArea>
      <c:layout/>
      <c:pieChart>
        <c:varyColors val="1"/>
        <c:ser>
          <c:idx val="0"/>
          <c:order val="0"/>
          <c:tx>
            <c:strRef>
              <c:f>Department!$B$3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olidFill>
                <a:schemeClr val="bg1">
                  <a:lumMod val="75000"/>
                </a:schemeClr>
              </a:solidFill>
            </a:ln>
          </c:spPr>
          <c:dPt>
            <c:idx val="0"/>
            <c:bubble3D val="0"/>
            <c:spPr>
              <a:gradFill>
                <a:gsLst>
                  <a:gs pos="0">
                    <a:schemeClr val="accent6">
                      <a:lumMod val="75000"/>
                    </a:schemeClr>
                  </a:gs>
                  <a:gs pos="100000">
                    <a:schemeClr val="accent1">
                      <a:lumMod val="30000"/>
                      <a:lumOff val="70000"/>
                    </a:schemeClr>
                  </a:gs>
                </a:gsLst>
                <a:lin ang="5400000" scaled="1"/>
              </a:gradFill>
              <a:ln w="9525">
                <a:solidFill>
                  <a:schemeClr val="bg1">
                    <a:lumMod val="75000"/>
                  </a:schemeClr>
                </a:solidFill>
              </a:ln>
              <a:effectLst/>
            </c:spPr>
            <c:extLst>
              <c:ext xmlns:c16="http://schemas.microsoft.com/office/drawing/2014/chart" uri="{C3380CC4-5D6E-409C-BE32-E72D297353CC}">
                <c16:uniqueId val="{00000001-F0A6-4B07-B7AC-E6E42EE44300}"/>
              </c:ext>
            </c:extLst>
          </c:dPt>
          <c:dPt>
            <c:idx val="1"/>
            <c:bubble3D val="0"/>
            <c:spPr>
              <a:gradFill>
                <a:gsLst>
                  <a:gs pos="0">
                    <a:schemeClr val="accent1">
                      <a:lumMod val="60000"/>
                      <a:lumOff val="40000"/>
                    </a:schemeClr>
                  </a:gs>
                  <a:gs pos="100000">
                    <a:schemeClr val="accent1">
                      <a:lumMod val="50000"/>
                    </a:schemeClr>
                  </a:gs>
                </a:gsLst>
                <a:lin ang="5400000" scaled="1"/>
              </a:gradFill>
              <a:ln w="9525">
                <a:solidFill>
                  <a:schemeClr val="bg1">
                    <a:lumMod val="75000"/>
                  </a:schemeClr>
                </a:solidFill>
              </a:ln>
              <a:effectLst/>
            </c:spPr>
            <c:extLst>
              <c:ext xmlns:c16="http://schemas.microsoft.com/office/drawing/2014/chart" uri="{C3380CC4-5D6E-409C-BE32-E72D297353CC}">
                <c16:uniqueId val="{00000003-F0A6-4B07-B7AC-E6E42EE44300}"/>
              </c:ext>
            </c:extLst>
          </c:dPt>
          <c:dPt>
            <c:idx val="2"/>
            <c:bubble3D val="0"/>
            <c:spPr>
              <a:gradFill>
                <a:gsLst>
                  <a:gs pos="0">
                    <a:srgbClr val="C00000"/>
                  </a:gs>
                  <a:gs pos="100000">
                    <a:srgbClr val="FF5D5D"/>
                  </a:gs>
                </a:gsLst>
                <a:lin ang="5400000" scaled="1"/>
              </a:gradFill>
              <a:ln w="9525">
                <a:solidFill>
                  <a:schemeClr val="bg1">
                    <a:lumMod val="75000"/>
                  </a:schemeClr>
                </a:solidFill>
              </a:ln>
              <a:effectLst/>
            </c:spPr>
            <c:extLst>
              <c:ext xmlns:c16="http://schemas.microsoft.com/office/drawing/2014/chart" uri="{C3380CC4-5D6E-409C-BE32-E72D297353CC}">
                <c16:uniqueId val="{00000005-F0A6-4B07-B7AC-E6E42EE443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0A6-4B07-B7AC-E6E42EE4430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mazon Ember" panose="020B0603020204020204" pitchFamily="34" charset="0"/>
              <a:ea typeface="Amazon Ember" panose="020B0603020204020204" pitchFamily="34" charset="0"/>
              <a:cs typeface="Amazon Ember" panose="020B0603020204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43DBFD94-6F0A-471D-9C39-B8856461ACF0}">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ln>
              <a:noFill/>
            </a:ln>
          </cx:spPr>
        </cx:plotSurface>
        <cx:series layoutId="funnel" uniqueId="{C57D4D01-DFD0-44B8-B4BF-A60A7CE3FD67}">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43DBFD94-6F0A-471D-9C39-B8856461ACF0}">
          <cx:spPr>
            <a:ln>
              <a:noFill/>
            </a:ln>
          </cx:spPr>
          <cx:dataPt idx="2">
            <cx:spPr>
              <a:solidFill>
                <a:srgbClr val="0070C0"/>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C57D4D01-DFD0-44B8-B4BF-A60A7CE3FD67}">
          <cx:dataLabels>
            <cx:txPr>
              <a:bodyPr spcFirstLastPara="1" vertOverflow="ellipsis" horzOverflow="overflow" wrap="square" lIns="0" tIns="0" rIns="0" bIns="0" anchor="ctr" anchorCtr="1"/>
              <a:lstStyle/>
              <a:p>
                <a:pPr algn="ctr" rtl="0">
                  <a:defRPr b="1">
                    <a:latin typeface="Amazon Ember" panose="020B0603020204020204" pitchFamily="34" charset="0"/>
                    <a:ea typeface="Amazon Ember" panose="020B0603020204020204" pitchFamily="34" charset="0"/>
                    <a:cs typeface="Amazon Ember" panose="020B0603020204020204" pitchFamily="34" charset="0"/>
                  </a:defRPr>
                </a:pPr>
                <a:endParaRPr lang="en-US" sz="900" b="1" i="0" u="none" strike="noStrike" baseline="0">
                  <a:solidFill>
                    <a:srgbClr val="000000">
                      <a:lumMod val="65000"/>
                      <a:lumOff val="35000"/>
                    </a:srgbClr>
                  </a:solidFill>
                  <a:latin typeface="Amazon Ember" panose="020B0603020204020204" pitchFamily="34" charset="0"/>
                  <a:ea typeface="Amazon Ember" panose="020B0603020204020204" pitchFamily="34" charset="0"/>
                  <a:cs typeface="Amazon Ember" panose="020B0603020204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Amazon Ember" panose="020B0603020204020204" pitchFamily="34" charset="0"/>
                <a:ea typeface="Amazon Ember" panose="020B0603020204020204" pitchFamily="34" charset="0"/>
                <a:cs typeface="Amazon Ember" panose="020B0603020204020204" pitchFamily="34" charset="0"/>
              </a:defRPr>
            </a:pPr>
            <a:endParaRPr lang="en-US" sz="900" b="1" i="0" u="none" strike="noStrike" baseline="0">
              <a:solidFill>
                <a:srgbClr val="000000">
                  <a:lumMod val="65000"/>
                  <a:lumOff val="35000"/>
                </a:srgbClr>
              </a:solidFill>
              <a:latin typeface="Amazon Ember" panose="020B0603020204020204" pitchFamily="34" charset="0"/>
              <a:ea typeface="Amazon Ember" panose="020B0603020204020204" pitchFamily="34" charset="0"/>
              <a:cs typeface="Amazon Ember" panose="020B0603020204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8.png"/><Relationship Id="rId18" Type="http://schemas.microsoft.com/office/2014/relationships/chartEx" Target="../charts/chartEx4.xml"/><Relationship Id="rId3" Type="http://schemas.microsoft.com/office/2007/relationships/hdphoto" Target="../media/hdphoto1.wdp"/><Relationship Id="rId21" Type="http://schemas.openxmlformats.org/officeDocument/2006/relationships/image" Target="../media/image11.png"/><Relationship Id="rId7" Type="http://schemas.openxmlformats.org/officeDocument/2006/relationships/chart" Target="../charts/chart8.xml"/><Relationship Id="rId12" Type="http://schemas.openxmlformats.org/officeDocument/2006/relationships/image" Target="../media/image7.svg"/><Relationship Id="rId17" Type="http://schemas.openxmlformats.org/officeDocument/2006/relationships/chart" Target="../charts/chart13.xml"/><Relationship Id="rId2" Type="http://schemas.openxmlformats.org/officeDocument/2006/relationships/image" Target="../media/image2.png"/><Relationship Id="rId16" Type="http://schemas.microsoft.com/office/2014/relationships/chartEx" Target="../charts/chartEx3.xml"/><Relationship Id="rId20"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6.png"/><Relationship Id="rId5" Type="http://schemas.openxmlformats.org/officeDocument/2006/relationships/image" Target="../media/image4.png"/><Relationship Id="rId15" Type="http://schemas.openxmlformats.org/officeDocument/2006/relationships/chart" Target="../charts/chart12.xml"/><Relationship Id="rId10" Type="http://schemas.openxmlformats.org/officeDocument/2006/relationships/chart" Target="../charts/chart11.xml"/><Relationship Id="rId19"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image" Target="../media/image9.svg"/></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10.png"/><Relationship Id="rId5" Type="http://schemas.openxmlformats.org/officeDocument/2006/relationships/image" Target="../media/image12.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5</xdr:col>
      <xdr:colOff>469900</xdr:colOff>
      <xdr:row>4</xdr:row>
      <xdr:rowOff>165100</xdr:rowOff>
    </xdr:from>
    <xdr:to>
      <xdr:col>8</xdr:col>
      <xdr:colOff>317500</xdr:colOff>
      <xdr:row>10</xdr:row>
      <xdr:rowOff>120650</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77AE7C42-F418-4C9E-A1F6-3EF6039B45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035800" y="952500"/>
              <a:ext cx="1828800" cy="1136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501650</xdr:colOff>
      <xdr:row>4</xdr:row>
      <xdr:rowOff>92075</xdr:rowOff>
    </xdr:from>
    <xdr:to>
      <xdr:col>5</xdr:col>
      <xdr:colOff>0</xdr:colOff>
      <xdr:row>8</xdr:row>
      <xdr:rowOff>0</xdr:rowOff>
    </xdr:to>
    <xdr:graphicFrame macro="">
      <xdr:nvGraphicFramePr>
        <xdr:cNvPr id="2" name="Chart 1">
          <a:extLst>
            <a:ext uri="{FF2B5EF4-FFF2-40B4-BE49-F238E27FC236}">
              <a16:creationId xmlns:a16="http://schemas.microsoft.com/office/drawing/2014/main" id="{6F11D7B9-823D-49AA-98F4-112D9CED9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571500</xdr:colOff>
      <xdr:row>1</xdr:row>
      <xdr:rowOff>146050</xdr:rowOff>
    </xdr:from>
    <xdr:to>
      <xdr:col>10</xdr:col>
      <xdr:colOff>419100</xdr:colOff>
      <xdr:row>8</xdr:row>
      <xdr:rowOff>101600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C92D39F9-32F8-463A-9252-537B818BE9D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286500" y="342900"/>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254000</xdr:colOff>
      <xdr:row>12</xdr:row>
      <xdr:rowOff>0</xdr:rowOff>
    </xdr:from>
    <xdr:to>
      <xdr:col>8</xdr:col>
      <xdr:colOff>0</xdr:colOff>
      <xdr:row>14</xdr:row>
      <xdr:rowOff>0</xdr:rowOff>
    </xdr:to>
    <xdr:graphicFrame macro="">
      <xdr:nvGraphicFramePr>
        <xdr:cNvPr id="5" name="Chart 4">
          <a:extLst>
            <a:ext uri="{FF2B5EF4-FFF2-40B4-BE49-F238E27FC236}">
              <a16:creationId xmlns:a16="http://schemas.microsoft.com/office/drawing/2014/main" id="{E6AF235A-E058-41F0-8F91-E77FA3342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184150</xdr:colOff>
      <xdr:row>4</xdr:row>
      <xdr:rowOff>190500</xdr:rowOff>
    </xdr:from>
    <xdr:to>
      <xdr:col>5</xdr:col>
      <xdr:colOff>44450</xdr:colOff>
      <xdr:row>10</xdr:row>
      <xdr:rowOff>25400</xdr:rowOff>
    </xdr:to>
    <xdr:graphicFrame macro="">
      <xdr:nvGraphicFramePr>
        <xdr:cNvPr id="2" name="Chart 1">
          <a:extLst>
            <a:ext uri="{FF2B5EF4-FFF2-40B4-BE49-F238E27FC236}">
              <a16:creationId xmlns:a16="http://schemas.microsoft.com/office/drawing/2014/main" id="{759765F6-E1EB-423C-8495-240D0906A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10</xdr:row>
      <xdr:rowOff>0</xdr:rowOff>
    </xdr:from>
    <xdr:to>
      <xdr:col>8</xdr:col>
      <xdr:colOff>520700</xdr:colOff>
      <xdr:row>15</xdr:row>
      <xdr:rowOff>31750</xdr:rowOff>
    </xdr:to>
    <xdr:graphicFrame macro="">
      <xdr:nvGraphicFramePr>
        <xdr:cNvPr id="3" name="Chart 2">
          <a:extLst>
            <a:ext uri="{FF2B5EF4-FFF2-40B4-BE49-F238E27FC236}">
              <a16:creationId xmlns:a16="http://schemas.microsoft.com/office/drawing/2014/main" id="{06226C4A-D34B-46D9-B4C8-DB3FFC2E3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368300</xdr:colOff>
      <xdr:row>5</xdr:row>
      <xdr:rowOff>44450</xdr:rowOff>
    </xdr:from>
    <xdr:to>
      <xdr:col>8</xdr:col>
      <xdr:colOff>215900</xdr:colOff>
      <xdr:row>19</xdr:row>
      <xdr:rowOff>3169</xdr:rowOff>
    </xdr:to>
    <mc:AlternateContent xmlns:mc="http://schemas.openxmlformats.org/markup-compatibility/2006">
      <mc:Choice xmlns:a14="http://schemas.microsoft.com/office/drawing/2010/main" Requires="a14">
        <xdr:graphicFrame macro="">
          <xdr:nvGraphicFramePr>
            <xdr:cNvPr id="4" name="Gender 4">
              <a:extLst>
                <a:ext uri="{FF2B5EF4-FFF2-40B4-BE49-F238E27FC236}">
                  <a16:creationId xmlns:a16="http://schemas.microsoft.com/office/drawing/2014/main" id="{8004B6A9-8C3D-49E2-ACC4-D4FB529B405E}"/>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dr:sp macro="" textlink="">
          <xdr:nvSpPr>
            <xdr:cNvPr id="0" name=""/>
            <xdr:cNvSpPr>
              <a:spLocks noTextEdit="1"/>
            </xdr:cNvSpPr>
          </xdr:nvSpPr>
          <xdr:spPr>
            <a:xfrm>
              <a:off x="5080000" y="10287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450850</xdr:colOff>
      <xdr:row>4</xdr:row>
      <xdr:rowOff>92075</xdr:rowOff>
    </xdr:from>
    <xdr:to>
      <xdr:col>7</xdr:col>
      <xdr:colOff>635000</xdr:colOff>
      <xdr:row>13</xdr:row>
      <xdr:rowOff>152400</xdr:rowOff>
    </xdr:to>
    <xdr:graphicFrame macro="">
      <xdr:nvGraphicFramePr>
        <xdr:cNvPr id="2" name="Chart 1">
          <a:extLst>
            <a:ext uri="{FF2B5EF4-FFF2-40B4-BE49-F238E27FC236}">
              <a16:creationId xmlns:a16="http://schemas.microsoft.com/office/drawing/2014/main" id="{CD0F6639-7109-4A69-908A-C449B87C5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107950</xdr:colOff>
      <xdr:row>4</xdr:row>
      <xdr:rowOff>25400</xdr:rowOff>
    </xdr:from>
    <xdr:to>
      <xdr:col>11</xdr:col>
      <xdr:colOff>114300</xdr:colOff>
      <xdr:row>15</xdr:row>
      <xdr:rowOff>6350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A3EDD9C-BCC0-4B1D-A479-04C7019EA6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56400" y="812800"/>
              <a:ext cx="3968750" cy="2146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457200</xdr:colOff>
      <xdr:row>13</xdr:row>
      <xdr:rowOff>127001</xdr:rowOff>
    </xdr:from>
    <xdr:to>
      <xdr:col>2</xdr:col>
      <xdr:colOff>425450</xdr:colOff>
      <xdr:row>19</xdr:row>
      <xdr:rowOff>114301</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B6C543F7-3292-4248-9F2D-5CB688EF6B62}"/>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197100" y="2686051"/>
              <a:ext cx="181610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1016000</xdr:colOff>
      <xdr:row>8</xdr:row>
      <xdr:rowOff>104775</xdr:rowOff>
    </xdr:from>
    <xdr:to>
      <xdr:col>5</xdr:col>
      <xdr:colOff>63500</xdr:colOff>
      <xdr:row>16</xdr:row>
      <xdr:rowOff>82550</xdr:rowOff>
    </xdr:to>
    <xdr:graphicFrame macro="">
      <xdr:nvGraphicFramePr>
        <xdr:cNvPr id="4" name="Chart 3">
          <a:extLst>
            <a:ext uri="{FF2B5EF4-FFF2-40B4-BE49-F238E27FC236}">
              <a16:creationId xmlns:a16="http://schemas.microsoft.com/office/drawing/2014/main" id="{C0A69CCB-F45B-479D-96CF-70639021F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920750</xdr:colOff>
      <xdr:row>8</xdr:row>
      <xdr:rowOff>184149</xdr:rowOff>
    </xdr:from>
    <xdr:to>
      <xdr:col>5</xdr:col>
      <xdr:colOff>438150</xdr:colOff>
      <xdr:row>17</xdr:row>
      <xdr:rowOff>171450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C2A6690-C661-4510-904F-C1C208FF68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35150" y="1758949"/>
              <a:ext cx="3181350" cy="17589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406400</xdr:colOff>
      <xdr:row>8</xdr:row>
      <xdr:rowOff>123825</xdr:rowOff>
    </xdr:from>
    <xdr:to>
      <xdr:col>7</xdr:col>
      <xdr:colOff>222250</xdr:colOff>
      <xdr:row>17</xdr:row>
      <xdr:rowOff>82550</xdr:rowOff>
    </xdr:to>
    <xdr:graphicFrame macro="">
      <xdr:nvGraphicFramePr>
        <xdr:cNvPr id="2" name="Chart 1">
          <a:extLst>
            <a:ext uri="{FF2B5EF4-FFF2-40B4-BE49-F238E27FC236}">
              <a16:creationId xmlns:a16="http://schemas.microsoft.com/office/drawing/2014/main" id="{1EA39293-1C9E-4382-9282-EAE551833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368300</xdr:colOff>
      <xdr:row>4</xdr:row>
      <xdr:rowOff>44451</xdr:rowOff>
    </xdr:from>
    <xdr:to>
      <xdr:col>8</xdr:col>
      <xdr:colOff>552450</xdr:colOff>
      <xdr:row>10</xdr:row>
      <xdr:rowOff>152400</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9093CBFD-25CA-43EE-9188-4C7A6E3021F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267450" y="831851"/>
              <a:ext cx="844550" cy="1289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120650</xdr:colOff>
      <xdr:row>4</xdr:row>
      <xdr:rowOff>31751</xdr:rowOff>
    </xdr:from>
    <xdr:to>
      <xdr:col>11</xdr:col>
      <xdr:colOff>361950</xdr:colOff>
      <xdr:row>15</xdr:row>
      <xdr:rowOff>6351</xdr:rowOff>
    </xdr:to>
    <mc:AlternateContent xmlns:mc="http://schemas.openxmlformats.org/markup-compatibility/2006">
      <mc:Choice xmlns:a14="http://schemas.microsoft.com/office/drawing/2010/main" Requires="a14">
        <xdr:graphicFrame macro="">
          <xdr:nvGraphicFramePr>
            <xdr:cNvPr id="4" name="Education Field">
              <a:extLst>
                <a:ext uri="{FF2B5EF4-FFF2-40B4-BE49-F238E27FC236}">
                  <a16:creationId xmlns:a16="http://schemas.microsoft.com/office/drawing/2014/main" id="{3E74240F-816E-4913-82C5-0AE4633B3351}"/>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7340600" y="819151"/>
              <a:ext cx="1562100" cy="2139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2</xdr:col>
      <xdr:colOff>240103</xdr:colOff>
      <xdr:row>1</xdr:row>
      <xdr:rowOff>38485</xdr:rowOff>
    </xdr:from>
    <xdr:ext cx="10247017"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548588" y="230909"/>
          <a:ext cx="10247017"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510"/>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240104</xdr:colOff>
      <xdr:row>6</xdr:row>
      <xdr:rowOff>14078</xdr:rowOff>
    </xdr:from>
    <xdr:to>
      <xdr:col>5</xdr:col>
      <xdr:colOff>140629</xdr:colOff>
      <xdr:row>8</xdr:row>
      <xdr:rowOff>14078</xdr:rowOff>
    </xdr:to>
    <xdr:sp macro="" textlink="">
      <xdr:nvSpPr>
        <xdr:cNvPr id="3" name="TextBox 2">
          <a:extLst>
            <a:ext uri="{FF2B5EF4-FFF2-40B4-BE49-F238E27FC236}">
              <a16:creationId xmlns:a16="http://schemas.microsoft.com/office/drawing/2014/main" id="{51A7AFEB-6A0E-4A25-9E48-1CB0CE38EADA}"/>
            </a:ext>
          </a:extLst>
        </xdr:cNvPr>
        <xdr:cNvSpPr txBox="1"/>
      </xdr:nvSpPr>
      <xdr:spPr>
        <a:xfrm>
          <a:off x="1548589" y="1168623"/>
          <a:ext cx="1863252" cy="38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Total Employee</a:t>
          </a:r>
        </a:p>
      </xdr:txBody>
    </xdr:sp>
    <xdr:clientData/>
  </xdr:twoCellAnchor>
  <xdr:twoCellAnchor>
    <xdr:from>
      <xdr:col>3</xdr:col>
      <xdr:colOff>0</xdr:colOff>
      <xdr:row>8</xdr:row>
      <xdr:rowOff>0</xdr:rowOff>
    </xdr:from>
    <xdr:to>
      <xdr:col>5</xdr:col>
      <xdr:colOff>0</xdr:colOff>
      <xdr:row>10</xdr:row>
      <xdr:rowOff>0</xdr:rowOff>
    </xdr:to>
    <xdr:sp macro="" textlink="KPI!A8">
      <xdr:nvSpPr>
        <xdr:cNvPr id="5" name="TextBox 4">
          <a:extLst>
            <a:ext uri="{FF2B5EF4-FFF2-40B4-BE49-F238E27FC236}">
              <a16:creationId xmlns:a16="http://schemas.microsoft.com/office/drawing/2014/main" id="{106AB185-2815-4570-BB90-D52CC0E669D3}"/>
            </a:ext>
          </a:extLst>
        </xdr:cNvPr>
        <xdr:cNvSpPr txBox="1"/>
      </xdr:nvSpPr>
      <xdr:spPr>
        <a:xfrm>
          <a:off x="1962727" y="1539394"/>
          <a:ext cx="130848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A9FFF5-2019-4C54-B9A8-38178D5D7E60}" type="TxLink">
            <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rPr>
            <a:pPr marL="0" indent="0" algn="ctr"/>
            <a:t>1470</a:t>
          </a:fld>
          <a:endPar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5</xdr:col>
      <xdr:colOff>425956</xdr:colOff>
      <xdr:row>6</xdr:row>
      <xdr:rowOff>14078</xdr:rowOff>
    </xdr:from>
    <xdr:to>
      <xdr:col>8</xdr:col>
      <xdr:colOff>326481</xdr:colOff>
      <xdr:row>8</xdr:row>
      <xdr:rowOff>14078</xdr:rowOff>
    </xdr:to>
    <xdr:sp macro="" textlink="">
      <xdr:nvSpPr>
        <xdr:cNvPr id="31" name="TextBox 30">
          <a:extLst>
            <a:ext uri="{FF2B5EF4-FFF2-40B4-BE49-F238E27FC236}">
              <a16:creationId xmlns:a16="http://schemas.microsoft.com/office/drawing/2014/main" id="{9FA5488C-6474-4FB0-9248-0342108BEEA8}"/>
            </a:ext>
          </a:extLst>
        </xdr:cNvPr>
        <xdr:cNvSpPr txBox="1"/>
      </xdr:nvSpPr>
      <xdr:spPr>
        <a:xfrm>
          <a:off x="3697168" y="1168623"/>
          <a:ext cx="1863252" cy="38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Attrition</a:t>
          </a:r>
        </a:p>
      </xdr:txBody>
    </xdr:sp>
    <xdr:clientData/>
  </xdr:twoCellAnchor>
  <xdr:twoCellAnchor>
    <xdr:from>
      <xdr:col>6</xdr:col>
      <xdr:colOff>81788</xdr:colOff>
      <xdr:row>8</xdr:row>
      <xdr:rowOff>14078</xdr:rowOff>
    </xdr:from>
    <xdr:to>
      <xdr:col>8</xdr:col>
      <xdr:colOff>81789</xdr:colOff>
      <xdr:row>10</xdr:row>
      <xdr:rowOff>14078</xdr:rowOff>
    </xdr:to>
    <xdr:sp macro="" textlink="KPI!B8">
      <xdr:nvSpPr>
        <xdr:cNvPr id="32" name="TextBox 31">
          <a:extLst>
            <a:ext uri="{FF2B5EF4-FFF2-40B4-BE49-F238E27FC236}">
              <a16:creationId xmlns:a16="http://schemas.microsoft.com/office/drawing/2014/main" id="{81EDEFEA-EA43-4719-AFD8-473B4394259A}"/>
            </a:ext>
          </a:extLst>
        </xdr:cNvPr>
        <xdr:cNvSpPr txBox="1"/>
      </xdr:nvSpPr>
      <xdr:spPr>
        <a:xfrm>
          <a:off x="4007243" y="1553472"/>
          <a:ext cx="130848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4966E4-CC46-453D-89D5-57320CD78FCF}" type="TxLink">
            <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rPr>
            <a:pPr marL="0" indent="0" algn="ctr"/>
            <a:t>237</a:t>
          </a:fld>
          <a:endPar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8</xdr:col>
      <xdr:colOff>463000</xdr:colOff>
      <xdr:row>6</xdr:row>
      <xdr:rowOff>23699</xdr:rowOff>
    </xdr:from>
    <xdr:to>
      <xdr:col>11</xdr:col>
      <xdr:colOff>363524</xdr:colOff>
      <xdr:row>8</xdr:row>
      <xdr:rowOff>23699</xdr:rowOff>
    </xdr:to>
    <xdr:sp macro="" textlink="">
      <xdr:nvSpPr>
        <xdr:cNvPr id="33" name="TextBox 32">
          <a:extLst>
            <a:ext uri="{FF2B5EF4-FFF2-40B4-BE49-F238E27FC236}">
              <a16:creationId xmlns:a16="http://schemas.microsoft.com/office/drawing/2014/main" id="{42F7C90C-C115-4739-8A80-D57D6481FA25}"/>
            </a:ext>
          </a:extLst>
        </xdr:cNvPr>
        <xdr:cNvSpPr txBox="1"/>
      </xdr:nvSpPr>
      <xdr:spPr>
        <a:xfrm>
          <a:off x="5696939" y="1178244"/>
          <a:ext cx="1863252" cy="38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Average</a:t>
          </a:r>
          <a:r>
            <a:rPr lang="en-US" sz="16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Age</a:t>
          </a:r>
          <a:endPar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9</xdr:col>
      <xdr:colOff>118832</xdr:colOff>
      <xdr:row>8</xdr:row>
      <xdr:rowOff>23699</xdr:rowOff>
    </xdr:from>
    <xdr:to>
      <xdr:col>11</xdr:col>
      <xdr:colOff>118832</xdr:colOff>
      <xdr:row>10</xdr:row>
      <xdr:rowOff>23699</xdr:rowOff>
    </xdr:to>
    <xdr:sp macro="" textlink="KPI!C8">
      <xdr:nvSpPr>
        <xdr:cNvPr id="34" name="TextBox 33">
          <a:extLst>
            <a:ext uri="{FF2B5EF4-FFF2-40B4-BE49-F238E27FC236}">
              <a16:creationId xmlns:a16="http://schemas.microsoft.com/office/drawing/2014/main" id="{DEE87FE8-5CA2-4ED0-8336-8D60F2666409}"/>
            </a:ext>
          </a:extLst>
        </xdr:cNvPr>
        <xdr:cNvSpPr txBox="1"/>
      </xdr:nvSpPr>
      <xdr:spPr>
        <a:xfrm>
          <a:off x="6007014" y="1563093"/>
          <a:ext cx="130848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AD57CB-6FB7-4BDF-A453-F6F69168163A}" type="TxLink">
            <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rPr>
            <a:pPr marL="0" indent="0" algn="ctr"/>
            <a:t>37</a:t>
          </a:fld>
          <a:endPar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11</xdr:col>
      <xdr:colOff>452144</xdr:colOff>
      <xdr:row>6</xdr:row>
      <xdr:rowOff>23699</xdr:rowOff>
    </xdr:from>
    <xdr:to>
      <xdr:col>14</xdr:col>
      <xdr:colOff>352669</xdr:colOff>
      <xdr:row>8</xdr:row>
      <xdr:rowOff>23699</xdr:rowOff>
    </xdr:to>
    <xdr:sp macro="" textlink="">
      <xdr:nvSpPr>
        <xdr:cNvPr id="35" name="TextBox 34">
          <a:extLst>
            <a:ext uri="{FF2B5EF4-FFF2-40B4-BE49-F238E27FC236}">
              <a16:creationId xmlns:a16="http://schemas.microsoft.com/office/drawing/2014/main" id="{38796F57-EE35-4DFA-BB06-4168ADB00B00}"/>
            </a:ext>
          </a:extLst>
        </xdr:cNvPr>
        <xdr:cNvSpPr txBox="1"/>
      </xdr:nvSpPr>
      <xdr:spPr>
        <a:xfrm>
          <a:off x="7648811" y="1178244"/>
          <a:ext cx="1863252" cy="38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Active</a:t>
          </a:r>
          <a:r>
            <a:rPr lang="en-US" sz="16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Employee</a:t>
          </a:r>
          <a:endPar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12</xdr:col>
      <xdr:colOff>156431</xdr:colOff>
      <xdr:row>8</xdr:row>
      <xdr:rowOff>23699</xdr:rowOff>
    </xdr:from>
    <xdr:to>
      <xdr:col>14</xdr:col>
      <xdr:colOff>156431</xdr:colOff>
      <xdr:row>10</xdr:row>
      <xdr:rowOff>23699</xdr:rowOff>
    </xdr:to>
    <xdr:sp macro="" textlink="KPI!D8">
      <xdr:nvSpPr>
        <xdr:cNvPr id="36" name="TextBox 35">
          <a:extLst>
            <a:ext uri="{FF2B5EF4-FFF2-40B4-BE49-F238E27FC236}">
              <a16:creationId xmlns:a16="http://schemas.microsoft.com/office/drawing/2014/main" id="{5634378C-CDD6-448C-9048-B627AC6CF359}"/>
            </a:ext>
          </a:extLst>
        </xdr:cNvPr>
        <xdr:cNvSpPr txBox="1"/>
      </xdr:nvSpPr>
      <xdr:spPr>
        <a:xfrm>
          <a:off x="8007340" y="1563093"/>
          <a:ext cx="130848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5EA50C-DC64-4A82-BE52-A386A1D027EA}" type="TxLink">
            <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rPr>
            <a:pPr marL="0" indent="0" algn="ctr"/>
            <a:t>1233</a:t>
          </a:fld>
          <a:endPar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14</xdr:col>
      <xdr:colOff>586317</xdr:colOff>
      <xdr:row>6</xdr:row>
      <xdr:rowOff>36238</xdr:rowOff>
    </xdr:from>
    <xdr:to>
      <xdr:col>17</xdr:col>
      <xdr:colOff>486842</xdr:colOff>
      <xdr:row>8</xdr:row>
      <xdr:rowOff>36238</xdr:rowOff>
    </xdr:to>
    <xdr:sp macro="" textlink="">
      <xdr:nvSpPr>
        <xdr:cNvPr id="37" name="TextBox 36">
          <a:extLst>
            <a:ext uri="{FF2B5EF4-FFF2-40B4-BE49-F238E27FC236}">
              <a16:creationId xmlns:a16="http://schemas.microsoft.com/office/drawing/2014/main" id="{DC3F89FA-C5ED-4B06-A200-EE708C55A22C}"/>
            </a:ext>
          </a:extLst>
        </xdr:cNvPr>
        <xdr:cNvSpPr txBox="1"/>
      </xdr:nvSpPr>
      <xdr:spPr>
        <a:xfrm>
          <a:off x="9745711" y="1190783"/>
          <a:ext cx="1863252" cy="38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Attrition</a:t>
          </a:r>
          <a:r>
            <a:rPr lang="en-US" sz="16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Rate</a:t>
          </a:r>
          <a:endParaRPr lang="en-US" sz="16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15</xdr:col>
      <xdr:colOff>242150</xdr:colOff>
      <xdr:row>8</xdr:row>
      <xdr:rowOff>36238</xdr:rowOff>
    </xdr:from>
    <xdr:to>
      <xdr:col>17</xdr:col>
      <xdr:colOff>242150</xdr:colOff>
      <xdr:row>10</xdr:row>
      <xdr:rowOff>36238</xdr:rowOff>
    </xdr:to>
    <xdr:sp macro="" textlink="KPI!E8">
      <xdr:nvSpPr>
        <xdr:cNvPr id="38" name="TextBox 37">
          <a:extLst>
            <a:ext uri="{FF2B5EF4-FFF2-40B4-BE49-F238E27FC236}">
              <a16:creationId xmlns:a16="http://schemas.microsoft.com/office/drawing/2014/main" id="{D240BAAF-F995-4199-8AC5-E8AB290EEBCB}"/>
            </a:ext>
          </a:extLst>
        </xdr:cNvPr>
        <xdr:cNvSpPr txBox="1"/>
      </xdr:nvSpPr>
      <xdr:spPr>
        <a:xfrm>
          <a:off x="10055786" y="1575632"/>
          <a:ext cx="130848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7A7CFF-A87D-4F71-B247-9335742C4490}" type="TxLink">
            <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rPr>
            <a:pPr marL="0" indent="0" algn="ctr"/>
            <a:t>16.12%</a:t>
          </a:fld>
          <a:endParaRPr lang="en-US" sz="2400" b="1" i="0" u="none" strike="noStrike">
            <a:solidFill>
              <a:srgbClr val="002060"/>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oneCellAnchor>
    <xdr:from>
      <xdr:col>4</xdr:col>
      <xdr:colOff>588134</xdr:colOff>
      <xdr:row>6</xdr:row>
      <xdr:rowOff>96214</xdr:rowOff>
    </xdr:from>
    <xdr:ext cx="260775" cy="192424"/>
    <xdr:pic>
      <xdr:nvPicPr>
        <xdr:cNvPr id="39" name="image4.png">
          <a:extLst>
            <a:ext uri="{FF2B5EF4-FFF2-40B4-BE49-F238E27FC236}">
              <a16:creationId xmlns:a16="http://schemas.microsoft.com/office/drawing/2014/main" id="{B463D85D-3B96-4D6C-8C0B-1867C55ABFF8}"/>
            </a:ext>
          </a:extLst>
        </xdr:cNvPr>
        <xdr:cNvPicPr preferRelativeResize="0"/>
      </xdr:nvPicPr>
      <xdr:blipFill>
        <a:blip xmlns:r="http://schemas.openxmlformats.org/officeDocument/2006/relationships" r:embed="rId1" cstate="print">
          <a:clrChange>
            <a:clrFrom>
              <a:srgbClr val="EDEDED"/>
            </a:clrFrom>
            <a:clrTo>
              <a:srgbClr val="EDEDED">
                <a:alpha val="0"/>
              </a:srgbClr>
            </a:clrTo>
          </a:clrChange>
        </a:blip>
        <a:stretch>
          <a:fillRect/>
        </a:stretch>
      </xdr:blipFill>
      <xdr:spPr>
        <a:xfrm>
          <a:off x="3205104" y="1250759"/>
          <a:ext cx="260775" cy="192424"/>
        </a:xfrm>
        <a:prstGeom prst="rect">
          <a:avLst/>
        </a:prstGeom>
        <a:solidFill>
          <a:schemeClr val="accent1">
            <a:lumMod val="40000"/>
            <a:lumOff val="60000"/>
          </a:schemeClr>
        </a:solidFill>
        <a:ln>
          <a:noFill/>
        </a:ln>
        <a:effectLst>
          <a:outerShdw blurRad="50800" dist="50800" dir="5400000" sx="60000" sy="60000" algn="ctr" rotWithShape="0">
            <a:srgbClr val="D8E2F3"/>
          </a:outerShdw>
        </a:effectLst>
      </xdr:spPr>
    </xdr:pic>
    <xdr:clientData fLocksWithSheet="0"/>
  </xdr:oneCellAnchor>
  <xdr:oneCellAnchor>
    <xdr:from>
      <xdr:col>7</xdr:col>
      <xdr:colOff>583928</xdr:colOff>
      <xdr:row>6</xdr:row>
      <xdr:rowOff>55481</xdr:rowOff>
    </xdr:from>
    <xdr:ext cx="396795" cy="317869"/>
    <xdr:pic>
      <xdr:nvPicPr>
        <xdr:cNvPr id="40" name="image7.png">
          <a:extLst>
            <a:ext uri="{FF2B5EF4-FFF2-40B4-BE49-F238E27FC236}">
              <a16:creationId xmlns:a16="http://schemas.microsoft.com/office/drawing/2014/main" id="{FEC83EAE-D1D7-47FC-A9F7-286305FB4080}"/>
            </a:ext>
          </a:extLst>
        </xdr:cNvPr>
        <xdr:cNvPicPr preferRelativeResize="0"/>
      </xdr:nvPicPr>
      <xdr:blipFill>
        <a:blip xmlns:r="http://schemas.openxmlformats.org/officeDocument/2006/relationships" r:embed="rId2" cstate="print">
          <a:clrChange>
            <a:clrFrom>
              <a:srgbClr val="FFFFFF"/>
            </a:clrFrom>
            <a:clrTo>
              <a:srgbClr val="FFFFFF">
                <a:alpha val="0"/>
              </a:srgbClr>
            </a:clrTo>
          </a:clrChange>
          <a:duotone>
            <a:prstClr val="black"/>
            <a:schemeClr val="accent5">
              <a:tint val="45000"/>
              <a:satMod val="400000"/>
            </a:schemeClr>
          </a:duotone>
          <a:extLst>
            <a:ext uri="{BEBA8EAE-BF5A-486C-A8C5-ECC9F3942E4B}">
              <a14:imgProps xmlns:a14="http://schemas.microsoft.com/office/drawing/2010/main">
                <a14:imgLayer r:embed="rId3">
                  <a14:imgEffect>
                    <a14:colorTemperature colorTemp="7638"/>
                  </a14:imgEffect>
                  <a14:imgEffect>
                    <a14:saturation sat="140000"/>
                  </a14:imgEffect>
                  <a14:imgEffect>
                    <a14:brightnessContrast bright="20000" contrast="40000"/>
                  </a14:imgEffect>
                </a14:imgLayer>
              </a14:imgProps>
            </a:ext>
          </a:extLst>
        </a:blip>
        <a:stretch>
          <a:fillRect/>
        </a:stretch>
      </xdr:blipFill>
      <xdr:spPr>
        <a:xfrm>
          <a:off x="5163625" y="1210026"/>
          <a:ext cx="396795" cy="317869"/>
        </a:xfrm>
        <a:prstGeom prst="rect">
          <a:avLst/>
        </a:prstGeom>
        <a:solidFill>
          <a:srgbClr val="D8E2F3"/>
        </a:solidFill>
        <a:effectLst>
          <a:outerShdw blurRad="50800" dist="50800" dir="5400000" sx="95000" sy="95000" algn="ctr" rotWithShape="0">
            <a:srgbClr val="D8E2F3"/>
          </a:outerShdw>
        </a:effectLst>
      </xdr:spPr>
    </xdr:pic>
    <xdr:clientData fLocksWithSheet="0"/>
  </xdr:oneCellAnchor>
  <xdr:oneCellAnchor>
    <xdr:from>
      <xdr:col>11</xdr:col>
      <xdr:colOff>85307</xdr:colOff>
      <xdr:row>6</xdr:row>
      <xdr:rowOff>76973</xdr:rowOff>
    </xdr:from>
    <xdr:ext cx="270131" cy="259775"/>
    <xdr:pic>
      <xdr:nvPicPr>
        <xdr:cNvPr id="41" name="image6.png">
          <a:extLst>
            <a:ext uri="{FF2B5EF4-FFF2-40B4-BE49-F238E27FC236}">
              <a16:creationId xmlns:a16="http://schemas.microsoft.com/office/drawing/2014/main" id="{1099F12B-8EE7-4558-B377-C24DFB29B1F8}"/>
            </a:ext>
          </a:extLst>
        </xdr:cNvPr>
        <xdr:cNvPicPr preferRelativeResize="0"/>
      </xdr:nvPicPr>
      <xdr:blipFill>
        <a:blip xmlns:r="http://schemas.openxmlformats.org/officeDocument/2006/relationships" r:embed="rId4" cstate="print">
          <a:clrChange>
            <a:clrFrom>
              <a:srgbClr val="FFFFFF"/>
            </a:clrFrom>
            <a:clrTo>
              <a:srgbClr val="FFFFFF">
                <a:alpha val="0"/>
              </a:srgbClr>
            </a:clrTo>
          </a:clrChange>
        </a:blip>
        <a:stretch>
          <a:fillRect/>
        </a:stretch>
      </xdr:blipFill>
      <xdr:spPr>
        <a:xfrm>
          <a:off x="7281974" y="1231518"/>
          <a:ext cx="270131" cy="259775"/>
        </a:xfrm>
        <a:prstGeom prst="rect">
          <a:avLst/>
        </a:prstGeom>
        <a:solidFill>
          <a:srgbClr val="D8E2F3">
            <a:alpha val="0"/>
          </a:srgbClr>
        </a:solidFill>
      </xdr:spPr>
    </xdr:pic>
    <xdr:clientData fLocksWithSheet="0"/>
  </xdr:oneCellAnchor>
  <xdr:oneCellAnchor>
    <xdr:from>
      <xdr:col>17</xdr:col>
      <xdr:colOff>143334</xdr:colOff>
      <xdr:row>6</xdr:row>
      <xdr:rowOff>105838</xdr:rowOff>
    </xdr:from>
    <xdr:ext cx="343508" cy="213914"/>
    <xdr:pic>
      <xdr:nvPicPr>
        <xdr:cNvPr id="42" name="image2.png">
          <a:extLst>
            <a:ext uri="{FF2B5EF4-FFF2-40B4-BE49-F238E27FC236}">
              <a16:creationId xmlns:a16="http://schemas.microsoft.com/office/drawing/2014/main" id="{69285E57-8C45-4C51-9C6B-32742FF3B216}"/>
            </a:ext>
          </a:extLst>
        </xdr:cNvPr>
        <xdr:cNvPicPr preferRelativeResize="0"/>
      </xdr:nvPicPr>
      <xdr:blipFill>
        <a:blip xmlns:r="http://schemas.openxmlformats.org/officeDocument/2006/relationships" r:embed="rId5" cstate="print">
          <a:clrChange>
            <a:clrFrom>
              <a:srgbClr val="FFFFFF"/>
            </a:clrFrom>
            <a:clrTo>
              <a:srgbClr val="FFFFFF">
                <a:alpha val="0"/>
              </a:srgbClr>
            </a:clrTo>
          </a:clrChange>
        </a:blip>
        <a:stretch>
          <a:fillRect/>
        </a:stretch>
      </xdr:blipFill>
      <xdr:spPr>
        <a:xfrm>
          <a:off x="11265455" y="1260383"/>
          <a:ext cx="343508" cy="213914"/>
        </a:xfrm>
        <a:prstGeom prst="rect">
          <a:avLst/>
        </a:prstGeom>
        <a:solidFill>
          <a:srgbClr val="D8E2F3">
            <a:alpha val="0"/>
          </a:srgbClr>
        </a:solidFill>
      </xdr:spPr>
    </xdr:pic>
    <xdr:clientData fLocksWithSheet="0"/>
  </xdr:oneCellAnchor>
  <xdr:oneCellAnchor>
    <xdr:from>
      <xdr:col>14</xdr:col>
      <xdr:colOff>156431</xdr:colOff>
      <xdr:row>6</xdr:row>
      <xdr:rowOff>76973</xdr:rowOff>
    </xdr:from>
    <xdr:ext cx="336806" cy="242778"/>
    <xdr:pic>
      <xdr:nvPicPr>
        <xdr:cNvPr id="43" name="image5.png">
          <a:extLst>
            <a:ext uri="{FF2B5EF4-FFF2-40B4-BE49-F238E27FC236}">
              <a16:creationId xmlns:a16="http://schemas.microsoft.com/office/drawing/2014/main" id="{354F4CDC-9C1F-4642-84C4-76B1505900E1}"/>
            </a:ext>
          </a:extLst>
        </xdr:cNvPr>
        <xdr:cNvPicPr preferRelativeResize="0"/>
      </xdr:nvPicPr>
      <xdr:blipFill>
        <a:blip xmlns:r="http://schemas.openxmlformats.org/officeDocument/2006/relationships" r:embed="rId6" cstate="print">
          <a:clrChange>
            <a:clrFrom>
              <a:srgbClr val="F7F7F7"/>
            </a:clrFrom>
            <a:clrTo>
              <a:srgbClr val="F7F7F7">
                <a:alpha val="0"/>
              </a:srgbClr>
            </a:clrTo>
          </a:clrChange>
        </a:blip>
        <a:stretch>
          <a:fillRect/>
        </a:stretch>
      </xdr:blipFill>
      <xdr:spPr>
        <a:xfrm>
          <a:off x="9315825" y="1231518"/>
          <a:ext cx="336806" cy="242778"/>
        </a:xfrm>
        <a:prstGeom prst="rect">
          <a:avLst/>
        </a:prstGeom>
        <a:solidFill>
          <a:srgbClr val="D8E2F3">
            <a:alpha val="0"/>
          </a:srgbClr>
        </a:solidFill>
      </xdr:spPr>
    </xdr:pic>
    <xdr:clientData fLocksWithSheet="0"/>
  </xdr:oneCellAnchor>
  <xdr:twoCellAnchor>
    <xdr:from>
      <xdr:col>14</xdr:col>
      <xdr:colOff>225296</xdr:colOff>
      <xdr:row>1</xdr:row>
      <xdr:rowOff>92817</xdr:rowOff>
    </xdr:from>
    <xdr:to>
      <xdr:col>15</xdr:col>
      <xdr:colOff>298453</xdr:colOff>
      <xdr:row>5</xdr:row>
      <xdr:rowOff>0</xdr:rowOff>
    </xdr:to>
    <xdr:graphicFrame macro="">
      <xdr:nvGraphicFramePr>
        <xdr:cNvPr id="44" name="Chart 43">
          <a:extLst>
            <a:ext uri="{FF2B5EF4-FFF2-40B4-BE49-F238E27FC236}">
              <a16:creationId xmlns:a16="http://schemas.microsoft.com/office/drawing/2014/main" id="{1E1ECE9A-B818-4DD1-B0EC-F0866386B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55268</xdr:colOff>
      <xdr:row>2</xdr:row>
      <xdr:rowOff>116995</xdr:rowOff>
    </xdr:from>
    <xdr:to>
      <xdr:col>18</xdr:col>
      <xdr:colOff>0</xdr:colOff>
      <xdr:row>4</xdr:row>
      <xdr:rowOff>97906</xdr:rowOff>
    </xdr:to>
    <xdr:graphicFrame macro="">
      <xdr:nvGraphicFramePr>
        <xdr:cNvPr id="80" name="Chart 79">
          <a:extLst>
            <a:ext uri="{FF2B5EF4-FFF2-40B4-BE49-F238E27FC236}">
              <a16:creationId xmlns:a16="http://schemas.microsoft.com/office/drawing/2014/main" id="{D980805C-BB20-4F79-9D59-2062D827A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133854</xdr:colOff>
      <xdr:row>2</xdr:row>
      <xdr:rowOff>136333</xdr:rowOff>
    </xdr:from>
    <xdr:to>
      <xdr:col>17</xdr:col>
      <xdr:colOff>553348</xdr:colOff>
      <xdr:row>4</xdr:row>
      <xdr:rowOff>65967</xdr:rowOff>
    </xdr:to>
    <xdr:sp macro="" textlink="">
      <xdr:nvSpPr>
        <xdr:cNvPr id="51" name="Freeform: Shape 50">
          <a:extLst>
            <a:ext uri="{FF2B5EF4-FFF2-40B4-BE49-F238E27FC236}">
              <a16:creationId xmlns:a16="http://schemas.microsoft.com/office/drawing/2014/main" id="{4D8B2BC8-3787-4F6D-A9FB-0C2698AB067A}"/>
            </a:ext>
          </a:extLst>
        </xdr:cNvPr>
        <xdr:cNvSpPr/>
      </xdr:nvSpPr>
      <xdr:spPr>
        <a:xfrm>
          <a:off x="9947490" y="521181"/>
          <a:ext cx="1727979" cy="314483"/>
        </a:xfrm>
        <a:custGeom>
          <a:avLst/>
          <a:gdLst>
            <a:gd name="connsiteX0" fmla="*/ 1392431 w 1581149"/>
            <a:gd name="connsiteY0" fmla="*/ 55972 h 381000"/>
            <a:gd name="connsiteX1" fmla="*/ 1360052 w 1581149"/>
            <a:gd name="connsiteY1" fmla="*/ 160753 h 381000"/>
            <a:gd name="connsiteX2" fmla="*/ 1255271 w 1581149"/>
            <a:gd name="connsiteY2" fmla="*/ 160753 h 381000"/>
            <a:gd name="connsiteX3" fmla="*/ 1340041 w 1581149"/>
            <a:gd name="connsiteY3" fmla="*/ 225510 h 381000"/>
            <a:gd name="connsiteX4" fmla="*/ 1307662 w 1581149"/>
            <a:gd name="connsiteY4" fmla="*/ 330291 h 381000"/>
            <a:gd name="connsiteX5" fmla="*/ 1392431 w 1581149"/>
            <a:gd name="connsiteY5" fmla="*/ 265532 h 381000"/>
            <a:gd name="connsiteX6" fmla="*/ 1477200 w 1581149"/>
            <a:gd name="connsiteY6" fmla="*/ 330291 h 381000"/>
            <a:gd name="connsiteX7" fmla="*/ 1444821 w 1581149"/>
            <a:gd name="connsiteY7" fmla="*/ 225510 h 381000"/>
            <a:gd name="connsiteX8" fmla="*/ 1529591 w 1581149"/>
            <a:gd name="connsiteY8" fmla="*/ 160753 h 381000"/>
            <a:gd name="connsiteX9" fmla="*/ 1424810 w 1581149"/>
            <a:gd name="connsiteY9" fmla="*/ 160753 h 381000"/>
            <a:gd name="connsiteX10" fmla="*/ 992839 w 1581149"/>
            <a:gd name="connsiteY10" fmla="*/ 55972 h 381000"/>
            <a:gd name="connsiteX11" fmla="*/ 960460 w 1581149"/>
            <a:gd name="connsiteY11" fmla="*/ 160753 h 381000"/>
            <a:gd name="connsiteX12" fmla="*/ 855679 w 1581149"/>
            <a:gd name="connsiteY12" fmla="*/ 160753 h 381000"/>
            <a:gd name="connsiteX13" fmla="*/ 940449 w 1581149"/>
            <a:gd name="connsiteY13" fmla="*/ 225510 h 381000"/>
            <a:gd name="connsiteX14" fmla="*/ 908070 w 1581149"/>
            <a:gd name="connsiteY14" fmla="*/ 330291 h 381000"/>
            <a:gd name="connsiteX15" fmla="*/ 992839 w 1581149"/>
            <a:gd name="connsiteY15" fmla="*/ 265532 h 381000"/>
            <a:gd name="connsiteX16" fmla="*/ 1077608 w 1581149"/>
            <a:gd name="connsiteY16" fmla="*/ 330291 h 381000"/>
            <a:gd name="connsiteX17" fmla="*/ 1045229 w 1581149"/>
            <a:gd name="connsiteY17" fmla="*/ 225510 h 381000"/>
            <a:gd name="connsiteX18" fmla="*/ 1129999 w 1581149"/>
            <a:gd name="connsiteY18" fmla="*/ 160753 h 381000"/>
            <a:gd name="connsiteX19" fmla="*/ 1025218 w 1581149"/>
            <a:gd name="connsiteY19" fmla="*/ 160753 h 381000"/>
            <a:gd name="connsiteX20" fmla="*/ 593247 w 1581149"/>
            <a:gd name="connsiteY20" fmla="*/ 55972 h 381000"/>
            <a:gd name="connsiteX21" fmla="*/ 560868 w 1581149"/>
            <a:gd name="connsiteY21" fmla="*/ 160753 h 381000"/>
            <a:gd name="connsiteX22" fmla="*/ 456087 w 1581149"/>
            <a:gd name="connsiteY22" fmla="*/ 160753 h 381000"/>
            <a:gd name="connsiteX23" fmla="*/ 540857 w 1581149"/>
            <a:gd name="connsiteY23" fmla="*/ 225510 h 381000"/>
            <a:gd name="connsiteX24" fmla="*/ 508478 w 1581149"/>
            <a:gd name="connsiteY24" fmla="*/ 330291 h 381000"/>
            <a:gd name="connsiteX25" fmla="*/ 593247 w 1581149"/>
            <a:gd name="connsiteY25" fmla="*/ 265532 h 381000"/>
            <a:gd name="connsiteX26" fmla="*/ 678016 w 1581149"/>
            <a:gd name="connsiteY26" fmla="*/ 330291 h 381000"/>
            <a:gd name="connsiteX27" fmla="*/ 645637 w 1581149"/>
            <a:gd name="connsiteY27" fmla="*/ 225510 h 381000"/>
            <a:gd name="connsiteX28" fmla="*/ 730407 w 1581149"/>
            <a:gd name="connsiteY28" fmla="*/ 160753 h 381000"/>
            <a:gd name="connsiteX29" fmla="*/ 625626 w 1581149"/>
            <a:gd name="connsiteY29" fmla="*/ 160753 h 381000"/>
            <a:gd name="connsiteX30" fmla="*/ 193655 w 1581149"/>
            <a:gd name="connsiteY30" fmla="*/ 55972 h 381000"/>
            <a:gd name="connsiteX31" fmla="*/ 161276 w 1581149"/>
            <a:gd name="connsiteY31" fmla="*/ 160753 h 381000"/>
            <a:gd name="connsiteX32" fmla="*/ 56495 w 1581149"/>
            <a:gd name="connsiteY32" fmla="*/ 160753 h 381000"/>
            <a:gd name="connsiteX33" fmla="*/ 141265 w 1581149"/>
            <a:gd name="connsiteY33" fmla="*/ 225510 h 381000"/>
            <a:gd name="connsiteX34" fmla="*/ 108886 w 1581149"/>
            <a:gd name="connsiteY34" fmla="*/ 330291 h 381000"/>
            <a:gd name="connsiteX35" fmla="*/ 193655 w 1581149"/>
            <a:gd name="connsiteY35" fmla="*/ 265532 h 381000"/>
            <a:gd name="connsiteX36" fmla="*/ 278424 w 1581149"/>
            <a:gd name="connsiteY36" fmla="*/ 330291 h 381000"/>
            <a:gd name="connsiteX37" fmla="*/ 246045 w 1581149"/>
            <a:gd name="connsiteY37" fmla="*/ 225510 h 381000"/>
            <a:gd name="connsiteX38" fmla="*/ 330815 w 1581149"/>
            <a:gd name="connsiteY38" fmla="*/ 160753 h 381000"/>
            <a:gd name="connsiteX39" fmla="*/ 226034 w 1581149"/>
            <a:gd name="connsiteY39" fmla="*/ 160753 h 381000"/>
            <a:gd name="connsiteX40" fmla="*/ 0 w 1581149"/>
            <a:gd name="connsiteY40" fmla="*/ 0 h 381000"/>
            <a:gd name="connsiteX41" fmla="*/ 1581149 w 1581149"/>
            <a:gd name="connsiteY41" fmla="*/ 0 h 381000"/>
            <a:gd name="connsiteX42" fmla="*/ 1581149 w 1581149"/>
            <a:gd name="connsiteY42" fmla="*/ 381000 h 381000"/>
            <a:gd name="connsiteX43" fmla="*/ 0 w 1581149"/>
            <a:gd name="connsiteY43" fmla="*/ 38100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581149" h="381000">
              <a:moveTo>
                <a:pt x="1392431" y="55972"/>
              </a:moveTo>
              <a:lnTo>
                <a:pt x="1360052" y="160753"/>
              </a:lnTo>
              <a:lnTo>
                <a:pt x="1255271" y="160753"/>
              </a:lnTo>
              <a:lnTo>
                <a:pt x="1340041" y="225510"/>
              </a:lnTo>
              <a:lnTo>
                <a:pt x="1307662" y="330291"/>
              </a:lnTo>
              <a:lnTo>
                <a:pt x="1392431" y="265532"/>
              </a:lnTo>
              <a:lnTo>
                <a:pt x="1477200" y="330291"/>
              </a:lnTo>
              <a:lnTo>
                <a:pt x="1444821" y="225510"/>
              </a:lnTo>
              <a:lnTo>
                <a:pt x="1529591" y="160753"/>
              </a:lnTo>
              <a:lnTo>
                <a:pt x="1424810" y="160753"/>
              </a:lnTo>
              <a:close/>
              <a:moveTo>
                <a:pt x="992839" y="55972"/>
              </a:moveTo>
              <a:lnTo>
                <a:pt x="960460" y="160753"/>
              </a:lnTo>
              <a:lnTo>
                <a:pt x="855679" y="160753"/>
              </a:lnTo>
              <a:lnTo>
                <a:pt x="940449" y="225510"/>
              </a:lnTo>
              <a:lnTo>
                <a:pt x="908070" y="330291"/>
              </a:lnTo>
              <a:lnTo>
                <a:pt x="992839" y="265532"/>
              </a:lnTo>
              <a:lnTo>
                <a:pt x="1077608" y="330291"/>
              </a:lnTo>
              <a:lnTo>
                <a:pt x="1045229" y="225510"/>
              </a:lnTo>
              <a:lnTo>
                <a:pt x="1129999" y="160753"/>
              </a:lnTo>
              <a:lnTo>
                <a:pt x="1025218" y="160753"/>
              </a:lnTo>
              <a:close/>
              <a:moveTo>
                <a:pt x="593247" y="55972"/>
              </a:moveTo>
              <a:lnTo>
                <a:pt x="560868" y="160753"/>
              </a:lnTo>
              <a:lnTo>
                <a:pt x="456087" y="160753"/>
              </a:lnTo>
              <a:lnTo>
                <a:pt x="540857" y="225510"/>
              </a:lnTo>
              <a:lnTo>
                <a:pt x="508478" y="330291"/>
              </a:lnTo>
              <a:lnTo>
                <a:pt x="593247" y="265532"/>
              </a:lnTo>
              <a:lnTo>
                <a:pt x="678016" y="330291"/>
              </a:lnTo>
              <a:lnTo>
                <a:pt x="645637" y="225510"/>
              </a:lnTo>
              <a:lnTo>
                <a:pt x="730407" y="160753"/>
              </a:lnTo>
              <a:lnTo>
                <a:pt x="625626" y="160753"/>
              </a:lnTo>
              <a:close/>
              <a:moveTo>
                <a:pt x="193655" y="55972"/>
              </a:moveTo>
              <a:lnTo>
                <a:pt x="161276" y="160753"/>
              </a:lnTo>
              <a:lnTo>
                <a:pt x="56495" y="160753"/>
              </a:lnTo>
              <a:lnTo>
                <a:pt x="141265" y="225510"/>
              </a:lnTo>
              <a:lnTo>
                <a:pt x="108886" y="330291"/>
              </a:lnTo>
              <a:lnTo>
                <a:pt x="193655" y="265532"/>
              </a:lnTo>
              <a:lnTo>
                <a:pt x="278424" y="330291"/>
              </a:lnTo>
              <a:lnTo>
                <a:pt x="246045" y="225510"/>
              </a:lnTo>
              <a:lnTo>
                <a:pt x="330815" y="160753"/>
              </a:lnTo>
              <a:lnTo>
                <a:pt x="226034" y="160753"/>
              </a:lnTo>
              <a:close/>
              <a:moveTo>
                <a:pt x="0" y="0"/>
              </a:moveTo>
              <a:lnTo>
                <a:pt x="1581149" y="0"/>
              </a:lnTo>
              <a:lnTo>
                <a:pt x="1581149" y="381000"/>
              </a:lnTo>
              <a:lnTo>
                <a:pt x="0" y="381000"/>
              </a:lnTo>
              <a:close/>
            </a:path>
          </a:pathLst>
        </a:custGeom>
        <a:solidFill>
          <a:srgbClr val="CED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173187</xdr:colOff>
      <xdr:row>17</xdr:row>
      <xdr:rowOff>143733</xdr:rowOff>
    </xdr:from>
    <xdr:to>
      <xdr:col>3</xdr:col>
      <xdr:colOff>616225</xdr:colOff>
      <xdr:row>23</xdr:row>
      <xdr:rowOff>177907</xdr:rowOff>
    </xdr:to>
    <xdr:graphicFrame macro="">
      <xdr:nvGraphicFramePr>
        <xdr:cNvPr id="48" name="Chart 47">
          <a:extLst>
            <a:ext uri="{FF2B5EF4-FFF2-40B4-BE49-F238E27FC236}">
              <a16:creationId xmlns:a16="http://schemas.microsoft.com/office/drawing/2014/main" id="{43349862-9130-4785-BCAA-71BCD6960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269395</xdr:colOff>
      <xdr:row>17</xdr:row>
      <xdr:rowOff>143733</xdr:rowOff>
    </xdr:from>
    <xdr:to>
      <xdr:col>7</xdr:col>
      <xdr:colOff>58190</xdr:colOff>
      <xdr:row>23</xdr:row>
      <xdr:rowOff>177907</xdr:rowOff>
    </xdr:to>
    <xdr:graphicFrame macro="">
      <xdr:nvGraphicFramePr>
        <xdr:cNvPr id="49" name="Chart 48">
          <a:extLst>
            <a:ext uri="{FF2B5EF4-FFF2-40B4-BE49-F238E27FC236}">
              <a16:creationId xmlns:a16="http://schemas.microsoft.com/office/drawing/2014/main" id="{991E89F6-A37B-4402-AFB1-2EF2C45FA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490681</xdr:colOff>
      <xdr:row>18</xdr:row>
      <xdr:rowOff>163561</xdr:rowOff>
    </xdr:from>
    <xdr:to>
      <xdr:col>4</xdr:col>
      <xdr:colOff>548407</xdr:colOff>
      <xdr:row>22</xdr:row>
      <xdr:rowOff>105833</xdr:rowOff>
    </xdr:to>
    <xdr:pic>
      <xdr:nvPicPr>
        <xdr:cNvPr id="8" name="Graphic 7" descr="Male profile">
          <a:extLst>
            <a:ext uri="{FF2B5EF4-FFF2-40B4-BE49-F238E27FC236}">
              <a16:creationId xmlns:a16="http://schemas.microsoft.com/office/drawing/2014/main" id="{BE6D1C19-62D6-4B4E-8C4E-EAFFFDE3CDF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453408" y="3627197"/>
          <a:ext cx="711969" cy="711969"/>
        </a:xfrm>
        <a:prstGeom prst="rect">
          <a:avLst/>
        </a:prstGeom>
      </xdr:spPr>
    </xdr:pic>
    <xdr:clientData/>
  </xdr:twoCellAnchor>
  <xdr:twoCellAnchor editAs="oneCell">
    <xdr:from>
      <xdr:col>4</xdr:col>
      <xdr:colOff>429015</xdr:colOff>
      <xdr:row>19</xdr:row>
      <xdr:rowOff>2840</xdr:rowOff>
    </xdr:from>
    <xdr:to>
      <xdr:col>5</xdr:col>
      <xdr:colOff>423333</xdr:colOff>
      <xdr:row>22</xdr:row>
      <xdr:rowOff>115456</xdr:rowOff>
    </xdr:to>
    <xdr:pic>
      <xdr:nvPicPr>
        <xdr:cNvPr id="10" name="Graphic 9" descr="Female Profile">
          <a:extLst>
            <a:ext uri="{FF2B5EF4-FFF2-40B4-BE49-F238E27FC236}">
              <a16:creationId xmlns:a16="http://schemas.microsoft.com/office/drawing/2014/main" id="{BA84E1D3-3370-4A4E-9074-BA58CD8152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045985" y="3658901"/>
          <a:ext cx="648560" cy="689888"/>
        </a:xfrm>
        <a:prstGeom prst="rect">
          <a:avLst/>
        </a:prstGeom>
      </xdr:spPr>
    </xdr:pic>
    <xdr:clientData/>
  </xdr:twoCellAnchor>
  <xdr:twoCellAnchor>
    <xdr:from>
      <xdr:col>2</xdr:col>
      <xdr:colOff>558030</xdr:colOff>
      <xdr:row>20</xdr:row>
      <xdr:rowOff>38485</xdr:rowOff>
    </xdr:from>
    <xdr:to>
      <xdr:col>3</xdr:col>
      <xdr:colOff>375228</xdr:colOff>
      <xdr:row>21</xdr:row>
      <xdr:rowOff>96212</xdr:rowOff>
    </xdr:to>
    <xdr:sp macro="" textlink="Gender!$B$9">
      <xdr:nvSpPr>
        <xdr:cNvPr id="11" name="TextBox 10">
          <a:extLst>
            <a:ext uri="{FF2B5EF4-FFF2-40B4-BE49-F238E27FC236}">
              <a16:creationId xmlns:a16="http://schemas.microsoft.com/office/drawing/2014/main" id="{4C12ED25-2965-4B08-9D3F-843F5BBD9EA8}"/>
            </a:ext>
          </a:extLst>
        </xdr:cNvPr>
        <xdr:cNvSpPr txBox="1"/>
      </xdr:nvSpPr>
      <xdr:spPr>
        <a:xfrm>
          <a:off x="1866515" y="3886970"/>
          <a:ext cx="471440" cy="250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3880C4-9C39-456A-AC58-D901148817A3}" type="TxLink">
            <a:rPr lang="en-US" sz="1200" b="1" i="0" u="none" strike="noStrike">
              <a:solidFill>
                <a:srgbClr val="000000"/>
              </a:solidFill>
              <a:latin typeface="Amazon Ember" panose="020B0603020204020204" pitchFamily="34" charset="0"/>
              <a:ea typeface="Amazon Ember" panose="020B0603020204020204" pitchFamily="34" charset="0"/>
              <a:cs typeface="Amazon Ember" panose="020B0603020204020204" pitchFamily="34" charset="0"/>
            </a:rPr>
            <a:pPr/>
            <a:t>588</a:t>
          </a:fld>
          <a:endParaRPr lang="en-US" sz="1100" b="1">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5</xdr:col>
      <xdr:colOff>546870</xdr:colOff>
      <xdr:row>20</xdr:row>
      <xdr:rowOff>36945</xdr:rowOff>
    </xdr:from>
    <xdr:to>
      <xdr:col>6</xdr:col>
      <xdr:colOff>364067</xdr:colOff>
      <xdr:row>21</xdr:row>
      <xdr:rowOff>94672</xdr:rowOff>
    </xdr:to>
    <xdr:sp macro="" textlink="Gender!$B$10">
      <xdr:nvSpPr>
        <xdr:cNvPr id="79" name="TextBox 78">
          <a:extLst>
            <a:ext uri="{FF2B5EF4-FFF2-40B4-BE49-F238E27FC236}">
              <a16:creationId xmlns:a16="http://schemas.microsoft.com/office/drawing/2014/main" id="{BE409D50-FF70-4694-9312-89541E2BCF8D}"/>
            </a:ext>
          </a:extLst>
        </xdr:cNvPr>
        <xdr:cNvSpPr txBox="1"/>
      </xdr:nvSpPr>
      <xdr:spPr>
        <a:xfrm>
          <a:off x="3818082" y="3885430"/>
          <a:ext cx="471440" cy="250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12F7EF-E711-4C6B-834F-7C641142FFC6}" type="TxLink">
            <a:rPr lang="en-US" sz="1200" b="1" i="0" u="none" strike="noStrike">
              <a:solidFill>
                <a:srgbClr val="000000"/>
              </a:solidFill>
              <a:latin typeface="Amazon Ember" panose="020B0603020204020204" pitchFamily="34" charset="0"/>
              <a:ea typeface="Amazon Ember" panose="020B0603020204020204" pitchFamily="34" charset="0"/>
              <a:cs typeface="Amazon Ember" panose="020B0603020204020204" pitchFamily="34" charset="0"/>
            </a:rPr>
            <a:pPr marL="0" indent="0"/>
            <a:t>882</a:t>
          </a:fld>
          <a:endParaRPr lang="en-US" sz="1200" b="1" i="0" u="none" strike="noStrike">
            <a:solidFill>
              <a:srgbClr val="000000"/>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2</xdr:col>
      <xdr:colOff>298258</xdr:colOff>
      <xdr:row>11</xdr:row>
      <xdr:rowOff>76970</xdr:rowOff>
    </xdr:from>
    <xdr:to>
      <xdr:col>6</xdr:col>
      <xdr:colOff>115454</xdr:colOff>
      <xdr:row>12</xdr:row>
      <xdr:rowOff>153940</xdr:rowOff>
    </xdr:to>
    <xdr:sp macro="" textlink="">
      <xdr:nvSpPr>
        <xdr:cNvPr id="12" name="TextBox 11">
          <a:extLst>
            <a:ext uri="{FF2B5EF4-FFF2-40B4-BE49-F238E27FC236}">
              <a16:creationId xmlns:a16="http://schemas.microsoft.com/office/drawing/2014/main" id="{39A6AC17-4CF3-46A4-8630-44A67D9CA7CD}"/>
            </a:ext>
          </a:extLst>
        </xdr:cNvPr>
        <xdr:cNvSpPr txBox="1"/>
      </xdr:nvSpPr>
      <xdr:spPr>
        <a:xfrm>
          <a:off x="1606743" y="2193637"/>
          <a:ext cx="2434166"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Total Employee by Gender</a:t>
          </a:r>
        </a:p>
      </xdr:txBody>
    </xdr:sp>
    <xdr:clientData/>
  </xdr:twoCellAnchor>
  <xdr:twoCellAnchor>
    <xdr:from>
      <xdr:col>13</xdr:col>
      <xdr:colOff>8082</xdr:colOff>
      <xdr:row>11</xdr:row>
      <xdr:rowOff>65810</xdr:rowOff>
    </xdr:from>
    <xdr:to>
      <xdr:col>16</xdr:col>
      <xdr:colOff>479521</xdr:colOff>
      <xdr:row>12</xdr:row>
      <xdr:rowOff>142780</xdr:rowOff>
    </xdr:to>
    <xdr:sp macro="" textlink="">
      <xdr:nvSpPr>
        <xdr:cNvPr id="81" name="TextBox 80">
          <a:extLst>
            <a:ext uri="{FF2B5EF4-FFF2-40B4-BE49-F238E27FC236}">
              <a16:creationId xmlns:a16="http://schemas.microsoft.com/office/drawing/2014/main" id="{38F18567-F3DA-4C33-AB4A-5AE986BB041F}"/>
            </a:ext>
          </a:extLst>
        </xdr:cNvPr>
        <xdr:cNvSpPr txBox="1"/>
      </xdr:nvSpPr>
      <xdr:spPr>
        <a:xfrm>
          <a:off x="8513234" y="2182477"/>
          <a:ext cx="2434166"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Attrition</a:t>
          </a:r>
          <a:r>
            <a:rPr lang="en-US" sz="12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by Job Role</a:t>
          </a:r>
          <a:endPar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7</xdr:col>
      <xdr:colOff>266315</xdr:colOff>
      <xdr:row>11</xdr:row>
      <xdr:rowOff>93133</xdr:rowOff>
    </xdr:from>
    <xdr:to>
      <xdr:col>11</xdr:col>
      <xdr:colOff>83511</xdr:colOff>
      <xdr:row>12</xdr:row>
      <xdr:rowOff>170103</xdr:rowOff>
    </xdr:to>
    <xdr:sp macro="" textlink="">
      <xdr:nvSpPr>
        <xdr:cNvPr id="82" name="TextBox 81">
          <a:extLst>
            <a:ext uri="{FF2B5EF4-FFF2-40B4-BE49-F238E27FC236}">
              <a16:creationId xmlns:a16="http://schemas.microsoft.com/office/drawing/2014/main" id="{E79BC701-0C91-44B3-8D9A-D0722763D3F7}"/>
            </a:ext>
          </a:extLst>
        </xdr:cNvPr>
        <xdr:cNvSpPr txBox="1"/>
      </xdr:nvSpPr>
      <xdr:spPr>
        <a:xfrm>
          <a:off x="4846012" y="2209800"/>
          <a:ext cx="2434166"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Education</a:t>
          </a:r>
          <a:r>
            <a:rPr lang="en-US" sz="12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wise Attrition</a:t>
          </a:r>
          <a:endPar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7</xdr:col>
      <xdr:colOff>110837</xdr:colOff>
      <xdr:row>24</xdr:row>
      <xdr:rowOff>187807</xdr:rowOff>
    </xdr:from>
    <xdr:to>
      <xdr:col>10</xdr:col>
      <xdr:colOff>582276</xdr:colOff>
      <xdr:row>26</xdr:row>
      <xdr:rowOff>72353</xdr:rowOff>
    </xdr:to>
    <xdr:sp macro="" textlink="">
      <xdr:nvSpPr>
        <xdr:cNvPr id="83" name="TextBox 82">
          <a:extLst>
            <a:ext uri="{FF2B5EF4-FFF2-40B4-BE49-F238E27FC236}">
              <a16:creationId xmlns:a16="http://schemas.microsoft.com/office/drawing/2014/main" id="{1EF5A2A2-5F42-4FD3-B978-BE476E8E7252}"/>
            </a:ext>
          </a:extLst>
        </xdr:cNvPr>
        <xdr:cNvSpPr txBox="1"/>
      </xdr:nvSpPr>
      <xdr:spPr>
        <a:xfrm>
          <a:off x="4690534" y="4805989"/>
          <a:ext cx="2434166"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Attrition</a:t>
          </a:r>
          <a:r>
            <a:rPr lang="en-US" sz="12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by Age Group</a:t>
          </a:r>
          <a:endPar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2</xdr:col>
      <xdr:colOff>439498</xdr:colOff>
      <xdr:row>24</xdr:row>
      <xdr:rowOff>189346</xdr:rowOff>
    </xdr:from>
    <xdr:to>
      <xdr:col>6</xdr:col>
      <xdr:colOff>256694</xdr:colOff>
      <xdr:row>26</xdr:row>
      <xdr:rowOff>73892</xdr:rowOff>
    </xdr:to>
    <xdr:sp macro="" textlink="">
      <xdr:nvSpPr>
        <xdr:cNvPr id="84" name="TextBox 83">
          <a:extLst>
            <a:ext uri="{FF2B5EF4-FFF2-40B4-BE49-F238E27FC236}">
              <a16:creationId xmlns:a16="http://schemas.microsoft.com/office/drawing/2014/main" id="{89ECA63C-465D-4ECE-B364-565AC3F13E7B}"/>
            </a:ext>
          </a:extLst>
        </xdr:cNvPr>
        <xdr:cNvSpPr txBox="1"/>
      </xdr:nvSpPr>
      <xdr:spPr>
        <a:xfrm>
          <a:off x="1747983" y="4807528"/>
          <a:ext cx="2434166"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Department</a:t>
          </a:r>
          <a:r>
            <a:rPr lang="en-US" sz="12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wise Attrition</a:t>
          </a:r>
          <a:endPar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11</xdr:col>
      <xdr:colOff>110837</xdr:colOff>
      <xdr:row>25</xdr:row>
      <xdr:rowOff>24246</xdr:rowOff>
    </xdr:from>
    <xdr:to>
      <xdr:col>14</xdr:col>
      <xdr:colOff>582276</xdr:colOff>
      <xdr:row>26</xdr:row>
      <xdr:rowOff>101216</xdr:rowOff>
    </xdr:to>
    <xdr:sp macro="" textlink="">
      <xdr:nvSpPr>
        <xdr:cNvPr id="85" name="TextBox 84">
          <a:extLst>
            <a:ext uri="{FF2B5EF4-FFF2-40B4-BE49-F238E27FC236}">
              <a16:creationId xmlns:a16="http://schemas.microsoft.com/office/drawing/2014/main" id="{CC762705-0C27-4C14-A212-C08172F2B72D}"/>
            </a:ext>
          </a:extLst>
        </xdr:cNvPr>
        <xdr:cNvSpPr txBox="1"/>
      </xdr:nvSpPr>
      <xdr:spPr>
        <a:xfrm>
          <a:off x="7307504" y="4834852"/>
          <a:ext cx="2434166"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Attrition</a:t>
          </a:r>
          <a:r>
            <a:rPr lang="en-US" sz="12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by Martial Status</a:t>
          </a:r>
          <a:endPar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xdr:from>
      <xdr:col>14</xdr:col>
      <xdr:colOff>417177</xdr:colOff>
      <xdr:row>25</xdr:row>
      <xdr:rowOff>22708</xdr:rowOff>
    </xdr:from>
    <xdr:to>
      <xdr:col>17</xdr:col>
      <xdr:colOff>461818</xdr:colOff>
      <xdr:row>26</xdr:row>
      <xdr:rowOff>67349</xdr:rowOff>
    </xdr:to>
    <xdr:sp macro="" textlink="">
      <xdr:nvSpPr>
        <xdr:cNvPr id="86" name="TextBox 85">
          <a:extLst>
            <a:ext uri="{FF2B5EF4-FFF2-40B4-BE49-F238E27FC236}">
              <a16:creationId xmlns:a16="http://schemas.microsoft.com/office/drawing/2014/main" id="{140D56AF-9C20-4CCF-889B-4FC3CD097324}"/>
            </a:ext>
          </a:extLst>
        </xdr:cNvPr>
        <xdr:cNvSpPr txBox="1"/>
      </xdr:nvSpPr>
      <xdr:spPr>
        <a:xfrm>
          <a:off x="9576571" y="4833314"/>
          <a:ext cx="2007368" cy="237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Total Employee by Gender</a:t>
          </a:r>
        </a:p>
      </xdr:txBody>
    </xdr:sp>
    <xdr:clientData/>
  </xdr:twoCellAnchor>
  <xdr:twoCellAnchor>
    <xdr:from>
      <xdr:col>7</xdr:col>
      <xdr:colOff>134697</xdr:colOff>
      <xdr:row>13</xdr:row>
      <xdr:rowOff>134697</xdr:rowOff>
    </xdr:from>
    <xdr:to>
      <xdr:col>12</xdr:col>
      <xdr:colOff>349635</xdr:colOff>
      <xdr:row>23</xdr:row>
      <xdr:rowOff>42429</xdr:rowOff>
    </xdr:to>
    <xdr:graphicFrame macro="">
      <xdr:nvGraphicFramePr>
        <xdr:cNvPr id="87" name="Chart 86">
          <a:extLst>
            <a:ext uri="{FF2B5EF4-FFF2-40B4-BE49-F238E27FC236}">
              <a16:creationId xmlns:a16="http://schemas.microsoft.com/office/drawing/2014/main" id="{ED411310-83DE-420E-A562-6E6E476CE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548409</xdr:colOff>
      <xdr:row>13</xdr:row>
      <xdr:rowOff>96213</xdr:rowOff>
    </xdr:from>
    <xdr:to>
      <xdr:col>17</xdr:col>
      <xdr:colOff>519546</xdr:colOff>
      <xdr:row>24</xdr:row>
      <xdr:rowOff>76970</xdr:rowOff>
    </xdr:to>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5D07A15D-5A0E-4B51-872B-BC448E626A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397009" y="2572713"/>
              <a:ext cx="3241387" cy="20762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67348</xdr:colOff>
      <xdr:row>27</xdr:row>
      <xdr:rowOff>67348</xdr:rowOff>
    </xdr:from>
    <xdr:to>
      <xdr:col>11</xdr:col>
      <xdr:colOff>96212</xdr:colOff>
      <xdr:row>37</xdr:row>
      <xdr:rowOff>0</xdr:rowOff>
    </xdr:to>
    <xdr:graphicFrame macro="">
      <xdr:nvGraphicFramePr>
        <xdr:cNvPr id="89" name="Chart 88">
          <a:extLst>
            <a:ext uri="{FF2B5EF4-FFF2-40B4-BE49-F238E27FC236}">
              <a16:creationId xmlns:a16="http://schemas.microsoft.com/office/drawing/2014/main" id="{F66DBCAF-8CB7-4255-BE01-7984D69FA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259773</xdr:colOff>
      <xdr:row>27</xdr:row>
      <xdr:rowOff>86591</xdr:rowOff>
    </xdr:from>
    <xdr:to>
      <xdr:col>14</xdr:col>
      <xdr:colOff>298258</xdr:colOff>
      <xdr:row>37</xdr:row>
      <xdr:rowOff>9621</xdr:rowOff>
    </xdr:to>
    <mc:AlternateContent xmlns:mc="http://schemas.openxmlformats.org/markup-compatibility/2006">
      <mc:Choice xmlns:cx2="http://schemas.microsoft.com/office/drawing/2015/10/21/chartex" Requires="cx2">
        <xdr:graphicFrame macro="">
          <xdr:nvGraphicFramePr>
            <xdr:cNvPr id="90" name="Chart 89">
              <a:extLst>
                <a:ext uri="{FF2B5EF4-FFF2-40B4-BE49-F238E27FC236}">
                  <a16:creationId xmlns:a16="http://schemas.microsoft.com/office/drawing/2014/main" id="{FB060E26-44F9-4197-AAB2-DFED0BC5D4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7456440" y="5282046"/>
              <a:ext cx="2001212" cy="18472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442576</xdr:colOff>
      <xdr:row>27</xdr:row>
      <xdr:rowOff>96211</xdr:rowOff>
    </xdr:from>
    <xdr:to>
      <xdr:col>6</xdr:col>
      <xdr:colOff>432954</xdr:colOff>
      <xdr:row>36</xdr:row>
      <xdr:rowOff>115454</xdr:rowOff>
    </xdr:to>
    <xdr:graphicFrame macro="">
      <xdr:nvGraphicFramePr>
        <xdr:cNvPr id="91" name="Chart 90">
          <a:extLst>
            <a:ext uri="{FF2B5EF4-FFF2-40B4-BE49-F238E27FC236}">
              <a16:creationId xmlns:a16="http://schemas.microsoft.com/office/drawing/2014/main" id="{97112A69-D637-4E3D-A841-97F39AE53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16</xdr:col>
      <xdr:colOff>538788</xdr:colOff>
      <xdr:row>26</xdr:row>
      <xdr:rowOff>144318</xdr:rowOff>
    </xdr:from>
    <xdr:to>
      <xdr:col>17</xdr:col>
      <xdr:colOff>529168</xdr:colOff>
      <xdr:row>33</xdr:row>
      <xdr:rowOff>144318</xdr:rowOff>
    </xdr:to>
    <mc:AlternateContent xmlns:mc="http://schemas.openxmlformats.org/markup-compatibility/2006">
      <mc:Choice xmlns:a14="http://schemas.microsoft.com/office/drawing/2010/main" Requires="a14">
        <xdr:graphicFrame macro="">
          <xdr:nvGraphicFramePr>
            <xdr:cNvPr id="92" name="Department 1">
              <a:extLst>
                <a:ext uri="{FF2B5EF4-FFF2-40B4-BE49-F238E27FC236}">
                  <a16:creationId xmlns:a16="http://schemas.microsoft.com/office/drawing/2014/main" id="{44C9FB2D-198B-4DA5-BC24-07EEAFC25AB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1006667" y="5147348"/>
              <a:ext cx="644622" cy="13469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538787</xdr:colOff>
      <xdr:row>26</xdr:row>
      <xdr:rowOff>153939</xdr:rowOff>
    </xdr:from>
    <xdr:to>
      <xdr:col>16</xdr:col>
      <xdr:colOff>538787</xdr:colOff>
      <xdr:row>37</xdr:row>
      <xdr:rowOff>144318</xdr:rowOff>
    </xdr:to>
    <mc:AlternateContent xmlns:mc="http://schemas.openxmlformats.org/markup-compatibility/2006">
      <mc:Choice xmlns:a14="http://schemas.microsoft.com/office/drawing/2010/main" Requires="a14">
        <xdr:graphicFrame macro="">
          <xdr:nvGraphicFramePr>
            <xdr:cNvPr id="93" name="Education Field 1">
              <a:extLst>
                <a:ext uri="{FF2B5EF4-FFF2-40B4-BE49-F238E27FC236}">
                  <a16:creationId xmlns:a16="http://schemas.microsoft.com/office/drawing/2014/main" id="{177A2A95-F9FA-467B-8C7E-19472D0125BB}"/>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9698181" y="5156969"/>
              <a:ext cx="1308485" cy="21070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173182</xdr:colOff>
      <xdr:row>2</xdr:row>
      <xdr:rowOff>28864</xdr:rowOff>
    </xdr:from>
    <xdr:to>
      <xdr:col>11</xdr:col>
      <xdr:colOff>279015</xdr:colOff>
      <xdr:row>4</xdr:row>
      <xdr:rowOff>182803</xdr:rowOff>
    </xdr:to>
    <xdr:sp macro="" textlink="">
      <xdr:nvSpPr>
        <xdr:cNvPr id="7" name="TextBox 6">
          <a:extLst>
            <a:ext uri="{FF2B5EF4-FFF2-40B4-BE49-F238E27FC236}">
              <a16:creationId xmlns:a16="http://schemas.microsoft.com/office/drawing/2014/main" id="{46715BF4-8571-4AD2-8385-11E19C76BA6D}"/>
            </a:ext>
          </a:extLst>
        </xdr:cNvPr>
        <xdr:cNvSpPr txBox="1"/>
      </xdr:nvSpPr>
      <xdr:spPr>
        <a:xfrm>
          <a:off x="2135909" y="413712"/>
          <a:ext cx="5339773" cy="53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latin typeface="Times New Roman" panose="02020603050405020304" pitchFamily="18" charset="0"/>
              <a:ea typeface="Amazon Ember Heavy" panose="020B0803020204020204" pitchFamily="34" charset="0"/>
              <a:cs typeface="Times New Roman" panose="02020603050405020304" pitchFamily="18" charset="0"/>
            </a:rPr>
            <a:t>HR ANALYTICS DASHBOARD</a:t>
          </a:r>
        </a:p>
      </xdr:txBody>
    </xdr:sp>
    <xdr:clientData/>
  </xdr:twoCellAnchor>
  <xdr:oneCellAnchor>
    <xdr:from>
      <xdr:col>2</xdr:col>
      <xdr:colOff>375227</xdr:colOff>
      <xdr:row>2</xdr:row>
      <xdr:rowOff>86592</xdr:rowOff>
    </xdr:from>
    <xdr:ext cx="481061" cy="394469"/>
    <xdr:pic>
      <xdr:nvPicPr>
        <xdr:cNvPr id="94" name="image1.png">
          <a:extLst>
            <a:ext uri="{FF2B5EF4-FFF2-40B4-BE49-F238E27FC236}">
              <a16:creationId xmlns:a16="http://schemas.microsoft.com/office/drawing/2014/main" id="{6257C74C-7641-4539-8FFE-CA6BC8DC49DE}"/>
            </a:ext>
          </a:extLst>
        </xdr:cNvPr>
        <xdr:cNvPicPr preferRelativeResize="0"/>
      </xdr:nvPicPr>
      <xdr:blipFill>
        <a:blip xmlns:r="http://schemas.openxmlformats.org/officeDocument/2006/relationships" r:embed="rId20" cstate="print"/>
        <a:stretch>
          <a:fillRect/>
        </a:stretch>
      </xdr:blipFill>
      <xdr:spPr>
        <a:xfrm>
          <a:off x="1683712" y="471440"/>
          <a:ext cx="481061" cy="394469"/>
        </a:xfrm>
        <a:prstGeom prst="rect">
          <a:avLst/>
        </a:prstGeom>
        <a:noFill/>
      </xdr:spPr>
    </xdr:pic>
    <xdr:clientData fLocksWithSheet="0"/>
  </xdr:oneCellAnchor>
  <xdr:twoCellAnchor>
    <xdr:from>
      <xdr:col>12</xdr:col>
      <xdr:colOff>221286</xdr:colOff>
      <xdr:row>2</xdr:row>
      <xdr:rowOff>19243</xdr:rowOff>
    </xdr:from>
    <xdr:to>
      <xdr:col>14</xdr:col>
      <xdr:colOff>240528</xdr:colOff>
      <xdr:row>5</xdr:row>
      <xdr:rowOff>48106</xdr:rowOff>
    </xdr:to>
    <xdr:sp macro="" textlink="">
      <xdr:nvSpPr>
        <xdr:cNvPr id="9" name="TextBox 8">
          <a:extLst>
            <a:ext uri="{FF2B5EF4-FFF2-40B4-BE49-F238E27FC236}">
              <a16:creationId xmlns:a16="http://schemas.microsoft.com/office/drawing/2014/main" id="{8205FB3C-DB5F-4935-A68A-9B0BC784CC59}"/>
            </a:ext>
          </a:extLst>
        </xdr:cNvPr>
        <xdr:cNvSpPr txBox="1"/>
      </xdr:nvSpPr>
      <xdr:spPr>
        <a:xfrm>
          <a:off x="8072195" y="404091"/>
          <a:ext cx="1327727" cy="606136"/>
        </a:xfrm>
        <a:prstGeom prst="rect">
          <a:avLst/>
        </a:prstGeom>
        <a:solidFill>
          <a:srgbClr val="CED8E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B70D0D"/>
              </a:solidFill>
              <a:latin typeface="Amazon Ember" panose="020B0603020204020204" pitchFamily="34" charset="0"/>
              <a:ea typeface="Amazon Ember" panose="020B0603020204020204" pitchFamily="34" charset="0"/>
              <a:cs typeface="Amazon Ember" panose="020B0603020204020204" pitchFamily="34" charset="0"/>
            </a:rPr>
            <a:t>JOB</a:t>
          </a:r>
          <a:r>
            <a:rPr lang="en-US" sz="10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 </a:t>
          </a:r>
        </a:p>
        <a:p>
          <a:pPr algn="ctr"/>
          <a:r>
            <a:rPr lang="en-US" sz="1000" b="1" baseline="0">
              <a:solidFill>
                <a:srgbClr val="B70D0D"/>
              </a:solidFill>
              <a:latin typeface="Amazon Ember" panose="020B0603020204020204" pitchFamily="34" charset="0"/>
              <a:ea typeface="Amazon Ember" panose="020B0603020204020204" pitchFamily="34" charset="0"/>
              <a:cs typeface="Amazon Ember" panose="020B0603020204020204" pitchFamily="34" charset="0"/>
            </a:rPr>
            <a:t>SATISFICATION RATING</a:t>
          </a:r>
          <a:endParaRPr lang="en-US" sz="1000" b="1">
            <a:solidFill>
              <a:srgbClr val="B70D0D"/>
            </a:solidFill>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oneCellAnchor>
    <xdr:from>
      <xdr:col>11</xdr:col>
      <xdr:colOff>471438</xdr:colOff>
      <xdr:row>2</xdr:row>
      <xdr:rowOff>115455</xdr:rowOff>
    </xdr:from>
    <xdr:ext cx="481061" cy="365606"/>
    <xdr:pic>
      <xdr:nvPicPr>
        <xdr:cNvPr id="95" name="image3.png">
          <a:extLst>
            <a:ext uri="{FF2B5EF4-FFF2-40B4-BE49-F238E27FC236}">
              <a16:creationId xmlns:a16="http://schemas.microsoft.com/office/drawing/2014/main" id="{2578C17F-2798-42CD-A42E-AAB614D602AB}"/>
            </a:ext>
          </a:extLst>
        </xdr:cNvPr>
        <xdr:cNvPicPr preferRelativeResize="0"/>
      </xdr:nvPicPr>
      <xdr:blipFill>
        <a:blip xmlns:r="http://schemas.openxmlformats.org/officeDocument/2006/relationships" r:embed="rId21" cstate="print">
          <a:clrChange>
            <a:clrFrom>
              <a:srgbClr val="FFFFFF"/>
            </a:clrFrom>
            <a:clrTo>
              <a:srgbClr val="FFFFFF">
                <a:alpha val="0"/>
              </a:srgbClr>
            </a:clrTo>
          </a:clrChange>
        </a:blip>
        <a:stretch>
          <a:fillRect/>
        </a:stretch>
      </xdr:blipFill>
      <xdr:spPr>
        <a:xfrm>
          <a:off x="7668105" y="500303"/>
          <a:ext cx="481061" cy="365606"/>
        </a:xfrm>
        <a:prstGeom prst="rect">
          <a:avLst/>
        </a:prstGeom>
        <a:noFill/>
      </xdr:spPr>
    </xdr:pic>
    <xdr:clientData fLocksWithSheet="0"/>
  </xdr:oneCellAnchor>
  <xdr:twoCellAnchor>
    <xdr:from>
      <xdr:col>14</xdr:col>
      <xdr:colOff>250151</xdr:colOff>
      <xdr:row>2</xdr:row>
      <xdr:rowOff>182803</xdr:rowOff>
    </xdr:from>
    <xdr:to>
      <xdr:col>14</xdr:col>
      <xdr:colOff>625378</xdr:colOff>
      <xdr:row>4</xdr:row>
      <xdr:rowOff>9621</xdr:rowOff>
    </xdr:to>
    <xdr:sp macro="" textlink="Rating!D3">
      <xdr:nvSpPr>
        <xdr:cNvPr id="14" name="TextBox 13">
          <a:extLst>
            <a:ext uri="{FF2B5EF4-FFF2-40B4-BE49-F238E27FC236}">
              <a16:creationId xmlns:a16="http://schemas.microsoft.com/office/drawing/2014/main" id="{8FF9C8B4-CCD9-4CC0-84C4-36AE85D0EC63}"/>
            </a:ext>
          </a:extLst>
        </xdr:cNvPr>
        <xdr:cNvSpPr txBox="1"/>
      </xdr:nvSpPr>
      <xdr:spPr>
        <a:xfrm>
          <a:off x="9409545" y="567651"/>
          <a:ext cx="37522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A10AA96-3DC7-48D2-A62E-9FF080526B8E}" type="TxLink">
            <a:rPr lang="en-US" sz="900" b="1" i="0" u="none" strike="noStrike">
              <a:solidFill>
                <a:srgbClr val="000000"/>
              </a:solidFill>
              <a:latin typeface="Amazon Ember" panose="020B0603020204020204" pitchFamily="34" charset="0"/>
              <a:ea typeface="Amazon Ember" panose="020B0603020204020204" pitchFamily="34" charset="0"/>
              <a:cs typeface="Amazon Ember" panose="020B0603020204020204" pitchFamily="34" charset="0"/>
            </a:rPr>
            <a:pPr algn="r"/>
            <a:t>2.6</a:t>
          </a:fld>
          <a:endParaRPr lang="en-US" sz="900" b="1">
            <a:latin typeface="Amazon Ember" panose="020B0603020204020204" pitchFamily="34" charset="0"/>
            <a:ea typeface="Amazon Ember" panose="020B0603020204020204" pitchFamily="34" charset="0"/>
            <a:cs typeface="Amazon Ember" panose="020B0603020204020204" pitchFamily="34" charset="0"/>
          </a:endParaRPr>
        </a:p>
      </xdr:txBody>
    </xdr:sp>
    <xdr:clientData/>
  </xdr:twoCellAnchor>
  <xdr:twoCellAnchor editAs="oneCell">
    <xdr:from>
      <xdr:col>3</xdr:col>
      <xdr:colOff>288637</xdr:colOff>
      <xdr:row>14</xdr:row>
      <xdr:rowOff>125076</xdr:rowOff>
    </xdr:from>
    <xdr:to>
      <xdr:col>6</xdr:col>
      <xdr:colOff>142009</xdr:colOff>
      <xdr:row>18</xdr:row>
      <xdr:rowOff>86592</xdr:rowOff>
    </xdr:to>
    <mc:AlternateContent xmlns:mc="http://schemas.openxmlformats.org/markup-compatibility/2006">
      <mc:Choice xmlns:a14="http://schemas.microsoft.com/office/drawing/2010/main" Requires="a14">
        <xdr:graphicFrame macro="">
          <xdr:nvGraphicFramePr>
            <xdr:cNvPr id="99" name="Gender 3">
              <a:extLst>
                <a:ext uri="{FF2B5EF4-FFF2-40B4-BE49-F238E27FC236}">
                  <a16:creationId xmlns:a16="http://schemas.microsoft.com/office/drawing/2014/main" id="{047E373F-766F-415F-B7C8-2A33E1B186B5}"/>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2251364" y="2819015"/>
              <a:ext cx="1816100" cy="731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clrChange>
            <a:clrFrom>
              <a:srgbClr val="F1F1F1"/>
            </a:clrFrom>
            <a:clrTo>
              <a:srgbClr val="F1F1F1">
                <a:alpha val="0"/>
              </a:srgbClr>
            </a:clrTo>
          </a:clrChange>
        </a:blip>
        <a:stretch>
          <a:fillRect/>
        </a:stretch>
      </xdr:blipFill>
      <xdr:spPr>
        <a:prstGeom prst="rect">
          <a:avLst/>
        </a:prstGeom>
        <a:solidFill>
          <a:srgbClr val="D8E2F3"/>
        </a:solid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nthilkumar, Muralidharan" refreshedDate="45151.907657407406" createdVersion="6" refreshedVersion="6" minRefreshableVersion="3" recordCount="1470" xr:uid="{70200BA8-2F83-401F-9A57-AEFC7EDA5EA7}">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68595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hilkumar, Muralidharan" refreshedDate="45152.098122569441" backgroundQuery="1" createdVersion="6" refreshedVersion="6" minRefreshableVersion="3" recordCount="0" supportSubquery="1" supportAdvancedDrill="1" xr:uid="{8830F77A-34A9-40E4-BD51-ACCFAB09E39F}">
  <cacheSource type="external" connectionId="1"/>
  <cacheFields count="4">
    <cacheField name="[Measures].[Count of Employee Number]" caption="Count of Employee Number" numFmtId="0" hierarchy="47" level="32767"/>
    <cacheField name="[Measures].[Average of Age]" caption="Average of Age" numFmtId="0" hierarchy="51" level="32767"/>
    <cacheField name="[Measures].[Count of CF_attrition counts]" caption="Count of CF_attrition counts" numFmtId="0" hierarchy="53" level="32767"/>
    <cacheField name="[Table_1].[Gender].[Gender]" caption="Gender" numFmtId="0" hierarchy="8" level="1">
      <sharedItems containsSemiMixedTypes="0" containsNonDate="0" containsString="0"/>
    </cacheField>
  </cacheFields>
  <cacheHierarchies count="54">
    <cacheHierarchy uniqueName="[Table_1].[Attrition]" caption="Attrition" attribute="1" defaultMemberUniqueName="[Table_1].[Attrition].[All]" allUniqueName="[Table_1].[Attrition].[All]" dimensionUniqueName="[Table_1]" displayFolder="" count="2" memberValueDatatype="130" unbalanced="0"/>
    <cacheHierarchy uniqueName="[Table_1].[Business Travel]" caption="Business Travel" attribute="1" defaultMemberUniqueName="[Table_1].[Business Travel].[All]" allUniqueName="[Table_1].[Business Travel].[All]" dimensionUniqueName="[Table_1]" displayFolder="" count="2" memberValueDatatype="130" unbalanced="0"/>
    <cacheHierarchy uniqueName="[Table_1].[CF_age band]" caption="CF_age band" attribute="1" defaultMemberUniqueName="[Table_1].[CF_age band].[All]" allUniqueName="[Table_1].[CF_age band].[All]" dimensionUniqueName="[Table_1]" displayFolder="" count="2" memberValueDatatype="130" unbalanced="0"/>
    <cacheHierarchy uniqueName="[Table_1].[CF_attrition label]" caption="CF_attrition label" attribute="1" defaultMemberUniqueName="[Table_1].[CF_attrition label].[All]" allUniqueName="[Table_1].[CF_attrition label].[All]" dimensionUniqueName="[Table_1]" displayFolder="" count="2"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cacheHierarchy uniqueName="[Table_1].[emp no]" caption="emp no" attribute="1" defaultMemberUniqueName="[Table_1].[emp no].[All]" allUniqueName="[Table_1].[emp no].[All]" dimensionUniqueName="[Table_1]" displayFolder="" count="2" memberValueDatatype="130" unbalanced="0"/>
    <cacheHierarchy uniqueName="[Table_1].[Employee Number]" caption="Employee Number" attribute="1" defaultMemberUniqueName="[Table_1].[Employee Number].[All]" allUniqueName="[Table_1].[Employee Number].[All]" dimensionUniqueName="[Table_1]" displayFolder="" count="2" memberValueDatatype="20" unbalanced="0"/>
    <cacheHierarchy uniqueName="[Table_1].[Gender]" caption="Gender" attribute="1" defaultMemberUniqueName="[Table_1].[Gender].[All]" allUniqueName="[Table_1].[Gender].[All]" dimensionUniqueName="[Table_1]" displayFolder="" count="2" memberValueDatatype="130" unbalanced="0">
      <fieldsUsage count="2">
        <fieldUsage x="-1"/>
        <fieldUsage x="3"/>
      </fieldsUsage>
    </cacheHierarchy>
    <cacheHierarchy uniqueName="[Table_1].[Job Role]" caption="Job Role" attribute="1" defaultMemberUniqueName="[Table_1].[Job Role].[All]" allUniqueName="[Table_1].[Job Role].[All]" dimensionUniqueName="[Table_1]" displayFolder="" count="2" memberValueDatatype="130" unbalanced="0"/>
    <cacheHierarchy uniqueName="[Table_1].[Marital Status]" caption="Marital Status" attribute="1" defaultMemberUniqueName="[Table_1].[Marital Status].[All]" allUniqueName="[Table_1].[Marital Status].[All]" dimensionUniqueName="[Table_1]" displayFolder="" count="2" memberValueDatatype="130" unbalanced="0"/>
    <cacheHierarchy uniqueName="[Table_1].[Over Time]" caption="Over Time" attribute="1" defaultMemberUniqueName="[Table_1].[Over Time].[All]" allUniqueName="[Table_1].[Over Time].[All]" dimensionUniqueName="[Table_1]" displayFolder="" count="2" memberValueDatatype="130" unbalanced="0"/>
    <cacheHierarchy uniqueName="[Table_1].[Over18]" caption="Over18" attribute="1" defaultMemberUniqueName="[Table_1].[Over18].[All]" allUniqueName="[Table_1].[Over18].[All]" dimensionUniqueName="[Table_1]" displayFolder="" count="2"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2" memberValueDatatype="20" unbalanced="0"/>
    <cacheHierarchy uniqueName="[Table_1].[-2]" caption="-2" attribute="1" defaultMemberUniqueName="[Table_1].[-2].[All]" allUniqueName="[Table_1].[-2].[All]" dimensionUniqueName="[Table_1]" displayFolder="" count="2" memberValueDatatype="20" unbalanced="0"/>
    <cacheHierarchy uniqueName="[Table_1].[0]" caption="0" attribute="1" defaultMemberUniqueName="[Table_1].[0].[All]" allUniqueName="[Table_1].[0].[All]" dimensionUniqueName="[Table_1]" displayFolder="" count="2" memberValueDatatype="20" unbalanced="0"/>
    <cacheHierarchy uniqueName="[Table_1].[Age]" caption="Age" attribute="1" defaultMemberUniqueName="[Table_1].[Age].[All]" allUniqueName="[Table_1].[Age].[All]" dimensionUniqueName="[Table_1]" displayFolder="" count="2" memberValueDatatype="20" unbalanced="0"/>
    <cacheHierarchy uniqueName="[Table_1].[CF_attrition count]" caption="CF_attrition count" attribute="1" defaultMemberUniqueName="[Table_1].[CF_attrition count].[All]" allUniqueName="[Table_1].[CF_attrition count].[All]" dimensionUniqueName="[Table_1]" displayFolder="" count="2" memberValueDatatype="20" unbalanced="0"/>
    <cacheHierarchy uniqueName="[Table_1].[CF_attrition counts]" caption="CF_attrition counts" attribute="1" defaultMemberUniqueName="[Table_1].[CF_attrition counts].[All]" allUniqueName="[Table_1].[CF_attrition counts].[All]" dimensionUniqueName="[Table_1]" displayFolder="" count="2" memberValueDatatype="20" unbalanced="0"/>
    <cacheHierarchy uniqueName="[Table_1].[CF_attrition rate]" caption="CF_attrition rate" attribute="1" defaultMemberUniqueName="[Table_1].[CF_attrition rate].[All]" allUniqueName="[Table_1].[CF_attrition rate].[All]" dimensionUniqueName="[Table_1]" displayFolder="" count="2" memberValueDatatype="20" unbalanced="0"/>
    <cacheHierarchy uniqueName="[Table_1].[CF_current Employee]" caption="CF_current Employee" attribute="1" defaultMemberUniqueName="[Table_1].[CF_current Employee].[All]" allUniqueName="[Table_1].[CF_current Employee].[All]" dimensionUniqueName="[Table_1]" displayFolder="" count="2" memberValueDatatype="20" unbalanced="0"/>
    <cacheHierarchy uniqueName="[Table_1].[Daily Rate]" caption="Daily Rate" attribute="1" defaultMemberUniqueName="[Table_1].[Daily Rate].[All]" allUniqueName="[Table_1].[Daily Rate].[All]" dimensionUniqueName="[Table_1]" displayFolder="" count="2" memberValueDatatype="20" unbalanced="0"/>
    <cacheHierarchy uniqueName="[Table_1].[Distance From Home]" caption="Distance From Home" attribute="1" defaultMemberUniqueName="[Table_1].[Distance From Home].[All]" allUniqueName="[Table_1].[Distance From Home].[All]" dimensionUniqueName="[Table_1]" displayFolder="" count="2" memberValueDatatype="20" unbalanced="0"/>
    <cacheHierarchy uniqueName="[Table_1].[Education]" caption="Education" attribute="1" defaultMemberUniqueName="[Table_1].[Education].[All]" allUniqueName="[Table_1].[Education].[All]" dimensionUniqueName="[Table_1]" displayFolder="" count="2" memberValueDatatype="130" unbalanced="0"/>
    <cacheHierarchy uniqueName="[Table_1].[Employee Count]" caption="Employee Count" attribute="1" defaultMemberUniqueName="[Table_1].[Employee Count].[All]" allUniqueName="[Table_1].[Employee Count].[All]" dimensionUniqueName="[Table_1]" displayFolder="" count="2"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2" memberValueDatatype="20" unbalanced="0"/>
    <cacheHierarchy uniqueName="[Table_1].[Hourly Rate]" caption="Hourly Rate" attribute="1" defaultMemberUniqueName="[Table_1].[Hourly Rate].[All]" allUniqueName="[Table_1].[Hourly Rate].[All]" dimensionUniqueName="[Table_1]" displayFolder="" count="2" memberValueDatatype="20" unbalanced="0"/>
    <cacheHierarchy uniqueName="[Table_1].[Job Involvement]" caption="Job Involvement" attribute="1" defaultMemberUniqueName="[Table_1].[Job Involvement].[All]" allUniqueName="[Table_1].[Job Involvement].[All]" dimensionUniqueName="[Table_1]" displayFolder="" count="2" memberValueDatatype="20" unbalanced="0"/>
    <cacheHierarchy uniqueName="[Table_1].[Job Level]" caption="Job Level" attribute="1" defaultMemberUniqueName="[Table_1].[Job Level].[All]" allUniqueName="[Table_1].[Job Level].[All]" dimensionUniqueName="[Table_1]" displayFolder="" count="2" memberValueDatatype="20" unbalanced="0"/>
    <cacheHierarchy uniqueName="[Table_1].[Job Satisfaction]" caption="Job Satisfaction" attribute="1" defaultMemberUniqueName="[Table_1].[Job Satisfaction].[All]" allUniqueName="[Table_1].[Job Satisfaction].[All]" dimensionUniqueName="[Table_1]" displayFolder="" count="2" memberValueDatatype="20" unbalanced="0"/>
    <cacheHierarchy uniqueName="[Table_1].[Monthly Income]" caption="Monthly Income" attribute="1" defaultMemberUniqueName="[Table_1].[Monthly Income].[All]" allUniqueName="[Table_1].[Monthly Income].[All]" dimensionUniqueName="[Table_1]" displayFolder="" count="2" memberValueDatatype="20" unbalanced="0"/>
    <cacheHierarchy uniqueName="[Table_1].[Monthly Rate]" caption="Monthly Rate" attribute="1" defaultMemberUniqueName="[Table_1].[Monthly Rate].[All]" allUniqueName="[Table_1].[Monthly Rate].[All]" dimensionUniqueName="[Table_1]" displayFolder="" count="2" memberValueDatatype="20" unbalanced="0"/>
    <cacheHierarchy uniqueName="[Table_1].[Num Companies Worked]" caption="Num Companies Worked" attribute="1" defaultMemberUniqueName="[Table_1].[Num Companies Worked].[All]" allUniqueName="[Table_1].[Num Companies Worked].[All]" dimensionUniqueName="[Table_1]" displayFolder="" count="2" memberValueDatatype="20" unbalanced="0"/>
    <cacheHierarchy uniqueName="[Table_1].[Percent Salary Hike]" caption="Percent Salary Hike" attribute="1" defaultMemberUniqueName="[Table_1].[Percent Salary Hike].[All]" allUniqueName="[Table_1].[Percent Salary Hike].[All]" dimensionUniqueName="[Table_1]" displayFolder="" count="2" memberValueDatatype="20" unbalanced="0"/>
    <cacheHierarchy uniqueName="[Table_1].[Performance Rating]" caption="Performance Rating" attribute="1" defaultMemberUniqueName="[Table_1].[Performance Rating].[All]" allUniqueName="[Table_1].[Performance Rating].[All]" dimensionUniqueName="[Table_1]" displayFolder="" count="2"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2" memberValueDatatype="20" unbalanced="0"/>
    <cacheHierarchy uniqueName="[Table_1].[Standard Hours]" caption="Standard Hours" attribute="1" defaultMemberUniqueName="[Table_1].[Standard Hours].[All]" allUniqueName="[Table_1].[Standard Hours].[All]" dimensionUniqueName="[Table_1]" displayFolder="" count="2" memberValueDatatype="20" unbalanced="0"/>
    <cacheHierarchy uniqueName="[Table_1].[Stock Option Level]" caption="Stock Option Level" attribute="1" defaultMemberUniqueName="[Table_1].[Stock Option Level].[All]" allUniqueName="[Table_1].[Stock Option Level].[All]" dimensionUniqueName="[Table_1]" displayFolder="" count="2" memberValueDatatype="20" unbalanced="0"/>
    <cacheHierarchy uniqueName="[Table_1].[Total Working Years]" caption="Total Working Years" attribute="1" defaultMemberUniqueName="[Table_1].[Total Working Years].[All]" allUniqueName="[Table_1].[Total Working Years].[All]" dimensionUniqueName="[Table_1]" displayFolder="" count="2" memberValueDatatype="20" unbalanced="0"/>
    <cacheHierarchy uniqueName="[Table_1].[Work Life Balance]" caption="Work Life Balance" attribute="1" defaultMemberUniqueName="[Table_1].[Work Life Balance].[All]" allUniqueName="[Table_1].[Work Life Balance].[All]" dimensionUniqueName="[Table_1]" displayFolder="" count="2" memberValueDatatype="20" unbalanced="0"/>
    <cacheHierarchy uniqueName="[Table_1].[Years At Company]" caption="Years At Company" attribute="1" defaultMemberUniqueName="[Table_1].[Years At Company].[All]" allUniqueName="[Table_1].[Years At Company].[All]" dimensionUniqueName="[Table_1]" displayFolder="" count="2" memberValueDatatype="20" unbalanced="0"/>
    <cacheHierarchy uniqueName="[Table_1].[Years In Current Role]" caption="Years In Current Role" attribute="1" defaultMemberUniqueName="[Table_1].[Years In Current Role].[All]" allUniqueName="[Table_1].[Years In Current Role].[All]" dimensionUniqueName="[Table_1]" displayFolder="" count="2"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2"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2"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Count of CF_attrition count]" caption="Count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F_attrition counts]" caption="Sum of CF_attrition counts" measure="1" displayFolder="" measureGroup="Table_1" count="0" hidden="1">
      <extLst>
        <ext xmlns:x15="http://schemas.microsoft.com/office/spreadsheetml/2010/11/main" uri="{B97F6D7D-B522-45F9-BDA1-12C45D357490}">
          <x15:cacheHierarchy aggregatedColumn="18"/>
        </ext>
      </extLst>
    </cacheHierarchy>
    <cacheHierarchy uniqueName="[Measures].[Count of CF_attrition counts]" caption="Count of CF_attrition counts" measure="1" displayFolder="" measureGroup="Table_1"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hilkumar, Muralidharan" refreshedDate="45151.827430555553" backgroundQuery="1" createdVersion="3" refreshedVersion="6" minRefreshableVersion="3" recordCount="0" supportSubquery="1" supportAdvancedDrill="1" xr:uid="{3F3D8C39-0938-47FC-B76C-E096F2CCA5E0}">
  <cacheSource type="external" connectionId="1">
    <extLst>
      <ext xmlns:x14="http://schemas.microsoft.com/office/spreadsheetml/2009/9/main" uri="{F057638F-6D5F-4e77-A914-E7F072B9BCA8}">
        <x14:sourceConnection name="ThisWorkbookDataModel"/>
      </ext>
    </extLst>
  </cacheSource>
  <cacheFields count="0"/>
  <cacheHierarchies count="54">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0" memberValueDatatype="130" unbalanced="0"/>
    <cacheHierarchy uniqueName="[Table_1].[Education Field]" caption="Education Field" attribute="1" defaultMemberUniqueName="[Table_1].[Education Field].[All]" allUniqueName="[Table_1].[Education Field].[All]" dimensionUniqueName="[Table_1]" displayFolder="" count="0"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Count of CF_attrition count]" caption="Count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CF_attrition counts]" caption="Sum of CF_attrition counts" measure="1" displayFolder="" measureGroup="Table_1" count="0" hidden="1">
      <extLst>
        <ext xmlns:x15="http://schemas.microsoft.com/office/spreadsheetml/2010/11/main" uri="{B97F6D7D-B522-45F9-BDA1-12C45D357490}">
          <x15:cacheHierarchy aggregatedColumn="18"/>
        </ext>
      </extLst>
    </cacheHierarchy>
    <cacheHierarchy uniqueName="[Measures].[Count of CF_attrition counts]" caption="Count of CF_attrition counts" measure="1" displayFolder="" measureGroup="Table_1"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92930124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BA9D43-2783-43C2-B9CD-3C34C0ABC717}" name="KPI"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Employee Number" fld="0" subtotal="count" baseField="0" baseItem="0"/>
    <dataField name="Count of CF_attrition counts" fld="2" subtotal="count" baseField="0" baseItem="1"/>
    <dataField name="Average of Age" fld="1" subtotal="average" baseField="0" baseItem="1"/>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Number"/>
    <pivotHierarchy dragToData="1"/>
    <pivotHierarchy dragToData="1" caption="Count of CF_attrition count"/>
    <pivotHierarchy dragToData="1"/>
    <pivotHierarchy dragToData="1" caption="Average of Age"/>
    <pivotHierarchy dragToData="1"/>
    <pivotHierarchy dragToData="1" caption="Count of CF_attrition counts"/>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9FE89B-2B7F-4F0C-8ABD-DEC0434E9186}" name="Ratings"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6" numFmtId="164"/>
  </dataFields>
  <formats count="1">
    <format dxfId="2">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7ABBF6-2403-44F7-82EB-D25735D32845}" name="Gender"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8B6D60-E422-481E-945A-562C1AA1AA7E}" name="Education"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1"/>
    </i>
    <i>
      <x v="4"/>
    </i>
    <i>
      <x/>
    </i>
    <i>
      <x v="3"/>
    </i>
    <i>
      <x v="2"/>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54E80C-BA51-4464-A949-E3B265AE63E8}" name="Job Role"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Count of CF_attrition counts" fld="18" subtotal="count" baseField="9"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5AB8BA-7148-4205-B1AD-14F2020E1374}" name="Department"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4" count="1" selected="0">
            <x v="0"/>
          </reference>
        </references>
      </pivotArea>
    </chartFormat>
    <chartFormat chart="5" format="10">
      <pivotArea type="data" outline="0" fieldPosition="0">
        <references count="2">
          <reference field="4294967294" count="1" selected="0">
            <x v="0"/>
          </reference>
          <reference field="4" count="1" selected="0">
            <x v="1"/>
          </reference>
        </references>
      </pivotArea>
    </chartFormat>
    <chartFormat chart="5" format="1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40B94B-5461-442D-ADC5-9F392279340D}" name="Marital Status"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4C391C-E37A-454D-8F9D-3FAD4E2E8769}" name="Age band"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68DA32D-3B86-4021-A5C3-49192F2C21B3}" sourceName="[Table_1].[Gender]">
  <pivotTables>
    <pivotTable tabId="8" name="KPI"/>
  </pivotTables>
  <data>
    <olap pivotCacheId="1929301247">
      <levels count="2">
        <level uniqueName="[Table_1].[Gender].[(All)]" sourceCaption="(All)" count="0"/>
        <level uniqueName="[Table_1].[Gender].[Gender]" sourceCaption="Gender" count="2">
          <ranges>
            <range startItem="0">
              <i n="[Table_1].[Gender].&amp;[Female]" c="Female"/>
              <i n="[Table_1].[Gender].&amp;[Male]" c="Male"/>
            </range>
          </ranges>
        </level>
      </levels>
      <selections count="1">
        <selection n="[Table_1].[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439E9AFD-B282-46BD-96B6-92593A22F5F2}" sourceName="Gender">
  <pivotTables>
    <pivotTable tabId="13" name="Job Role"/>
    <pivotTable tabId="16" name="Age band"/>
    <pivotTable tabId="14" name="Department"/>
    <pivotTable tabId="12" name="Education"/>
    <pivotTable tabId="11" name="Gender"/>
    <pivotTable tabId="15" name="Marital Status"/>
    <pivotTable tabId="10" name="Ratings"/>
  </pivotTables>
  <data>
    <tabular pivotCacheId="8685955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EF9116F-38D3-435F-A63C-42EF58783883}" sourceName="Department">
  <pivotTables>
    <pivotTable tabId="16" name="Age band"/>
    <pivotTable tabId="14" name="Department"/>
    <pivotTable tabId="12" name="Education"/>
    <pivotTable tabId="11" name="Gender"/>
    <pivotTable tabId="13" name="Job Role"/>
    <pivotTable tabId="15" name="Marital Status"/>
    <pivotTable tabId="10" name="Ratings"/>
  </pivotTables>
  <data>
    <tabular pivotCacheId="86859557">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D94B5C80-BA48-406A-A1A5-334EC017CBC8}" sourceName="Education Field">
  <pivotTables>
    <pivotTable tabId="16" name="Age band"/>
    <pivotTable tabId="14" name="Department"/>
    <pivotTable tabId="12" name="Education"/>
    <pivotTable tabId="11" name="Gender"/>
    <pivotTable tabId="13" name="Job Role"/>
    <pivotTable tabId="15" name="Marital Status"/>
    <pivotTable tabId="10" name="Ratings"/>
  </pivotTables>
  <data>
    <tabular pivotCacheId="86859557">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555CEF6-757F-492A-8BFD-5F18271A4EF4}" cache="Slicer_Gender" caption="Gender"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6FB762E-A079-4082-A830-CCE44F1DE21E}" cache="Slicer_Gender2" caption="Gender"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4" xr10:uid="{E993C26D-F17B-42AF-9F3D-DE5E888F431D}" cache="Slicer_Gender2" caption="Gender"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17065D4C-0043-4AAE-9D5C-8DA11D883154}" cache="Slicer_Gender2" caption="Gender"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64FC5F0F-C3D6-491B-8F11-84F040F2B87B}" cache="Slicer_Department" caption="Department" rowHeight="262466"/>
  <slicer name="Education Field" xr10:uid="{48D56BDF-E481-4865-BB83-99F0BDA45A79}" cache="Slicer_Education_Field" caption="Education Field"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E7A8C27E-48B8-44C8-8C1F-BFFEC0A79B6C}" cache="Slicer_Gender2" caption="Gender" columnCount="2" style="New Slicer" rowHeight="262466"/>
  <slicer name="Department 1" xr10:uid="{71BA316B-1497-441D-9686-E2D357E027FC}" cache="Slicer_Department" caption=" " style="New Slicer" rowHeight="262466"/>
  <slicer name="Education Field 1" xr10:uid="{6CD24BC2-B98F-494B-852C-38BDA41B3193}" cache="Slicer_Education_Field" caption=" " style="New Slicer"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E4A2-42E1-4B78-807F-C33C4810C685}">
  <sheetPr codeName="Sheet1"/>
  <dimension ref="A3:E8"/>
  <sheetViews>
    <sheetView workbookViewId="0">
      <selection activeCell="C8" sqref="C8"/>
    </sheetView>
  </sheetViews>
  <sheetFormatPr defaultRowHeight="15.5" x14ac:dyDescent="0.35"/>
  <cols>
    <col min="1" max="1" width="23.83203125" bestFit="1" customWidth="1"/>
    <col min="2" max="2" width="24.25" bestFit="1" customWidth="1"/>
    <col min="3" max="4" width="13.08203125" bestFit="1" customWidth="1"/>
    <col min="5" max="5" width="11.9140625" bestFit="1" customWidth="1"/>
  </cols>
  <sheetData>
    <row r="3" spans="1:5" x14ac:dyDescent="0.35">
      <c r="A3" s="2" t="s">
        <v>1554</v>
      </c>
      <c r="B3" s="7" t="s">
        <v>1560</v>
      </c>
      <c r="C3" s="4" t="s">
        <v>1555</v>
      </c>
    </row>
    <row r="4" spans="1:5" x14ac:dyDescent="0.35">
      <c r="A4" s="5">
        <v>1470</v>
      </c>
      <c r="B4" s="8">
        <v>237</v>
      </c>
      <c r="C4" s="6">
        <v>36.923809523809524</v>
      </c>
    </row>
    <row r="7" spans="1:5" x14ac:dyDescent="0.35">
      <c r="A7" t="s">
        <v>1556</v>
      </c>
      <c r="B7" t="s">
        <v>0</v>
      </c>
      <c r="C7" t="s">
        <v>1557</v>
      </c>
      <c r="D7" t="s">
        <v>1558</v>
      </c>
      <c r="E7" t="s">
        <v>1559</v>
      </c>
    </row>
    <row r="8" spans="1:5" x14ac:dyDescent="0.35">
      <c r="A8">
        <f>GETPIVOTDATA("[Measures].[Count of Employee Number]",$A$3)</f>
        <v>1470</v>
      </c>
      <c r="B8">
        <f>GETPIVOTDATA("[Measures].[Count of CF_attrition counts]",$A$3)</f>
        <v>237</v>
      </c>
      <c r="C8" s="10">
        <f>GETPIVOTDATA("[Measures].[Average of Age]",$A$3)</f>
        <v>36.923809523809524</v>
      </c>
      <c r="D8">
        <f>A8-B8</f>
        <v>1233</v>
      </c>
      <c r="E8" s="9">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C239B-DFEB-4928-8FA2-1A67C90600DF}">
  <sheetPr codeName="Sheet2"/>
  <dimension ref="A3:D8"/>
  <sheetViews>
    <sheetView workbookViewId="0">
      <selection activeCell="D3" sqref="D3"/>
    </sheetView>
  </sheetViews>
  <sheetFormatPr defaultRowHeight="15.5" x14ac:dyDescent="0.35"/>
  <cols>
    <col min="1" max="1" width="23" bestFit="1" customWidth="1"/>
    <col min="4" max="4" width="9.25" bestFit="1" customWidth="1"/>
  </cols>
  <sheetData>
    <row r="3" spans="1:4" x14ac:dyDescent="0.35">
      <c r="A3" s="3" t="s">
        <v>1561</v>
      </c>
      <c r="C3" t="str">
        <f>A7</f>
        <v>Rating</v>
      </c>
      <c r="D3" s="24">
        <f>GETPIVOTDATA("Job Satisfaction",$A$3)</f>
        <v>2.6265306122448981</v>
      </c>
    </row>
    <row r="4" spans="1:4" x14ac:dyDescent="0.35">
      <c r="A4" s="11">
        <v>2.6265306122448981</v>
      </c>
    </row>
    <row r="7" spans="1:4" x14ac:dyDescent="0.35">
      <c r="A7" t="s">
        <v>1562</v>
      </c>
      <c r="B7">
        <f>GETPIVOTDATA("Job Satisfaction",$A$3)</f>
        <v>2.6265306122448981</v>
      </c>
      <c r="C7">
        <f>B7/4</f>
        <v>0.65663265306122454</v>
      </c>
    </row>
    <row r="8" spans="1:4" x14ac:dyDescent="0.35">
      <c r="A8" t="s">
        <v>1563</v>
      </c>
      <c r="B8">
        <f>4-B7</f>
        <v>1.3734693877551019</v>
      </c>
      <c r="C8">
        <f>B8/4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0320C-3593-4E5F-883E-3F3E7C1F98F5}">
  <sheetPr codeName="Sheet3"/>
  <dimension ref="A3:C10"/>
  <sheetViews>
    <sheetView workbookViewId="0">
      <selection activeCell="B4" sqref="B4"/>
    </sheetView>
  </sheetViews>
  <sheetFormatPr defaultRowHeight="15.5" x14ac:dyDescent="0.35"/>
  <cols>
    <col min="1" max="1" width="12" bestFit="1" customWidth="1"/>
    <col min="2" max="2" width="23.83203125" bestFit="1" customWidth="1"/>
  </cols>
  <sheetData>
    <row r="3" spans="1:3" x14ac:dyDescent="0.35">
      <c r="A3" s="12" t="s">
        <v>1564</v>
      </c>
      <c r="B3" s="3" t="s">
        <v>1554</v>
      </c>
    </row>
    <row r="4" spans="1:3" x14ac:dyDescent="0.35">
      <c r="A4" s="13" t="s">
        <v>51</v>
      </c>
      <c r="B4" s="14">
        <v>588</v>
      </c>
    </row>
    <row r="5" spans="1:3" x14ac:dyDescent="0.35">
      <c r="A5" s="15" t="s">
        <v>62</v>
      </c>
      <c r="B5" s="16">
        <v>882</v>
      </c>
    </row>
    <row r="6" spans="1:3" x14ac:dyDescent="0.35">
      <c r="A6" s="17" t="s">
        <v>1565</v>
      </c>
      <c r="B6" s="18">
        <v>1470</v>
      </c>
    </row>
    <row r="9" spans="1:3" x14ac:dyDescent="0.35">
      <c r="A9" s="19" t="s">
        <v>51</v>
      </c>
      <c r="B9">
        <f>IFERROR(GETPIVOTDATA("Employee Number",$A$3,"Gender","Female"),0)</f>
        <v>588</v>
      </c>
      <c r="C9">
        <f>IFERROR(B9/($B$9+$B$10),0)</f>
        <v>0.4</v>
      </c>
    </row>
    <row r="10" spans="1:3" x14ac:dyDescent="0.35">
      <c r="A10" s="19" t="s">
        <v>62</v>
      </c>
      <c r="B10">
        <f>IFERROR(GETPIVOTDATA("Employee Number",$A$3,"Gender","Male"),0)</f>
        <v>882</v>
      </c>
      <c r="C10">
        <f>IFERROR(B10/($B$10+$B$9),0)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E6C3D-A711-4F22-935E-B09AACE6ED79}">
  <sheetPr codeName="Sheet4"/>
  <dimension ref="A3:B9"/>
  <sheetViews>
    <sheetView workbookViewId="0">
      <selection activeCell="J3" sqref="J3"/>
    </sheetView>
  </sheetViews>
  <sheetFormatPr defaultRowHeight="15.5" x14ac:dyDescent="0.35"/>
  <cols>
    <col min="1" max="1" width="15.58203125" bestFit="1" customWidth="1"/>
    <col min="2" max="2" width="22.83203125" bestFit="1" customWidth="1"/>
  </cols>
  <sheetData>
    <row r="3" spans="1:2" x14ac:dyDescent="0.35">
      <c r="A3" s="12" t="s">
        <v>1564</v>
      </c>
      <c r="B3" s="3" t="s">
        <v>1566</v>
      </c>
    </row>
    <row r="4" spans="1:2" x14ac:dyDescent="0.35">
      <c r="A4" s="13" t="s">
        <v>77</v>
      </c>
      <c r="B4" s="14">
        <v>99</v>
      </c>
    </row>
    <row r="5" spans="1:2" x14ac:dyDescent="0.35">
      <c r="A5" s="15" t="s">
        <v>71</v>
      </c>
      <c r="B5" s="16">
        <v>58</v>
      </c>
    </row>
    <row r="6" spans="1:2" x14ac:dyDescent="0.35">
      <c r="A6" s="15" t="s">
        <v>55</v>
      </c>
      <c r="B6" s="16">
        <v>44</v>
      </c>
    </row>
    <row r="7" spans="1:2" x14ac:dyDescent="0.35">
      <c r="A7" s="15" t="s">
        <v>65</v>
      </c>
      <c r="B7" s="16">
        <v>31</v>
      </c>
    </row>
    <row r="8" spans="1:2" x14ac:dyDescent="0.35">
      <c r="A8" s="15" t="s">
        <v>134</v>
      </c>
      <c r="B8" s="16">
        <v>5</v>
      </c>
    </row>
    <row r="9" spans="1:2" x14ac:dyDescent="0.35">
      <c r="A9" s="17" t="s">
        <v>1565</v>
      </c>
      <c r="B9" s="18">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8C2F-6C36-4FC2-8D62-6B8A2B592900}">
  <sheetPr codeName="Sheet5"/>
  <dimension ref="A3:E15"/>
  <sheetViews>
    <sheetView workbookViewId="0">
      <selection activeCell="E7" sqref="E7:E15"/>
    </sheetView>
  </sheetViews>
  <sheetFormatPr defaultRowHeight="15.5" x14ac:dyDescent="0.35"/>
  <cols>
    <col min="1" max="1" width="22.83203125" bestFit="1" customWidth="1"/>
    <col min="2" max="2" width="24.25" bestFit="1" customWidth="1"/>
    <col min="4" max="4" width="22.83203125" bestFit="1" customWidth="1"/>
  </cols>
  <sheetData>
    <row r="3" spans="1:5" x14ac:dyDescent="0.35">
      <c r="A3" s="12" t="s">
        <v>1564</v>
      </c>
      <c r="B3" s="3" t="s">
        <v>1560</v>
      </c>
    </row>
    <row r="4" spans="1:5" x14ac:dyDescent="0.35">
      <c r="A4" s="13" t="s">
        <v>83</v>
      </c>
      <c r="B4" s="14">
        <v>9</v>
      </c>
    </row>
    <row r="5" spans="1:5" x14ac:dyDescent="0.35">
      <c r="A5" s="15" t="s">
        <v>163</v>
      </c>
      <c r="B5" s="16">
        <v>12</v>
      </c>
    </row>
    <row r="6" spans="1:5" x14ac:dyDescent="0.35">
      <c r="A6" s="15" t="s">
        <v>68</v>
      </c>
      <c r="B6" s="16">
        <v>62</v>
      </c>
    </row>
    <row r="7" spans="1:5" x14ac:dyDescent="0.35">
      <c r="A7" s="15" t="s">
        <v>95</v>
      </c>
      <c r="B7" s="16">
        <v>5</v>
      </c>
      <c r="D7" s="13" t="s">
        <v>83</v>
      </c>
      <c r="E7" s="14">
        <f>GETPIVOTDATA("CF_attrition counts",$A$3,"Job Role",A4)</f>
        <v>9</v>
      </c>
    </row>
    <row r="8" spans="1:5" x14ac:dyDescent="0.35">
      <c r="A8" s="15" t="s">
        <v>81</v>
      </c>
      <c r="B8" s="16">
        <v>10</v>
      </c>
      <c r="D8" s="15" t="s">
        <v>163</v>
      </c>
      <c r="E8" s="14">
        <f t="shared" ref="E8:E15" si="0">GETPIVOTDATA("CF_attrition counts",$A$3,"Job Role",A5)</f>
        <v>12</v>
      </c>
    </row>
    <row r="9" spans="1:5" x14ac:dyDescent="0.35">
      <c r="A9" s="15" t="s">
        <v>101</v>
      </c>
      <c r="B9" s="16">
        <v>2</v>
      </c>
      <c r="D9" s="15" t="s">
        <v>68</v>
      </c>
      <c r="E9" s="14">
        <f t="shared" si="0"/>
        <v>62</v>
      </c>
    </row>
    <row r="10" spans="1:5" x14ac:dyDescent="0.35">
      <c r="A10" s="15" t="s">
        <v>63</v>
      </c>
      <c r="B10" s="16">
        <v>47</v>
      </c>
      <c r="D10" s="15" t="s">
        <v>95</v>
      </c>
      <c r="E10" s="14">
        <f t="shared" si="0"/>
        <v>5</v>
      </c>
    </row>
    <row r="11" spans="1:5" x14ac:dyDescent="0.35">
      <c r="A11" s="15" t="s">
        <v>52</v>
      </c>
      <c r="B11" s="16">
        <v>57</v>
      </c>
      <c r="D11" s="15" t="s">
        <v>81</v>
      </c>
      <c r="E11" s="14">
        <f t="shared" si="0"/>
        <v>10</v>
      </c>
    </row>
    <row r="12" spans="1:5" x14ac:dyDescent="0.35">
      <c r="A12" s="15" t="s">
        <v>99</v>
      </c>
      <c r="B12" s="16">
        <v>33</v>
      </c>
      <c r="D12" s="15" t="s">
        <v>101</v>
      </c>
      <c r="E12" s="14">
        <f t="shared" si="0"/>
        <v>2</v>
      </c>
    </row>
    <row r="13" spans="1:5" x14ac:dyDescent="0.35">
      <c r="A13" s="17" t="s">
        <v>1565</v>
      </c>
      <c r="B13" s="18">
        <v>237</v>
      </c>
      <c r="D13" s="15" t="s">
        <v>63</v>
      </c>
      <c r="E13" s="14">
        <f t="shared" si="0"/>
        <v>47</v>
      </c>
    </row>
    <row r="14" spans="1:5" x14ac:dyDescent="0.35">
      <c r="D14" s="15" t="s">
        <v>52</v>
      </c>
      <c r="E14" s="14">
        <f t="shared" si="0"/>
        <v>57</v>
      </c>
    </row>
    <row r="15" spans="1:5" x14ac:dyDescent="0.35">
      <c r="D15" s="15" t="s">
        <v>99</v>
      </c>
      <c r="E15" s="14">
        <f t="shared" si="0"/>
        <v>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9A43-30C5-4AF5-B9FB-3AECBD85BDAE}">
  <sheetPr codeName="Sheet6"/>
  <dimension ref="A3:E10"/>
  <sheetViews>
    <sheetView workbookViewId="0">
      <selection activeCell="G19" sqref="G19"/>
    </sheetView>
  </sheetViews>
  <sheetFormatPr defaultRowHeight="15.5" x14ac:dyDescent="0.35"/>
  <cols>
    <col min="1" max="1" width="12" bestFit="1" customWidth="1"/>
    <col min="2" max="2" width="22.08203125" bestFit="1" customWidth="1"/>
  </cols>
  <sheetData>
    <row r="3" spans="1:5" x14ac:dyDescent="0.35">
      <c r="A3" s="12" t="s">
        <v>1564</v>
      </c>
      <c r="B3" s="3" t="s">
        <v>1567</v>
      </c>
    </row>
    <row r="4" spans="1:5" x14ac:dyDescent="0.35">
      <c r="A4" s="13" t="s">
        <v>161</v>
      </c>
      <c r="B4" s="21">
        <v>5.0632911392405063E-2</v>
      </c>
    </row>
    <row r="5" spans="1:5" x14ac:dyDescent="0.35">
      <c r="A5" s="15" t="s">
        <v>60</v>
      </c>
      <c r="B5" s="22">
        <v>0.56118143459915615</v>
      </c>
    </row>
    <row r="6" spans="1:5" x14ac:dyDescent="0.35">
      <c r="A6" s="15" t="s">
        <v>48</v>
      </c>
      <c r="B6" s="22">
        <v>0.3881856540084388</v>
      </c>
    </row>
    <row r="7" spans="1:5" x14ac:dyDescent="0.35">
      <c r="A7" s="17" t="s">
        <v>1565</v>
      </c>
      <c r="B7" s="23">
        <v>1</v>
      </c>
    </row>
    <row r="8" spans="1:5" x14ac:dyDescent="0.35">
      <c r="C8" s="13"/>
      <c r="E8" s="20"/>
    </row>
    <row r="9" spans="1:5" x14ac:dyDescent="0.35">
      <c r="C9" s="15"/>
      <c r="E9" s="20"/>
    </row>
    <row r="10" spans="1:5" x14ac:dyDescent="0.35">
      <c r="C10" s="15"/>
      <c r="E10" s="2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E58D-AA38-407E-8C08-8CA17369592B}">
  <sheetPr codeName="Sheet7"/>
  <dimension ref="A3:E7"/>
  <sheetViews>
    <sheetView workbookViewId="0">
      <selection activeCell="H5" sqref="H5"/>
    </sheetView>
  </sheetViews>
  <sheetFormatPr defaultRowHeight="15.5" x14ac:dyDescent="0.35"/>
  <cols>
    <col min="1" max="1" width="12" bestFit="1" customWidth="1"/>
    <col min="2" max="2" width="22.08203125" bestFit="1" customWidth="1"/>
  </cols>
  <sheetData>
    <row r="3" spans="1:5" x14ac:dyDescent="0.35">
      <c r="A3" s="12" t="s">
        <v>1564</v>
      </c>
      <c r="B3" s="3" t="s">
        <v>1567</v>
      </c>
    </row>
    <row r="4" spans="1:5" x14ac:dyDescent="0.35">
      <c r="A4" s="13" t="s">
        <v>79</v>
      </c>
      <c r="B4" s="14">
        <v>33</v>
      </c>
    </row>
    <row r="5" spans="1:5" x14ac:dyDescent="0.35">
      <c r="A5" s="15" t="s">
        <v>64</v>
      </c>
      <c r="B5" s="16">
        <v>84</v>
      </c>
      <c r="D5" t="str">
        <f>A4</f>
        <v>Divorced</v>
      </c>
      <c r="E5">
        <f>GETPIVOTDATA("CF_attrition count",$A$3,"Marital Status",A4)</f>
        <v>33</v>
      </c>
    </row>
    <row r="6" spans="1:5" x14ac:dyDescent="0.35">
      <c r="A6" s="15" t="s">
        <v>53</v>
      </c>
      <c r="B6" s="16">
        <v>120</v>
      </c>
      <c r="D6" t="str">
        <f t="shared" ref="D6:D7" si="0">A5</f>
        <v>Married</v>
      </c>
      <c r="E6">
        <f t="shared" ref="E6:E7" si="1">GETPIVOTDATA("CF_attrition count",$A$3,"Marital Status",A5)</f>
        <v>84</v>
      </c>
    </row>
    <row r="7" spans="1:5" x14ac:dyDescent="0.35">
      <c r="A7" s="17" t="s">
        <v>1565</v>
      </c>
      <c r="B7" s="18">
        <v>237</v>
      </c>
      <c r="D7" t="str">
        <f t="shared" si="0"/>
        <v>Single</v>
      </c>
      <c r="E7">
        <f t="shared" si="1"/>
        <v>120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35240-8BE3-4E20-B85A-37FC3CFBD552}">
  <sheetPr codeName="Sheet8"/>
  <dimension ref="A3:E9"/>
  <sheetViews>
    <sheetView tabSelected="1" topLeftCell="A3" workbookViewId="0">
      <selection activeCell="I16" sqref="I16"/>
    </sheetView>
  </sheetViews>
  <sheetFormatPr defaultRowHeight="15.5" x14ac:dyDescent="0.35"/>
  <cols>
    <col min="1" max="1" width="12" bestFit="1" customWidth="1"/>
    <col min="2" max="2" width="22.08203125" bestFit="1" customWidth="1"/>
  </cols>
  <sheetData>
    <row r="3" spans="1:5" x14ac:dyDescent="0.35">
      <c r="A3" s="12" t="s">
        <v>1564</v>
      </c>
      <c r="B3" s="3" t="s">
        <v>1567</v>
      </c>
    </row>
    <row r="4" spans="1:5" x14ac:dyDescent="0.35">
      <c r="A4" s="13" t="s">
        <v>69</v>
      </c>
      <c r="B4" s="14">
        <v>112</v>
      </c>
      <c r="D4" t="str">
        <f>A4</f>
        <v>25 - 34</v>
      </c>
      <c r="E4">
        <f>GETPIVOTDATA("CF_attrition count",$A$3,"CF_age band",A4)</f>
        <v>112</v>
      </c>
    </row>
    <row r="5" spans="1:5" x14ac:dyDescent="0.35">
      <c r="A5" s="15" t="s">
        <v>46</v>
      </c>
      <c r="B5" s="16">
        <v>51</v>
      </c>
      <c r="D5" t="str">
        <f t="shared" ref="D5:D8" si="0">A5</f>
        <v>35 - 44</v>
      </c>
      <c r="E5">
        <f t="shared" ref="E5:E8" si="1">GETPIVOTDATA("CF_attrition count",$A$3,"CF_age band",A5)</f>
        <v>51</v>
      </c>
    </row>
    <row r="6" spans="1:5" x14ac:dyDescent="0.35">
      <c r="A6" s="15" t="s">
        <v>92</v>
      </c>
      <c r="B6" s="16">
        <v>38</v>
      </c>
      <c r="D6" t="str">
        <f t="shared" si="0"/>
        <v>Under 25</v>
      </c>
      <c r="E6">
        <f t="shared" si="1"/>
        <v>38</v>
      </c>
    </row>
    <row r="7" spans="1:5" x14ac:dyDescent="0.35">
      <c r="A7" s="15" t="s">
        <v>58</v>
      </c>
      <c r="B7" s="16">
        <v>25</v>
      </c>
      <c r="D7" t="str">
        <f t="shared" si="0"/>
        <v>45 - 54</v>
      </c>
      <c r="E7">
        <f t="shared" si="1"/>
        <v>25</v>
      </c>
    </row>
    <row r="8" spans="1:5" x14ac:dyDescent="0.35">
      <c r="A8" s="15" t="s">
        <v>75</v>
      </c>
      <c r="B8" s="16">
        <v>11</v>
      </c>
      <c r="D8" t="str">
        <f t="shared" si="0"/>
        <v>Over 55</v>
      </c>
      <c r="E8">
        <f t="shared" si="1"/>
        <v>11</v>
      </c>
    </row>
    <row r="9" spans="1:5" x14ac:dyDescent="0.35">
      <c r="A9" s="17" t="s">
        <v>1565</v>
      </c>
      <c r="B9" s="18">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1:AR1471"/>
  <sheetViews>
    <sheetView topLeftCell="A2" workbookViewId="0">
      <selection activeCell="A2" sqref="A2:AR1471"/>
    </sheetView>
  </sheetViews>
  <sheetFormatPr defaultColWidth="11.25" defaultRowHeight="15" customHeight="1" x14ac:dyDescent="0.35"/>
  <cols>
    <col min="1" max="1" width="9.75" customWidth="1"/>
    <col min="2" max="2" width="15.4140625" customWidth="1"/>
    <col min="3" max="3" width="13.33203125" customWidth="1"/>
    <col min="4" max="4" width="17.58203125" customWidth="1"/>
    <col min="5" max="5" width="12.75" customWidth="1"/>
    <col min="6" max="6" width="15.4140625" customWidth="1"/>
    <col min="7" max="7" width="9" customWidth="1"/>
    <col min="8" max="8" width="18.08203125" customWidth="1"/>
    <col min="9" max="9" width="8.58203125" customWidth="1"/>
    <col min="10" max="10" width="23.33203125" customWidth="1"/>
    <col min="11" max="11" width="14.4140625" customWidth="1"/>
    <col min="12" max="12" width="11.25" customWidth="1"/>
    <col min="13" max="13" width="8.58203125" customWidth="1"/>
    <col min="14" max="14" width="22.75" customWidth="1"/>
    <col min="15" max="17" width="8.58203125" customWidth="1"/>
    <col min="18" max="18" width="17.9140625" customWidth="1"/>
    <col min="19" max="19" width="18.6640625" customWidth="1"/>
    <col min="20" max="20" width="16.4140625" customWidth="1"/>
    <col min="21" max="21" width="20.4140625" customWidth="1"/>
    <col min="22" max="22" width="11.08203125" customWidth="1"/>
    <col min="23" max="23" width="20.08203125" customWidth="1"/>
    <col min="24" max="24" width="16" customWidth="1"/>
    <col min="25" max="25" width="16.4140625" customWidth="1"/>
    <col min="26" max="26" width="23.58203125" customWidth="1"/>
    <col min="27" max="27" width="12.4140625" customWidth="1"/>
    <col min="28" max="28" width="16.4140625" customWidth="1"/>
    <col min="29" max="29" width="10.25" customWidth="1"/>
    <col min="30" max="30" width="15.6640625" customWidth="1"/>
    <col min="31" max="31" width="16.33203125" customWidth="1"/>
    <col min="32" max="32" width="14" customWidth="1"/>
    <col min="33" max="33" width="23.58203125" customWidth="1"/>
    <col min="34" max="34" width="18.75" customWidth="1"/>
    <col min="35" max="35" width="19.08203125" customWidth="1"/>
    <col min="36" max="36" width="23.33203125" customWidth="1"/>
    <col min="37" max="37" width="15.6640625" customWidth="1"/>
    <col min="38" max="38" width="18.25" customWidth="1"/>
    <col min="39" max="39" width="19.4140625" customWidth="1"/>
    <col min="40" max="40" width="17.58203125" customWidth="1"/>
    <col min="41" max="41" width="17.9140625" customWidth="1"/>
    <col min="42" max="42" width="20.33203125" customWidth="1"/>
    <col min="43" max="43" width="25.25" customWidth="1"/>
    <col min="44" max="44" width="23.6640625" customWidth="1"/>
  </cols>
  <sheetData>
    <row r="1" spans="1:4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dimension ref="A1"/>
  <sheetViews>
    <sheetView topLeftCell="A3" zoomScale="66" zoomScaleNormal="66" workbookViewId="0">
      <selection activeCell="U14" sqref="U14"/>
    </sheetView>
  </sheetViews>
  <sheetFormatPr defaultColWidth="11.25" defaultRowHeight="15" customHeight="1" x14ac:dyDescent="0.35"/>
  <cols>
    <col min="1" max="26" width="8.58203125" customWidth="1"/>
  </cols>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
  <sheetViews>
    <sheetView workbookViewId="0"/>
  </sheetViews>
  <sheetFormatPr defaultColWidth="11.25" defaultRowHeight="15" customHeight="1" x14ac:dyDescent="0.35"/>
  <cols>
    <col min="1" max="26" width="8.58203125" customWidth="1"/>
  </cols>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Rating</vt:lpstr>
      <vt:lpstr>Gender</vt:lpstr>
      <vt:lpstr>Education</vt:lpstr>
      <vt:lpstr>Job Role</vt:lpstr>
      <vt:lpstr>Department</vt:lpstr>
      <vt:lpstr>Marital Status</vt:lpstr>
      <vt:lpstr>Age band</vt:lpstr>
      <vt:lpstr>Data</vt:lpstr>
      <vt:lpstr>Background 3</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Senthilkumar, Muralidharan</cp:lastModifiedBy>
  <dcterms:created xsi:type="dcterms:W3CDTF">2022-12-29T16:02:46Z</dcterms:created>
  <dcterms:modified xsi:type="dcterms:W3CDTF">2023-08-14T13:48:07Z</dcterms:modified>
</cp:coreProperties>
</file>