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alidhar_Mutnuru\Documents\UConn Related Documents\Business Decision Modeling\"/>
    </mc:Choice>
  </mc:AlternateContent>
  <bookViews>
    <workbookView xWindow="-30" yWindow="15" windowWidth="19020" windowHeight="9090" activeTab="2"/>
  </bookViews>
  <sheets>
    <sheet name="Web Link" sheetId="1" r:id="rId1"/>
    <sheet name="Analysis Report" sheetId="6" r:id="rId2"/>
    <sheet name="Optimization Model" sheetId="2" r:id="rId3"/>
    <sheet name="Charts" sheetId="3" r:id="rId4"/>
  </sheets>
  <definedNames>
    <definedName name="_1YrGrowth">'Optimization Model'!$L$15</definedName>
    <definedName name="_5YrGrowth">'Optimization Model'!$L$8</definedName>
    <definedName name="DivYield">'Optimization Model'!$L$18</definedName>
    <definedName name="Lower_Bound">'Optimization Model'!$B$9:$K$9</definedName>
    <definedName name="MaxOther">'Optimization Model'!$L$17</definedName>
    <definedName name="MaxStocks">'Optimization Model'!$M$6</definedName>
    <definedName name="MaxTech">'Optimization Model'!$L$16</definedName>
    <definedName name="OneYrGrowth">'Optimization Model'!$L$15</definedName>
    <definedName name="PE">'Optimization Model'!$L$14</definedName>
    <definedName name="Risk">'Optimization Model'!$L$13</definedName>
    <definedName name="solver_adj" localSheetId="2" hidden="1">'Optimization Model'!$B$5:$K$5</definedName>
    <definedName name="solver_adj_ob" localSheetId="2" hidden="1">1</definedName>
    <definedName name="solver_adj_ob1" localSheetId="2" hidden="1">1</definedName>
    <definedName name="solver_adj1" localSheetId="2" hidden="1">'Optimization Model'!$B$6:$K$6</definedName>
    <definedName name="solver_cha" localSheetId="2" hidden="1">0</definedName>
    <definedName name="solver_chc1" localSheetId="2" hidden="1">0</definedName>
    <definedName name="solver_chc10" localSheetId="2" hidden="1">0</definedName>
    <definedName name="solver_chc11" localSheetId="2" hidden="1">0</definedName>
    <definedName name="solver_chc12" localSheetId="2" hidden="1">0</definedName>
    <definedName name="solver_chc13" localSheetId="2" hidden="1">0</definedName>
    <definedName name="solver_chc14" localSheetId="2" hidden="1">0</definedName>
    <definedName name="solver_chc15" localSheetId="2" hidden="1">0</definedName>
    <definedName name="solver_chc16" localSheetId="2" hidden="1">0</definedName>
    <definedName name="solver_chc17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c5" localSheetId="2" hidden="1">0</definedName>
    <definedName name="solver_chc6" localSheetId="2" hidden="1">0</definedName>
    <definedName name="solver_chc7" localSheetId="2" hidden="1">0</definedName>
    <definedName name="solver_chc8" localSheetId="2" hidden="1">0</definedName>
    <definedName name="solver_chc9" localSheetId="2" hidden="1">0</definedName>
    <definedName name="solver_chn" localSheetId="2" hidden="1">4</definedName>
    <definedName name="solver_chp1" localSheetId="2" hidden="1">0</definedName>
    <definedName name="solver_chp10" localSheetId="2" hidden="1">0</definedName>
    <definedName name="solver_chp11" localSheetId="2" hidden="1">0</definedName>
    <definedName name="solver_chp12" localSheetId="2" hidden="1">0</definedName>
    <definedName name="solver_chp13" localSheetId="2" hidden="1">0</definedName>
    <definedName name="solver_chp14" localSheetId="2" hidden="1">0</definedName>
    <definedName name="solver_chp15" localSheetId="2" hidden="1">0</definedName>
    <definedName name="solver_chp16" localSheetId="2" hidden="1">0</definedName>
    <definedName name="solver_chp17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p5" localSheetId="2" hidden="1">0</definedName>
    <definedName name="solver_chp6" localSheetId="2" hidden="1">0</definedName>
    <definedName name="solver_chp7" localSheetId="2" hidden="1">0</definedName>
    <definedName name="solver_chp8" localSheetId="2" hidden="1">0</definedName>
    <definedName name="solver_chp9" localSheetId="2" hidden="1">0</definedName>
    <definedName name="solver_cht" localSheetId="2" hidden="1">0</definedName>
    <definedName name="solver_cir1" localSheetId="2" hidden="1">1</definedName>
    <definedName name="solver_cir10" localSheetId="2" hidden="1">1</definedName>
    <definedName name="solver_cir11" localSheetId="2" hidden="1">1</definedName>
    <definedName name="solver_cir12" localSheetId="2" hidden="1">1</definedName>
    <definedName name="solver_cir13" localSheetId="2" hidden="1">1</definedName>
    <definedName name="solver_cir14" localSheetId="2" hidden="1">1</definedName>
    <definedName name="solver_cir15" localSheetId="2" hidden="1">1</definedName>
    <definedName name="solver_cir16" localSheetId="2" hidden="1">1</definedName>
    <definedName name="solver_cir17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ir5" localSheetId="2" hidden="1">1</definedName>
    <definedName name="solver_cir6" localSheetId="2" hidden="1">1</definedName>
    <definedName name="solver_cir7" localSheetId="2" hidden="1">1</definedName>
    <definedName name="solver_cir8" localSheetId="2" hidden="1">1</definedName>
    <definedName name="solver_cir9" localSheetId="2" hidden="1">1</definedName>
    <definedName name="solver_con" localSheetId="2" hidden="1">" "</definedName>
    <definedName name="solver_con1" localSheetId="2" hidden="1">" "</definedName>
    <definedName name="solver_con10" localSheetId="2" hidden="1">" "</definedName>
    <definedName name="solver_con11" localSheetId="2" hidden="1">" "</definedName>
    <definedName name="solver_con12" localSheetId="2" hidden="1">" "</definedName>
    <definedName name="solver_con13" localSheetId="2" hidden="1">" "</definedName>
    <definedName name="solver_con14" localSheetId="2" hidden="1">" "</definedName>
    <definedName name="solver_con15" localSheetId="2" hidden="1">" "</definedName>
    <definedName name="solver_con16" localSheetId="2" hidden="1">" "</definedName>
    <definedName name="solver_con17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on6" localSheetId="2" hidden="1">" "</definedName>
    <definedName name="solver_con7" localSheetId="2" hidden="1">" "</definedName>
    <definedName name="solver_con8" localSheetId="2" hidden="1">" "</definedName>
    <definedName name="solver_con9" localSheetId="2" hidden="1">" "</definedName>
    <definedName name="solver_dia" localSheetId="2" hidden="1">5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lhs_ob1" localSheetId="2" hidden="1">0</definedName>
    <definedName name="solver_lhs_ob10" localSheetId="2" hidden="1">0</definedName>
    <definedName name="solver_lhs_ob11" localSheetId="2" hidden="1">0</definedName>
    <definedName name="solver_lhs_ob12" localSheetId="2" hidden="1">0</definedName>
    <definedName name="solver_lhs_ob13" localSheetId="2" hidden="1">0</definedName>
    <definedName name="solver_lhs_ob14" localSheetId="2" hidden="1">0</definedName>
    <definedName name="solver_lhs_ob15" localSheetId="2" hidden="1">0</definedName>
    <definedName name="solver_lhs_ob16" localSheetId="2" hidden="1">0</definedName>
    <definedName name="solver_lhs_ob17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_ob5" localSheetId="2" hidden="1">0</definedName>
    <definedName name="solver_lhs_ob6" localSheetId="2" hidden="1">0</definedName>
    <definedName name="solver_lhs_ob7" localSheetId="2" hidden="1">0</definedName>
    <definedName name="solver_lhs_ob8" localSheetId="2" hidden="1">0</definedName>
    <definedName name="solver_lhs_ob9" localSheetId="2" hidden="1">0</definedName>
    <definedName name="solver_lhs1" localSheetId="2" hidden="1">'Optimization Model'!$L$12</definedName>
    <definedName name="solver_lhs10" localSheetId="2" hidden="1">'Optimization Model'!$B$5:$K$5</definedName>
    <definedName name="solver_lhs11" localSheetId="2" hidden="1">'Optimization Model'!$B$5:$K$5</definedName>
    <definedName name="solver_lhs12" localSheetId="2" hidden="1">'Optimization Model'!$L$6</definedName>
    <definedName name="solver_lhs13" localSheetId="2" hidden="1">'Optimization Model'!$F$20</definedName>
    <definedName name="solver_lhs14" localSheetId="2" hidden="1">'Optimization Model'!$I$20</definedName>
    <definedName name="solver_lhs15" localSheetId="2" hidden="1">'Optimization Model'!$L$20</definedName>
    <definedName name="solver_lhs16" localSheetId="2" hidden="1">'Optimization Model'!$L$21</definedName>
    <definedName name="solver_lhs17" localSheetId="2" hidden="1">'Optimization Model'!$L$21</definedName>
    <definedName name="solver_lhs2" localSheetId="2" hidden="1">'Optimization Model'!$L$13</definedName>
    <definedName name="solver_lhs3" localSheetId="2" hidden="1">'Optimization Model'!$L$14</definedName>
    <definedName name="solver_lhs4" localSheetId="2" hidden="1">'Optimization Model'!$L$15</definedName>
    <definedName name="solver_lhs5" localSheetId="2" hidden="1">'Optimization Model'!$L$16</definedName>
    <definedName name="solver_lhs6" localSheetId="2" hidden="1">'Optimization Model'!$L$17</definedName>
    <definedName name="solver_lhs7" localSheetId="2" hidden="1">'Optimization Model'!$L$18</definedName>
    <definedName name="solver_lhs8" localSheetId="2" hidden="1">'Optimization Model'!$B$6:$K$6</definedName>
    <definedName name="solver_lhs9" localSheetId="2" hidden="1">'Optimization Model'!$L$6</definedName>
    <definedName name="solver_mda" localSheetId="2" hidden="1">4</definedName>
    <definedName name="solver_mod" localSheetId="2" hidden="1">3</definedName>
    <definedName name="solver_neg" localSheetId="2" hidden="1">1</definedName>
    <definedName name="solver_nopt" localSheetId="2" hidden="1">1</definedName>
    <definedName name="solver_ntr" localSheetId="2" hidden="1">0</definedName>
    <definedName name="solver_ntri" hidden="1">1000</definedName>
    <definedName name="solver_num" localSheetId="2" hidden="1">16</definedName>
    <definedName name="solver_obc" localSheetId="2" hidden="1">0</definedName>
    <definedName name="solver_obp" localSheetId="2" hidden="1">0</definedName>
    <definedName name="solver_opt" localSheetId="2" hidden="1">'Optimization Model'!$L$8</definedName>
    <definedName name="solver_opt_ob" localSheetId="2" hidden="1">1</definedName>
    <definedName name="solver_psi" localSheetId="2" hidden="1">0</definedName>
    <definedName name="solver_rdp" localSheetId="2" hidden="1">0</definedName>
    <definedName name="solver_reco1" localSheetId="2" hidden="1">0</definedName>
    <definedName name="solver_reco10" localSheetId="2" hidden="1">0</definedName>
    <definedName name="solver_reco11" localSheetId="2" hidden="1">0</definedName>
    <definedName name="solver_reco12" localSheetId="2" hidden="1">0</definedName>
    <definedName name="solver_reco13" localSheetId="2" hidden="1">0</definedName>
    <definedName name="solver_reco14" localSheetId="2" hidden="1">0</definedName>
    <definedName name="solver_reco15" localSheetId="2" hidden="1">0</definedName>
    <definedName name="solver_reco16" localSheetId="2" hidden="1">0</definedName>
    <definedName name="solver_reco17" localSheetId="2" hidden="1">0</definedName>
    <definedName name="solver_reco2" localSheetId="2" hidden="1">0</definedName>
    <definedName name="solver_reco3" localSheetId="2" hidden="1">0</definedName>
    <definedName name="solver_reco4" localSheetId="2" hidden="1">0</definedName>
    <definedName name="solver_reco5" localSheetId="2" hidden="1">0</definedName>
    <definedName name="solver_reco6" localSheetId="2" hidden="1">0</definedName>
    <definedName name="solver_reco7" localSheetId="2" hidden="1">0</definedName>
    <definedName name="solver_reco8" localSheetId="2" hidden="1">0</definedName>
    <definedName name="solver_reco9" localSheetId="2" hidden="1">0</definedName>
    <definedName name="solver_rel1" localSheetId="2" hidden="1">1</definedName>
    <definedName name="solver_rel10" localSheetId="2" hidden="1">1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15" localSheetId="2" hidden="1">1</definedName>
    <definedName name="solver_rel16" localSheetId="2" hidden="1">3</definedName>
    <definedName name="solver_rel17" localSheetId="2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3</definedName>
    <definedName name="solver_rel8" localSheetId="2" hidden="1">5</definedName>
    <definedName name="solver_rel9" localSheetId="2" hidden="1">1</definedName>
    <definedName name="solver_rhs1" localSheetId="2" hidden="1">'Optimization Model'!$N$12</definedName>
    <definedName name="solver_rhs10" localSheetId="2" hidden="1">'Optimization Model'!$B$10:$K$10</definedName>
    <definedName name="solver_rhs11" localSheetId="2" hidden="1">'Optimization Model'!$B$9:$K$9</definedName>
    <definedName name="solver_rhs12" localSheetId="2" hidden="1">'Optimization Model'!$N$6</definedName>
    <definedName name="solver_rhs13" localSheetId="2" hidden="1">'Optimization Model'!$F$21</definedName>
    <definedName name="solver_rhs14" localSheetId="2" hidden="1">'Optimization Model'!$I$21</definedName>
    <definedName name="solver_rhs15" localSheetId="2" hidden="1">'Optimization Model'!$F$21</definedName>
    <definedName name="solver_rhs16" localSheetId="2" hidden="1">'Optimization Model'!$L$22</definedName>
    <definedName name="solver_rhs17" localSheetId="2" hidden="1">0</definedName>
    <definedName name="solver_rhs2" localSheetId="2" hidden="1">'Optimization Model'!$N$13</definedName>
    <definedName name="solver_rhs3" localSheetId="2" hidden="1">'Optimization Model'!$N$14</definedName>
    <definedName name="solver_rhs4" localSheetId="2" hidden="1">'Optimization Model'!$N$15</definedName>
    <definedName name="solver_rhs5" localSheetId="2" hidden="1">'Optimization Model'!$N$16</definedName>
    <definedName name="solver_rhs6" localSheetId="2" hidden="1">'Optimization Model'!$N$17</definedName>
    <definedName name="solver_rhs7" localSheetId="2" hidden="1">'Optimization Model'!$N$18</definedName>
    <definedName name="solver_rhs9" localSheetId="2" hidden="1">'Optimization Model'!$M$6</definedName>
    <definedName name="solver_rlx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10" localSheetId="2" hidden="1">1</definedName>
    <definedName name="solver_rxc11" localSheetId="2" hidden="1">1</definedName>
    <definedName name="solver_rxc12" localSheetId="2" hidden="1">1</definedName>
    <definedName name="solver_rxc13" localSheetId="2" hidden="1">1</definedName>
    <definedName name="solver_rxc14" localSheetId="2" hidden="1">1</definedName>
    <definedName name="solver_rxc15" localSheetId="2" hidden="1">1</definedName>
    <definedName name="solver_rxc16" localSheetId="2" hidden="1">1</definedName>
    <definedName name="solver_rxc17" localSheetId="2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c5" localSheetId="2" hidden="1">1</definedName>
    <definedName name="solver_rxc6" localSheetId="2" hidden="1">1</definedName>
    <definedName name="solver_rxc7" localSheetId="2" hidden="1">1</definedName>
    <definedName name="solver_rxc8" localSheetId="2" hidden="1">1</definedName>
    <definedName name="solver_rxc9" localSheetId="2" hidden="1">1</definedName>
    <definedName name="solver_rxv" localSheetId="2" hidden="1">1</definedName>
    <definedName name="solver_rxv1" localSheetId="2" hidden="1">1</definedName>
    <definedName name="solver_seed" hidden="1">0</definedName>
    <definedName name="solver_sel" localSheetId="2" hidden="1">1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userid" localSheetId="2" hidden="1">279518</definedName>
    <definedName name="solver_val" localSheetId="2" hidden="1">0</definedName>
    <definedName name="solver_var" localSheetId="2" hidden="1">" "</definedName>
    <definedName name="solver_var1" localSheetId="2" hidden="1">" "</definedName>
    <definedName name="solver_ver" localSheetId="2" hidden="1">16</definedName>
    <definedName name="solver_vir" localSheetId="2" hidden="1">1</definedName>
    <definedName name="solver_vir1" localSheetId="2" hidden="1">1</definedName>
    <definedName name="solver_vol" localSheetId="2" hidden="1">0</definedName>
    <definedName name="solver_vst" localSheetId="2" hidden="1">0</definedName>
    <definedName name="solver_vst1" localSheetId="2" hidden="1">0</definedName>
    <definedName name="SumWeights">'Optimization Model'!$L$12</definedName>
    <definedName name="Total_Weight">'Optimization Model'!$B$9:$K$9</definedName>
    <definedName name="TotBeta">'Optimization Model'!$L$13</definedName>
    <definedName name="TotOther">'Optimization Model'!$L$17</definedName>
    <definedName name="TotPE">'Optimization Model'!$L$14</definedName>
    <definedName name="TotTech">'Optimization Model'!$L$16</definedName>
    <definedName name="TotYield">'Optimization Model'!$L$18</definedName>
    <definedName name="weight">'Optimization Model'!$B$5:$K$5</definedName>
  </definedNames>
  <calcPr calcId="162913"/>
</workbook>
</file>

<file path=xl/calcChain.xml><?xml version="1.0" encoding="utf-8"?>
<calcChain xmlns="http://schemas.openxmlformats.org/spreadsheetml/2006/main">
  <c r="L22" i="2" l="1"/>
  <c r="L21" i="2"/>
  <c r="L20" i="2"/>
  <c r="I20" i="2"/>
  <c r="F20" i="2"/>
  <c r="C9" i="2"/>
  <c r="D9" i="2"/>
  <c r="E9" i="2"/>
  <c r="F9" i="2"/>
  <c r="G9" i="2"/>
  <c r="H9" i="2"/>
  <c r="I9" i="2"/>
  <c r="J9" i="2"/>
  <c r="K9" i="2"/>
  <c r="B9" i="2"/>
  <c r="C10" i="2"/>
  <c r="D10" i="2"/>
  <c r="E10" i="2"/>
  <c r="F10" i="2"/>
  <c r="G10" i="2"/>
  <c r="H10" i="2"/>
  <c r="I10" i="2"/>
  <c r="J10" i="2"/>
  <c r="K10" i="2"/>
  <c r="B10" i="2"/>
  <c r="L18" i="2"/>
  <c r="L17" i="2"/>
  <c r="L16" i="2"/>
  <c r="L15" i="2"/>
  <c r="L14" i="2"/>
  <c r="L13" i="2"/>
  <c r="L12" i="2"/>
  <c r="L6" i="2"/>
  <c r="C8" i="2"/>
  <c r="L8" i="2" l="1"/>
</calcChain>
</file>

<file path=xl/sharedStrings.xml><?xml version="1.0" encoding="utf-8"?>
<sst xmlns="http://schemas.openxmlformats.org/spreadsheetml/2006/main" count="72" uniqueCount="49">
  <si>
    <t>Share Price</t>
  </si>
  <si>
    <t>Beta</t>
  </si>
  <si>
    <t>P/E</t>
  </si>
  <si>
    <t>5 yr growth</t>
  </si>
  <si>
    <t>tech?</t>
  </si>
  <si>
    <t>div yield</t>
  </si>
  <si>
    <t>IBM</t>
  </si>
  <si>
    <t>ORCL</t>
  </si>
  <si>
    <t>MSFT</t>
  </si>
  <si>
    <t>XOM</t>
  </si>
  <si>
    <t>MRK</t>
  </si>
  <si>
    <t>KO</t>
  </si>
  <si>
    <t>TRV</t>
  </si>
  <si>
    <t>UTX</t>
  </si>
  <si>
    <t>WMT</t>
  </si>
  <si>
    <t>GE</t>
  </si>
  <si>
    <t>other?</t>
  </si>
  <si>
    <t>next yr growth</t>
  </si>
  <si>
    <t>RHS</t>
  </si>
  <si>
    <t>Decision Variables</t>
  </si>
  <si>
    <t>Constraints</t>
  </si>
  <si>
    <t>Sum of weights</t>
  </si>
  <si>
    <t>Portfolio weight (%)</t>
  </si>
  <si>
    <t>LHS</t>
  </si>
  <si>
    <t>&lt;=</t>
  </si>
  <si>
    <t>&gt;=</t>
  </si>
  <si>
    <t>Objective Function</t>
  </si>
  <si>
    <t>Max 5 yr growth %</t>
  </si>
  <si>
    <t>Sensitivity Parameters</t>
  </si>
  <si>
    <t xml:space="preserve">lower </t>
  </si>
  <si>
    <t>upper</t>
  </si>
  <si>
    <t>Div yield</t>
  </si>
  <si>
    <t>Portfolio Optimization</t>
  </si>
  <si>
    <t>Selected?</t>
  </si>
  <si>
    <t>Max Percent</t>
  </si>
  <si>
    <t>Min Percent</t>
  </si>
  <si>
    <t>VLB</t>
  </si>
  <si>
    <t>VUB</t>
  </si>
  <si>
    <t>Total Techs</t>
  </si>
  <si>
    <t>MSFT &amp; IBM</t>
  </si>
  <si>
    <t>Zero</t>
  </si>
  <si>
    <t>GE &amp; UTX</t>
  </si>
  <si>
    <t>One</t>
  </si>
  <si>
    <t>IBM&amp;MSFT</t>
  </si>
  <si>
    <t>2 * ORCL</t>
  </si>
  <si>
    <t>$C$8</t>
  </si>
  <si>
    <t>$C$6</t>
  </si>
  <si>
    <t>MaxStocks</t>
  </si>
  <si>
    <t>MinStocks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</si>
</sst>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2" borderId="4" xfId="1" applyNumberFormat="1" applyFont="1" applyFill="1" applyBorder="1"/>
    <xf numFmtId="10" fontId="0" fillId="2" borderId="5" xfId="1" applyNumberFormat="1" applyFont="1" applyFill="1" applyBorder="1"/>
    <xf numFmtId="10" fontId="0" fillId="2" borderId="6" xfId="1" applyNumberFormat="1" applyFont="1" applyFill="1" applyBorder="1"/>
    <xf numFmtId="0" fontId="0" fillId="0" borderId="7" xfId="0" applyBorder="1"/>
    <xf numFmtId="0" fontId="0" fillId="0" borderId="0" xfId="0" applyBorder="1"/>
    <xf numFmtId="0" fontId="0" fillId="3" borderId="8" xfId="0" applyFill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0" fontId="0" fillId="3" borderId="8" xfId="1" applyNumberFormat="1" applyFont="1" applyFill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3" borderId="6" xfId="1" applyNumberFormat="1" applyFont="1" applyFill="1" applyBorder="1"/>
    <xf numFmtId="10" fontId="0" fillId="3" borderId="3" xfId="1" applyNumberFormat="1" applyFont="1" applyFill="1" applyBorder="1"/>
    <xf numFmtId="9" fontId="0" fillId="0" borderId="0" xfId="1" applyFont="1"/>
    <xf numFmtId="0" fontId="0" fillId="0" borderId="8" xfId="0" applyBorder="1"/>
    <xf numFmtId="10" fontId="0" fillId="0" borderId="6" xfId="1" applyNumberFormat="1" applyFont="1" applyBorder="1"/>
    <xf numFmtId="0" fontId="3" fillId="0" borderId="0" xfId="0" applyFont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4" borderId="11" xfId="1" applyNumberFormat="1" applyFont="1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9" fontId="0" fillId="0" borderId="0" xfId="0" applyNumberFormat="1"/>
    <xf numFmtId="10" fontId="0" fillId="3" borderId="0" xfId="1" applyNumberFormat="1" applyFont="1" applyFill="1"/>
    <xf numFmtId="10" fontId="0" fillId="3" borderId="0" xfId="0" applyNumberFormat="1" applyFill="1"/>
    <xf numFmtId="0" fontId="0" fillId="0" borderId="7" xfId="0" applyFill="1" applyBorder="1"/>
    <xf numFmtId="0" fontId="0" fillId="0" borderId="0" xfId="0" applyFill="1" applyBorder="1"/>
    <xf numFmtId="10" fontId="0" fillId="0" borderId="0" xfId="0" applyNumberFormat="1"/>
    <xf numFmtId="10" fontId="0" fillId="0" borderId="13" xfId="0" applyNumberFormat="1" applyFill="1" applyBorder="1" applyAlignment="1"/>
    <xf numFmtId="0" fontId="0" fillId="0" borderId="13" xfId="0" applyNumberFormat="1" applyFill="1" applyBorder="1" applyAlignment="1"/>
    <xf numFmtId="10" fontId="0" fillId="0" borderId="14" xfId="0" applyNumberFormat="1" applyFill="1" applyBorder="1" applyAlignment="1"/>
    <xf numFmtId="0" fontId="0" fillId="0" borderId="14" xfId="0" applyNumberFormat="1" applyFill="1" applyBorder="1" applyAlignment="1"/>
    <xf numFmtId="0" fontId="4" fillId="0" borderId="12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351695</xdr:colOff>
      <xdr:row>23</xdr:row>
      <xdr:rowOff>56595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38095" cy="4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B3" sqref="B3:K3"/>
    </sheetView>
  </sheetViews>
  <sheetFormatPr defaultRowHeight="15" x14ac:dyDescent="0.25"/>
  <sheetData>
    <row r="3" spans="1:11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25">
      <c r="A4" t="s">
        <v>0</v>
      </c>
      <c r="B4" s="1">
        <v>164.14</v>
      </c>
      <c r="C4" s="1">
        <v>33.31</v>
      </c>
      <c r="D4" s="1">
        <v>27.17</v>
      </c>
      <c r="E4" s="1">
        <v>82.69</v>
      </c>
      <c r="F4" s="1">
        <v>33.01</v>
      </c>
      <c r="G4" s="1">
        <v>63.44</v>
      </c>
      <c r="H4" s="1">
        <v>58.78</v>
      </c>
      <c r="I4" s="1">
        <v>85.05</v>
      </c>
      <c r="J4" s="1">
        <v>55.57</v>
      </c>
      <c r="K4" s="1">
        <v>21.31</v>
      </c>
    </row>
    <row r="5" spans="1:11" x14ac:dyDescent="0.25">
      <c r="A5" t="s">
        <v>1</v>
      </c>
      <c r="B5">
        <v>0.7</v>
      </c>
      <c r="C5">
        <v>1.08</v>
      </c>
      <c r="D5">
        <v>1</v>
      </c>
      <c r="E5">
        <v>0.41</v>
      </c>
      <c r="F5">
        <v>0.57999999999999996</v>
      </c>
      <c r="G5">
        <v>0.57999999999999996</v>
      </c>
      <c r="H5">
        <v>0.56000000000000005</v>
      </c>
      <c r="I5">
        <v>1.05</v>
      </c>
      <c r="J5">
        <v>0.39</v>
      </c>
      <c r="K5">
        <v>1.75</v>
      </c>
    </row>
    <row r="6" spans="1:11" x14ac:dyDescent="0.25">
      <c r="A6" t="s">
        <v>2</v>
      </c>
      <c r="B6">
        <v>14.25</v>
      </c>
      <c r="C6">
        <v>25.04</v>
      </c>
      <c r="D6">
        <v>11.6</v>
      </c>
      <c r="E6">
        <v>13.28</v>
      </c>
      <c r="F6">
        <v>120.11</v>
      </c>
      <c r="G6">
        <v>19.510000000000002</v>
      </c>
      <c r="H6">
        <v>8.8699999999999992</v>
      </c>
      <c r="I6">
        <v>17.920000000000002</v>
      </c>
      <c r="J6">
        <v>13.77</v>
      </c>
      <c r="K6">
        <v>20.09</v>
      </c>
    </row>
    <row r="7" spans="1:11" x14ac:dyDescent="0.25">
      <c r="A7" t="s">
        <v>17</v>
      </c>
      <c r="B7" s="2">
        <v>0.14000000000000001</v>
      </c>
      <c r="C7" s="2">
        <v>0.106</v>
      </c>
      <c r="D7" s="2">
        <v>8.2000000000000003E-2</v>
      </c>
      <c r="E7" s="2">
        <v>0.151</v>
      </c>
      <c r="F7" s="2">
        <v>6.2E-2</v>
      </c>
      <c r="G7" s="2">
        <v>9.8000000000000004E-2</v>
      </c>
      <c r="H7" s="2">
        <v>-0.01</v>
      </c>
      <c r="I7" s="2">
        <v>0.14000000000000001</v>
      </c>
      <c r="J7" s="2">
        <v>9.6000000000000002E-2</v>
      </c>
      <c r="K7" s="2">
        <v>0.22700000000000001</v>
      </c>
    </row>
    <row r="8" spans="1:11" x14ac:dyDescent="0.25">
      <c r="A8" t="s">
        <v>3</v>
      </c>
      <c r="B8" s="2">
        <v>0.191</v>
      </c>
      <c r="C8" s="2">
        <v>0.14099999999999999</v>
      </c>
      <c r="D8" s="2">
        <v>0.99399999999999999</v>
      </c>
      <c r="E8" s="2">
        <v>0.1113</v>
      </c>
      <c r="F8" s="2">
        <v>5.57E-2</v>
      </c>
      <c r="G8" s="2">
        <v>8.6999999999999994E-2</v>
      </c>
      <c r="H8" s="2">
        <v>8.5999999999999993E-2</v>
      </c>
      <c r="I8" s="2">
        <v>0.105</v>
      </c>
      <c r="J8" s="2">
        <v>0.10680000000000001</v>
      </c>
      <c r="K8" s="2">
        <v>0.128</v>
      </c>
    </row>
    <row r="9" spans="1:11" x14ac:dyDescent="0.25">
      <c r="A9" t="s">
        <v>4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</row>
    <row r="11" spans="1:11" x14ac:dyDescent="0.25">
      <c r="A11" t="s">
        <v>5</v>
      </c>
      <c r="B11" s="2">
        <v>1.6E-2</v>
      </c>
      <c r="C11" s="2">
        <v>6.0000000000000001E-3</v>
      </c>
      <c r="D11" s="2">
        <v>0.02</v>
      </c>
      <c r="E11" s="2">
        <v>2.1000000000000001E-2</v>
      </c>
      <c r="F11" s="2">
        <v>4.5999999999999999E-2</v>
      </c>
      <c r="G11" s="2">
        <v>2.8000000000000001E-2</v>
      </c>
      <c r="H11" s="2">
        <v>2.4E-2</v>
      </c>
      <c r="I11" s="2">
        <v>0.02</v>
      </c>
      <c r="J11" s="2">
        <v>2.1999999999999999E-2</v>
      </c>
      <c r="K11" s="2">
        <v>2.1999999999999999E-2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9" sqref="B19"/>
    </sheetView>
  </sheetViews>
  <sheetFormatPr defaultRowHeight="15" x14ac:dyDescent="0.25"/>
  <cols>
    <col min="1" max="1" width="8.140625" customWidth="1"/>
    <col min="2" max="2" width="5.140625" customWidth="1"/>
  </cols>
  <sheetData>
    <row r="1" spans="1:2" ht="15.75" thickBot="1" x14ac:dyDescent="0.3">
      <c r="A1" s="41" t="s">
        <v>45</v>
      </c>
      <c r="B1" s="41" t="s">
        <v>46</v>
      </c>
    </row>
    <row r="2" spans="1:2" x14ac:dyDescent="0.25">
      <c r="A2" s="37">
        <v>0.14099999999999999</v>
      </c>
      <c r="B2" s="38">
        <v>0</v>
      </c>
    </row>
    <row r="3" spans="1:2" x14ac:dyDescent="0.25">
      <c r="A3" s="37">
        <v>0.14967676767676766</v>
      </c>
      <c r="B3" s="38">
        <v>0</v>
      </c>
    </row>
    <row r="4" spans="1:2" x14ac:dyDescent="0.25">
      <c r="A4" s="37">
        <v>0.15835353535353533</v>
      </c>
      <c r="B4" s="38">
        <v>0</v>
      </c>
    </row>
    <row r="5" spans="1:2" x14ac:dyDescent="0.25">
      <c r="A5" s="37">
        <v>0.167030303030303</v>
      </c>
      <c r="B5" s="38">
        <v>0</v>
      </c>
    </row>
    <row r="6" spans="1:2" x14ac:dyDescent="0.25">
      <c r="A6" s="37">
        <v>0.17570707070707067</v>
      </c>
      <c r="B6" s="38">
        <v>0</v>
      </c>
    </row>
    <row r="7" spans="1:2" x14ac:dyDescent="0.25">
      <c r="A7" s="37">
        <v>0.18438383838383834</v>
      </c>
      <c r="B7" s="38">
        <v>0</v>
      </c>
    </row>
    <row r="8" spans="1:2" x14ac:dyDescent="0.25">
      <c r="A8" s="37">
        <v>0.19306060606060602</v>
      </c>
      <c r="B8" s="38">
        <v>0</v>
      </c>
    </row>
    <row r="9" spans="1:2" x14ac:dyDescent="0.25">
      <c r="A9" s="37">
        <v>0.20173737373737369</v>
      </c>
      <c r="B9" s="38">
        <v>0</v>
      </c>
    </row>
    <row r="10" spans="1:2" x14ac:dyDescent="0.25">
      <c r="A10" s="37">
        <v>0.21041414141414136</v>
      </c>
      <c r="B10" s="38">
        <v>0</v>
      </c>
    </row>
    <row r="11" spans="1:2" x14ac:dyDescent="0.25">
      <c r="A11" s="37">
        <v>0.21909090909090903</v>
      </c>
      <c r="B11" s="38">
        <v>0</v>
      </c>
    </row>
    <row r="12" spans="1:2" x14ac:dyDescent="0.25">
      <c r="A12" s="37">
        <v>0.2277676767676767</v>
      </c>
      <c r="B12" s="38">
        <v>0</v>
      </c>
    </row>
    <row r="13" spans="1:2" x14ac:dyDescent="0.25">
      <c r="A13" s="37">
        <v>0.23644444444444437</v>
      </c>
      <c r="B13" s="38">
        <v>0</v>
      </c>
    </row>
    <row r="14" spans="1:2" x14ac:dyDescent="0.25">
      <c r="A14" s="37">
        <v>0.24512121212121205</v>
      </c>
      <c r="B14" s="38">
        <v>0</v>
      </c>
    </row>
    <row r="15" spans="1:2" x14ac:dyDescent="0.25">
      <c r="A15" s="37">
        <v>0.25379797979797974</v>
      </c>
      <c r="B15" s="38">
        <v>0</v>
      </c>
    </row>
    <row r="16" spans="1:2" x14ac:dyDescent="0.25">
      <c r="A16" s="37">
        <v>0.26247474747474742</v>
      </c>
      <c r="B16" s="38">
        <v>0</v>
      </c>
    </row>
    <row r="17" spans="1:2" x14ac:dyDescent="0.25">
      <c r="A17" s="37">
        <v>0.27115151515151509</v>
      </c>
      <c r="B17" s="38">
        <v>0</v>
      </c>
    </row>
    <row r="18" spans="1:2" x14ac:dyDescent="0.25">
      <c r="A18" s="37">
        <v>0.27982828282828276</v>
      </c>
      <c r="B18" s="38">
        <v>0</v>
      </c>
    </row>
    <row r="19" spans="1:2" x14ac:dyDescent="0.25">
      <c r="A19" s="37">
        <v>0.28850505050505043</v>
      </c>
      <c r="B19" s="38">
        <v>1</v>
      </c>
    </row>
    <row r="20" spans="1:2" x14ac:dyDescent="0.25">
      <c r="A20" s="37">
        <v>0.2971818181818181</v>
      </c>
      <c r="B20" s="38">
        <v>1</v>
      </c>
    </row>
    <row r="21" spans="1:2" x14ac:dyDescent="0.25">
      <c r="A21" s="37">
        <v>0.30585858585858577</v>
      </c>
      <c r="B21" s="38">
        <v>1</v>
      </c>
    </row>
    <row r="22" spans="1:2" x14ac:dyDescent="0.25">
      <c r="A22" s="37">
        <v>0.31453535353535345</v>
      </c>
      <c r="B22" s="38">
        <v>1</v>
      </c>
    </row>
    <row r="23" spans="1:2" x14ac:dyDescent="0.25">
      <c r="A23" s="37">
        <v>0.32321212121212112</v>
      </c>
      <c r="B23" s="38">
        <v>1</v>
      </c>
    </row>
    <row r="24" spans="1:2" x14ac:dyDescent="0.25">
      <c r="A24" s="37">
        <v>0.33188888888888879</v>
      </c>
      <c r="B24" s="38">
        <v>1</v>
      </c>
    </row>
    <row r="25" spans="1:2" x14ac:dyDescent="0.25">
      <c r="A25" s="37">
        <v>0.34056565656565646</v>
      </c>
      <c r="B25" s="38">
        <v>0</v>
      </c>
    </row>
    <row r="26" spans="1:2" x14ac:dyDescent="0.25">
      <c r="A26" s="37">
        <v>0.34924242424242413</v>
      </c>
      <c r="B26" s="38">
        <v>0</v>
      </c>
    </row>
    <row r="27" spans="1:2" x14ac:dyDescent="0.25">
      <c r="A27" s="37">
        <v>0.3579191919191918</v>
      </c>
      <c r="B27" s="38">
        <v>0</v>
      </c>
    </row>
    <row r="28" spans="1:2" x14ac:dyDescent="0.25">
      <c r="A28" s="37">
        <v>0.36659595959595948</v>
      </c>
      <c r="B28" s="38">
        <v>0</v>
      </c>
    </row>
    <row r="29" spans="1:2" x14ac:dyDescent="0.25">
      <c r="A29" s="37">
        <v>0.37527272727272715</v>
      </c>
      <c r="B29" s="38">
        <v>0</v>
      </c>
    </row>
    <row r="30" spans="1:2" x14ac:dyDescent="0.25">
      <c r="A30" s="37">
        <v>0.38394949494949482</v>
      </c>
      <c r="B30" s="38">
        <v>0</v>
      </c>
    </row>
    <row r="31" spans="1:2" x14ac:dyDescent="0.25">
      <c r="A31" s="37">
        <v>0.39262626262626249</v>
      </c>
      <c r="B31" s="38">
        <v>0</v>
      </c>
    </row>
    <row r="32" spans="1:2" x14ac:dyDescent="0.25">
      <c r="A32" s="37">
        <v>0.40130303030303016</v>
      </c>
      <c r="B32" s="38">
        <v>0</v>
      </c>
    </row>
    <row r="33" spans="1:2" x14ac:dyDescent="0.25">
      <c r="A33" s="37">
        <v>0.40997979797979783</v>
      </c>
      <c r="B33" s="38">
        <v>0</v>
      </c>
    </row>
    <row r="34" spans="1:2" x14ac:dyDescent="0.25">
      <c r="A34" s="37">
        <v>0.4186565656565655</v>
      </c>
      <c r="B34" s="38">
        <v>0</v>
      </c>
    </row>
    <row r="35" spans="1:2" x14ac:dyDescent="0.25">
      <c r="A35" s="37">
        <v>0.42733333333333318</v>
      </c>
      <c r="B35" s="38">
        <v>0</v>
      </c>
    </row>
    <row r="36" spans="1:2" x14ac:dyDescent="0.25">
      <c r="A36" s="37">
        <v>0.43601010101010085</v>
      </c>
      <c r="B36" s="38">
        <v>0</v>
      </c>
    </row>
    <row r="37" spans="1:2" x14ac:dyDescent="0.25">
      <c r="A37" s="37">
        <v>0.44468686868686852</v>
      </c>
      <c r="B37" s="38">
        <v>0</v>
      </c>
    </row>
    <row r="38" spans="1:2" x14ac:dyDescent="0.25">
      <c r="A38" s="37">
        <v>0.45336363636363619</v>
      </c>
      <c r="B38" s="38">
        <v>0</v>
      </c>
    </row>
    <row r="39" spans="1:2" x14ac:dyDescent="0.25">
      <c r="A39" s="37">
        <v>0.46204040404040386</v>
      </c>
      <c r="B39" s="38">
        <v>0</v>
      </c>
    </row>
    <row r="40" spans="1:2" x14ac:dyDescent="0.25">
      <c r="A40" s="37">
        <v>0.47071717171717153</v>
      </c>
      <c r="B40" s="38">
        <v>0</v>
      </c>
    </row>
    <row r="41" spans="1:2" x14ac:dyDescent="0.25">
      <c r="A41" s="37">
        <v>0.47939393939393921</v>
      </c>
      <c r="B41" s="38">
        <v>0</v>
      </c>
    </row>
    <row r="42" spans="1:2" x14ac:dyDescent="0.25">
      <c r="A42" s="37">
        <v>0.48807070707070688</v>
      </c>
      <c r="B42" s="38">
        <v>0</v>
      </c>
    </row>
    <row r="43" spans="1:2" x14ac:dyDescent="0.25">
      <c r="A43" s="37">
        <v>0.49674747474747455</v>
      </c>
      <c r="B43" s="38">
        <v>0</v>
      </c>
    </row>
    <row r="44" spans="1:2" x14ac:dyDescent="0.25">
      <c r="A44" s="37">
        <v>0.50542424242424222</v>
      </c>
      <c r="B44" s="38">
        <v>0</v>
      </c>
    </row>
    <row r="45" spans="1:2" x14ac:dyDescent="0.25">
      <c r="A45" s="37">
        <v>0.51410101010100995</v>
      </c>
      <c r="B45" s="38">
        <v>0</v>
      </c>
    </row>
    <row r="46" spans="1:2" x14ac:dyDescent="0.25">
      <c r="A46" s="37">
        <v>0.52277777777777767</v>
      </c>
      <c r="B46" s="38">
        <v>0</v>
      </c>
    </row>
    <row r="47" spans="1:2" x14ac:dyDescent="0.25">
      <c r="A47" s="37">
        <v>0.5314545454545454</v>
      </c>
      <c r="B47" s="38">
        <v>0</v>
      </c>
    </row>
    <row r="48" spans="1:2" x14ac:dyDescent="0.25">
      <c r="A48" s="37">
        <v>0.54013131313131313</v>
      </c>
      <c r="B48" s="38">
        <v>0</v>
      </c>
    </row>
    <row r="49" spans="1:2" x14ac:dyDescent="0.25">
      <c r="A49" s="37">
        <v>0.54880808080808086</v>
      </c>
      <c r="B49" s="38">
        <v>0</v>
      </c>
    </row>
    <row r="50" spans="1:2" x14ac:dyDescent="0.25">
      <c r="A50" s="37">
        <v>0.55748484848484858</v>
      </c>
      <c r="B50" s="38">
        <v>0</v>
      </c>
    </row>
    <row r="51" spans="1:2" x14ac:dyDescent="0.25">
      <c r="A51" s="37">
        <v>0.56616161616161631</v>
      </c>
      <c r="B51" s="38">
        <v>0</v>
      </c>
    </row>
    <row r="52" spans="1:2" x14ac:dyDescent="0.25">
      <c r="A52" s="37">
        <v>0.57483838383838404</v>
      </c>
      <c r="B52" s="38">
        <v>0</v>
      </c>
    </row>
    <row r="53" spans="1:2" x14ac:dyDescent="0.25">
      <c r="A53" s="37">
        <v>0.58351515151515176</v>
      </c>
      <c r="B53" s="38">
        <v>0</v>
      </c>
    </row>
    <row r="54" spans="1:2" x14ac:dyDescent="0.25">
      <c r="A54" s="37">
        <v>0.59219191919191949</v>
      </c>
      <c r="B54" s="38">
        <v>0</v>
      </c>
    </row>
    <row r="55" spans="1:2" x14ac:dyDescent="0.25">
      <c r="A55" s="37">
        <v>0.60086868686868722</v>
      </c>
      <c r="B55" s="38">
        <v>0</v>
      </c>
    </row>
    <row r="56" spans="1:2" x14ac:dyDescent="0.25">
      <c r="A56" s="37">
        <v>0.60954545454545495</v>
      </c>
      <c r="B56" s="38">
        <v>0</v>
      </c>
    </row>
    <row r="57" spans="1:2" x14ac:dyDescent="0.25">
      <c r="A57" s="37">
        <v>0.61822222222222267</v>
      </c>
      <c r="B57" s="38">
        <v>0</v>
      </c>
    </row>
    <row r="58" spans="1:2" x14ac:dyDescent="0.25">
      <c r="A58" s="37">
        <v>0.6268989898989904</v>
      </c>
      <c r="B58" s="38">
        <v>0</v>
      </c>
    </row>
    <row r="59" spans="1:2" x14ac:dyDescent="0.25">
      <c r="A59" s="37">
        <v>0.63557575757575813</v>
      </c>
      <c r="B59" s="38">
        <v>0</v>
      </c>
    </row>
    <row r="60" spans="1:2" x14ac:dyDescent="0.25">
      <c r="A60" s="37">
        <v>0.64425252525252585</v>
      </c>
      <c r="B60" s="38">
        <v>0</v>
      </c>
    </row>
    <row r="61" spans="1:2" x14ac:dyDescent="0.25">
      <c r="A61" s="37">
        <v>0.65292929292929358</v>
      </c>
      <c r="B61" s="38">
        <v>0</v>
      </c>
    </row>
    <row r="62" spans="1:2" x14ac:dyDescent="0.25">
      <c r="A62" s="37">
        <v>0.66160606060606131</v>
      </c>
      <c r="B62" s="38">
        <v>0</v>
      </c>
    </row>
    <row r="63" spans="1:2" x14ac:dyDescent="0.25">
      <c r="A63" s="37">
        <v>0.67028282828282904</v>
      </c>
      <c r="B63" s="38">
        <v>0</v>
      </c>
    </row>
    <row r="64" spans="1:2" x14ac:dyDescent="0.25">
      <c r="A64" s="37">
        <v>0.67895959595959676</v>
      </c>
      <c r="B64" s="38">
        <v>0</v>
      </c>
    </row>
    <row r="65" spans="1:2" x14ac:dyDescent="0.25">
      <c r="A65" s="37">
        <v>0.68763636363636449</v>
      </c>
      <c r="B65" s="38">
        <v>0</v>
      </c>
    </row>
    <row r="66" spans="1:2" x14ac:dyDescent="0.25">
      <c r="A66" s="37">
        <v>0.69631313131313222</v>
      </c>
      <c r="B66" s="38">
        <v>0</v>
      </c>
    </row>
    <row r="67" spans="1:2" x14ac:dyDescent="0.25">
      <c r="A67" s="37">
        <v>0.70498989898989994</v>
      </c>
      <c r="B67" s="38">
        <v>0</v>
      </c>
    </row>
    <row r="68" spans="1:2" x14ac:dyDescent="0.25">
      <c r="A68" s="37">
        <v>0.71366666666666767</v>
      </c>
      <c r="B68" s="38">
        <v>0</v>
      </c>
    </row>
    <row r="69" spans="1:2" x14ac:dyDescent="0.25">
      <c r="A69" s="37">
        <v>0.7223434343434354</v>
      </c>
      <c r="B69" s="38">
        <v>0</v>
      </c>
    </row>
    <row r="70" spans="1:2" x14ac:dyDescent="0.25">
      <c r="A70" s="37">
        <v>0.73102020202020312</v>
      </c>
      <c r="B70" s="38">
        <v>0</v>
      </c>
    </row>
    <row r="71" spans="1:2" x14ac:dyDescent="0.25">
      <c r="A71" s="37">
        <v>0.73969696969697085</v>
      </c>
      <c r="B71" s="38">
        <v>0</v>
      </c>
    </row>
    <row r="72" spans="1:2" x14ac:dyDescent="0.25">
      <c r="A72" s="37">
        <v>0.74837373737373858</v>
      </c>
      <c r="B72" s="38">
        <v>0</v>
      </c>
    </row>
    <row r="73" spans="1:2" x14ac:dyDescent="0.25">
      <c r="A73" s="37">
        <v>0.75705050505050631</v>
      </c>
      <c r="B73" s="38">
        <v>0</v>
      </c>
    </row>
    <row r="74" spans="1:2" x14ac:dyDescent="0.25">
      <c r="A74" s="37">
        <v>0.76572727272727403</v>
      </c>
      <c r="B74" s="38">
        <v>0</v>
      </c>
    </row>
    <row r="75" spans="1:2" x14ac:dyDescent="0.25">
      <c r="A75" s="37">
        <v>0.77440404040404176</v>
      </c>
      <c r="B75" s="38">
        <v>0</v>
      </c>
    </row>
    <row r="76" spans="1:2" x14ac:dyDescent="0.25">
      <c r="A76" s="37">
        <v>0.78308080808080949</v>
      </c>
      <c r="B76" s="38">
        <v>0</v>
      </c>
    </row>
    <row r="77" spans="1:2" x14ac:dyDescent="0.25">
      <c r="A77" s="37">
        <v>0.79175757575757721</v>
      </c>
      <c r="B77" s="38">
        <v>0</v>
      </c>
    </row>
    <row r="78" spans="1:2" x14ac:dyDescent="0.25">
      <c r="A78" s="37">
        <v>0.80043434343434494</v>
      </c>
      <c r="B78" s="38">
        <v>0</v>
      </c>
    </row>
    <row r="79" spans="1:2" x14ac:dyDescent="0.25">
      <c r="A79" s="37">
        <v>0.80911111111111267</v>
      </c>
      <c r="B79" s="38">
        <v>0</v>
      </c>
    </row>
    <row r="80" spans="1:2" x14ac:dyDescent="0.25">
      <c r="A80" s="37">
        <v>0.8177878787878804</v>
      </c>
      <c r="B80" s="38">
        <v>0</v>
      </c>
    </row>
    <row r="81" spans="1:2" x14ac:dyDescent="0.25">
      <c r="A81" s="37">
        <v>0.82646464646464812</v>
      </c>
      <c r="B81" s="38">
        <v>0</v>
      </c>
    </row>
    <row r="82" spans="1:2" x14ac:dyDescent="0.25">
      <c r="A82" s="37">
        <v>0.83514141414141585</v>
      </c>
      <c r="B82" s="38">
        <v>0</v>
      </c>
    </row>
    <row r="83" spans="1:2" x14ac:dyDescent="0.25">
      <c r="A83" s="37">
        <v>0.84381818181818358</v>
      </c>
      <c r="B83" s="38">
        <v>0</v>
      </c>
    </row>
    <row r="84" spans="1:2" x14ac:dyDescent="0.25">
      <c r="A84" s="37">
        <v>0.8524949494949513</v>
      </c>
      <c r="B84" s="38">
        <v>0</v>
      </c>
    </row>
    <row r="85" spans="1:2" x14ac:dyDescent="0.25">
      <c r="A85" s="37">
        <v>0.86117171717171903</v>
      </c>
      <c r="B85" s="38">
        <v>0</v>
      </c>
    </row>
    <row r="86" spans="1:2" x14ac:dyDescent="0.25">
      <c r="A86" s="37">
        <v>0.86984848484848676</v>
      </c>
      <c r="B86" s="38">
        <v>0</v>
      </c>
    </row>
    <row r="87" spans="1:2" x14ac:dyDescent="0.25">
      <c r="A87" s="37">
        <v>0.87852525252525449</v>
      </c>
      <c r="B87" s="38">
        <v>0</v>
      </c>
    </row>
    <row r="88" spans="1:2" x14ac:dyDescent="0.25">
      <c r="A88" s="37">
        <v>0.88720202020202221</v>
      </c>
      <c r="B88" s="38">
        <v>0</v>
      </c>
    </row>
    <row r="89" spans="1:2" x14ac:dyDescent="0.25">
      <c r="A89" s="37">
        <v>0.89587878787878994</v>
      </c>
      <c r="B89" s="38">
        <v>0</v>
      </c>
    </row>
    <row r="90" spans="1:2" x14ac:dyDescent="0.25">
      <c r="A90" s="37">
        <v>0.90455555555555767</v>
      </c>
      <c r="B90" s="38">
        <v>0</v>
      </c>
    </row>
    <row r="91" spans="1:2" x14ac:dyDescent="0.25">
      <c r="A91" s="37">
        <v>0.91323232323232539</v>
      </c>
      <c r="B91" s="38">
        <v>0</v>
      </c>
    </row>
    <row r="92" spans="1:2" x14ac:dyDescent="0.25">
      <c r="A92" s="37">
        <v>0.92190909090909312</v>
      </c>
      <c r="B92" s="38">
        <v>0</v>
      </c>
    </row>
    <row r="93" spans="1:2" x14ac:dyDescent="0.25">
      <c r="A93" s="37">
        <v>0.93058585858586085</v>
      </c>
      <c r="B93" s="38">
        <v>0</v>
      </c>
    </row>
    <row r="94" spans="1:2" x14ac:dyDescent="0.25">
      <c r="A94" s="37">
        <v>0.93926262626262857</v>
      </c>
      <c r="B94" s="38">
        <v>0</v>
      </c>
    </row>
    <row r="95" spans="1:2" x14ac:dyDescent="0.25">
      <c r="A95" s="37">
        <v>0.9479393939393963</v>
      </c>
      <c r="B95" s="38">
        <v>0</v>
      </c>
    </row>
    <row r="96" spans="1:2" x14ac:dyDescent="0.25">
      <c r="A96" s="37">
        <v>0.95661616161616403</v>
      </c>
      <c r="B96" s="38">
        <v>0</v>
      </c>
    </row>
    <row r="97" spans="1:2" x14ac:dyDescent="0.25">
      <c r="A97" s="37">
        <v>0.96529292929293176</v>
      </c>
      <c r="B97" s="38">
        <v>0</v>
      </c>
    </row>
    <row r="98" spans="1:2" x14ac:dyDescent="0.25">
      <c r="A98" s="37">
        <v>0.97396969696969948</v>
      </c>
      <c r="B98" s="38">
        <v>0</v>
      </c>
    </row>
    <row r="99" spans="1:2" x14ac:dyDescent="0.25">
      <c r="A99" s="37">
        <v>0.98264646464646721</v>
      </c>
      <c r="B99" s="38">
        <v>0</v>
      </c>
    </row>
    <row r="100" spans="1:2" x14ac:dyDescent="0.25">
      <c r="A100" s="37">
        <v>0.99132323232323494</v>
      </c>
      <c r="B100" s="38">
        <v>0</v>
      </c>
    </row>
    <row r="101" spans="1:2" ht="15.75" thickBot="1" x14ac:dyDescent="0.3">
      <c r="A101" s="39">
        <v>1.0000000000000027</v>
      </c>
      <c r="B101" s="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90" zoomScaleNormal="90" workbookViewId="0">
      <selection activeCell="D5" sqref="D5"/>
    </sheetView>
  </sheetViews>
  <sheetFormatPr defaultRowHeight="15" x14ac:dyDescent="0.25"/>
  <cols>
    <col min="1" max="1" width="21.28515625" customWidth="1"/>
    <col min="4" max="5" width="11.7109375" bestFit="1" customWidth="1"/>
    <col min="8" max="8" width="11.5703125" bestFit="1" customWidth="1"/>
    <col min="11" max="11" width="10.5703125" bestFit="1" customWidth="1"/>
    <col min="13" max="13" width="10.42578125" bestFit="1" customWidth="1"/>
    <col min="14" max="14" width="10.140625" bestFit="1" customWidth="1"/>
    <col min="15" max="15" width="8.42578125" customWidth="1"/>
  </cols>
  <sheetData>
    <row r="1" spans="1:14" ht="18.75" x14ac:dyDescent="0.3">
      <c r="A1" s="24" t="s">
        <v>32</v>
      </c>
    </row>
    <row r="2" spans="1:14" x14ac:dyDescent="0.25">
      <c r="A2" t="s">
        <v>34</v>
      </c>
      <c r="B2" s="31">
        <v>1</v>
      </c>
      <c r="C2" s="31"/>
      <c r="D2" s="31" t="s">
        <v>35</v>
      </c>
      <c r="E2" s="36">
        <v>0.05</v>
      </c>
      <c r="F2" s="31"/>
      <c r="G2" s="31"/>
      <c r="H2" s="21"/>
      <c r="I2" s="31"/>
      <c r="J2" s="31"/>
      <c r="K2" s="31"/>
    </row>
    <row r="3" spans="1:14" x14ac:dyDescent="0.25">
      <c r="A3" s="3" t="s">
        <v>19</v>
      </c>
    </row>
    <row r="4" spans="1:14" x14ac:dyDescent="0.25">
      <c r="B4" s="5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</row>
    <row r="5" spans="1:14" x14ac:dyDescent="0.25">
      <c r="A5" t="s">
        <v>22</v>
      </c>
      <c r="B5" s="8">
        <v>0.45000000000000012</v>
      </c>
      <c r="C5" s="9">
        <v>0</v>
      </c>
      <c r="D5" s="9">
        <v>4.9999999999999878E-2</v>
      </c>
      <c r="E5" s="9">
        <v>0</v>
      </c>
      <c r="F5" s="9">
        <v>0.22825834672379935</v>
      </c>
      <c r="G5" s="9">
        <v>5.363327977146963E-2</v>
      </c>
      <c r="H5" s="9">
        <v>0</v>
      </c>
      <c r="I5" s="9">
        <v>0</v>
      </c>
      <c r="J5" s="9">
        <v>0</v>
      </c>
      <c r="K5" s="10">
        <v>0.218108373504731</v>
      </c>
      <c r="M5" t="s">
        <v>47</v>
      </c>
      <c r="N5" t="s">
        <v>48</v>
      </c>
    </row>
    <row r="6" spans="1:14" x14ac:dyDescent="0.25">
      <c r="A6" t="s">
        <v>33</v>
      </c>
      <c r="B6" s="28">
        <v>1</v>
      </c>
      <c r="C6" s="28">
        <v>0</v>
      </c>
      <c r="D6" s="28">
        <v>1</v>
      </c>
      <c r="E6" s="28">
        <v>0</v>
      </c>
      <c r="F6" s="28">
        <v>1</v>
      </c>
      <c r="G6" s="28">
        <v>1</v>
      </c>
      <c r="H6" s="28">
        <v>0</v>
      </c>
      <c r="I6" s="28">
        <v>0</v>
      </c>
      <c r="J6" s="28">
        <v>0</v>
      </c>
      <c r="K6" s="28">
        <v>1</v>
      </c>
      <c r="L6" s="30">
        <f>SUM(B6:K6)</f>
        <v>5</v>
      </c>
      <c r="M6" s="29">
        <v>6</v>
      </c>
      <c r="N6" s="29">
        <v>2</v>
      </c>
    </row>
    <row r="7" spans="1:14" x14ac:dyDescent="0.25">
      <c r="A7" s="3" t="s">
        <v>26</v>
      </c>
    </row>
    <row r="8" spans="1:14" x14ac:dyDescent="0.25">
      <c r="A8" t="s">
        <v>27</v>
      </c>
      <c r="B8" s="25">
        <v>0.191</v>
      </c>
      <c r="C8" s="26">
        <f ca="1">_xll.PsiOptParam(14.1%,100%,15.1%)</f>
        <v>0.14099999999999999</v>
      </c>
      <c r="D8" s="26">
        <v>0.124</v>
      </c>
      <c r="E8" s="26">
        <v>0.1113</v>
      </c>
      <c r="F8" s="26">
        <v>5.57E-2</v>
      </c>
      <c r="G8" s="26">
        <v>8.6999999999999994E-2</v>
      </c>
      <c r="H8" s="26">
        <v>8.5999999999999993E-2</v>
      </c>
      <c r="I8" s="26">
        <v>0.105</v>
      </c>
      <c r="J8" s="26">
        <v>0.10680000000000001</v>
      </c>
      <c r="K8" s="26">
        <v>0.128</v>
      </c>
      <c r="L8" s="27">
        <f ca="1">SUMPRODUCT(B8:K8,weight)</f>
        <v>0.13744795706123908</v>
      </c>
    </row>
    <row r="9" spans="1:14" x14ac:dyDescent="0.25">
      <c r="A9" t="s">
        <v>36</v>
      </c>
      <c r="B9" s="32">
        <f>PRODUCT(B6,$E$2)</f>
        <v>0.05</v>
      </c>
      <c r="C9" s="32">
        <f t="shared" ref="C9:K9" si="0">PRODUCT(C6,$E$2)</f>
        <v>0</v>
      </c>
      <c r="D9" s="32">
        <f t="shared" si="0"/>
        <v>0.05</v>
      </c>
      <c r="E9" s="32">
        <f t="shared" si="0"/>
        <v>0</v>
      </c>
      <c r="F9" s="32">
        <f t="shared" si="0"/>
        <v>0.05</v>
      </c>
      <c r="G9" s="32">
        <f t="shared" si="0"/>
        <v>0.05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0.05</v>
      </c>
    </row>
    <row r="10" spans="1:14" x14ac:dyDescent="0.25">
      <c r="A10" t="s">
        <v>37</v>
      </c>
      <c r="B10" s="33">
        <f>PRODUCT($B$2,B6)</f>
        <v>1</v>
      </c>
      <c r="C10" s="33">
        <f t="shared" ref="C10:K10" si="1">PRODUCT($B$2,C6)</f>
        <v>0</v>
      </c>
      <c r="D10" s="33">
        <f t="shared" si="1"/>
        <v>1</v>
      </c>
      <c r="E10" s="33">
        <f t="shared" si="1"/>
        <v>0</v>
      </c>
      <c r="F10" s="33">
        <f t="shared" si="1"/>
        <v>1</v>
      </c>
      <c r="G10" s="33">
        <f t="shared" si="1"/>
        <v>1</v>
      </c>
      <c r="H10" s="33">
        <f t="shared" si="1"/>
        <v>0</v>
      </c>
      <c r="I10" s="33">
        <f t="shared" si="1"/>
        <v>0</v>
      </c>
      <c r="J10" s="33">
        <f t="shared" si="1"/>
        <v>0</v>
      </c>
      <c r="K10" s="33">
        <f t="shared" si="1"/>
        <v>1</v>
      </c>
    </row>
    <row r="11" spans="1:14" x14ac:dyDescent="0.25">
      <c r="A11" s="3" t="s">
        <v>20</v>
      </c>
      <c r="L11" s="4" t="s">
        <v>23</v>
      </c>
      <c r="M11" s="4"/>
      <c r="N11" s="4" t="s">
        <v>18</v>
      </c>
    </row>
    <row r="12" spans="1:14" x14ac:dyDescent="0.25">
      <c r="A12" t="s">
        <v>21</v>
      </c>
      <c r="B12" s="5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20">
        <f t="shared" ref="L12:L18" si="2">SUMPRODUCT(B12:K12,weight)</f>
        <v>0.99999999999999989</v>
      </c>
      <c r="M12" t="s">
        <v>24</v>
      </c>
      <c r="N12" s="21">
        <v>1</v>
      </c>
    </row>
    <row r="13" spans="1:14" x14ac:dyDescent="0.25">
      <c r="A13" t="s">
        <v>1</v>
      </c>
      <c r="B13" s="11">
        <v>0.7</v>
      </c>
      <c r="C13" s="12">
        <v>1.08</v>
      </c>
      <c r="D13" s="12">
        <v>1</v>
      </c>
      <c r="E13" s="12">
        <v>0.41</v>
      </c>
      <c r="F13" s="12">
        <v>0.57999999999999996</v>
      </c>
      <c r="G13" s="12">
        <v>0.57999999999999996</v>
      </c>
      <c r="H13" s="12">
        <v>0.56000000000000005</v>
      </c>
      <c r="I13" s="12">
        <v>1.05</v>
      </c>
      <c r="J13" s="12">
        <v>0.39</v>
      </c>
      <c r="K13" s="12">
        <v>1.75</v>
      </c>
      <c r="L13" s="13">
        <f t="shared" si="2"/>
        <v>0.91018679700053517</v>
      </c>
      <c r="M13" t="s">
        <v>24</v>
      </c>
      <c r="N13">
        <v>1.5</v>
      </c>
    </row>
    <row r="14" spans="1:14" x14ac:dyDescent="0.25">
      <c r="A14" t="s">
        <v>2</v>
      </c>
      <c r="B14" s="11">
        <v>14.25</v>
      </c>
      <c r="C14" s="12">
        <v>25.04</v>
      </c>
      <c r="D14" s="12">
        <v>11.6</v>
      </c>
      <c r="E14" s="12">
        <v>13.28</v>
      </c>
      <c r="F14" s="12">
        <v>55.11</v>
      </c>
      <c r="G14" s="12">
        <v>19.510000000000002</v>
      </c>
      <c r="H14" s="12">
        <v>8.8699999999999992</v>
      </c>
      <c r="I14" s="12">
        <v>17.920000000000002</v>
      </c>
      <c r="J14" s="12">
        <v>13.77</v>
      </c>
      <c r="K14" s="12">
        <v>20.09</v>
      </c>
      <c r="L14" s="13">
        <f t="shared" si="2"/>
        <v>25</v>
      </c>
      <c r="M14" t="s">
        <v>24</v>
      </c>
      <c r="N14">
        <v>25</v>
      </c>
    </row>
    <row r="15" spans="1:14" x14ac:dyDescent="0.25">
      <c r="A15" t="s">
        <v>17</v>
      </c>
      <c r="B15" s="14">
        <v>0.14000000000000001</v>
      </c>
      <c r="C15" s="15">
        <v>0.106</v>
      </c>
      <c r="D15" s="15">
        <v>8.2000000000000003E-2</v>
      </c>
      <c r="E15" s="15">
        <v>0.151</v>
      </c>
      <c r="F15" s="15">
        <v>6.2E-2</v>
      </c>
      <c r="G15" s="15">
        <v>9.8000000000000004E-2</v>
      </c>
      <c r="H15" s="15">
        <v>-0.01</v>
      </c>
      <c r="I15" s="15">
        <v>0.14000000000000001</v>
      </c>
      <c r="J15" s="15">
        <v>9.6000000000000002E-2</v>
      </c>
      <c r="K15" s="15">
        <v>0.22700000000000001</v>
      </c>
      <c r="L15" s="16">
        <f t="shared" si="2"/>
        <v>0.13601867970005355</v>
      </c>
      <c r="M15" t="s">
        <v>25</v>
      </c>
      <c r="N15" s="2">
        <v>7.0000000000000007E-2</v>
      </c>
    </row>
    <row r="16" spans="1:14" x14ac:dyDescent="0.25">
      <c r="A16" t="s">
        <v>4</v>
      </c>
      <c r="B16" s="11">
        <v>1</v>
      </c>
      <c r="C16" s="12">
        <v>1</v>
      </c>
      <c r="D16" s="12">
        <v>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3">
        <f t="shared" si="2"/>
        <v>0.5</v>
      </c>
      <c r="M16" t="s">
        <v>24</v>
      </c>
      <c r="N16">
        <v>0.5</v>
      </c>
    </row>
    <row r="17" spans="1:14" x14ac:dyDescent="0.25">
      <c r="A17" t="s">
        <v>16</v>
      </c>
      <c r="B17" s="11">
        <v>0</v>
      </c>
      <c r="C17" s="12">
        <v>0</v>
      </c>
      <c r="D17" s="12">
        <v>0</v>
      </c>
      <c r="E17" s="12">
        <v>0</v>
      </c>
      <c r="F17" s="12">
        <v>1</v>
      </c>
      <c r="G17" s="12">
        <v>0</v>
      </c>
      <c r="H17" s="12">
        <v>0</v>
      </c>
      <c r="I17" s="12">
        <v>1</v>
      </c>
      <c r="J17" s="12">
        <v>1</v>
      </c>
      <c r="K17" s="12">
        <v>1</v>
      </c>
      <c r="L17" s="13">
        <f t="shared" si="2"/>
        <v>0.44636672022853036</v>
      </c>
      <c r="M17" t="s">
        <v>24</v>
      </c>
      <c r="N17">
        <v>0.7</v>
      </c>
    </row>
    <row r="18" spans="1:14" x14ac:dyDescent="0.25">
      <c r="A18" t="s">
        <v>31</v>
      </c>
      <c r="B18" s="17">
        <v>1.6E-2</v>
      </c>
      <c r="C18" s="18">
        <v>6.0000000000000001E-3</v>
      </c>
      <c r="D18" s="18">
        <v>0.02</v>
      </c>
      <c r="E18" s="18">
        <v>2.1000000000000001E-2</v>
      </c>
      <c r="F18" s="18">
        <v>4.5999999999999999E-2</v>
      </c>
      <c r="G18" s="18">
        <v>2.8000000000000001E-2</v>
      </c>
      <c r="H18" s="18">
        <v>2.4E-2</v>
      </c>
      <c r="I18" s="18">
        <v>0.02</v>
      </c>
      <c r="J18" s="18">
        <v>2.1999999999999999E-2</v>
      </c>
      <c r="K18" s="18">
        <v>2.1999999999999999E-2</v>
      </c>
      <c r="L18" s="19">
        <f t="shared" si="2"/>
        <v>2.4999999999999998E-2</v>
      </c>
      <c r="M18" t="s">
        <v>25</v>
      </c>
      <c r="N18" s="2">
        <v>2.5000000000000001E-2</v>
      </c>
    </row>
    <row r="19" spans="1:14" x14ac:dyDescent="0.25">
      <c r="B19" s="34"/>
      <c r="C19" s="35"/>
      <c r="D19" s="35"/>
      <c r="E19" s="35"/>
      <c r="F19" s="35"/>
      <c r="G19" s="35"/>
      <c r="H19" s="35"/>
      <c r="I19" s="35"/>
      <c r="J19" s="35"/>
      <c r="K19" s="35"/>
      <c r="N19" s="2"/>
    </row>
    <row r="20" spans="1:14" x14ac:dyDescent="0.25">
      <c r="A20" s="3" t="s">
        <v>28</v>
      </c>
      <c r="B20" t="s">
        <v>29</v>
      </c>
      <c r="C20" t="s">
        <v>30</v>
      </c>
      <c r="E20" t="s">
        <v>38</v>
      </c>
      <c r="F20" s="30">
        <f>SUMPRODUCT(B6:D6,B16:D16)</f>
        <v>2</v>
      </c>
      <c r="H20" t="s">
        <v>39</v>
      </c>
      <c r="I20" s="30">
        <f>D6-B6</f>
        <v>0</v>
      </c>
      <c r="K20" t="s">
        <v>41</v>
      </c>
      <c r="L20" s="30">
        <f>SUM(I6,K6)</f>
        <v>1</v>
      </c>
    </row>
    <row r="21" spans="1:14" x14ac:dyDescent="0.25">
      <c r="A21" t="s">
        <v>1</v>
      </c>
      <c r="B21" s="5">
        <v>0.85</v>
      </c>
      <c r="C21" s="7">
        <v>1.5</v>
      </c>
      <c r="E21" t="s">
        <v>42</v>
      </c>
      <c r="F21">
        <v>1</v>
      </c>
      <c r="H21" t="s">
        <v>40</v>
      </c>
      <c r="I21" s="35">
        <v>0</v>
      </c>
      <c r="K21" t="s">
        <v>43</v>
      </c>
      <c r="L21" s="30">
        <f>SUM(B6,D6)</f>
        <v>2</v>
      </c>
    </row>
    <row r="22" spans="1:14" x14ac:dyDescent="0.25">
      <c r="A22" t="s">
        <v>2</v>
      </c>
      <c r="B22" s="11">
        <v>125</v>
      </c>
      <c r="C22" s="22">
        <v>125</v>
      </c>
      <c r="K22" t="s">
        <v>44</v>
      </c>
      <c r="L22">
        <f>PRODUCT(2,C6)</f>
        <v>0</v>
      </c>
    </row>
    <row r="23" spans="1:14" x14ac:dyDescent="0.25">
      <c r="A23" t="s">
        <v>31</v>
      </c>
      <c r="B23" s="17">
        <v>0.01</v>
      </c>
      <c r="C23" s="23">
        <v>4.4999999999999998E-2</v>
      </c>
    </row>
  </sheetData>
  <conditionalFormatting sqref="O1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:O1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Web Link</vt:lpstr>
      <vt:lpstr>Analysis Report</vt:lpstr>
      <vt:lpstr>Optimization Model</vt:lpstr>
      <vt:lpstr>Charts</vt:lpstr>
      <vt:lpstr>_1YrGrowth</vt:lpstr>
      <vt:lpstr>_5YrGrowth</vt:lpstr>
      <vt:lpstr>DivYield</vt:lpstr>
      <vt:lpstr>Lower_Bound</vt:lpstr>
      <vt:lpstr>MaxOther</vt:lpstr>
      <vt:lpstr>MaxStocks</vt:lpstr>
      <vt:lpstr>MaxTech</vt:lpstr>
      <vt:lpstr>OneYrGrowth</vt:lpstr>
      <vt:lpstr>PE</vt:lpstr>
      <vt:lpstr>Risk</vt:lpstr>
      <vt:lpstr>SumWeights</vt:lpstr>
      <vt:lpstr>Total_Weight</vt:lpstr>
      <vt:lpstr>TotBeta</vt:lpstr>
      <vt:lpstr>TotOther</vt:lpstr>
      <vt:lpstr>TotPE</vt:lpstr>
      <vt:lpstr>TotTech</vt:lpstr>
      <vt:lpstr>TotYield</vt:lpstr>
      <vt:lpstr>weight</vt:lpstr>
    </vt:vector>
  </TitlesOfParts>
  <Company>UConn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Muralidhar Mutnuru</cp:lastModifiedBy>
  <dcterms:created xsi:type="dcterms:W3CDTF">2011-02-11T17:39:00Z</dcterms:created>
  <dcterms:modified xsi:type="dcterms:W3CDTF">2016-12-05T03:48:50Z</dcterms:modified>
</cp:coreProperties>
</file>