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nr\Documents\GitHub\MarSidFla\Docs\"/>
    </mc:Choice>
  </mc:AlternateContent>
  <xr:revisionPtr revIDLastSave="0" documentId="13_ncr:1_{6D96793C-ABF3-48E0-A277-8AB3E286C425}" xr6:coauthVersionLast="32" xr6:coauthVersionMax="32" xr10:uidLastSave="{00000000-0000-0000-0000-000000000000}"/>
  <bookViews>
    <workbookView xWindow="0" yWindow="0" windowWidth="20490" windowHeight="7545" xr2:uid="{E44954D1-3171-42DA-906A-7CBAA2F6321C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" i="1" l="1"/>
  <c r="J21" i="1" l="1"/>
  <c r="J19" i="1"/>
  <c r="J17" i="1"/>
  <c r="J15" i="1"/>
  <c r="N19" i="1"/>
  <c r="N17" i="1"/>
  <c r="N15" i="1"/>
  <c r="N3" i="1"/>
  <c r="N5" i="1"/>
  <c r="N7" i="1"/>
  <c r="N9" i="1"/>
  <c r="N11" i="1"/>
  <c r="J5" i="1"/>
  <c r="J7" i="1"/>
  <c r="J9" i="1"/>
  <c r="J11" i="1"/>
  <c r="J13" i="1"/>
  <c r="G7" i="1"/>
  <c r="G9" i="1"/>
  <c r="G11" i="1" s="1"/>
  <c r="G13" i="1" s="1"/>
  <c r="G15" i="1" s="1"/>
  <c r="G17" i="1" s="1"/>
  <c r="G19" i="1" s="1"/>
  <c r="G21" i="1" s="1"/>
  <c r="G5" i="1"/>
  <c r="G3" i="1"/>
  <c r="N13" i="1"/>
  <c r="D7" i="1"/>
  <c r="D6" i="1"/>
  <c r="A11" i="1"/>
</calcChain>
</file>

<file path=xl/sharedStrings.xml><?xml version="1.0" encoding="utf-8"?>
<sst xmlns="http://schemas.openxmlformats.org/spreadsheetml/2006/main" count="86" uniqueCount="28">
  <si>
    <t>se</t>
  </si>
  <si>
    <t>pulse</t>
  </si>
  <si>
    <t>ajuste</t>
  </si>
  <si>
    <t>const</t>
  </si>
  <si>
    <t>ideal</t>
  </si>
  <si>
    <t>ml/s</t>
  </si>
  <si>
    <t>ml</t>
  </si>
  <si>
    <t>s</t>
  </si>
  <si>
    <t>x</t>
  </si>
  <si>
    <t>conta 2,2 segundos</t>
  </si>
  <si>
    <t>=</t>
  </si>
  <si>
    <t>pulse +1</t>
  </si>
  <si>
    <t>real</t>
  </si>
  <si>
    <t>resultado</t>
  </si>
  <si>
    <t>&lt;</t>
  </si>
  <si>
    <t>&lt;=</t>
  </si>
  <si>
    <t>pulse +2</t>
  </si>
  <si>
    <t>pulse +3</t>
  </si>
  <si>
    <t>pulse +4</t>
  </si>
  <si>
    <t>pulse -1</t>
  </si>
  <si>
    <t>pulse -2</t>
  </si>
  <si>
    <t>pulse -3</t>
  </si>
  <si>
    <t>pulse -4</t>
  </si>
  <si>
    <t>trava solenoide</t>
  </si>
  <si>
    <t>pulse _ideal</t>
  </si>
  <si>
    <t>ajuste_fino_baixo</t>
  </si>
  <si>
    <t>ajuste_fino_alto</t>
  </si>
  <si>
    <t>para 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</si>
</sst>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Planilha1!$H$3:$H$21</c:f>
              <c:numCache>
                <c:formatCode>General</c:formatCode>
                <c:ptCount val="19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</c:numCache>
            </c:numRef>
          </c:cat>
          <c:val>
            <c:numRef>
              <c:f>Planilha1!$J$3:$J$21</c:f>
              <c:numCache>
                <c:formatCode>General</c:formatCode>
                <c:ptCount val="19"/>
                <c:pt idx="2">
                  <c:v>84</c:v>
                </c:pt>
                <c:pt idx="4">
                  <c:v>90</c:v>
                </c:pt>
                <c:pt idx="6">
                  <c:v>96</c:v>
                </c:pt>
                <c:pt idx="8">
                  <c:v>102</c:v>
                </c:pt>
                <c:pt idx="10">
                  <c:v>108</c:v>
                </c:pt>
                <c:pt idx="12">
                  <c:v>115</c:v>
                </c:pt>
                <c:pt idx="14">
                  <c:v>128</c:v>
                </c:pt>
                <c:pt idx="16">
                  <c:v>140</c:v>
                </c:pt>
                <c:pt idx="1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1-44A1-870E-AA9B96BD2174}"/>
            </c:ext>
          </c:extLst>
        </c:ser>
        <c:ser>
          <c:idx val="2"/>
          <c:order val="1"/>
          <c:tx>
            <c:v>max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Planilha1!$H$3:$H$21</c:f>
              <c:numCache>
                <c:formatCode>General</c:formatCode>
                <c:ptCount val="19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</c:numCache>
            </c:numRef>
          </c:cat>
          <c:val>
            <c:numRef>
              <c:f>Planilha1!$N$3:$N$21</c:f>
              <c:numCache>
                <c:formatCode>General</c:formatCode>
                <c:ptCount val="19"/>
                <c:pt idx="0">
                  <c:v>85</c:v>
                </c:pt>
                <c:pt idx="2">
                  <c:v>91</c:v>
                </c:pt>
                <c:pt idx="4">
                  <c:v>97</c:v>
                </c:pt>
                <c:pt idx="6">
                  <c:v>103</c:v>
                </c:pt>
                <c:pt idx="8">
                  <c:v>109</c:v>
                </c:pt>
                <c:pt idx="10">
                  <c:v>114</c:v>
                </c:pt>
                <c:pt idx="12">
                  <c:v>127</c:v>
                </c:pt>
                <c:pt idx="14">
                  <c:v>139</c:v>
                </c:pt>
                <c:pt idx="1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1-44A1-870E-AA9B96BD2174}"/>
            </c:ext>
          </c:extLst>
        </c:ser>
        <c:ser>
          <c:idx val="1"/>
          <c:order val="2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Planilha1!$G$3:$G$21</c:f>
              <c:numCache>
                <c:formatCode>General</c:formatCode>
                <c:ptCount val="19"/>
                <c:pt idx="0">
                  <c:v>114</c:v>
                </c:pt>
                <c:pt idx="2">
                  <c:v>114</c:v>
                </c:pt>
                <c:pt idx="4">
                  <c:v>114</c:v>
                </c:pt>
                <c:pt idx="6">
                  <c:v>114</c:v>
                </c:pt>
                <c:pt idx="8">
                  <c:v>114</c:v>
                </c:pt>
                <c:pt idx="10">
                  <c:v>114</c:v>
                </c:pt>
                <c:pt idx="12">
                  <c:v>114</c:v>
                </c:pt>
                <c:pt idx="14">
                  <c:v>114</c:v>
                </c:pt>
                <c:pt idx="16">
                  <c:v>114</c:v>
                </c:pt>
                <c:pt idx="18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B51-44A1-870E-AA9B96BD2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27584"/>
        <c:axId val="461426600"/>
      </c:lineChart>
      <c:catAx>
        <c:axId val="4614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426600"/>
        <c:crosses val="autoZero"/>
        <c:auto val="1"/>
        <c:lblAlgn val="ctr"/>
        <c:lblOffset val="100"/>
        <c:noMultiLvlLbl val="0"/>
      </c:catAx>
      <c:valAx>
        <c:axId val="461426600"/>
        <c:scaling>
          <c:orientation val="minMax"/>
          <c:max val="16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4275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</xdr:row>
      <xdr:rowOff>161925</xdr:rowOff>
    </xdr:from>
    <xdr:to>
      <xdr:col>5</xdr:col>
      <xdr:colOff>304800</xdr:colOff>
      <xdr:row>23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0F8BF9-5416-4E4C-BA97-862202F51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5E5E-A8BB-45E7-BE9B-A8963157F4EC}">
  <dimension ref="A1:X22"/>
  <sheetViews>
    <sheetView tabSelected="1" workbookViewId="0">
      <selection activeCell="W7" sqref="W7"/>
    </sheetView>
  </sheetViews>
  <sheetFormatPr defaultRowHeight="15" x14ac:dyDescent="0.25"/>
  <cols>
    <col min="3" max="3" width="5" bestFit="1" customWidth="1"/>
    <col min="7" max="7" width="4" style="1" bestFit="1" customWidth="1"/>
    <col min="8" max="8" width="3" bestFit="1" customWidth="1"/>
    <col min="9" max="9" width="4.42578125" style="1" customWidth="1"/>
    <col min="10" max="10" width="4" style="1" bestFit="1" customWidth="1"/>
    <col min="11" max="11" width="2" style="1" bestFit="1" customWidth="1"/>
    <col min="12" max="12" width="5.85546875" style="1" bestFit="1" customWidth="1"/>
    <col min="13" max="13" width="3" style="1" bestFit="1" customWidth="1"/>
    <col min="14" max="14" width="4" style="1" bestFit="1" customWidth="1"/>
    <col min="15" max="15" width="2.85546875" style="1" customWidth="1"/>
    <col min="16" max="16" width="5.85546875" bestFit="1" customWidth="1"/>
    <col min="17" max="17" width="2" bestFit="1" customWidth="1"/>
    <col min="18" max="18" width="8.28515625" bestFit="1" customWidth="1"/>
    <col min="19" max="19" width="3.140625" customWidth="1"/>
  </cols>
  <sheetData>
    <row r="1" spans="1:24" x14ac:dyDescent="0.25">
      <c r="A1" t="s">
        <v>4</v>
      </c>
      <c r="B1" s="1">
        <v>60</v>
      </c>
      <c r="C1" t="s">
        <v>5</v>
      </c>
      <c r="I1" s="4" t="s">
        <v>9</v>
      </c>
    </row>
    <row r="3" spans="1:24" x14ac:dyDescent="0.25">
      <c r="A3" s="2" t="s">
        <v>12</v>
      </c>
      <c r="B3" s="2"/>
      <c r="D3" s="1">
        <v>500</v>
      </c>
      <c r="E3" s="1">
        <v>22</v>
      </c>
      <c r="F3" s="1"/>
      <c r="G3" s="1">
        <f>T13</f>
        <v>114</v>
      </c>
      <c r="H3" s="1">
        <v>1</v>
      </c>
      <c r="I3" s="1" t="s">
        <v>0</v>
      </c>
      <c r="L3" s="1" t="s">
        <v>1</v>
      </c>
      <c r="M3" s="1" t="s">
        <v>15</v>
      </c>
      <c r="N3" s="7">
        <f>T13-$T$11*5+1</f>
        <v>85</v>
      </c>
      <c r="P3" s="1" t="s">
        <v>1</v>
      </c>
      <c r="Q3" s="1" t="s">
        <v>10</v>
      </c>
      <c r="R3" s="6">
        <v>0</v>
      </c>
      <c r="T3" s="5" t="s">
        <v>23</v>
      </c>
      <c r="U3" s="1"/>
    </row>
    <row r="4" spans="1:24" x14ac:dyDescent="0.25">
      <c r="A4" s="2">
        <v>500</v>
      </c>
      <c r="B4" s="2" t="s">
        <v>6</v>
      </c>
      <c r="D4" s="1">
        <v>50</v>
      </c>
      <c r="E4" s="1" t="s">
        <v>8</v>
      </c>
      <c r="F4" s="1"/>
      <c r="H4" s="1"/>
      <c r="N4" s="7"/>
    </row>
    <row r="5" spans="1:24" x14ac:dyDescent="0.25">
      <c r="A5" s="2">
        <v>22</v>
      </c>
      <c r="B5" s="2" t="s">
        <v>7</v>
      </c>
      <c r="D5" s="1"/>
      <c r="G5" s="1">
        <f>G3</f>
        <v>114</v>
      </c>
      <c r="H5" s="1">
        <v>2</v>
      </c>
      <c r="I5" s="1" t="s">
        <v>0</v>
      </c>
      <c r="J5" s="1">
        <f>T13-T11 *5</f>
        <v>84</v>
      </c>
      <c r="K5" s="1" t="s">
        <v>14</v>
      </c>
      <c r="L5" s="1" t="s">
        <v>1</v>
      </c>
      <c r="M5" s="1" t="s">
        <v>15</v>
      </c>
      <c r="N5" s="7">
        <f>T13-$T$11*4+1</f>
        <v>91</v>
      </c>
      <c r="P5" s="1" t="s">
        <v>1</v>
      </c>
      <c r="Q5" s="1" t="s">
        <v>10</v>
      </c>
      <c r="R5" s="1" t="s">
        <v>22</v>
      </c>
      <c r="U5" s="1"/>
    </row>
    <row r="6" spans="1:24" x14ac:dyDescent="0.25">
      <c r="D6" s="1">
        <f>D4*E3/D3</f>
        <v>2.2000000000000002</v>
      </c>
      <c r="E6" t="s">
        <v>7</v>
      </c>
      <c r="H6" s="1"/>
      <c r="N6" s="7"/>
    </row>
    <row r="7" spans="1:24" x14ac:dyDescent="0.25">
      <c r="A7" t="s">
        <v>2</v>
      </c>
      <c r="B7" s="3">
        <v>38</v>
      </c>
      <c r="C7" s="1"/>
      <c r="D7" s="1">
        <f>D4</f>
        <v>50</v>
      </c>
      <c r="E7" t="s">
        <v>6</v>
      </c>
      <c r="G7" s="1">
        <f t="shared" ref="G7:G21" si="0">G5</f>
        <v>114</v>
      </c>
      <c r="H7" s="1">
        <v>3</v>
      </c>
      <c r="I7" s="1" t="s">
        <v>0</v>
      </c>
      <c r="J7" s="1">
        <f>T13-T11 *4</f>
        <v>90</v>
      </c>
      <c r="K7" s="1" t="s">
        <v>14</v>
      </c>
      <c r="L7" s="1" t="s">
        <v>1</v>
      </c>
      <c r="M7" s="1" t="s">
        <v>15</v>
      </c>
      <c r="N7" s="7">
        <f>T13-$T$11*3+1</f>
        <v>97</v>
      </c>
      <c r="P7" s="1" t="s">
        <v>1</v>
      </c>
      <c r="Q7" s="1" t="s">
        <v>10</v>
      </c>
      <c r="R7" s="1" t="s">
        <v>21</v>
      </c>
      <c r="U7" s="1"/>
    </row>
    <row r="8" spans="1:24" x14ac:dyDescent="0.25">
      <c r="A8" t="s">
        <v>3</v>
      </c>
      <c r="B8" s="3">
        <v>60</v>
      </c>
      <c r="C8" s="1"/>
      <c r="D8" s="1"/>
      <c r="H8" s="1"/>
      <c r="N8" s="7"/>
    </row>
    <row r="9" spans="1:24" x14ac:dyDescent="0.25">
      <c r="A9" t="s">
        <v>1</v>
      </c>
      <c r="B9" s="1">
        <v>114</v>
      </c>
      <c r="C9" s="1"/>
      <c r="G9" s="1">
        <f t="shared" si="0"/>
        <v>114</v>
      </c>
      <c r="H9" s="1">
        <v>4</v>
      </c>
      <c r="I9" s="1" t="s">
        <v>0</v>
      </c>
      <c r="J9" s="1">
        <f>T13-T11 *3</f>
        <v>96</v>
      </c>
      <c r="K9" s="1" t="s">
        <v>14</v>
      </c>
      <c r="L9" s="1" t="s">
        <v>1</v>
      </c>
      <c r="M9" s="1" t="s">
        <v>15</v>
      </c>
      <c r="N9" s="7">
        <f>T13-$T$11*2+1</f>
        <v>103</v>
      </c>
      <c r="P9" s="1" t="s">
        <v>1</v>
      </c>
      <c r="Q9" s="1" t="s">
        <v>10</v>
      </c>
      <c r="R9" s="1" t="s">
        <v>20</v>
      </c>
      <c r="U9" s="1"/>
    </row>
    <row r="10" spans="1:24" x14ac:dyDescent="0.25">
      <c r="H10" s="1"/>
      <c r="N10" s="7"/>
    </row>
    <row r="11" spans="1:24" x14ac:dyDescent="0.25">
      <c r="A11" s="1">
        <f>B9/B7/B8</f>
        <v>0.05</v>
      </c>
      <c r="B11" s="1" t="s">
        <v>6</v>
      </c>
      <c r="G11" s="1">
        <f t="shared" si="0"/>
        <v>114</v>
      </c>
      <c r="H11" s="1">
        <v>5</v>
      </c>
      <c r="I11" s="1" t="s">
        <v>0</v>
      </c>
      <c r="J11" s="1">
        <f>T13-T11 *2</f>
        <v>102</v>
      </c>
      <c r="K11" s="1" t="s">
        <v>14</v>
      </c>
      <c r="L11" s="1" t="s">
        <v>1</v>
      </c>
      <c r="M11" s="1" t="s">
        <v>15</v>
      </c>
      <c r="N11" s="3">
        <f>T13-$T$11*1+1</f>
        <v>109</v>
      </c>
      <c r="P11" s="1" t="s">
        <v>1</v>
      </c>
      <c r="Q11" s="1" t="s">
        <v>10</v>
      </c>
      <c r="R11" s="1" t="s">
        <v>19</v>
      </c>
      <c r="T11" s="1">
        <v>6</v>
      </c>
      <c r="U11" t="s">
        <v>25</v>
      </c>
    </row>
    <row r="12" spans="1:24" x14ac:dyDescent="0.25">
      <c r="A12" t="s">
        <v>13</v>
      </c>
      <c r="H12" s="1"/>
      <c r="N12" s="7"/>
      <c r="X12" s="1" t="s">
        <v>27</v>
      </c>
    </row>
    <row r="13" spans="1:24" x14ac:dyDescent="0.25">
      <c r="G13" s="1">
        <f t="shared" si="0"/>
        <v>114</v>
      </c>
      <c r="H13" s="1">
        <v>6</v>
      </c>
      <c r="I13" s="1" t="s">
        <v>0</v>
      </c>
      <c r="J13" s="3">
        <f>T13-T11*1</f>
        <v>108</v>
      </c>
      <c r="K13" s="1" t="s">
        <v>14</v>
      </c>
      <c r="L13" s="1" t="s">
        <v>1</v>
      </c>
      <c r="M13" s="1" t="s">
        <v>15</v>
      </c>
      <c r="N13" s="3">
        <f>T13</f>
        <v>114</v>
      </c>
      <c r="P13" s="1" t="s">
        <v>1</v>
      </c>
      <c r="Q13" s="1" t="s">
        <v>10</v>
      </c>
      <c r="R13" s="1" t="s">
        <v>1</v>
      </c>
      <c r="T13" s="2">
        <v>114</v>
      </c>
      <c r="U13" t="s">
        <v>24</v>
      </c>
      <c r="X13" s="8">
        <f>T13/D6</f>
        <v>51.818181818181813</v>
      </c>
    </row>
    <row r="14" spans="1:24" x14ac:dyDescent="0.25">
      <c r="H14" s="1"/>
      <c r="N14" s="7"/>
    </row>
    <row r="15" spans="1:24" x14ac:dyDescent="0.25">
      <c r="G15" s="1">
        <f t="shared" si="0"/>
        <v>114</v>
      </c>
      <c r="H15" s="1">
        <v>7</v>
      </c>
      <c r="I15" s="1" t="s">
        <v>0</v>
      </c>
      <c r="J15" s="1">
        <f>T13+T15*0+1</f>
        <v>115</v>
      </c>
      <c r="K15" s="1" t="s">
        <v>14</v>
      </c>
      <c r="L15" s="1" t="s">
        <v>1</v>
      </c>
      <c r="M15" s="1" t="s">
        <v>15</v>
      </c>
      <c r="N15" s="7">
        <f>N13+$T$15*1+1</f>
        <v>127</v>
      </c>
      <c r="P15" s="1" t="s">
        <v>1</v>
      </c>
      <c r="Q15" s="1" t="s">
        <v>10</v>
      </c>
      <c r="R15" s="1" t="s">
        <v>11</v>
      </c>
      <c r="T15" s="1">
        <v>12</v>
      </c>
      <c r="U15" t="s">
        <v>26</v>
      </c>
    </row>
    <row r="16" spans="1:24" x14ac:dyDescent="0.25">
      <c r="H16" s="1"/>
      <c r="N16" s="7"/>
    </row>
    <row r="17" spans="7:21" x14ac:dyDescent="0.25">
      <c r="G17" s="1">
        <f t="shared" si="0"/>
        <v>114</v>
      </c>
      <c r="H17" s="1">
        <v>8</v>
      </c>
      <c r="I17" s="1" t="s">
        <v>0</v>
      </c>
      <c r="J17" s="1">
        <f>T13+T15*1+2</f>
        <v>128</v>
      </c>
      <c r="K17" s="1" t="s">
        <v>14</v>
      </c>
      <c r="L17" s="1" t="s">
        <v>1</v>
      </c>
      <c r="M17" s="1" t="s">
        <v>15</v>
      </c>
      <c r="N17" s="7">
        <f>N13+$T$15*2+1</f>
        <v>139</v>
      </c>
      <c r="P17" s="1" t="s">
        <v>1</v>
      </c>
      <c r="Q17" s="1" t="s">
        <v>10</v>
      </c>
      <c r="R17" s="1" t="s">
        <v>16</v>
      </c>
      <c r="U17" s="1"/>
    </row>
    <row r="18" spans="7:21" x14ac:dyDescent="0.25">
      <c r="H18" s="1"/>
      <c r="N18" s="7"/>
    </row>
    <row r="19" spans="7:21" x14ac:dyDescent="0.25">
      <c r="G19" s="1">
        <f t="shared" si="0"/>
        <v>114</v>
      </c>
      <c r="H19" s="1">
        <v>9</v>
      </c>
      <c r="I19" s="1" t="s">
        <v>0</v>
      </c>
      <c r="J19" s="1">
        <f>T13+T15*2+2</f>
        <v>140</v>
      </c>
      <c r="K19" s="1" t="s">
        <v>14</v>
      </c>
      <c r="L19" s="1" t="s">
        <v>1</v>
      </c>
      <c r="M19" s="1" t="s">
        <v>15</v>
      </c>
      <c r="N19" s="7">
        <f>N13+$T$15*3+1</f>
        <v>151</v>
      </c>
      <c r="P19" s="1" t="s">
        <v>1</v>
      </c>
      <c r="Q19" s="1" t="s">
        <v>10</v>
      </c>
      <c r="R19" s="1" t="s">
        <v>17</v>
      </c>
      <c r="U19" s="1"/>
    </row>
    <row r="20" spans="7:21" x14ac:dyDescent="0.25">
      <c r="H20" s="1"/>
    </row>
    <row r="21" spans="7:21" x14ac:dyDescent="0.25">
      <c r="G21" s="1">
        <f t="shared" si="0"/>
        <v>114</v>
      </c>
      <c r="H21" s="1">
        <v>10</v>
      </c>
      <c r="I21" s="1" t="s">
        <v>0</v>
      </c>
      <c r="J21" s="1">
        <f>T13+T15*3+2</f>
        <v>152</v>
      </c>
      <c r="K21" s="1" t="s">
        <v>14</v>
      </c>
      <c r="L21" s="1" t="s">
        <v>1</v>
      </c>
      <c r="P21" s="1" t="s">
        <v>1</v>
      </c>
      <c r="Q21" s="1" t="s">
        <v>10</v>
      </c>
      <c r="R21" s="1" t="s">
        <v>18</v>
      </c>
      <c r="U21" s="1"/>
    </row>
    <row r="22" spans="7:21" x14ac:dyDescent="0.25">
      <c r="H22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Sidnei Conradt</dc:creator>
  <cp:lastModifiedBy>Sidnei Conradt</cp:lastModifiedBy>
  <dcterms:created xsi:type="dcterms:W3CDTF">2018-05-04T11:59:47Z</dcterms:created>
  <dcterms:modified xsi:type="dcterms:W3CDTF">2018-05-10T02:35:02Z</dcterms:modified>
</cp:coreProperties>
</file>