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atia\Documents\PROYECTO ZOOLOMASCOTAS MX\3 Trimestre\"/>
    </mc:Choice>
  </mc:AlternateContent>
  <xr:revisionPtr revIDLastSave="0" documentId="8_{5A81B880-5076-4E22-B4FE-2A0D9DAC803E}" xr6:coauthVersionLast="47" xr6:coauthVersionMax="47" xr10:uidLastSave="{00000000-0000-0000-0000-000000000000}"/>
  <bookViews>
    <workbookView xWindow="-108" yWindow="-108" windowWidth="23256" windowHeight="12456" firstSheet="24" activeTab="28" xr2:uid="{00000000-000D-0000-FFFF-FFFF00000000}"/>
  </bookViews>
  <sheets>
    <sheet name="Portada" sheetId="1" r:id="rId1"/>
    <sheet name="Torre admin" sheetId="2" r:id="rId2"/>
    <sheet name="Monitor Admin" sheetId="3" r:id="rId3"/>
    <sheet name="DiscoSolido Admin" sheetId="4" r:id="rId4"/>
    <sheet name="Disco duro interno Admin" sheetId="5" r:id="rId5"/>
    <sheet name="ram Admin" sheetId="6" r:id="rId6"/>
    <sheet name="Servidor Admin" sheetId="7" r:id="rId7"/>
    <sheet name="Teclado Admin" sheetId="8" r:id="rId8"/>
    <sheet name="Mouse Admin" sheetId="9" r:id="rId9"/>
    <sheet name="Portatil Nosotros" sheetId="10" r:id="rId10"/>
    <sheet name="Monitor Nosotros" sheetId="11" r:id="rId11"/>
    <sheet name=" Disco mecanico Nosotros" sheetId="12" r:id="rId12"/>
    <sheet name=" Servidor Nosotros" sheetId="13" r:id="rId13"/>
    <sheet name=" ram nosotros" sheetId="14" r:id="rId14"/>
    <sheet name="Tarjeta de video nosotros" sheetId="16" r:id="rId15"/>
    <sheet name="Procesador Nosotros" sheetId="17" r:id="rId16"/>
    <sheet name="Teclado nosostros " sheetId="18" r:id="rId17"/>
    <sheet name="Mouse nosotros" sheetId="19" r:id="rId18"/>
    <sheet name="software licencia" sheetId="20" r:id="rId19"/>
    <sheet name="windows 11 licencia" sheetId="22" r:id="rId20"/>
    <sheet name="Nube" sheetId="25" r:id="rId21"/>
    <sheet name="Ensamblaje" sheetId="26" r:id="rId22"/>
    <sheet name="Parafiscales" sheetId="24" r:id="rId23"/>
    <sheet name="Gastos del personal" sheetId="28" r:id="rId24"/>
    <sheet name="Licencias" sheetId="31" r:id="rId25"/>
    <sheet name="Infraestructura Y Estructura" sheetId="32" r:id="rId26"/>
    <sheet name="Herramientas Y Pruebas" sheetId="33" r:id="rId27"/>
    <sheet name="Seguridad" sheetId="34" r:id="rId28"/>
    <sheet name="Consolidado" sheetId="15" r:id="rId29"/>
  </sheets>
  <externalReferences>
    <externalReference r:id="rId3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5" l="1"/>
  <c r="M4" i="15"/>
  <c r="M5" i="15"/>
  <c r="M6" i="15"/>
  <c r="M7" i="15"/>
  <c r="M8" i="15"/>
  <c r="M3" i="15"/>
  <c r="J11" i="15"/>
  <c r="J6" i="15"/>
  <c r="J5" i="15"/>
  <c r="J4" i="15"/>
  <c r="J3" i="15"/>
  <c r="G31" i="15"/>
  <c r="J7" i="15" s="1"/>
  <c r="F31" i="15"/>
  <c r="E31" i="15"/>
  <c r="J40" i="15"/>
  <c r="B40" i="15"/>
  <c r="K39" i="15"/>
  <c r="H38" i="15"/>
  <c r="G38" i="15"/>
  <c r="K38" i="15" s="1"/>
  <c r="E38" i="15"/>
  <c r="F38" i="15" s="1"/>
  <c r="D38" i="15"/>
  <c r="H37" i="15"/>
  <c r="G37" i="15"/>
  <c r="E37" i="15"/>
  <c r="D37" i="15"/>
  <c r="H36" i="15"/>
  <c r="G36" i="15"/>
  <c r="E36" i="15"/>
  <c r="D36" i="15"/>
  <c r="H35" i="15"/>
  <c r="G35" i="15"/>
  <c r="I35" i="15" s="1"/>
  <c r="E35" i="15"/>
  <c r="E40" i="15" s="1"/>
  <c r="D35" i="15"/>
  <c r="D40" i="15" s="1"/>
  <c r="I37" i="15" l="1"/>
  <c r="K35" i="15"/>
  <c r="F35" i="15"/>
  <c r="K36" i="15"/>
  <c r="K37" i="15"/>
  <c r="I38" i="15"/>
  <c r="H40" i="15"/>
  <c r="I36" i="15"/>
  <c r="G40" i="15"/>
  <c r="F37" i="15"/>
  <c r="F36" i="15"/>
  <c r="I40" i="15" l="1"/>
  <c r="F40" i="15"/>
  <c r="K40" i="15"/>
  <c r="J8" i="15" s="1"/>
  <c r="J9" i="15" s="1"/>
  <c r="F5" i="32" l="1"/>
  <c r="J10" i="28"/>
  <c r="B10" i="28"/>
  <c r="K9" i="28"/>
  <c r="K8" i="28"/>
  <c r="K7" i="28"/>
  <c r="H6" i="28"/>
  <c r="G6" i="28"/>
  <c r="E6" i="28"/>
  <c r="D6" i="28"/>
  <c r="H5" i="28"/>
  <c r="G5" i="28"/>
  <c r="E5" i="28"/>
  <c r="D5" i="28"/>
  <c r="F5" i="28" s="1"/>
  <c r="H4" i="28"/>
  <c r="G4" i="28"/>
  <c r="I4" i="28" s="1"/>
  <c r="E4" i="28"/>
  <c r="D4" i="28"/>
  <c r="K4" i="28" s="1"/>
  <c r="H3" i="28"/>
  <c r="G3" i="28"/>
  <c r="E3" i="28"/>
  <c r="D3" i="28"/>
  <c r="F4" i="28" l="1"/>
  <c r="I3" i="28"/>
  <c r="K5" i="28"/>
  <c r="G10" i="28"/>
  <c r="E10" i="28"/>
  <c r="I6" i="28"/>
  <c r="D10" i="28"/>
  <c r="K6" i="28"/>
  <c r="F3" i="28"/>
  <c r="K3" i="28"/>
  <c r="H10" i="28"/>
  <c r="I5" i="28"/>
  <c r="F6" i="28"/>
  <c r="K10" i="28" l="1"/>
  <c r="I10" i="28"/>
  <c r="F10" i="28"/>
  <c r="G5" i="20" l="1"/>
</calcChain>
</file>

<file path=xl/sharedStrings.xml><?xml version="1.0" encoding="utf-8"?>
<sst xmlns="http://schemas.openxmlformats.org/spreadsheetml/2006/main" count="1395" uniqueCount="571">
  <si>
    <t>Roles de la ferretería: Dueño, Administrador, Encargado del inventario, cliente</t>
  </si>
  <si>
    <t xml:space="preserve">Presupuestos (a)
</t>
  </si>
  <si>
    <t>Tipo de cambio</t>
  </si>
  <si>
    <t>Nº 1</t>
  </si>
  <si>
    <t xml:space="preserve">Nº2 </t>
  </si>
  <si>
    <t>Nº 3</t>
  </si>
  <si>
    <t xml:space="preserve">CONTADO </t>
  </si>
  <si>
    <t xml:space="preserve">Integrantes: </t>
  </si>
  <si>
    <t>Elaboración Propuesta Fichas Tecnicas</t>
  </si>
  <si>
    <t>Nicolas Murcia Ramos</t>
  </si>
  <si>
    <t>Tania Alejandra Cortes Bejarano</t>
  </si>
  <si>
    <t xml:space="preserve">Carol Tatiana Benavides Dominguez </t>
  </si>
  <si>
    <t>Ficha: 3354284</t>
  </si>
  <si>
    <t xml:space="preserve">USD </t>
  </si>
  <si>
    <t>Contado</t>
  </si>
  <si>
    <t>Falabella</t>
  </si>
  <si>
    <t>8 núcleos / 16 hilos, Memoria RAM: 32GB DDR4 de alto rendimiento, Almacenamiento principal: SSD NVMe 1TB ultrarrápido, Arranques más veloces, carga de juegos y programas en segundos</t>
  </si>
  <si>
    <t>Soporte para procesadores Ryzen 3000/4000/5000, Mayor vida útil y menor consumo eléctrico</t>
  </si>
  <si>
    <t>Mercado Libre</t>
  </si>
  <si>
    <t>Capacidad del disco: 256 GB,  6ta Generacion, Marca del procesador: Intel,  Sistema operativo: Windows 10 Pro Windows 10 Pro.</t>
  </si>
  <si>
    <t>Procesador: Core i5 6500 Cpu 2.7Ghz, Garantía: 6 Meses, Memoria RAM: 8 G, Línea del procesador: Core i5</t>
  </si>
  <si>
    <t xml:space="preserve">Amazon </t>
  </si>
  <si>
    <t>Ordenador de escritorio de alto rendimiento de factor de forma pequeño para negocios.</t>
  </si>
  <si>
    <t>Modelo de CPU Core i5-7500, Velocidad de la CPU 3,4 GHz, Tamaño de caché 16 GB</t>
  </si>
  <si>
    <t>900.017.447-8, Calle 99 No. 11 A - 32, Bogotá, 01-800-011325, https://www.falabella.com.co/falabella-co/product/128971086/TORRE-GAMER-RYZEN7-5700G-32GB-RAM-RTX3050-6GB-1TB-SSD-BOARD-A520-MONITOR-22FHD/128971087</t>
  </si>
  <si>
    <t>830.067.394-6, Calle 100 # 7-33, Torre I, Piso 16, Edificio Capital Tower, https://www.mercadolibre.com.co/cpu-torre-core-i5-6ta--ram-8gb-ssd-256gb-reacondicionado/up/MCOU3233240427#polycard_client=search-desktop&amp;search_layout=grid&amp;position=7&amp;type=product&amp;tracking_id=0efe5a91-5a8d-4cab-bd7c-3e0ff34493fe&amp;wid=MCO1600351075&amp;sid=search</t>
  </si>
  <si>
    <t>901180732-2,  Carrera 11, Nro. 79-35, piso 9, Bogotá, https://www.amazon.com/-/es/Dell-OptiPlex-5050-escritorio-reacondicionado/dp/B08MR1YJWD/ref=sr_1_14?adgrpid=158059586775&amp;dib=eyJ2IjoiMSJ9.cVxuG_9ryXa7pJohal5_ljGhMFhAGXIDkDHoOUljvz94PdBhyG_CBphrmvzi8JYrjebUW3-bhJQu_TAToWp-zF7ZTEt-qgbxJWD8mgXSZ3rqbp6efxYd0D4bsZYxPB43LxRotavQ_7hZgvvZyJut4vgHCIqg2ulF9bgiL58xH74ovzSXLuwAtdL_fPHR5pTqicAQRr7M7fuPHLJWbPhp4D0Xe9k4VuJKI5tA_ub3L2I.rGvBqi2rdRxlpD7ETC6Zg2-gZGSmtuBN164ZtG7Hs9s&amp;dib_tag=se&amp;hvadid=687521854231&amp;hvdev=c&amp;hvlocphy=9212483&amp;hvnetw=g&amp;hvqmt=e&amp;hvrand=5422716929966030206&amp;hvtargid=kwd-318531878779&amp;hydadcr=1191_1015033217&amp;keywords=torre+pc+barata&amp;mcid=4bcbeff274aa3c9dbde6b3f8c36207e6&amp;qid=1775610378&amp;sr=8-14</t>
  </si>
  <si>
    <t>USD</t>
  </si>
  <si>
    <t xml:space="preserve">Falabella </t>
  </si>
  <si>
    <t>Tamaño de pantalla (diagonal): 27 Pulgadas (68.6 cm), Resolución (Nativa): Full HD (1920 x 1080), Peso: 4.15 kg (con soporte)</t>
  </si>
  <si>
    <t>Un bello monitor apto para cualquier espacio con un perfil elegante, fino y liviano, y la opción de pantallas paralelas sin inconvenientes. Su elegante bisel ultrafino de 3 lados le permite mantener la concentración e inmersión en lo que ve en pantalla</t>
  </si>
  <si>
    <t xml:space="preserve">Lenovo </t>
  </si>
  <si>
    <t xml:space="preserve"> 900.030.538-3, Calle 99 # 14-49, Torre EAR, Piso 5, (601) 313 8086,https://www.lenovo.com/co/es/p/accessories-and-software/monitors/home/67dekac1la?orgRef=https%253A%252F%252Fwww.google.com%252F&amp;cid=co:seo:ybha4&amp;srsltid=AfmBOorNx40WBVnADkVVZIPbCeAyKy8FRrxSf6U0n0TApjIOUE41xBZS0aA</t>
  </si>
  <si>
    <t>Pantalla FHD 27, resolución 1920x1080,Tasa de refresco de 144Hz</t>
  </si>
  <si>
    <t xml:space="preserve">Lenovo L27-4C, Elegante y ultradelgado en gris nube, está diseñado para mejorar el trabajo, el juego y todo lo demás, todo en una pantalla impresionante.
</t>
  </si>
  <si>
    <t>Ktronix</t>
  </si>
  <si>
    <t>890.900.943-1,(Cl 25B Sur #5-87), https://www.ktronix.com/monitor-samsung-32-pulgadas-fm801-smart-4k-plano-blanco/p/887276990354</t>
  </si>
  <si>
    <t>4K-UHD 
Resolucion Pantalla: 4K-UHD, Tamaño Pantalla: 32  Pulgadas, Velocidad de Respuesta: 1  Milisegundos</t>
  </si>
  <si>
    <t>Funcion Smart, Juega, Trabaja y disfruta, Pantalla 4K, Gran nitidez, calidad de imagen y contraste</t>
  </si>
  <si>
    <t xml:space="preserve">Mercado Libre </t>
  </si>
  <si>
    <t>830.067.394-6, Calle 100 # 7-33, Torre I, Piso 16, Edificio Capital Tower, https://www.mercadolibre.com.co/disco-solido-ssd-m2-1tb-kingston-nvme-pcie-40-nv3-color-azul-oscuro/p/MCO39766120#polycard_client=search-desktop&amp;search_layout=grid&amp;position=5&amp;type=product&amp;tracking_id=25ae870d-55e9-409e-ac3f-56fdc84e0795&amp;wid=MCO3514228538&amp;sid=search</t>
  </si>
  <si>
    <t xml:space="preserve">Contado </t>
  </si>
  <si>
    <t>Marca: Kingston, Capacidad: 1 TB, Ubicación del disco rígido y SSD: Interno</t>
  </si>
  <si>
    <t>Kingston es una solución de almacenamiento de última generación, ofreciendo un menor consumo de energía y una reducción del calor, lo que optimiza el rendimiento de su sistema sin comprometer el valor</t>
  </si>
  <si>
    <t>Éxito</t>
  </si>
  <si>
    <t>Cuenta con velocidades máximas de lectura de 520 MB/s y escritura de 500 MB</t>
  </si>
  <si>
    <t>Marca: Kodak,Capacidad: 256 GB, Tipo de almacenamiento del disco: SSD</t>
  </si>
  <si>
    <t>890.900.608-9,  Carrera 49 # 49-37 (Medellin), (1) 745 5444, https://www.exito.com/disco-duro-solido-256-gb-m2-sata-m2-ngff-ssd-m2-sata-2280-104920472-mp/p?idsku=104920472&amp;srsltid=AfmBOor0fXMVGwAnlOrB1l1Wh4VsSpyOFQxu73uIvKtIxjX7Wl9W07pI764</t>
  </si>
  <si>
    <t xml:space="preserve">Alkosto </t>
  </si>
  <si>
    <t>Alkosto</t>
  </si>
  <si>
    <t>890.900.943-1, Av. Carrera 68 # 72 - 43(Bogota), 01 8000 111 448, https://www.alkosto.com/disco-estado-solido-externo-ssd-kingston-xs1000-1tb-rojo/p/740617343748</t>
  </si>
  <si>
    <t>El SSD externo Kingston XS1000 es una solución de respaldo de archivos increíblemente práctica</t>
  </si>
  <si>
    <t xml:space="preserve">Almacenamiento: 1000  GB, Velocidad de Lectura: 1050  Mbps, Tipo: Disco estado solido </t>
  </si>
  <si>
    <t>830.067.394-6, Calle 100 # 7-33, Torre I, Piso 16, Edificio Capital Tower, https://www.mercadolibre.com.co/disco-duro-1tb-sata-azul-blue-western-digital/p/MCO26044618#polycard_client=search-desktop&amp;search_layout=grid&amp;position=8&amp;type=product&amp;tracking_id=e7ac47bd-1f13-4746-a0e5-b9bc72c7056a&amp;wid=MCO3209546716&amp;sid=search</t>
  </si>
  <si>
    <t>Capacidad: 1 TB, Velocidad de rotación de 7200 rpm para un rendimiento óptimo, Caché de datos: 64 MB</t>
  </si>
  <si>
    <t>Se encarga de transferir datos con la placa madre de tu computadora. Es de gran importancia y con su velocidad de envío de información mejora el rendimiento.</t>
  </si>
  <si>
    <t>eBay</t>
  </si>
  <si>
    <t>Capacidad: 2 terabytes, Velocidad de rotación 7200 rpm, Garantía 1 año de garantía</t>
  </si>
  <si>
    <t>901765109-1, Hamilton Avenue, San Jose, CA 95125, (EE. UU),https://www.ebay.com/itm/150837004503?chn=ps&amp;mkevt=1&amp;mkcid=28&amp;google_free_listing_action=view_item</t>
  </si>
  <si>
    <t>País de origen: Tailandia, Marca: Sin marca/genérico, Caché: 64 MB</t>
  </si>
  <si>
    <t>890.900.943-1, Av. Carrera 68 # 72 - 43(Bogota), 01 8000 111 448, https://www.alkosto.com/disco-duro-adata-hd680-2tb-negro/p/4713218469144</t>
  </si>
  <si>
    <t>Transferencia de datos 10 veces más rápido con USB 3.2, La unidad posee sensores de impacto para evitar errores</t>
  </si>
  <si>
    <t>Cobertura de 3 años en la garantía de ADATA, esta estructura por capas, posee sensores de impacto y cuenta con protección de grado militar</t>
  </si>
  <si>
    <t>830.067.394-6, Calle 100 # 7-33, Torre I, Piso 16, Edificio Capital Tower, https://www.mercadolibre.com.co/memoria-ram-ddr5-32gb-5600mts-kingston-fury-beast-1x32gb/p/MCO28490673?pdp_filters=item_id:MCO1810560227#is_advertising=true&amp;searchVariation=MCO28490673&amp;backend_model=sup_pads_rk_ent_v3_retsys_view_view&amp;position=1&amp;search_layout=grid&amp;type=pad&amp;tracking_id=fd788b3b-04bb-4c4b-a692-803cca831203&amp;ad_domain=VQCATCORE_LST&amp;ad_position=1&amp;ad_click_id=MGFlZGExNWMtNTk0My00ODFhLWE4MjEtMGE3YmZjNjEzZjgz</t>
  </si>
  <si>
    <t>Velocidad de la memoria RAM: 5,6 GHz, Capacidad individual: 32 GB</t>
  </si>
  <si>
    <t>La memoria DDR5 FURY Beast de Kingston es la última tecnología, ofreciendo velocidad, capacidad y fiabilidad, con un conjunto de características mejoradas.</t>
  </si>
  <si>
    <t>830.067.394-6, Calle 100 # 7-33, Torre I, Piso 16, Edificio Capital Tower, https://www.mercadolibre.com.co/memoria-ram-fury-impact-ddr4-gamer-color-negro-16gb-1-kingston-kf426s15ib116/p/MCO18638408#polycard_client=search-desktop&amp;search_layout=grid&amp;position=2&amp;type=product&amp;tracking_id=5713b5fc-ea6c-4533-bb1c-5d2f28de7b21&amp;wid=MCO1575769157&amp;sid=search</t>
  </si>
  <si>
    <t>Compatible con AMD Ryzen, Intel, Capacidad total: 16 GB, Marca: Kingston</t>
  </si>
  <si>
    <t>contar con una memoria Kingston -sinónimo de trayectoria y excelencia- mejorará la productividad de tu equipo</t>
  </si>
  <si>
    <t>890.900.608-9,  Carrera 49 # 49-37 (Medellin), (1) 745 5444, https://www.exito.com/memoria-ram-ddr4-crucial-8gb-2666mhz-para-pc-de-escritorio-104547253-mp/p?idsku=104547253&amp;srsltid=AfmBOorTzvE7FcrN3Jxjr1xHEhlX3hyPTGVcCKUHiiyTunFc9pjY6S0vlZ0</t>
  </si>
  <si>
    <t>Esta memoria RAM es fácil de instalar y hará que tu computadora sea más rápida y eficiente.</t>
  </si>
  <si>
    <t xml:space="preserve">Marca: CRUCIAL, Capacidad Total: 8 GB, esta memoria sirve para que  tu computadora corra juegos, crear contenido para el negocio, o para que abra todo sin problema </t>
  </si>
  <si>
    <t>Es un teclado alámbrico diseñado para optimizar la productividad y ofrecer una experiencia de escritura cómoda y eficiente.</t>
  </si>
  <si>
    <t>Tecla AI Copilot: Incluye una tecla dedicada que activa el asistente Copilot en Windows 11</t>
  </si>
  <si>
    <t>890.900.608-9,  Carrera 49 # 49-37 (Medellin), (1) 745 5444, https://www.exito.com/teclado-alambrico-alfanumero-programable-genius-negro-kb-100-104056799-mp/p?idsku=104056799&amp;srsltid=AfmBOorkP0rLTVETdHlqYnByk6_d3cfmiYTj8bUECe_qUCAeCMraQxgDJow</t>
  </si>
  <si>
    <t>830.067.394-6, Calle 100 # 7-33, Torre I, Piso 16, Edificio Capital Tower, https://www.mercadolibre.com.co/teclado-gamer-redragon-trundle-k668wbo-rgb-spanish-blanco-espanol/p/MCO47455702#polycard_client=search-desktop&amp;search_layout=grid&amp;position=5&amp;type=product&amp;tracking_id=69496b5e-84cd-403a-9ba5-f6578034a369&amp;wid=MCO3079832440&amp;sid=search</t>
  </si>
  <si>
    <t>Marca: Redragon, Layout: QWERTY, Con conector USB, Medidas: 15cm de ancho, 6cm de alto y 45cm de profundidad.</t>
  </si>
  <si>
    <t>Ofrece una experiencia de escritura personalizable con switches intercambiables y una vibrante iluminación RGB. Su diseño es ergonómico con pies ajustables y teclas de 3 colores mezclados</t>
  </si>
  <si>
    <t>890.900.943-1, Av. Carrera 68 # 72 - 43(Bogota), 01 8000 111 448, https://www.alkosto.com/teclado-hp-inalambrico-230-negro/p/195908430070</t>
  </si>
  <si>
    <t xml:space="preserve">Escritura más precisa y cómoda. Bajo sonido de digitación, Activa fácilmente las 12 teclas de función con solo un clic </t>
  </si>
  <si>
    <t>incluye un diseño delgado y elegante, teclas silenciosas tipo chiclet, además de larga duración en la batería.</t>
  </si>
  <si>
    <t>890.900.943-1, Av. Carrera 68 # 72 - 43(Bogota), 01 8000 111 448,https://www.alkosto.com/mouse-hp-alambrico-optico-100-negro/p/193905461370?fuente=google&amp;medio=cpc&amp;campaign=AK_COL_MAX_PEF_CPC_AON_VJ_TLP_Accesorios-Videojuegos-AON_PAC&amp;keyword=&amp;gad_source=1&amp;gad_campaignid=17338992415&amp;gbraid=0AAAAADlnVbj2H5pcqfwrMAg608fhHPaBP&amp;gclid=CjwKCAjw1tLOBhAMEiwAiPkRHsosQwVHnpJqJJYQmj5Fq3c-i3mmPLSmkQpTgRiKkfgFLuSl2_D6YxoCfG0QAvD_BwE</t>
  </si>
  <si>
    <t>Sensor óptico de 1600 DPI para mayor velocidad, Conectividad USB para instalar y usar rápidamente</t>
  </si>
  <si>
    <t>El Mouse óptico HP 100 está diseñado para usarlo todos los días, durante todo el día</t>
  </si>
  <si>
    <t>830.067.394-6, Calle 100 # 7-33, Torre I, Piso 16, Edificio Capital Tower, https://www.mercadolibre.com.co/mouse-ergonomico-vertical-inalambrico-24g-recargable-usb-color-negro/p/MCO32064269?pdp_filters=item_id%3AMCO2870087604&amp;from=gshop&amp;matt_tool=15860649&amp;matt_word=&amp;matt_source=google&amp;matt_campaign_id=22126928798&amp;matt_ad_group_id=191734514295&amp;matt_match_type=&amp;matt_network=g&amp;matt_device=c&amp;matt_creative=791890237086&amp;matt_keyword=&amp;matt_ad_position=&amp;matt_ad_type=pla&amp;matt_merchant_id=735127770&amp;matt_product_id=MCO32064269-product&amp;matt_product_partition_id=2456330393195&amp;matt_target_id=pla-2456330393195&amp;cq_src=google_ads&amp;cq_cmp=22126928798&amp;cq_net=g&amp;cq_plt=gp&amp;cq_med=pla&amp;gad_source=1&amp;gad_campaignid=22126928798&amp;gbraid=0AAAAAD1DcoybwdFRNndpK63yzBiZ_yI9I&amp;gclid=CjwKCAjw1tLOBhAMEiwAiPkRHpsn-ohF7qN3UTxXBwjyD4MUn_Cnkqg9Hh0D8CY_KcszViSRDhGJwhoCn2UQAvD_BwE</t>
  </si>
  <si>
    <t>Se recarga por USB-C, eliminando pilas desechables, 6 botones programables para personalización de funciones.</t>
  </si>
  <si>
    <t>Compatible con Windows, Mac y Linux, este mouse es una herramienta versátil y esencial para mejorar la productividad y el bienestar de cualquier usuario.</t>
  </si>
  <si>
    <t>900.017.447-8, Calle 99 No. 11 A - 32, Bogotá, 01-800-011325, https://www.falabella.com.co/falabella-co/product/145771661/Monitor-HP-27-Pulgadas-Ultrafino-IPS-FHD-100Hz-527SH-Altura-Ajustable/14577166z</t>
  </si>
  <si>
    <t>900.017.447-8, Calle 99 No. 11 A - 32, Bogotá, 01-800-011325, https://www.falabella.com.co/falabella-co/product/128451122/Mouse-inalambrico-Lenovo-ThinkPad-Essential-negro/128451123</t>
  </si>
  <si>
    <t>Conexión USB inalámbrica de 2,4 GHz de conexión automática, Hasta 12 meses de duración de la batería (podría variar según el uso)  12 meses de garantía por defectos de fabricación directamente con Lenovo</t>
  </si>
  <si>
    <t xml:space="preserve"> 12 meses de garantía por defectos de fabricación directamente con Lenovo</t>
  </si>
  <si>
    <t>Portátil panorámico de 38,1 cm (15″) equipado con procesadores Intel® Core™ de hasta 13.a generación</t>
  </si>
  <si>
    <t>890.900.943-1, Av. Carrera 68 # 72 - 43(Bogota), 01 8000 111 448, https://www.alkosto.com/monitor-samsung-24-pulgadas-d300-fhd-plano-negro/p/887276903149</t>
  </si>
  <si>
    <t>890.900.943-1, Av. Carrera 68 # 72 - 43(Bogota), 01 8000 111 448, https://www.alkosto.com/monitor-asus-27-pulgadas-va279hg-fhd-plano-negro/p/4711636086912</t>
  </si>
  <si>
    <t>Tamaño Pantalla: 68.5 Centímetros, 27  Pulgadas, Garantía: 36 Meses</t>
  </si>
  <si>
    <t>Diseñado para quienes valoran la armonía entre rendimiento y bienestar visual</t>
  </si>
  <si>
    <t>Disfrute de imágenes nítidas con la resolución FHD, 100Hz para rendimiento fluido para cualquier contenido, Tamaño Pantalla: 24 Pulgadas</t>
  </si>
  <si>
    <t>Su diseño elegante y compacto no solo ahorra espacio, sino que se adapta perfectamente a cualquier entorno</t>
  </si>
  <si>
    <t>890.900.608-9,  Carrera 49 # 49-37 (Medellin), (1) 745 5444, https://www.exito.com/monitor-led-janus-2145-pulgadas-fhd-102734803-mp/p?idsku=102734803&amp;srsltid=AfmBOook9cwMhSXwhI_jdy4dbnnNlLtlM3nLh735JdkR-IM6zxhnAzh2Rsg</t>
  </si>
  <si>
    <t>Ideal para:Estudiantes, profesionales y home office.</t>
  </si>
  <si>
    <t>Pantalla IPS de 21.45, Tiempo de respuesta rápido de 6.5ms, Bajo consumo energético</t>
  </si>
  <si>
    <t>830.067.394-6, Calle 100 # 7-33, Torre I, Piso 16, Edificio Capital Tower, https://www.mercadolibre.com.co/usb-30-hard-drive-25in-external-portable-usb30-5gbps-high/p/MCO2064033098#polycard_client=search-desktop&amp;search_layout=grid&amp;position=8&amp;type=product&amp;tracking_id=bb8fda9a-4266-40ac-8dfa-8528f8b4e15f&amp;wid=MCO1784477219&amp;sid=search</t>
  </si>
  <si>
    <t>Dispositivo de almacenamiento Disco duro USB3.0 HDD de 2.5 pulgadas para computadoras portátiles o de escritorio</t>
  </si>
  <si>
    <t>Capacidad: 1 GB,  Marca: Generic,Tipo de disco duro: disco duro de 2,5 pulgadas</t>
  </si>
  <si>
    <t>890.900.608-9,  Carrera 49 # 49-37 (Medellin), (1) 745 5444, https://www.exito.com/disco-de-estado-solido-kingston-ssd-a400-240gb-sata-6gbs-100059773-mp/p?idsku=100059773&amp;srsltid=AfmBOoowZgrmRRZEVTPq7g8OjYXRYkVy3NjpT56JVd8YYw2LNMcAq134Sb4</t>
  </si>
  <si>
    <t>Ofrece enormes mejoras en la velocidad de respuesta; sin actualizaciones adicionales del hardware. Brinda lapsos de arranque; carga y de transferencia de archivos increíblemente más breves</t>
  </si>
  <si>
    <t xml:space="preserve"> Capacidad: 480 Gb, Marca: Kingston,  Disco duro interno para Portátil slim o PC</t>
  </si>
  <si>
    <t>830.067.394-6, Calle 100 # 7-33, Torre I, Piso 16, Edificio Capital Tower, https://www.mercadolibre.com.co/disco-duro-interno-western-digital-wd-caviar-blue-wd5000aakx-500gb-azul/p/MCO6151472#polycard_client=search-desktop&amp;search_layout=grid&amp;position=10&amp;type=product&amp;tracking_id=f55d679a-bd68-4676-b486-d55e3a69b743&amp;wid=MCO1376764890&amp;sid=search</t>
  </si>
  <si>
    <t>Capacidad: 500 GB, Velocidad de rotación de 7200 rpm para mejor rendimiento, 16 MB de caché para almacenar datos temporales, Diseño para instalación interna en PC y sistemas gamer.</t>
  </si>
  <si>
    <t xml:space="preserve">Western Digital es una marca de renombre mundial en almacenamiento de datos que permite crear, experimentar y guardar contenidos a través de una amplia gama de dispositivos. </t>
  </si>
  <si>
    <t>830.067.394-6, Calle 100 # 7-33, Torre I, Piso 16, Edificio Capital Tower, https://www.mercadolibre.com.co/memoria-ram-color-verde-8gb-1-samsung-m471a1k43cb1-crc/p/MCO18915030?pdp_filters=item_id:MCO1783269398#is_advertising=true&amp;searchVariation=MCO18915030&amp;backend_model=search-backend&amp;position=1&amp;search_layout=grid&amp;type=pad&amp;tracking_id=023a9a23-bef3-4576-ad97-294d11507d56&amp;ad_domain=VQCATCORE_LST&amp;ad_position=1&amp;ad_click_id=ZTU3NjA2MDQtZjU5Ny00ZTQ1LTgwMzQtYjdkYzBjNzc1NGJi</t>
  </si>
  <si>
    <t>Alcanza una velocidad de 2.4 GHz, Capacidad total: 8 GB, Marca: Samsung, Capacidad individual: 8 GB</t>
  </si>
  <si>
    <t>Memoria SODIMM
Esta memoria de formato SODIMM es ideal para tu Notebook. Instálala y disfruta de un óptimo funcionamiento.</t>
  </si>
  <si>
    <t>Capacidad: 16 GB, Garantia1 año, Velocidad de memoria: 3200 MHz</t>
  </si>
  <si>
    <t>830.067.394-6, Calle 100 # 7-33, Torre I, Piso 16, Edificio Capital Tower, https://www.mercadolibre.com.co/ulike-memoria-ram-gamer-portatil-16gb-ddr4-3200mhz-pc4-16-gb/up/MCOU3450896250?pdp_filters=item_id:MCO1682464243#is_advertising=true&amp;searchVariation=MCOU3450896250&amp;backend_model=search-backend&amp;position=14&amp;search_layout=grid&amp;type=pad&amp;tracking_id=08d85047-f66a-4daa-9a4f-ab9f220a486a&amp;ad_domain=VQCATCORE_LST&amp;ad_position=14&amp;ad_click_id=NzgxZmU1ZjgtMjViMS00NDFhLWJhZTctMGZlODFiN2YxOTNh</t>
  </si>
  <si>
    <t>Marca: Ulike, Tipo de memoria RAM: DDR4, Capacidad total del módulo de memoria RAM: 16 GB</t>
  </si>
  <si>
    <t>La memoria RAM Kingston, está diseñada para ofrecer un rendimiento estable y confiable en computadores de escritorio compatibles.</t>
  </si>
  <si>
    <t xml:space="preserve">Nombre del fabricante: Kingston, Modelo: KVR32N22S8L16,  Kingston ValueRAM de 16 GB </t>
  </si>
  <si>
    <t>900.017.447-8, Calle 99 No. 11 A - 32, Bogotá, 01-800-011325,  https://www.falabella.com.co/falabella-co/product/151098160/memoria-ram-desktop-ddr4-pc4-25600-16gb-3200mhz-cl22/151098162</t>
  </si>
  <si>
    <t>890.900.608-9,  Carrera 49 # 49-37 (Medellin), (1) 745 5444, https://www.exito.com/tarjeta-de-video-nvidia-geforce-msi-gef-rtx-3050-ventus-104841175-mp/p?idsku=104841175&amp;srsltid=AfmBOorMHP7FxwiTacTVQOXA0AxTemu6T6D82E_V6A9xbcuFdWlsC2R-L3M</t>
  </si>
  <si>
    <t> Un diseño de PCB personalizado proporciona mayor confiabilidad y circuitos de alimentación reforzados para llevar la tarjeta al límite.</t>
  </si>
  <si>
    <t>Unidad de procesamiento gráfico: NVIDIA® GeForce RTX™ 3050, Memoria: 6GB GDDR6, Resolución máxima digital: 7680 x 4320</t>
  </si>
  <si>
    <t> 1.499.900</t>
  </si>
  <si>
    <t>Ventus ofrece un diseño centrado en el rendimiento que mantiene lo esencial para realizar cualquier tarea que se presente</t>
  </si>
  <si>
    <t>Marca: MSI, Tamaño de gráficos de RAM: 8 GB, Memoria de vídeo: 8GB GDDR6</t>
  </si>
  <si>
    <t>830.067.394-6, Calle 100 # 7-33, Torre I, Piso 16, Edificio Capital Tower, https://www.mercadolibre.com.co/tarjeta-grafica-gt610-tarjeta-de-video-para-juegos-ddr3-de-8/p/MCO2050390435?matt_tool=19390127&amp;utm_source=google_shopping&amp;utm_medium=organic&amp;pdp_filters=item_id%3AMCO3362226120&amp;from=gshop</t>
  </si>
  <si>
    <t>Tarjeta gráfica: interfaz HD+DVI+VGA para salida de video en alta definición, pantalla multifrecuencia, disfruta de ver películas y facilita tareas de oficina. 2. Interfaz compatible con la tarjeta gráfica: HD+DVI+VGA, frecuencia de núcleo de 810 MHz. Excelente acabado, placa base delgada.</t>
  </si>
  <si>
    <t>Origen: China continental, Ancho de banda de memoria de video: 14,4 Gb/s, Capacidad de memoria de video: 1024 MB</t>
  </si>
  <si>
    <t>830.067.394-6, Calle 100 # 7-33, Torre I, Piso 16, Edificio Capital Tower, https://www.mercadolibre.com.co/procesador-gamer-intel-core-i5-10600kf-bx8070110600kf-de-6-nucleos-y-48ghz-de-frecuencia-con-grafica-integrada/p/MCO18096090#polycard_client=recommendations_vpp-v2p-pom&amp;reco_backend=recomm-platform_v2p-model&amp;reco_model=rk_ent_v3_retsys_org&amp;reco_client=vpp-v2p-pom&amp;reco_item_pos=0&amp;reco_backend_type=low_level&amp;reco_id=45ac75fe-2fa5-42df-a5a0-b245bffa5d05&amp;wid=MCO1557981715&amp;sid=recos</t>
  </si>
  <si>
    <t>Memoria caché de 12 MB, rápida y volátil., Procesador gráfico: no, Soporta memoria RAM DDR4.</t>
  </si>
  <si>
    <t>Es gamer: Sí, Año de lanzamiento: 2020, Tamaño máximo de memoria RAM soportada: 128 GB</t>
  </si>
  <si>
    <t>830.067.394-6, Calle 100 # 7-33, Torre I, Piso 16, Edificio Capital Tower, http://mercadolibre.com.co/intel-core-ultra-5-245kf-14-nucleos-52ghz-ddr5-gamer/p/MCO44726983?matt_tool=19390127&amp;utm_source=google_shopping&amp;utm_medium=organic&amp;pdp_filters=item_id%3AMCO3422084288&amp;from=gshop</t>
  </si>
  <si>
    <t xml:space="preserve">Memoria caché de 24 MB, rápida y volátil, Línea: Ultra 5, Marca: Intel, Caché: 24 MB
</t>
  </si>
  <si>
    <t>Magnífico Procesador Intel Core Ultra * Rendimiento excepcional tope de gama * Ejecución turbo de alta frecuencia 5.2GHz</t>
  </si>
  <si>
    <t>PcMaster</t>
  </si>
  <si>
    <t>901594967, TIENDA ONLINE, 3138531824, https://pcmastersbogota.com.co/es_es/producto/amd-ryzen-5-5500-4-4ghz/</t>
  </si>
  <si>
    <t>Compatible con: Windows 11 – Edición de 64-bits, Windows 10 edición de 64·bits, RHEL x86 edición de 64·bits, Ubuntu x86 edición de 64·bits</t>
  </si>
  <si>
    <t>AMD Ryzen™ 5 Desktop Processors, 6 Nucleos</t>
  </si>
  <si>
    <t>900.017.447-8, Calle 99 No. 11 A - 32, Bogotá, 01-800-011325, https://www.falabella.com.co/falabella-co/product/151993375/teclado-inalambrico-genius-slimstar-7200-diseno-ultra-delgado-conexion-2-4ghz-espanol-negro/151993376</t>
  </si>
  <si>
    <t>Teclas de Respuesta Suave: Equipado con teclas tipo "chocolate" que ofrecen una experiencia de escritura silenciosa, precisa y cómoda.</t>
  </si>
  <si>
    <t>900.017.447-8, Calle 99 No. 11 A - 32, Bogotá, 01-800-011325, https://www.falabella.com.co/falabella-co/product/147847839/Tarjeta-de-video-msi-geforce-rtx-3050-ventus-2x-oc-8gb/147847840</t>
  </si>
  <si>
    <t>Forma de uso: USB, Nombre del fabricante: Genius, Garantía del proveedor: 6 meses</t>
  </si>
  <si>
    <t>830.067.394-6, Calle 100 # 7-33, Torre I, Piso 16, Edificio Capital Tower, https://www.mercadolibre.com.co/teclado-gamer-mecanico-t-dagger-arena-t-tgk321-espanol-qwerty-retroiluminacion-rainbow/p/MCO25354558?matt_tool=19390127&amp;utm_source=google_shopping&amp;utm_medium=organic&amp;pdp_filters=item_id%3AMCO1435132381&amp;from=gshop</t>
  </si>
  <si>
    <t>Marca: T-Dagger, Color del teclado: Negro, Layout: QWERTY, Con retroiluminación: Sí</t>
  </si>
  <si>
    <t>Ahorra espacio valioso en el escritorio,  está equipado con 18 efectos de iluminación con brillo ajustable y la posibilidad de personalización tecla por tecla</t>
  </si>
  <si>
    <t>890.900.608-9,  Carrera 49 # 49-37 (Medellin), (1) 745 5444, https://www.exito.com/teclado-bluetooth-ram-mount-100531126-mp/p?idsku=100531126&amp;srsltid=AfmBOoo5gSJo1mUVIUNbcbY3N8a7RzGBTU4OsL32Qu8Lh41B4Xdkq16odnQ</t>
  </si>
  <si>
    <t xml:space="preserve"> Requisitos del sistema: iOS, Windows XP / Vista / 7/8, Mac OS X 10.2.8 o superior, Android 3.0 o superior.</t>
  </si>
  <si>
    <t xml:space="preserve">Bluetooth 3.0, Con interruptor de encendido/Apagado, Alimentación 2 pilas AAA </t>
  </si>
  <si>
    <t>Sensor Optico: 1600  Dpi, Opciones de Conectividad: USB, Garantía: 12 Meses</t>
  </si>
  <si>
    <t>El Mouse óptico HP 100 está diseñado para usarlo todos los días, durante todo el día.| Es un mouse ambidiestro para la comodidad de cualquier mano</t>
  </si>
  <si>
    <t>890.900.943-1, Av. Carrera 68 # 72 - 43(Bogota), 01 8000 111 448, http://alkosto.com/mouse-hp-alambrico-optico-100-negro/p/193905461370?fuente=google&amp;medio=cpc&amp;campaign=AK_COL_MAX_PEF_CPC_AON_VJ_TLP_Accesorios-Videojuegos-AON_PAC&amp;keyword=&amp;gad_source=4&amp;gad_campaignid=17338992415&amp;gbraid=0AAAAADlnVbiN7XZwgzx6Cu79ICQUfhrMh&amp;gclid=CjwKCAjw-dfOBhAjEiwAq0RwI5ChD3apRyFYIz52_6_w3fkbp3tNiAomEDUvTzvT5ISPgIeZ5aVoDhoC-IYQAvD_BwE</t>
  </si>
  <si>
    <t>830.067.394-6, Calle 100 # 7-33, Torre I, Piso 16, Edificio Capital Tower, https://www.mercadolibre.com.co/mouse-usb-genius-dx-110-negro-ambidiestro-optico-1000dpi/p/MCO8610294?pdp_filters=item_id%3AMCO628076144&amp;from=gshop&amp;matt_tool=15860649&amp;matt_word=&amp;matt_source=google&amp;matt_campaign_id=22126928798&amp;matt_ad_group_id=191734514295&amp;matt_match_type=&amp;matt_network=g&amp;matt_device=c&amp;matt_creative=791890237086&amp;matt_keyword=&amp;matt_ad_position=&amp;matt_ad_type=pla&amp;matt_merchant_id=735127770&amp;matt_product_id=MCO8610294-product&amp;matt_product_partition_id=2456330393235&amp;matt_target_id=pla-2456330393235&amp;cq_src=google_ads&amp;cq_cmp=22126928798&amp;cq_net=g&amp;cq_plt=gp&amp;cq_med=pla&amp;gad_source=4&amp;gad_campaignid=22126928798&amp;gbraid=0AAAAAD1Dcozib1tiZRhPLif03G3212AM-&amp;gclid=CjwKCAjw-dfOBhAjEiwAq0RwI8qBgXcjtU9daFqwtYALevRqO6rEbENLGqLYrkap75mlt-PyQXxcWhoCYMwQAvD_BwE</t>
  </si>
  <si>
    <t xml:space="preserve"> Con una resolución de 1000 DPI y tecnología óptica, este mouse ofrece un rendimiento preciso y fluido</t>
  </si>
  <si>
    <t>Es inalámbrico: No, Sistemas operativos compatibles
Windows 7, Windows 8, Windows 8.1, Windows 10, macOS X 10.8</t>
  </si>
  <si>
    <t>900.017.447-8, Calle 99 No. 11 A - 32, Bogotá, 01-800-011325, https://www.falabella.com.co/falabella-co/product/137932111/Mouse-Inalambrico-Recargable-Vertical-Ergonomico-Unitec-V886/137932113</t>
  </si>
  <si>
    <t>Compatible con Windows, Garantía 3 meses, Conectividad/conexión Inalámbrico, Modelo V886</t>
  </si>
  <si>
    <t xml:space="preserve">Un dispositivo inalámbrico recargable que redefine la comodidad en el uso de computadoras. Su diseño vertical único, en un elegante color negro, se adapta a la forma natural de la mano, </t>
  </si>
  <si>
    <t>Jumbo</t>
  </si>
  <si>
    <t>McAffe</t>
  </si>
  <si>
    <t>900.017.447-8, Calle 99 No. 11 A - 32, Bogotá, 01-800-011325, https://www.falabella.com.co/falabella-co/product/128133653/Office-365-Familia-12-Meses-6-Usuarios-30-Dispositivos/128133654</t>
  </si>
  <si>
    <t xml:space="preserve"> 900.155.107-1, Av. cll 80 N° 69Q-50 (Bogota), 601 667 2004, https://www.jumbocolombia.com/microsoft-office-365-personal-1-a-o-act/p?idsku=371669&amp;srsltid=AfmBOoq0MfwsJVFhcqIX4aMUXZXiw9wFtvOZXPnOxu7GRQmxAgllyy6u8GQ</t>
  </si>
  <si>
    <t>Para una persona, Puedes usarlo en hasta cinco dispositivos simultáneamente,Funciona en PC - Mac -iPhone - iPad y teléfonos y tabletas Android, 1 TB (1000 GB)</t>
  </si>
  <si>
    <t>Marca: Microsoft 365, Tipo de Producto:Softwares y Licencias, Compatibilidad: Software, equipos</t>
  </si>
  <si>
    <t>Forma de uso: Cualquier disposivitivo actual, Garantía del proveedor 1 año, Recomendaciones de uso Usar para Hogar y estudiantes</t>
  </si>
  <si>
    <t>Ideal para hogares y familias que buscan productividad y seguridad. Disfruta de las aplicaciones premium de Office, almacenamiento en la nube y herramientas avanzadas de seguridad para hasta 6 usuarios.</t>
  </si>
  <si>
    <t>No hay numero de CUIT, Carrera 11 # 79 - 35, Piso 9, Bogotá, D.C., 01 8007511466, https://www.mcafee.com/consumer/es-co/landing-page/direct/sem/mtp-family/desktop/shopping.html?csrc=google&amp;csrcl2=pla-shopping&amp;cctype=desktop-brand&amp;ccstype=&amp;ccoe=direct&amp;ccoel2=sem&amp;pkg_id=537&amp;affid=1490&amp;srsltid=AfmBOooQkjG6i0lovQqq0B4UR96WuH23hRrSWQTNbsUnp1_z_br-xCF32nY</t>
  </si>
  <si>
    <t>Protección todo en uno para tu información personal y privacidad, para que puedas disfrutar de la vida en línea. Incluye dos años de Detector de Fraudes impulsada por IA antivirus premium</t>
  </si>
  <si>
    <t>Detector de fraudes, proteccion web, Firewall, Administrador de Contraseñas.</t>
  </si>
  <si>
    <t>900.017.447-8, Calle 99 No. 11 A - 32, Bogotá, 01-800-011325, https://www.falabella.com.co/falabella-co/product/142124662/Microsoft-Windows-11-Home/142124663</t>
  </si>
  <si>
    <t>890.900.943-1, Av. Carrera 68 # 72 - 43(Bogota), 01 8000 111 448, https://www.alkosto.com/pin-microsoft-windows-pro-fpp-11-64-bit/p/0793969919369?utm_source=google&amp;utm_medium=organic&amp;utm_campaign=Shopping-Organico&amp;srsltid=AfmBOoqhcRh40AnU_Sd3d9WrNG9pn9T2vVImjlmwsdFojk7oJmCHWuZt-z0</t>
  </si>
  <si>
    <t xml:space="preserve"> 900.155.107-1, Av. cll 80 N° 69Q-50 (Bogota), 601 667 2004, https://www.jumbocolombia.com/windows-11-pro-1-dispositivo-20136689/p?idsku=20053282&amp;srsltid=AfmBOooPauhRLr2qW3AjQH2_6MU38AdB2RZrBITWQmSBRMLKCtZHyx-UFSc</t>
  </si>
  <si>
    <t xml:space="preserve">Brinda una Seguridad Avanzada defendiendo tus dispositivos contra amenazas en tiempo real </t>
  </si>
  <si>
    <t>Modelo</t>
  </si>
  <si>
    <t>Marca: Microsft, manejan proteccion de pago en linea, compatibilidad de multiplataforma</t>
  </si>
  <si>
    <t>Aplica para máquina nueva o en uso, está dirigido a licenciar 1 único equipo/dispositivo, estas licencias son corporativas y no son compatibles para cuentas personales (Ejemplo: Hotmail, Gmail)</t>
  </si>
  <si>
    <t>Licencia Perpetua transferible para 1 dispositivo</t>
  </si>
  <si>
    <t>Es la edición de Windows 11 diseñada para usuarios domésticos y consumidores</t>
  </si>
  <si>
    <t>Activación en Línea, sirve para PC nuevo y usado, no transferible</t>
  </si>
  <si>
    <t xml:space="preserve">Microsoft Azure </t>
  </si>
  <si>
    <t>830.051.887, Calle 92 # 11 - 51(Bogota), 305-418-9143 https://azure.microsoft.com/es-mx/pricing/purchase-options/azure-account/search/?ef_id=_k_CjwKCAjw-dfOBhAjEiwAq0RwI1p-KHRQlcX9-95MM76Z4QILzjHIKl7HCO4r9XkuMpFVNQGgx_ay8hoCTcgQAvD_BwE_k_&amp;OCID=AIDcmm3804ythc_SEM__k_CjwKCAjw-dfOBhAjEiwAq0RwI1p-KHRQlcX9-95MM76Z4QILzjHIKl7HCO4r9XkuMpFVNQGgx_ay8hoCTcgQAvD_BwE_k_&amp;gad_source=1&amp;gad_campaignid=23514078859&amp;gbraid=0AAAAADcJh_sohCeZt0pGUV_oLei2qNEsS&amp;gclid=CjwKCAjw-dfOBhAjEiwAq0RwI1p-KHRQlcX9-95MM76Z4QILzjHIKl7HCO4r9XkuMpFVNQGgx_ay8hoCTcgQAvD_BwE</t>
  </si>
  <si>
    <t>Cantidades mensuales gratuitas de más de 20 servicios populares durante 12 meses (solo para nuevos clientes de Azure), 
Sin compromiso por adelantado, puedes cancelar en cualquier momento</t>
  </si>
  <si>
    <t>Pasar al precio de pago por uso para continuar después de 30 días o una vez agotado el crédito</t>
  </si>
  <si>
    <t>Ficha Tecnica Salarios Minimos 2026</t>
  </si>
  <si>
    <t>Imagen</t>
  </si>
  <si>
    <t>Item</t>
  </si>
  <si>
    <t xml:space="preserve">Descripción </t>
  </si>
  <si>
    <t>Nivel</t>
  </si>
  <si>
    <t>Técnico</t>
  </si>
  <si>
    <t>Salario Base</t>
  </si>
  <si>
    <t>1.750.905-2.200.000</t>
  </si>
  <si>
    <t xml:space="preserve">Promedio Usado </t>
  </si>
  <si>
    <t xml:space="preserve">Jornada Laboral </t>
  </si>
  <si>
    <t xml:space="preserve">44-48 horas semanales </t>
  </si>
  <si>
    <t xml:space="preserve">Tipo de Contrato </t>
  </si>
  <si>
    <t>Laboral</t>
  </si>
  <si>
    <t xml:space="preserve">Prestaciones Sociales </t>
  </si>
  <si>
    <t>Si</t>
  </si>
  <si>
    <t xml:space="preserve">Seguridad Social </t>
  </si>
  <si>
    <t xml:space="preserve">Salud, Pension, Arl </t>
  </si>
  <si>
    <t xml:space="preserve">Funciones </t>
  </si>
  <si>
    <t xml:space="preserve">Operativas Y Tecnicas </t>
  </si>
  <si>
    <t xml:space="preserve">Ejemplo </t>
  </si>
  <si>
    <t>Tecnico en Sistemas</t>
  </si>
  <si>
    <t xml:space="preserve">Tecnólogo </t>
  </si>
  <si>
    <t>2.200.000-3.000.000</t>
  </si>
  <si>
    <t xml:space="preserve">Tecnicas con Mayor Responsabilidad </t>
  </si>
  <si>
    <t>Desarrollo de Software</t>
  </si>
  <si>
    <t>Profesional</t>
  </si>
  <si>
    <t>3.000.000-6.000.000</t>
  </si>
  <si>
    <t>Analisis, gestión, toma de decisiónes</t>
  </si>
  <si>
    <t xml:space="preserve">Ingeniero </t>
  </si>
  <si>
    <t xml:space="preserve">Salario Minimo </t>
  </si>
  <si>
    <t xml:space="preserve">Auxilio de Transporte </t>
  </si>
  <si>
    <t xml:space="preserve">Total Ingreso </t>
  </si>
  <si>
    <t>Jornada Laboral</t>
  </si>
  <si>
    <t>44 Horas semanales (Reduccion Progesiva)</t>
  </si>
  <si>
    <t xml:space="preserve">Incluye </t>
  </si>
  <si>
    <t>Prima, Cesantias, Intereses, Vacaciones</t>
  </si>
  <si>
    <t>Salud 4%+ Pensión 4%</t>
  </si>
  <si>
    <t>Tipo de Contrato</t>
  </si>
  <si>
    <t xml:space="preserve">Laboral </t>
  </si>
  <si>
    <t>Valor Hora</t>
  </si>
  <si>
    <t>Puede No Aplicar</t>
  </si>
  <si>
    <t xml:space="preserve">Variable </t>
  </si>
  <si>
    <t>No</t>
  </si>
  <si>
    <t xml:space="preserve">La paga el Trabajador (Independiente) </t>
  </si>
  <si>
    <t>Prestaciones de Servicio</t>
  </si>
  <si>
    <t>Ingreso Hora</t>
  </si>
  <si>
    <t>Menor (Pagos por Salud y Pension)</t>
  </si>
  <si>
    <t>Prima de Servicios</t>
  </si>
  <si>
    <t xml:space="preserve">Pago Adicional (Junio y Diciembre) </t>
  </si>
  <si>
    <t>Cesantias</t>
  </si>
  <si>
    <t xml:space="preserve">1  Salario por año Prestado </t>
  </si>
  <si>
    <t xml:space="preserve">Intereses de cesantias </t>
  </si>
  <si>
    <t xml:space="preserve">12% Anual </t>
  </si>
  <si>
    <t xml:space="preserve">Vacaciones </t>
  </si>
  <si>
    <t>15 dias habiles al año</t>
  </si>
  <si>
    <t>Aplica hasta 2 SMMLV</t>
  </si>
  <si>
    <t>Salud, Pension, Arl</t>
  </si>
  <si>
    <t>Concepto</t>
  </si>
  <si>
    <t>Porcentaje/Valor</t>
  </si>
  <si>
    <t xml:space="preserve">Responsable </t>
  </si>
  <si>
    <t xml:space="preserve">Salario Base </t>
  </si>
  <si>
    <t xml:space="preserve">SMMLV </t>
  </si>
  <si>
    <t>Salario Mensual</t>
  </si>
  <si>
    <t xml:space="preserve">Auxilio Eterno </t>
  </si>
  <si>
    <t>Salario + Aux. Transp.</t>
  </si>
  <si>
    <t>Prestaciones Sociales</t>
  </si>
  <si>
    <t>8.33%</t>
  </si>
  <si>
    <t>Intereses/Cesantias</t>
  </si>
  <si>
    <t>12% Anual</t>
  </si>
  <si>
    <t>Sobre valor Cesantías</t>
  </si>
  <si>
    <t>Vacaciones</t>
  </si>
  <si>
    <t xml:space="preserve"> 4.17%</t>
  </si>
  <si>
    <t>Solo Salario Base</t>
  </si>
  <si>
    <t>Seguridad Social</t>
  </si>
  <si>
    <t>Salud</t>
  </si>
  <si>
    <t>12.5%</t>
  </si>
  <si>
    <t>Pension</t>
  </si>
  <si>
    <t>Arl</t>
  </si>
  <si>
    <t>0.522%</t>
  </si>
  <si>
    <t>Parafiscales</t>
  </si>
  <si>
    <t xml:space="preserve">Caja Compensacion </t>
  </si>
  <si>
    <t>ICBF</t>
  </si>
  <si>
    <t>SENA</t>
  </si>
  <si>
    <t>F</t>
  </si>
  <si>
    <t>Microsoft Colombia SAS</t>
  </si>
  <si>
    <t>https://www.heroku.com/pricing/#managed-data-services</t>
  </si>
  <si>
    <t>Azure App Service - Plan Basic: PaaS para aplicaciones web y APIs.</t>
  </si>
  <si>
    <t>512 MB RAM, despliegue vía Git/GitHub y métricas básicas.</t>
  </si>
  <si>
    <t>AWS</t>
  </si>
  <si>
    <t>https://aws.amazon.com/es/fargate/pricing/</t>
  </si>
  <si>
    <t>Amazon ECS (Fargate 2vCPU/4GB)</t>
  </si>
  <si>
    <t>Amazon ECS con Fargate (vCPU/4GB). Motor de computación sin servidor para contenedores; elimina la necesidad de gestionar instancias EC2. Pago por uso basado en recursos consumidos.</t>
  </si>
  <si>
    <t>DigitalOcean</t>
  </si>
  <si>
    <t>https://www.digitalocean.com/pricing/app-platform</t>
  </si>
  <si>
    <t>Nivel gratuito</t>
  </si>
  <si>
    <t>Nivel gratuito para el despliegue de hasta 3 sitios estáticos. Ideal para pruebas de concepto y prototipado rápido sin gestión de servidores.</t>
  </si>
  <si>
    <t>Google Colombia Service S.A.S.</t>
  </si>
  <si>
    <t>https://cloud.google.com/appengine/pricing?hl=es</t>
  </si>
  <si>
    <t>Instancia Tipo B1 (Escalado Básico).</t>
  </si>
  <si>
    <t xml:space="preserve">128 MB RAM, 600 MHz CPU, incluye 9 horas gratis al día por proyecto. </t>
  </si>
  <si>
    <t>Oracle Colombia S.A.S.</t>
  </si>
  <si>
    <t>https://www.oracle.com/autonomous-database/pricing/?source=:ow:o:p:mt:::ODBHeader_latam</t>
  </si>
  <si>
    <t>MySQL Database Service con HeatWave</t>
  </si>
  <si>
    <t>1 ECPU, 150 GB de Almacenamiento SSD y 100 GB de Backup. Incluye soporte empresarial y alta disponibilidad.</t>
  </si>
  <si>
    <t>Nombre del proyecto: CheerClick Systems</t>
  </si>
  <si>
    <t>Admistrador:</t>
  </si>
  <si>
    <t>Número de cotización:</t>
  </si>
  <si>
    <t>Persona de contacto:</t>
  </si>
  <si>
    <t>Fecha de cotización:</t>
  </si>
  <si>
    <t>1. Equipos de computo para el administrador</t>
  </si>
  <si>
    <t>2. Equipos de computo para el equipo de desarrollo del sistema (CheerClick Systems)</t>
  </si>
  <si>
    <t>Cantidad</t>
  </si>
  <si>
    <t>Exito</t>
  </si>
  <si>
    <t xml:space="preserve">Portátil ASUS VivoBook 15 </t>
  </si>
  <si>
    <t>Mercado libre</t>
  </si>
  <si>
    <t>Plan Esencial-0</t>
  </si>
  <si>
    <t>Salesforce.com, Inc. (Heroku)</t>
  </si>
  <si>
    <t>TOTAL</t>
  </si>
  <si>
    <t>Nombres: Carol Benavides, Alejandra Cortes, Nelson Gonzalez, Nicolas Murcia</t>
  </si>
  <si>
    <t>Tel: 3123019523</t>
  </si>
  <si>
    <t>Viviana Cepeda</t>
  </si>
  <si>
    <t>Correo: dorian.mexico@gmail.com</t>
  </si>
  <si>
    <t>PROPUESTA TECNICA DE ZOOLOMASCOTAS</t>
  </si>
  <si>
    <t>Teléfono del cliente:</t>
  </si>
  <si>
    <t>CUADRO DE COTIZACIONES</t>
  </si>
  <si>
    <t xml:space="preserve">Cuadro Comparativo de Cotizaciones </t>
  </si>
  <si>
    <t>Servicio Paas</t>
  </si>
  <si>
    <t>https://azure.microsoft.com/es-es/pricing/details/app-service/linux/</t>
  </si>
  <si>
    <t>Azure App Service - Plan Basic (B1): PaaS para aplicaciones web y APIs.</t>
  </si>
  <si>
    <t>1.75 GB RAM, 10 GB almacenamiento, dominio personalizado y certificados SSL.</t>
  </si>
  <si>
    <t>Servicio DBaas</t>
  </si>
  <si>
    <t>https://devcenter.heroku.com/articles/heroku-postgres-plans</t>
  </si>
  <si>
    <t>1 GB de almacenamiento, 20 conexiones simultáneas, RAM compartida.</t>
  </si>
  <si>
    <t>MongoDB Colombia</t>
  </si>
  <si>
    <t>https://www.mongodb.com/pricing</t>
  </si>
  <si>
    <t>2 GB RAM dedicada, 10 GB almacenamiento SSD, copias de seguridad automáticas y red redundante.</t>
  </si>
  <si>
    <t>Servicio Iaas</t>
  </si>
  <si>
    <t>Amazon Data Services Colombia S.A.S.</t>
  </si>
  <si>
    <t>https://aws.amazon.com/es/ec2/pricing/</t>
  </si>
  <si>
    <t>Instancia EC2 t3.medium</t>
  </si>
  <si>
    <t>2 vCPU, 4 GiB RAM. Ideal para servidores web empresariales.</t>
  </si>
  <si>
    <t>https://www.digitalocean.com/pricing</t>
  </si>
  <si>
    <t>Droplet Basic (1GB RAM, 1 CPU)</t>
  </si>
  <si>
    <t>1 vCPU, 1 GiB RAM. Configuración básica optimizada para aplicaciones ligeras, entornos de prueba o blogs personales.</t>
  </si>
  <si>
    <t>Linode (Akamai)</t>
  </si>
  <si>
    <t>https://www.akamai.com/cloud/pricing</t>
  </si>
  <si>
    <t>Dedicated CPU (4GB RAM, 2 CPU)</t>
  </si>
  <si>
    <t>2 vCPU, 4 GiB RAM. CPU dedicada para cargas de trabajo intensivas; garantiza un rendimiento constante sin fluctuaciones de recursos shared.</t>
  </si>
  <si>
    <t>Servicio Saas</t>
  </si>
  <si>
    <t>Zoho CRM</t>
  </si>
  <si>
    <t>https://www.zoho.com/es-xl/crm/zohocrm-pricing.html</t>
  </si>
  <si>
    <t>Standard</t>
  </si>
  <si>
    <t>Incluye flujos de trabajo, automatización de ventas, paneles personalizados y hasta 100,000 registros. Ideal para PyMEs que inician en gestión digital.</t>
  </si>
  <si>
    <t>Microsoft</t>
  </si>
  <si>
    <t>https://www.microsoft.com/es-co/microsoft-365/business/microsoft-365-plans-and-pricing</t>
  </si>
  <si>
    <t>Microsoft 365 Business Standard</t>
  </si>
  <si>
    <t>Incluye versiones de escritorio de Office, 1 TB de almacenamiento en la nube, gestión de correos corporativos y herramientas de colaboración (Teams).</t>
  </si>
  <si>
    <t>Salesforce</t>
  </si>
  <si>
    <t>https://www.salesforce.com/eu/small-business/pricing/</t>
  </si>
  <si>
    <t>Paquete básico</t>
  </si>
  <si>
    <t>Solución integral de ventas, servicio y marketing en una sola app. Incluye gestión de leads y soporte al cliente para equipos pequeños.</t>
  </si>
  <si>
    <t>Servicio Caas</t>
  </si>
  <si>
    <t>Red Hat</t>
  </si>
  <si>
    <t>https://azure.microsoft.com/es-es/pricing/details/openshift/#pricing</t>
  </si>
  <si>
    <t>OpenShift Dedicated (Managed)</t>
  </si>
  <si>
    <t>Incluye soporte premium, seguridad empresarial y operaciones integradas por Red Hat.</t>
  </si>
  <si>
    <t>Servicio Faas</t>
  </si>
  <si>
    <t>Cloudflare</t>
  </si>
  <si>
    <t>https://workers.cloudflare.com/es-es/pricing#compute</t>
  </si>
  <si>
    <t>Cloudflare Workers (Paid tier)</t>
  </si>
  <si>
    <t>Ejecución de código en el borde (Edge Computing) con latencia mínima. Incluye 10 millones de solicitudes al mes y mayor tiempo de CPU por ejecución.</t>
  </si>
  <si>
    <t>Google Cloud</t>
  </si>
  <si>
    <t>https://cloud.google.com/pricing?hl=es</t>
  </si>
  <si>
    <t>Plan gratuito</t>
  </si>
  <si>
    <t>Permite ejecutar funciones en respuesta a eventos de HTTP o triggers de Firebase. Incluye hasta 2 millones de invocaciones gratis al mes.</t>
  </si>
  <si>
    <t>Vercel</t>
  </si>
  <si>
    <t>https://vercel.com/pricing</t>
  </si>
  <si>
    <t>Vercel Pro</t>
  </si>
  <si>
    <t>Optimizado para funciones Serverless integradas con frameworks de Frontend. Incluye mayor concurrencia, logs detallados y herramientas de colaboración para equipos.</t>
  </si>
  <si>
    <t>Servicio Baas</t>
  </si>
  <si>
    <t>Supabase</t>
  </si>
  <si>
    <t>https://supabase.com/pricing</t>
  </si>
  <si>
    <t>Servicio gratuito</t>
  </si>
  <si>
    <t>Alternativa de código abierto a Firebase basada en PostgreSQL. Incluye base de datos en tiempo real, autenticación y almacenamiento de archivos hasta 500MB.</t>
  </si>
  <si>
    <t>Firebase (Google)</t>
  </si>
  <si>
    <t>https://firebase.google.com/pricing?hl=es-419</t>
  </si>
  <si>
    <t>Blaze Plan (Uso estimado)</t>
  </si>
  <si>
    <t>Incluye base de datos NoSQL (Firestore), autenticación escalable, hosting y funciones en la nube integradas.</t>
  </si>
  <si>
    <t>Appwrite</t>
  </si>
  <si>
    <t>https://appwrite.io/pricing</t>
  </si>
  <si>
    <t>Pro</t>
  </si>
  <si>
    <t>Backend integral para aplicaciones con soporte para bases de datos, usuarios, almacenamiento y funciones. Ofrece límites más altos de ancho de banda y soporte prioritario.</t>
  </si>
  <si>
    <t>Servicio Aaas</t>
  </si>
  <si>
    <t>Tableau (Salesforce)</t>
  </si>
  <si>
    <t>https://www.tableau.com/pricing</t>
  </si>
  <si>
    <t>Cuadro</t>
  </si>
  <si>
    <t>Permite explorar dashboards y reportes compartidos con alta seguridad y gobernanza de datos.</t>
  </si>
  <si>
    <t>Power BI (MS)</t>
  </si>
  <si>
    <t>https://www.microsoft.com/es-es/power-platform/products/power-bi/pricing</t>
  </si>
  <si>
    <t>Power BI Premium Per User</t>
  </si>
  <si>
    <t>Incluye capacidades avanzadas de IA, flujos de datos para la preparación de autoservicio y administración de ciclo de vida de aplicaciones (ALM).</t>
  </si>
  <si>
    <t>Looker (Google Cloud)</t>
  </si>
  <si>
    <t>https://cloud.google.com/looker?hl=es</t>
  </si>
  <si>
    <t>Plataforma de BI moderna que utiliza un modelo semántico unificado (LookML) para asegurar una única fuente de verdad en los datos corporativos.</t>
  </si>
  <si>
    <t>CPU</t>
  </si>
  <si>
    <t>Garantía</t>
  </si>
  <si>
    <t>Falabella Colombia – https://www.falabella.com.co/falabella-co/search?Ntt=cpu+escritorio – Bogotá</t>
  </si>
  <si>
    <t>CPU Torre Gamer/Oficina, Procesador AMD Ryzen 5 5600G, 16GB RAM DDR4, SSD 512GB, gráficos integrados Radeon</t>
  </si>
  <si>
    <t>1 año</t>
  </si>
  <si>
    <t>Excelente rendimiento para oficina y multitarea, gráficos integrados eficientes</t>
  </si>
  <si>
    <t>Mercado Libre Colombia – https://listado.mercadolibre.com.co/cpu-i5-16gb-ssd – Bogotá</t>
  </si>
  <si>
    <t>CPU Torre, Intel Core i5 10400, 16GB RAM DDR4, SSD 512GB, gráficos UHD Intel</t>
  </si>
  <si>
    <t>Buen desempeño general, ideal para tareas administrativas</t>
  </si>
  <si>
    <t>Amazon</t>
  </si>
  <si>
    <t>Amazon – https://www.amazon.com/s?k=desktop+computer+i5+16gb+ssd – Internacional</t>
  </si>
  <si>
    <t>CPU Escritorio Dell/HP, Intel Core i5, 16GB RAM, SSD 512GB, sistema Windows 11</t>
  </si>
  <si>
    <t>Equipo empresarial, alta durabilidad y estabilidad</t>
  </si>
  <si>
    <t>RAM</t>
  </si>
  <si>
    <t>https://www.mercadolibre.com.co/memoria-adata-ram-portatil-ddr5-16gb-bus-4800/up/MCOU2483034876</t>
  </si>
  <si>
    <t>16 GB RAM DDR5</t>
  </si>
  <si>
    <t>326,78</t>
  </si>
  <si>
    <t>6 meses</t>
  </si>
  <si>
    <t>Memoria DDR5 SODIMM que mejora el rendimiento del equipo, con velocidad de hasta 4.8 GHz y una tasa de transferencia de 21.3 GB/s, ideal para optimizar el desempeño del computador.</t>
  </si>
  <si>
    <t>https://www.falabella.com.co/falabella-co/product/132167823/Memoria-Ram-Adata-Para-Portatil-O-Aio-16gb-Ddr5-4800-MHz/132167824</t>
  </si>
  <si>
    <t>203,04</t>
  </si>
  <si>
    <t>Memoria Ram Adata Para Portatil O Aio 16gb Ddr5 4800 MHz</t>
  </si>
  <si>
    <t>https://www.exito.com/memoria-ram-portatil-16gb-ddr5-adata-4800-mts-102561351-mp/p?idsku=102561351&amp;srsltid=AfmBOorr8ZTnvWbBCaj0tAL00_P6AQF-hL5xw-v_nvKFt9ZzNkHoYYIcH_w</t>
  </si>
  <si>
    <t>243,41</t>
  </si>
  <si>
    <t>Memoria DDR5-4800 SO-DIMM con mayor velocidad, mejor estabilidad gracias a la corrección de errores y mayor eficiencia energética al funcionar a 1,1 V.</t>
  </si>
  <si>
    <t>SSD</t>
  </si>
  <si>
    <t>https://www.ebay.com/itm/186815652287?chn=ps&amp;mkevt=1&amp;mkcid=28&amp;google_free_listing_action=view_item</t>
  </si>
  <si>
    <t>SSD Kingston NV3 2 2280 NVMe</t>
  </si>
  <si>
    <t>3 años</t>
  </si>
  <si>
    <t>Está diseñado para ofrecer un rendimiento  superiores para necesidades informática, ofrece velocidades de hasta 6000 MB/s. Con capacidad de almacenamiento de 1TB.</t>
  </si>
  <si>
    <t>https://www.mercadolibre.com.co/unidad-de-estado-solido-ssd-m2-500gb-kingston-nv2-pcie-40-nvme-snv2s500g/p/MCO19807863</t>
  </si>
  <si>
    <t>SSD Kingston NV2 500GB NVMe</t>
  </si>
  <si>
    <t>Cuenta con un almacenamiento de última generación impulsada por un controlador NVMe para grandes velocidades con menos requisitos de energía y menor temperatura para ayudar a optimizar el rendimiento de tu sistema.</t>
  </si>
  <si>
    <t>Tauret</t>
  </si>
  <si>
    <t>https://tauretcomputadores.com/product/unidad-solida-m-2-kingston-nv3-1tb-6000-4000-mb-s?srsltid=AfmBOooKSuqOd7u7kDn6eP2LCB8eqFAiI1_i9eXS-EBYD--6VKm_bX5Gy4s</t>
  </si>
  <si>
    <t>Unidad Sólida M.2 Kingston NV3 1TB 6000/4000 MB/s</t>
  </si>
  <si>
    <t>60 meses</t>
  </si>
  <si>
    <t>Ofrece velocidades de lectura/escritura de hasta 6000/5000 MB/s, un menor consumo de energía y una reducción del calor, lo que optimiza el rendimiento del sistema sin comprometer el valor.</t>
  </si>
  <si>
    <t>Pantalla</t>
  </si>
  <si>
    <t>Fallabella</t>
  </si>
  <si>
    <t>https://www.falabella.com.co/falabella-co/product/145587591/Monitor-Dell-P2425H-238%E2%80%9D-FHD/145587592</t>
  </si>
  <si>
    <t>Monitor Dell P2425H 238” FHD</t>
  </si>
  <si>
    <t>241,35</t>
  </si>
  <si>
    <t>Su diseño inteligente te permite ajustar la inclinación, altura y giro para encontrar la postura perfecta, minimizando la fatiga durante largas jornadas. Conecta los dispositivos fácilmente a través de sus múltiples puertos, incluyendo HDMI, DisplayPort, VGA, USB 3.2 y USB-C.</t>
  </si>
  <si>
    <t>techINN</t>
  </si>
  <si>
    <t>https://www.tradeinn.com/techinn/es/dell-monitor-p2425h-24-full-hd-ips-led/141591717/p?utm_source=google_products&amp;utm_medium=merchant&amp;id_producte=145914088&amp;country=co&amp;srsltid=AfmBOoq59ihBPTQ3wr_9A_p4oI9BkXEdaIowdzpXNJrru8jmtXzCMWovH7Q</t>
  </si>
  <si>
    <t>Dell Monitor P2425H 24´´ Full HD IPS LED</t>
  </si>
  <si>
    <t>154,75</t>
  </si>
  <si>
    <t xml:space="preserve">Su pantalla de 60,5 cm FHD (Full HD) y su tasa de refresco (100 Hz) garantizan contenido fluido en alta definición, además, su función de organización inteligente maximiza la productividad y el flujo de trabajo.
</t>
  </si>
  <si>
    <t>Ubuy</t>
  </si>
  <si>
    <t>https://www.ubuy.com.co/sp/product/JTHJBDDGC-dell-24-monitor-p2425h?srsltid=AfmBOopqkau0MyL3b1xUS6vadRNiAiL_Uxcai4VxeVCon1Pqb2_eyUoM_hA</t>
  </si>
  <si>
    <t>Dell P2425H 24" Full HD LED Monitor P2425H</t>
  </si>
  <si>
    <t>250,50</t>
  </si>
  <si>
    <t>Cuenta con una pantalla Full HD de 24 pulgadas con una resolución de 1920 x 1080, que ofrece imágenes nítidas y vibrantes.</t>
  </si>
  <si>
    <t>SO</t>
  </si>
  <si>
    <t>Linux Ubuntu</t>
  </si>
  <si>
    <t>https://ubuntu.com/download/desktop</t>
  </si>
  <si>
    <t>Ubuntu 24.04 LTS</t>
  </si>
  <si>
    <t>Puedes personalizar hasta el último rincón del sistema. No hay procesos ocultos consumiendo la RAM sin permiso.</t>
  </si>
  <si>
    <t>Windows 11</t>
  </si>
  <si>
    <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t>
  </si>
  <si>
    <t>Windows 11 Pro OEM</t>
  </si>
  <si>
    <t>Permite correr un Linux completo dentro de Windows, se consigue lo mejor de los dos mundos: las herramientas de Linux y las apps de Windows (Office, Adobe, juegos).</t>
  </si>
  <si>
    <t>MacOS</t>
  </si>
  <si>
    <t>https://dortania.github.io/OpenCore-Install-Guide/</t>
  </si>
  <si>
    <t>OpenCore Install Guide</t>
  </si>
  <si>
    <t>Es el único sistema donde puedes programar, compilar y publicar aplicaciones de forma legal para iPhone, iPad y Mac (usando Xcode).</t>
  </si>
  <si>
    <t>-</t>
  </si>
  <si>
    <t>Total</t>
  </si>
  <si>
    <t>Dorian Lara</t>
  </si>
  <si>
    <t>Requerimiento de Personal</t>
  </si>
  <si>
    <t>Subsidio de Transporte</t>
  </si>
  <si>
    <t>Total a Pagar</t>
  </si>
  <si>
    <t>Cargo</t>
  </si>
  <si>
    <t>Sueldo Mensual</t>
  </si>
  <si>
    <t>Dias Laborados</t>
  </si>
  <si>
    <t>Empleado</t>
  </si>
  <si>
    <t>Empresa</t>
  </si>
  <si>
    <t>Aprendiz</t>
  </si>
  <si>
    <t>Totales</t>
  </si>
  <si>
    <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t>
  </si>
  <si>
    <t>542,23</t>
  </si>
  <si>
    <t>El ASUS Vivobook M1502YA ofrece Ryzen 7, 16 GB de RAM, SSD de 512 GB y pantalla 15.6″ Full HD.</t>
  </si>
  <si>
    <t>https://www.mercadolibre.com.co/portatil-asus-vivobook-15-amd-ryzen-7-16gb-512gb-windows-11-plateado/p/MCO63052946?pdp_filters=item_id%3AMCO3597105954&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2389933078218&amp;matt_target_id=pla-2389933078218&amp;cq_src=google_ads&amp;cq_cmp=22126928786&amp;cq_net=g&amp;cq_plt=gp&amp;cq_med=pla&amp;gad_source=4&amp;gad_campaignid=22126928786&amp;gclid=Cj0KCQjwsdnNBhC4ARIsAA_3hehaP2BE6XSMdn_uMKDWQkabqKSgOpIQEGIXPg6A2vJjnhRcM8a78bcaAsAfEALw_wcB</t>
  </si>
  <si>
    <t>536,78</t>
  </si>
  <si>
    <t>Ryzen 7 5825U, 16 GB RAM, SSD 512 GB, Windows 11 Home, pantalla Full HD (1920×1080), Bluetooth, teclado numérico y audio SonicMaster.</t>
  </si>
  <si>
    <t>Portatil Tactil LENOVO IdeaPad Slim 3 Intel Core i7 13620H RAM 16 GB 512 GB SSD</t>
  </si>
  <si>
    <t xml:space="preserve">Nelson Mauricio Gonzalez Garcia </t>
  </si>
  <si>
    <t>Elemento</t>
  </si>
  <si>
    <t>Descripción</t>
  </si>
  <si>
    <t>Meses</t>
  </si>
  <si>
    <t>Costo Unitario</t>
  </si>
  <si>
    <t>Sistema Operativo</t>
  </si>
  <si>
    <t>Windows/Linux para desarrollo</t>
  </si>
  <si>
    <t>IDE Desarrollo</t>
  </si>
  <si>
    <t>Herramientas como IntelliJ / VS</t>
  </si>
  <si>
    <t>Gestor Base de Datos</t>
  </si>
  <si>
    <t>MySQL / PostgreSQL / SQL Server</t>
  </si>
  <si>
    <t>Control de Versiones</t>
  </si>
  <si>
    <t>GitHub / GitLab</t>
  </si>
  <si>
    <t>Servidor Cloud</t>
  </si>
  <si>
    <t xml:space="preserve">AWS / Azure / GCP </t>
  </si>
  <si>
    <t>Dominio Web</t>
  </si>
  <si>
    <t>Compra anual</t>
  </si>
  <si>
    <t>Hosting</t>
  </si>
  <si>
    <t>Alojamiento sistema</t>
  </si>
  <si>
    <t>Diseño Arquitectura</t>
  </si>
  <si>
    <t>Definición arquitectura software</t>
  </si>
  <si>
    <t>Diseño Base de Datos</t>
  </si>
  <si>
    <t>Modelado y estructuración</t>
  </si>
  <si>
    <t>Gestión de Proyectos</t>
  </si>
  <si>
    <t>Jira / Trello premium</t>
  </si>
  <si>
    <t>Certificado SSL</t>
  </si>
  <si>
    <t>Seguridad HTTPS</t>
  </si>
  <si>
    <t>Herramientas Testing</t>
  </si>
  <si>
    <t>Postman / Selenium</t>
  </si>
  <si>
    <t>Categoría</t>
  </si>
  <si>
    <t>Tipo de Costo</t>
  </si>
  <si>
    <t>Costo Unitario (COP)</t>
  </si>
  <si>
    <t>Periodo (Meses)</t>
  </si>
  <si>
    <t>Costo Total (COP)</t>
  </si>
  <si>
    <t>Costos Únicos</t>
  </si>
  <si>
    <t>Diseño de Arquitectura</t>
  </si>
  <si>
    <t>Único</t>
  </si>
  <si>
    <t>Costos Mensuales</t>
  </si>
  <si>
    <t>Mensual</t>
  </si>
  <si>
    <t>Herramientas de Gestión</t>
  </si>
  <si>
    <t>Costos Anuales</t>
  </si>
  <si>
    <t>Anual</t>
  </si>
  <si>
    <t>Costos Variables</t>
  </si>
  <si>
    <t>Base de Datos</t>
  </si>
  <si>
    <t>Variable</t>
  </si>
  <si>
    <t>Herramientas de Testing</t>
  </si>
  <si>
    <t>Otras Herramientas</t>
  </si>
  <si>
    <t>TOTAL GENERAL</t>
  </si>
  <si>
    <t>V3</t>
  </si>
  <si>
    <t>Tipo</t>
  </si>
  <si>
    <t>Nombre del árticulo</t>
  </si>
  <si>
    <t>Proveedor</t>
  </si>
  <si>
    <t>Precio unitario</t>
  </si>
  <si>
    <t>IVA</t>
  </si>
  <si>
    <t>Precio final</t>
  </si>
  <si>
    <t>Justificación</t>
  </si>
  <si>
    <t>Portatil Administrador</t>
  </si>
  <si>
    <t>Se asegurar la productividad del administrador. Un equipo con estas especificaciones aumenta el redimiento de las operaciones a realizar.</t>
  </si>
  <si>
    <t>Portatil Equipo</t>
  </si>
  <si>
    <t>Se trata solo de asegurar la productividad del colaborador. Un equipo con especificaciones actuales reduce los tiempos de espera y el agotamiento del soporte técnico.</t>
  </si>
  <si>
    <t>Licencias</t>
  </si>
  <si>
    <t>Licencia Windows 11 PRO</t>
  </si>
  <si>
    <t>Se garantizan el acceso a actualizaciones críticas de seguridad. Utilizar software no licenciado expone a la empresa a vulnerabilidades que pueden resultar en ataques de ransomware o robo de datos, cuyo costo de recuperación es infinitamente superior al valor de la licencia.</t>
  </si>
  <si>
    <t>Servicios DBaas</t>
  </si>
  <si>
    <t>Este servicio incluye por defecto sistemas de redundancia y copias de seguridad automáticas. Esto garantiza que, ante un fallo, la base de datos se recupere en minutos sin pérdida de información crítica, de igual forma, permite aumentar la capacidad de almacenamiento o velocidad de procesamiento en tiempo real.</t>
  </si>
  <si>
    <t>Servicios Paas</t>
  </si>
  <si>
    <t>Plan Basic (B1)</t>
  </si>
  <si>
    <t>Proporciona un entorno listo para ejecutar aplicaciones sin la necesidad de de comprar y mantener servidores físicos, sistemas de refrigeración y energía ininterrumpida. Esto permite el enfoque exclusivamente en escribir código.</t>
  </si>
  <si>
    <t>Costo Inicial del Proyecto</t>
  </si>
  <si>
    <t>Valor</t>
  </si>
  <si>
    <t xml:space="preserve">Total </t>
  </si>
  <si>
    <t>Costos Software - Hardware</t>
  </si>
  <si>
    <t>Gastos del personal</t>
  </si>
  <si>
    <r>
      <t>Empresa</t>
    </r>
    <r>
      <rPr>
        <i/>
        <sz val="11"/>
        <color theme="1"/>
        <rFont val="Times New Roman"/>
        <family val="1"/>
      </rPr>
      <t xml:space="preserve">
(Nombre fiscal de la empresa)</t>
    </r>
  </si>
  <si>
    <r>
      <t>Nº de CUIT, Dirección, Teléfono</t>
    </r>
    <r>
      <rPr>
        <i/>
        <sz val="11"/>
        <color theme="1"/>
        <rFont val="Times New Roman"/>
        <family val="1"/>
      </rPr>
      <t xml:space="preserve">
(Datos de la empresa)</t>
    </r>
  </si>
  <si>
    <r>
      <t>Descripción del
bien/ servicio (b)</t>
    </r>
    <r>
      <rPr>
        <i/>
        <sz val="11"/>
        <color theme="1"/>
        <rFont val="Times New Roman"/>
        <family val="1"/>
      </rPr>
      <t xml:space="preserve">
Características de los bienes/ servicios</t>
    </r>
  </si>
  <si>
    <r>
      <t xml:space="preserve">Importe Unitario
</t>
    </r>
    <r>
      <rPr>
        <i/>
        <sz val="11"/>
        <color theme="1"/>
        <rFont val="Times New Roman"/>
        <family val="1"/>
      </rPr>
      <t>(moneda nacional)</t>
    </r>
  </si>
  <si>
    <r>
      <t xml:space="preserve">Importe Total
 IVA incluido
</t>
    </r>
    <r>
      <rPr>
        <i/>
        <u/>
        <sz val="11"/>
        <color theme="1"/>
        <rFont val="Times New Roman"/>
        <family val="1"/>
      </rPr>
      <t>(moneda nacional)</t>
    </r>
  </si>
  <si>
    <r>
      <t xml:space="preserve">Importe Total
</t>
    </r>
    <r>
      <rPr>
        <i/>
        <sz val="11"/>
        <color theme="1"/>
        <rFont val="Times New Roman"/>
        <family val="1"/>
      </rPr>
      <t>(moneda extranjera)</t>
    </r>
  </si>
  <si>
    <r>
      <t xml:space="preserve">Forma de Pago 
</t>
    </r>
    <r>
      <rPr>
        <i/>
        <sz val="11"/>
        <color theme="1"/>
        <rFont val="Times New Roman"/>
        <family val="1"/>
      </rPr>
      <t>(Contado o Cheque)</t>
    </r>
  </si>
  <si>
    <r>
      <t xml:space="preserve">Observaciones </t>
    </r>
    <r>
      <rPr>
        <i/>
        <sz val="11"/>
        <color theme="1"/>
        <rFont val="Times New Roman"/>
        <family val="1"/>
      </rPr>
      <t xml:space="preserve">
(se debe incluir toda aquella característica que no ha sido posible incluir anteriormente)</t>
    </r>
  </si>
  <si>
    <r>
      <t>Empresa</t>
    </r>
    <r>
      <rPr>
        <i/>
        <sz val="8"/>
        <color theme="1"/>
        <rFont val="Times New Roman"/>
        <family val="1"/>
      </rPr>
      <t xml:space="preserve">
(Nombre fiscal de la empresa)</t>
    </r>
  </si>
  <si>
    <r>
      <t>Nº de CUIT, Dirección, Teléfono</t>
    </r>
    <r>
      <rPr>
        <i/>
        <sz val="10"/>
        <color theme="1"/>
        <rFont val="Times New Roman"/>
        <family val="1"/>
      </rPr>
      <t xml:space="preserve">
</t>
    </r>
    <r>
      <rPr>
        <i/>
        <sz val="8"/>
        <color theme="1"/>
        <rFont val="Times New Roman"/>
        <family val="1"/>
      </rPr>
      <t>(Datos de la empresa)</t>
    </r>
  </si>
  <si>
    <r>
      <t>Descripción del
bien/ servicio (b)</t>
    </r>
    <r>
      <rPr>
        <i/>
        <sz val="10"/>
        <color theme="1"/>
        <rFont val="Times New Roman"/>
        <family val="1"/>
      </rPr>
      <t xml:space="preserve">
</t>
    </r>
    <r>
      <rPr>
        <i/>
        <sz val="8"/>
        <color theme="1"/>
        <rFont val="Times New Roman"/>
        <family val="1"/>
      </rPr>
      <t>Características de los bienes/ servicios</t>
    </r>
  </si>
  <si>
    <r>
      <t xml:space="preserve">Importe Unitario
</t>
    </r>
    <r>
      <rPr>
        <i/>
        <sz val="8"/>
        <color theme="1"/>
        <rFont val="Times New Roman"/>
        <family val="1"/>
      </rPr>
      <t>(moneda nacional)</t>
    </r>
  </si>
  <si>
    <r>
      <t xml:space="preserve">Importe Total
 IVA incluido
</t>
    </r>
    <r>
      <rPr>
        <i/>
        <u/>
        <sz val="8"/>
        <color theme="1"/>
        <rFont val="Times New Roman"/>
        <family val="1"/>
      </rPr>
      <t>(moneda nacional)</t>
    </r>
  </si>
  <si>
    <r>
      <t xml:space="preserve">Importe Total
</t>
    </r>
    <r>
      <rPr>
        <i/>
        <sz val="8"/>
        <color theme="1"/>
        <rFont val="Times New Roman"/>
        <family val="1"/>
      </rPr>
      <t>(moneda extranjera)</t>
    </r>
  </si>
  <si>
    <r>
      <t xml:space="preserve">Forma de Pago 
</t>
    </r>
    <r>
      <rPr>
        <i/>
        <sz val="8"/>
        <color theme="1"/>
        <rFont val="Times New Roman"/>
        <family val="1"/>
      </rPr>
      <t>(Contado o Cheque)</t>
    </r>
  </si>
  <si>
    <r>
      <t xml:space="preserve">Observaciones </t>
    </r>
    <r>
      <rPr>
        <i/>
        <sz val="10"/>
        <color theme="1"/>
        <rFont val="Times New Roman"/>
        <family val="1"/>
      </rPr>
      <t xml:space="preserve">
</t>
    </r>
    <r>
      <rPr>
        <i/>
        <sz val="8"/>
        <color theme="1"/>
        <rFont val="Times New Roman"/>
        <family val="1"/>
      </rPr>
      <t>(se debe incluir toda aquella característica que no ha sido posible incluir anteriormente)</t>
    </r>
  </si>
  <si>
    <r>
      <t xml:space="preserve">Importe Total
</t>
    </r>
    <r>
      <rPr>
        <b/>
        <i/>
        <sz val="11"/>
        <color theme="1"/>
        <rFont val="Times New Roman"/>
        <family val="1"/>
      </rPr>
      <t>(moneda extranjera)</t>
    </r>
  </si>
  <si>
    <r>
      <t xml:space="preserve">890.900.608-9,  Carrera 49 # 49-37 (Medellin), (1) 745 5444, </t>
    </r>
    <r>
      <rPr>
        <u/>
        <sz val="11"/>
        <rFont val="Times New Roman"/>
        <family val="1"/>
      </rPr>
      <t>https://www.exito.com/computador-lenovo-ideapad-slim-3-intel-core-i7-13620h-ram-16-gb-512-gb-ssd-3173038/p</t>
    </r>
  </si>
  <si>
    <t>Nº3</t>
  </si>
  <si>
    <t>Luz</t>
  </si>
  <si>
    <t>Agua</t>
  </si>
  <si>
    <t>Arriendo</t>
  </si>
  <si>
    <t xml:space="preserve">Internet </t>
  </si>
  <si>
    <t>CONSOLIDADO</t>
  </si>
  <si>
    <t xml:space="preserve">Costo Total del Proyecto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</si>
</sst>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 #,##0.00_-;\-&quot;$&quot;\ * #,##0.00_-;_-&quot;$&quot;\ * &quot;-&quot;??_-;_-@_-"/>
    <numFmt numFmtId="164" formatCode="dd/mm/yyyy"/>
    <numFmt numFmtId="165" formatCode="_-[$$-240A]\ * #,##0.00_-;\-[$$-240A]\ * #,##0.00_-;_-[$$-240A]\ * &quot;-&quot;??_-;_-@"/>
    <numFmt numFmtId="166" formatCode="_([$$-409]* #,##0.00_);_([$$-409]* \(#,##0.00\);_([$$-409]* &quot;-&quot;??_);_(@_)"/>
    <numFmt numFmtId="167" formatCode="_-[$$-409]* #,##0.00_ ;_-[$$-409]* \-#,##0.00\ ;_-[$$-409]* &quot;-&quot;??_ ;_-@_ "/>
    <numFmt numFmtId="168" formatCode="&quot;$&quot;#,##0.00_);[Red]\(&quot;$&quot;#,##0.00\)"/>
    <numFmt numFmtId="169" formatCode="&quot;$&quot;#,##0_);[Red]\(&quot;$&quot;#,##0\)"/>
    <numFmt numFmtId="170" formatCode="&quot;$&quot;#,##0.00"/>
    <numFmt numFmtId="171" formatCode="_-[$$-240A]\ * #,##0.000_-;\-[$$-240A]\ * #,##0.000_-;_-[$$-240A]\ * &quot;-&quot;??.00_-;_-@"/>
    <numFmt numFmtId="172" formatCode="_-&quot;$&quot;\ * #,##0.00_-;\-&quot;$&quot;\ * #,##0.00_-;_-&quot;$&quot;\ * &quot;-&quot;??_-;_-@"/>
    <numFmt numFmtId="173" formatCode="&quot;$&quot;\ #,##0.00"/>
    <numFmt numFmtId="174" formatCode="&quot;$&quot;#,##0.000"/>
  </numFmts>
  <fonts count="46" x14ac:knownFonts="1">
    <font>
      <sz val="10"/>
      <color rgb="FF000000"/>
      <name val="Arial"/>
      <scheme val="minor"/>
    </font>
    <font>
      <sz val="11"/>
      <color theme="1"/>
      <name val="Arial"/>
      <family val="2"/>
      <scheme val="minor"/>
    </font>
    <font>
      <sz val="10"/>
      <color rgb="FF000000"/>
      <name val="Arial"/>
      <family val="2"/>
      <scheme val="minor"/>
    </font>
    <font>
      <b/>
      <sz val="13"/>
      <color theme="1"/>
      <name val="Times New Roman"/>
      <family val="1"/>
    </font>
    <font>
      <sz val="13"/>
      <color theme="1"/>
      <name val="Times New Roman"/>
      <family val="1"/>
    </font>
    <font>
      <u/>
      <sz val="13"/>
      <color rgb="FF0000FF"/>
      <name val="Times New Roman"/>
      <family val="1"/>
    </font>
    <font>
      <u/>
      <sz val="10"/>
      <color theme="10"/>
      <name val="Arial"/>
      <family val="2"/>
      <scheme val="minor"/>
    </font>
    <font>
      <b/>
      <sz val="14"/>
      <color theme="1"/>
      <name val="Times New Roman"/>
      <family val="1"/>
    </font>
    <font>
      <sz val="10"/>
      <color rgb="FF000000"/>
      <name val="Times New Roman"/>
      <family val="1"/>
    </font>
    <font>
      <b/>
      <sz val="11"/>
      <color theme="1"/>
      <name val="Times New Roman"/>
      <family val="1"/>
    </font>
    <font>
      <sz val="10"/>
      <color theme="1"/>
      <name val="Times New Roman"/>
      <family val="1"/>
    </font>
    <font>
      <sz val="11"/>
      <color rgb="FF000000"/>
      <name val="Times New Roman"/>
      <family val="1"/>
    </font>
    <font>
      <sz val="10"/>
      <name val="Times New Roman"/>
      <family val="1"/>
    </font>
    <font>
      <sz val="11"/>
      <color theme="1"/>
      <name val="Times New Roman"/>
      <family val="1"/>
    </font>
    <font>
      <sz val="11"/>
      <color rgb="FF404040"/>
      <name val="Times New Roman"/>
      <family val="1"/>
    </font>
    <font>
      <b/>
      <sz val="11"/>
      <color rgb="FF404040"/>
      <name val="Times New Roman"/>
      <family val="1"/>
    </font>
    <font>
      <sz val="10"/>
      <color rgb="FF404040"/>
      <name val="Times New Roman"/>
      <family val="1"/>
    </font>
    <font>
      <b/>
      <sz val="11"/>
      <color rgb="FF000000"/>
      <name val="Times New Roman"/>
      <family val="1"/>
    </font>
    <font>
      <b/>
      <sz val="10"/>
      <name val="Times New Roman"/>
      <family val="1"/>
    </font>
    <font>
      <b/>
      <sz val="15"/>
      <color rgb="FF000000"/>
      <name val="Times New Roman"/>
      <family val="1"/>
    </font>
    <font>
      <i/>
      <sz val="11"/>
      <color theme="1"/>
      <name val="Times New Roman"/>
      <family val="1"/>
    </font>
    <font>
      <b/>
      <u/>
      <sz val="11"/>
      <color theme="1"/>
      <name val="Times New Roman"/>
      <family val="1"/>
    </font>
    <font>
      <i/>
      <u/>
      <sz val="11"/>
      <color theme="1"/>
      <name val="Times New Roman"/>
      <family val="1"/>
    </font>
    <font>
      <u/>
      <sz val="11"/>
      <color theme="10"/>
      <name val="Times New Roman"/>
      <family val="1"/>
    </font>
    <font>
      <u/>
      <sz val="11"/>
      <color rgb="FF000000"/>
      <name val="Times New Roman"/>
      <family val="1"/>
    </font>
    <font>
      <sz val="11"/>
      <color rgb="FF231F20"/>
      <name val="Times New Roman"/>
      <family val="1"/>
    </font>
    <font>
      <u/>
      <sz val="11"/>
      <color rgb="FF0000FF"/>
      <name val="Times New Roman"/>
      <family val="1"/>
    </font>
    <font>
      <sz val="11"/>
      <color rgb="FF222222"/>
      <name val="Times New Roman"/>
      <family val="1"/>
    </font>
    <font>
      <sz val="11"/>
      <color rgb="FF444444"/>
      <name val="Times New Roman"/>
      <family val="1"/>
    </font>
    <font>
      <sz val="11"/>
      <color rgb="FF333333"/>
      <name val="Times New Roman"/>
      <family val="1"/>
    </font>
    <font>
      <b/>
      <sz val="10"/>
      <color theme="1"/>
      <name val="Times New Roman"/>
      <family val="1"/>
    </font>
    <font>
      <i/>
      <sz val="8"/>
      <color theme="1"/>
      <name val="Times New Roman"/>
      <family val="1"/>
    </font>
    <font>
      <i/>
      <sz val="10"/>
      <color theme="1"/>
      <name val="Times New Roman"/>
      <family val="1"/>
    </font>
    <font>
      <b/>
      <u/>
      <sz val="10"/>
      <color theme="1"/>
      <name val="Times New Roman"/>
      <family val="1"/>
    </font>
    <font>
      <i/>
      <u/>
      <sz val="8"/>
      <color theme="1"/>
      <name val="Times New Roman"/>
      <family val="1"/>
    </font>
    <font>
      <u/>
      <sz val="10"/>
      <color rgb="FF000000"/>
      <name val="Times New Roman"/>
      <family val="1"/>
    </font>
    <font>
      <u/>
      <sz val="10"/>
      <color theme="10"/>
      <name val="Times New Roman"/>
      <family val="1"/>
    </font>
    <font>
      <sz val="11"/>
      <color rgb="FF333E48"/>
      <name val="Times New Roman"/>
      <family val="1"/>
    </font>
    <font>
      <u/>
      <sz val="10"/>
      <color rgb="FF0000FF"/>
      <name val="Times New Roman"/>
      <family val="1"/>
    </font>
    <font>
      <sz val="11"/>
      <color rgb="FF4A4A4A"/>
      <name val="Times New Roman"/>
      <family val="1"/>
    </font>
    <font>
      <sz val="11"/>
      <name val="Times New Roman"/>
      <family val="1"/>
    </font>
    <font>
      <b/>
      <i/>
      <sz val="11"/>
      <color theme="1"/>
      <name val="Times New Roman"/>
      <family val="1"/>
    </font>
    <font>
      <sz val="11"/>
      <color rgb="FF0F1111"/>
      <name val="Times New Roman"/>
      <family val="1"/>
    </font>
    <font>
      <sz val="10"/>
      <color rgb="FF444444"/>
      <name val="Times New Roman"/>
      <family val="1"/>
    </font>
    <font>
      <u/>
      <sz val="11"/>
      <name val="Times New Roman"/>
      <family val="1"/>
    </font>
    <font>
      <u/>
      <sz val="11"/>
      <color theme="1"/>
      <name val="Times New Roman"/>
      <family val="1"/>
    </font>
  </fonts>
  <fills count="23">
    <fill>
      <patternFill patternType="none"/>
    </fill>
    <fill>
      <patternFill patternType="gray125"/>
    </fill>
    <fill>
      <patternFill patternType="solid">
        <fgColor rgb="FF6AA84F"/>
        <bgColor rgb="FF6AA84F"/>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F8F8F8"/>
        <bgColor rgb="FFF8F8F8"/>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0C0C0"/>
        <bgColor rgb="FFC0C0C0"/>
      </patternFill>
    </fill>
    <fill>
      <patternFill patternType="solid">
        <fgColor theme="8" tint="0.59999389629810485"/>
        <bgColor rgb="FFC9DAF8"/>
      </patternFill>
    </fill>
    <fill>
      <patternFill patternType="solid">
        <fgColor theme="8" tint="0.59999389629810485"/>
        <bgColor indexed="64"/>
      </patternFill>
    </fill>
    <fill>
      <patternFill patternType="solid">
        <fgColor theme="6" tint="0.59999389629810485"/>
        <bgColor rgb="FFC9DAF8"/>
      </patternFill>
    </fill>
    <fill>
      <patternFill patternType="solid">
        <fgColor theme="6" tint="0.59999389629810485"/>
        <bgColor indexed="64"/>
      </patternFill>
    </fill>
    <fill>
      <patternFill patternType="solid">
        <fgColor theme="6" tint="0.79998168889431442"/>
        <bgColor rgb="FFC5E0B3"/>
      </patternFill>
    </fill>
    <fill>
      <patternFill patternType="solid">
        <fgColor theme="6" tint="0.79998168889431442"/>
        <bgColor rgb="FFE2EFD9"/>
      </patternFill>
    </fill>
    <fill>
      <patternFill patternType="solid">
        <fgColor theme="0"/>
        <bgColor rgb="FFE2EFD9"/>
      </patternFill>
    </fill>
    <fill>
      <patternFill patternType="solid">
        <fgColor theme="0"/>
        <bgColor indexed="64"/>
      </patternFill>
    </fill>
    <fill>
      <patternFill patternType="solid">
        <fgColor theme="6" tint="0.59999389629810485"/>
        <bgColor rgb="FFA4C2F4"/>
      </patternFill>
    </fill>
    <fill>
      <patternFill patternType="solid">
        <fgColor theme="6" tint="0.79998168889431442"/>
        <bgColor rgb="FF6D9EEB"/>
      </patternFill>
    </fill>
    <fill>
      <patternFill patternType="solid">
        <fgColor rgb="FFFFFF00"/>
        <bgColor indexed="64"/>
      </patternFill>
    </fill>
  </fills>
  <borders count="2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000000"/>
      </bottom>
      <diagonal/>
    </border>
    <border>
      <left/>
      <right style="thin">
        <color rgb="FF000000"/>
      </right>
      <top/>
      <bottom style="thin">
        <color rgb="FF000000"/>
      </bottom>
      <diagonal/>
    </border>
  </borders>
  <cellStyleXfs count="5">
    <xf numFmtId="0" fontId="0" fillId="0" borderId="0"/>
    <xf numFmtId="44" fontId="2" fillId="0" borderId="0" applyFont="0" applyFill="0" applyBorder="0" applyAlignment="0" applyProtection="0"/>
    <xf numFmtId="0" fontId="6" fillId="0" borderId="0" applyNumberFormat="0" applyFill="0" applyBorder="0" applyAlignment="0" applyProtection="0"/>
    <xf numFmtId="0" fontId="1" fillId="0" borderId="0"/>
    <xf numFmtId="0" fontId="2" fillId="0" borderId="0"/>
  </cellStyleXfs>
  <cellXfs count="300">
    <xf numFmtId="0" fontId="0" fillId="0" borderId="0" xfId="0"/>
    <xf numFmtId="0" fontId="3" fillId="0" borderId="0" xfId="0" applyFont="1"/>
    <xf numFmtId="0" fontId="4" fillId="0" borderId="0" xfId="0" applyFont="1"/>
    <xf numFmtId="0" fontId="5" fillId="0" borderId="0" xfId="0" applyFont="1"/>
    <xf numFmtId="44" fontId="4" fillId="0" borderId="0" xfId="0" applyNumberFormat="1" applyFont="1"/>
    <xf numFmtId="0" fontId="8" fillId="0" borderId="0" xfId="0" applyFont="1"/>
    <xf numFmtId="0" fontId="9" fillId="15" borderId="10" xfId="0" applyFont="1" applyFill="1" applyBorder="1" applyAlignment="1">
      <alignment horizontal="center"/>
    </xf>
    <xf numFmtId="44" fontId="9" fillId="15" borderId="10" xfId="0" applyNumberFormat="1" applyFont="1" applyFill="1" applyBorder="1" applyAlignment="1">
      <alignment horizontal="center"/>
    </xf>
    <xf numFmtId="0" fontId="13" fillId="0" borderId="10" xfId="0" applyFont="1" applyBorder="1"/>
    <xf numFmtId="44" fontId="13" fillId="0" borderId="10" xfId="0" applyNumberFormat="1" applyFont="1" applyBorder="1"/>
    <xf numFmtId="0" fontId="14" fillId="0" borderId="10" xfId="0" applyFont="1" applyBorder="1" applyAlignment="1">
      <alignment vertical="center"/>
    </xf>
    <xf numFmtId="0" fontId="14" fillId="0" borderId="10" xfId="0" applyFont="1" applyBorder="1" applyAlignment="1">
      <alignment horizontal="center" vertical="center"/>
    </xf>
    <xf numFmtId="44" fontId="9" fillId="15" borderId="10" xfId="0" applyNumberFormat="1" applyFont="1" applyFill="1" applyBorder="1"/>
    <xf numFmtId="0" fontId="9" fillId="0" borderId="10" xfId="0" applyFont="1" applyBorder="1"/>
    <xf numFmtId="0" fontId="8" fillId="0" borderId="10" xfId="0" applyFont="1" applyBorder="1"/>
    <xf numFmtId="173" fontId="8" fillId="0" borderId="10" xfId="0" applyNumberFormat="1" applyFont="1" applyBorder="1"/>
    <xf numFmtId="44" fontId="8" fillId="0" borderId="0" xfId="0" applyNumberFormat="1" applyFont="1"/>
    <xf numFmtId="44" fontId="9" fillId="15" borderId="10" xfId="1" applyFont="1" applyFill="1" applyBorder="1"/>
    <xf numFmtId="0" fontId="11" fillId="20" borderId="3" xfId="0" applyFont="1" applyFill="1" applyBorder="1" applyAlignment="1">
      <alignment horizontal="center" vertical="center"/>
    </xf>
    <xf numFmtId="0" fontId="15"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3" xfId="0" applyFont="1" applyBorder="1" applyAlignment="1">
      <alignment horizontal="center" vertical="center"/>
    </xf>
    <xf numFmtId="168" fontId="8" fillId="0" borderId="3" xfId="0" applyNumberFormat="1" applyFont="1" applyBorder="1" applyAlignment="1">
      <alignment horizontal="center" vertical="center" wrapText="1"/>
    </xf>
    <xf numFmtId="170" fontId="16" fillId="0" borderId="3" xfId="0" applyNumberFormat="1" applyFont="1" applyBorder="1" applyAlignment="1">
      <alignment horizontal="left" vertical="center" wrapText="1"/>
    </xf>
    <xf numFmtId="0" fontId="14" fillId="6" borderId="3"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4" fillId="6" borderId="3" xfId="0" applyFont="1" applyFill="1" applyBorder="1" applyAlignment="1">
      <alignment horizontal="center" vertical="center"/>
    </xf>
    <xf numFmtId="170" fontId="8" fillId="0" borderId="3" xfId="0" applyNumberFormat="1" applyFont="1" applyBorder="1" applyAlignment="1">
      <alignment horizontal="center" vertical="center" wrapText="1"/>
    </xf>
    <xf numFmtId="170" fontId="14" fillId="6" borderId="3" xfId="0" applyNumberFormat="1" applyFont="1" applyFill="1" applyBorder="1" applyAlignment="1">
      <alignment horizontal="center" vertical="center"/>
    </xf>
    <xf numFmtId="170" fontId="16" fillId="6" borderId="3" xfId="0" applyNumberFormat="1" applyFont="1" applyFill="1" applyBorder="1" applyAlignment="1">
      <alignment horizontal="left" vertical="center" wrapText="1"/>
    </xf>
    <xf numFmtId="170" fontId="14" fillId="0" borderId="3" xfId="0" applyNumberFormat="1" applyFont="1" applyBorder="1" applyAlignment="1">
      <alignment horizontal="center" vertical="center"/>
    </xf>
    <xf numFmtId="174" fontId="14" fillId="0" borderId="3" xfId="0" applyNumberFormat="1" applyFont="1" applyBorder="1" applyAlignment="1">
      <alignment horizontal="center" vertical="center" wrapText="1"/>
    </xf>
    <xf numFmtId="174" fontId="16" fillId="0" borderId="3" xfId="0" applyNumberFormat="1" applyFont="1" applyBorder="1" applyAlignment="1">
      <alignment horizontal="left" vertical="center" wrapText="1"/>
    </xf>
    <xf numFmtId="170" fontId="14" fillId="0" borderId="3" xfId="0" applyNumberFormat="1" applyFont="1" applyBorder="1" applyAlignment="1">
      <alignment horizontal="center" vertical="center" wrapText="1"/>
    </xf>
    <xf numFmtId="0" fontId="15" fillId="0" borderId="7"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7" xfId="0" applyFont="1" applyBorder="1" applyAlignment="1">
      <alignment horizontal="center" vertical="center"/>
    </xf>
    <xf numFmtId="170" fontId="14" fillId="0" borderId="7" xfId="0" applyNumberFormat="1" applyFont="1" applyBorder="1" applyAlignment="1">
      <alignment horizontal="center" vertical="center"/>
    </xf>
    <xf numFmtId="170" fontId="14" fillId="0" borderId="7" xfId="0" applyNumberFormat="1" applyFont="1" applyBorder="1" applyAlignment="1">
      <alignment horizontal="center" vertical="center" wrapText="1"/>
    </xf>
    <xf numFmtId="170" fontId="16" fillId="0" borderId="7" xfId="0" applyNumberFormat="1" applyFont="1" applyBorder="1" applyAlignment="1">
      <alignment horizontal="left" vertical="center" wrapText="1"/>
    </xf>
    <xf numFmtId="44" fontId="9" fillId="16" borderId="10" xfId="0" applyNumberFormat="1" applyFont="1" applyFill="1" applyBorder="1"/>
    <xf numFmtId="0" fontId="9" fillId="16" borderId="10" xfId="0" applyFont="1" applyFill="1" applyBorder="1" applyAlignment="1">
      <alignment horizontal="center"/>
    </xf>
    <xf numFmtId="172" fontId="13" fillId="0" borderId="10" xfId="0" applyNumberFormat="1" applyFont="1" applyBorder="1" applyAlignment="1">
      <alignment horizontal="right"/>
    </xf>
    <xf numFmtId="1" fontId="13" fillId="0" borderId="10" xfId="0" applyNumberFormat="1" applyFont="1" applyBorder="1" applyAlignment="1">
      <alignment horizontal="right"/>
    </xf>
    <xf numFmtId="172" fontId="13" fillId="18" borderId="10" xfId="0" applyNumberFormat="1" applyFont="1" applyFill="1" applyBorder="1" applyAlignment="1">
      <alignment horizontal="right"/>
    </xf>
    <xf numFmtId="44" fontId="13" fillId="19" borderId="10" xfId="0" applyNumberFormat="1" applyFont="1" applyFill="1" applyBorder="1"/>
    <xf numFmtId="172" fontId="9" fillId="17" borderId="10" xfId="0" applyNumberFormat="1" applyFont="1" applyFill="1" applyBorder="1" applyAlignment="1">
      <alignment horizontal="right"/>
    </xf>
    <xf numFmtId="172" fontId="13" fillId="0" borderId="10" xfId="0" applyNumberFormat="1" applyFont="1" applyBorder="1"/>
    <xf numFmtId="1" fontId="13" fillId="0" borderId="10" xfId="0" applyNumberFormat="1" applyFont="1" applyBorder="1"/>
    <xf numFmtId="0" fontId="9" fillId="16" borderId="10" xfId="0" applyFont="1" applyFill="1" applyBorder="1"/>
    <xf numFmtId="172" fontId="9" fillId="16" borderId="10" xfId="0" applyNumberFormat="1" applyFont="1" applyFill="1" applyBorder="1" applyAlignment="1">
      <alignment horizontal="right"/>
    </xf>
    <xf numFmtId="0" fontId="13" fillId="16" borderId="10" xfId="0" applyFont="1" applyFill="1" applyBorder="1"/>
    <xf numFmtId="44" fontId="8" fillId="0" borderId="10" xfId="1" applyFont="1" applyBorder="1"/>
    <xf numFmtId="44" fontId="9" fillId="0" borderId="10" xfId="1" applyFont="1" applyBorder="1"/>
    <xf numFmtId="172" fontId="13" fillId="19" borderId="10" xfId="0" applyNumberFormat="1" applyFont="1" applyFill="1" applyBorder="1" applyAlignment="1">
      <alignment horizontal="right"/>
    </xf>
    <xf numFmtId="172" fontId="13" fillId="19" borderId="10" xfId="0" applyNumberFormat="1" applyFont="1" applyFill="1" applyBorder="1"/>
    <xf numFmtId="0" fontId="19" fillId="2" borderId="0" xfId="0" applyFont="1" applyFill="1"/>
    <xf numFmtId="0" fontId="19" fillId="0" borderId="0" xfId="0" applyFont="1"/>
    <xf numFmtId="0" fontId="19" fillId="2" borderId="0" xfId="0" applyFont="1" applyFill="1" applyAlignment="1">
      <alignment horizontal="center"/>
    </xf>
    <xf numFmtId="164" fontId="19" fillId="2" borderId="0" xfId="0" applyNumberFormat="1" applyFont="1" applyFill="1" applyAlignment="1">
      <alignment horizontal="center"/>
    </xf>
    <xf numFmtId="0" fontId="9" fillId="3"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21" fillId="4" borderId="3"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20" fillId="0" borderId="0" xfId="0" applyFont="1" applyAlignment="1">
      <alignment horizontal="center" vertical="center"/>
    </xf>
    <xf numFmtId="0" fontId="11" fillId="0" borderId="0" xfId="0" applyFont="1"/>
    <xf numFmtId="0" fontId="9" fillId="0" borderId="3" xfId="0" applyFont="1" applyBorder="1" applyAlignment="1">
      <alignment horizontal="center" vertical="center"/>
    </xf>
    <xf numFmtId="0" fontId="11" fillId="0" borderId="3" xfId="0" applyFont="1" applyBorder="1" applyAlignment="1">
      <alignment horizontal="center" vertical="center" wrapText="1"/>
    </xf>
    <xf numFmtId="0" fontId="23" fillId="0" borderId="7" xfId="0" applyFont="1" applyBorder="1" applyAlignment="1">
      <alignment horizontal="center" vertical="center" wrapText="1"/>
    </xf>
    <xf numFmtId="0" fontId="11" fillId="6" borderId="7" xfId="0" applyFont="1" applyFill="1" applyBorder="1" applyAlignment="1">
      <alignment horizontal="center" vertical="center" wrapText="1"/>
    </xf>
    <xf numFmtId="165" fontId="11" fillId="0" borderId="7" xfId="0" applyNumberFormat="1" applyFont="1" applyBorder="1" applyAlignment="1">
      <alignment horizontal="center" vertical="center" wrapText="1"/>
    </xf>
    <xf numFmtId="166" fontId="11" fillId="0" borderId="3" xfId="0" applyNumberFormat="1" applyFont="1" applyBorder="1" applyAlignment="1">
      <alignment horizontal="center" vertical="center" wrapText="1"/>
    </xf>
    <xf numFmtId="167" fontId="24" fillId="0" borderId="3" xfId="0" applyNumberFormat="1" applyFont="1" applyBorder="1" applyAlignment="1">
      <alignment horizontal="center" vertical="center" wrapText="1"/>
    </xf>
    <xf numFmtId="0" fontId="13" fillId="0" borderId="3" xfId="0" applyFont="1" applyBorder="1" applyAlignment="1">
      <alignment horizontal="center" vertical="top" wrapText="1"/>
    </xf>
    <xf numFmtId="0" fontId="13" fillId="6" borderId="5" xfId="0" applyFont="1" applyFill="1" applyBorder="1" applyAlignment="1">
      <alignment horizontal="center" vertical="center" wrapText="1"/>
    </xf>
    <xf numFmtId="0" fontId="25" fillId="0" borderId="4" xfId="0" applyFont="1" applyBorder="1" applyAlignment="1">
      <alignment horizontal="center" vertical="center" wrapText="1"/>
    </xf>
    <xf numFmtId="0" fontId="11" fillId="6" borderId="10" xfId="0" applyFont="1" applyFill="1" applyBorder="1" applyAlignment="1">
      <alignment horizontal="center" vertical="center" wrapText="1"/>
    </xf>
    <xf numFmtId="165" fontId="11" fillId="0" borderId="10" xfId="0" applyNumberFormat="1" applyFont="1" applyBorder="1" applyAlignment="1">
      <alignment horizontal="center" vertical="center" wrapText="1"/>
    </xf>
    <xf numFmtId="166" fontId="11" fillId="0" borderId="5" xfId="0" applyNumberFormat="1" applyFont="1" applyBorder="1" applyAlignment="1">
      <alignment horizontal="center" vertical="center" wrapText="1"/>
    </xf>
    <xf numFmtId="0" fontId="26" fillId="0" borderId="9" xfId="0" applyFont="1" applyBorder="1" applyAlignment="1">
      <alignment horizontal="center" vertical="center" wrapText="1"/>
    </xf>
    <xf numFmtId="0" fontId="27" fillId="6" borderId="9" xfId="0" applyFont="1" applyFill="1" applyBorder="1" applyAlignment="1">
      <alignment horizontal="center" vertical="center" wrapText="1"/>
    </xf>
    <xf numFmtId="165" fontId="11" fillId="0" borderId="9" xfId="0" applyNumberFormat="1" applyFont="1" applyBorder="1" applyAlignment="1">
      <alignment horizontal="center" vertical="center" wrapText="1"/>
    </xf>
    <xf numFmtId="0" fontId="13" fillId="0" borderId="3" xfId="0" applyFont="1" applyBorder="1"/>
    <xf numFmtId="0" fontId="13" fillId="0" borderId="3" xfId="0" applyFont="1" applyBorder="1" applyAlignment="1">
      <alignment horizontal="left" vertical="top" wrapText="1"/>
    </xf>
    <xf numFmtId="0" fontId="13" fillId="0" borderId="0" xfId="0" applyFont="1" applyAlignment="1">
      <alignment horizontal="center" vertical="center" wrapText="1"/>
    </xf>
    <xf numFmtId="0" fontId="13" fillId="0" borderId="0" xfId="0" applyFont="1"/>
    <xf numFmtId="0" fontId="11" fillId="0" borderId="1" xfId="0" applyFont="1" applyBorder="1" applyAlignment="1">
      <alignment horizontal="center" vertical="center" wrapText="1"/>
    </xf>
    <xf numFmtId="168" fontId="11" fillId="0" borderId="3" xfId="0" applyNumberFormat="1" applyFont="1" applyBorder="1" applyAlignment="1">
      <alignment horizontal="center" vertical="center" wrapText="1"/>
    </xf>
    <xf numFmtId="166" fontId="13" fillId="0" borderId="3" xfId="0" applyNumberFormat="1" applyFont="1" applyBorder="1" applyAlignment="1">
      <alignment horizontal="center" vertical="center" wrapText="1"/>
    </xf>
    <xf numFmtId="0" fontId="11" fillId="6" borderId="3" xfId="0" applyFont="1" applyFill="1" applyBorder="1" applyAlignment="1">
      <alignment vertical="center" wrapText="1"/>
    </xf>
    <xf numFmtId="0" fontId="23" fillId="6" borderId="3" xfId="0" applyFont="1" applyFill="1" applyBorder="1" applyAlignment="1">
      <alignment horizontal="center" vertical="center" wrapText="1"/>
    </xf>
    <xf numFmtId="0" fontId="11" fillId="6" borderId="11" xfId="0" applyFont="1" applyFill="1" applyBorder="1" applyAlignment="1">
      <alignment horizontal="center" vertical="center" wrapText="1"/>
    </xf>
    <xf numFmtId="167" fontId="24" fillId="6" borderId="3" xfId="0" applyNumberFormat="1" applyFont="1" applyFill="1" applyBorder="1" applyAlignment="1">
      <alignment horizontal="center" vertical="center" wrapText="1"/>
    </xf>
    <xf numFmtId="0" fontId="28" fillId="7" borderId="3" xfId="0" applyFont="1" applyFill="1" applyBorder="1" applyAlignment="1">
      <alignment vertical="center" wrapText="1"/>
    </xf>
    <xf numFmtId="0" fontId="23" fillId="0" borderId="4" xfId="0" applyFont="1" applyBorder="1" applyAlignment="1">
      <alignment horizontal="center" vertical="center" wrapText="1"/>
    </xf>
    <xf numFmtId="169" fontId="11" fillId="0" borderId="5" xfId="0" applyNumberFormat="1" applyFont="1" applyBorder="1" applyAlignment="1">
      <alignment horizontal="center" vertical="center" wrapText="1"/>
    </xf>
    <xf numFmtId="166" fontId="13" fillId="0" borderId="3" xfId="0" applyNumberFormat="1" applyFont="1" applyBorder="1" applyAlignment="1">
      <alignment horizontal="right" vertical="center" wrapText="1"/>
    </xf>
    <xf numFmtId="0" fontId="9" fillId="0" borderId="6" xfId="0" applyFont="1" applyBorder="1" applyAlignment="1">
      <alignment horizontal="center" vertical="center" wrapText="1"/>
    </xf>
    <xf numFmtId="0" fontId="21" fillId="4" borderId="7"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0" borderId="8" xfId="0" applyFont="1" applyBorder="1" applyAlignment="1">
      <alignment horizontal="center" vertical="center" wrapText="1"/>
    </xf>
    <xf numFmtId="0" fontId="9" fillId="0" borderId="10" xfId="0" applyFont="1" applyBorder="1" applyAlignment="1">
      <alignment horizontal="center" vertical="center" wrapText="1"/>
    </xf>
    <xf numFmtId="0" fontId="23" fillId="0" borderId="3" xfId="0" applyFont="1" applyBorder="1" applyAlignment="1">
      <alignment horizontal="center" vertical="center" wrapText="1"/>
    </xf>
    <xf numFmtId="0" fontId="11" fillId="6" borderId="3" xfId="0" applyFont="1" applyFill="1" applyBorder="1" applyAlignment="1">
      <alignment horizontal="center" vertical="center" wrapText="1"/>
    </xf>
    <xf numFmtId="169" fontId="11" fillId="0" borderId="3" xfId="0" applyNumberFormat="1" applyFont="1" applyBorder="1" applyAlignment="1">
      <alignment horizontal="center" vertical="center" wrapText="1"/>
    </xf>
    <xf numFmtId="0" fontId="11" fillId="0" borderId="4" xfId="0" applyFont="1" applyBorder="1" applyAlignment="1">
      <alignment horizontal="center" vertical="center" wrapText="1"/>
    </xf>
    <xf numFmtId="0" fontId="11" fillId="6" borderId="10" xfId="0" applyFont="1" applyFill="1" applyBorder="1" applyAlignment="1">
      <alignment horizontal="center" wrapText="1"/>
    </xf>
    <xf numFmtId="0" fontId="25" fillId="0" borderId="7" xfId="0" applyFont="1" applyBorder="1" applyAlignment="1">
      <alignment horizontal="center" vertical="center" wrapText="1"/>
    </xf>
    <xf numFmtId="0" fontId="29" fillId="6" borderId="7" xfId="0" applyFont="1" applyFill="1" applyBorder="1" applyAlignment="1">
      <alignment horizontal="center" vertical="center" wrapText="1"/>
    </xf>
    <xf numFmtId="169" fontId="11" fillId="0" borderId="7" xfId="0" applyNumberFormat="1" applyFont="1" applyBorder="1" applyAlignment="1">
      <alignment horizontal="center" vertical="center" wrapText="1"/>
    </xf>
    <xf numFmtId="44" fontId="11" fillId="0" borderId="3" xfId="1" applyFont="1" applyBorder="1" applyAlignment="1">
      <alignment horizontal="center" vertical="center" wrapText="1"/>
    </xf>
    <xf numFmtId="166" fontId="13" fillId="0" borderId="3" xfId="0" applyNumberFormat="1" applyFont="1" applyBorder="1" applyAlignment="1">
      <alignment horizontal="center" vertical="top" wrapText="1"/>
    </xf>
    <xf numFmtId="0" fontId="9" fillId="0" borderId="4" xfId="0" applyFont="1" applyBorder="1" applyAlignment="1">
      <alignment horizontal="center" vertical="center"/>
    </xf>
    <xf numFmtId="0" fontId="29" fillId="6"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11" fillId="0" borderId="10" xfId="0" applyFont="1" applyBorder="1" applyAlignment="1">
      <alignment horizontal="center" vertical="center" wrapText="1"/>
    </xf>
    <xf numFmtId="44" fontId="11" fillId="0" borderId="10" xfId="0" applyNumberFormat="1" applyFont="1" applyBorder="1" applyAlignment="1">
      <alignment horizontal="center" vertical="center" wrapText="1"/>
    </xf>
    <xf numFmtId="0" fontId="29" fillId="6" borderId="10" xfId="0" applyFont="1" applyFill="1" applyBorder="1" applyAlignment="1">
      <alignment horizontal="center" wrapText="1"/>
    </xf>
    <xf numFmtId="0" fontId="30" fillId="3" borderId="3" xfId="0" applyFont="1" applyFill="1" applyBorder="1" applyAlignment="1">
      <alignment horizontal="center" vertical="center" wrapText="1"/>
    </xf>
    <xf numFmtId="0" fontId="30" fillId="0" borderId="6" xfId="0" applyFont="1" applyBorder="1" applyAlignment="1">
      <alignment horizontal="center" vertical="center" wrapText="1"/>
    </xf>
    <xf numFmtId="0" fontId="33" fillId="4" borderId="7" xfId="0" applyFont="1" applyFill="1" applyBorder="1" applyAlignment="1">
      <alignment horizontal="center" vertical="center" wrapText="1"/>
    </xf>
    <xf numFmtId="0" fontId="30" fillId="5" borderId="8" xfId="0" applyFont="1" applyFill="1" applyBorder="1" applyAlignment="1">
      <alignment horizontal="center" vertical="center" wrapText="1"/>
    </xf>
    <xf numFmtId="0" fontId="32" fillId="0" borderId="0" xfId="0" applyFont="1" applyAlignment="1">
      <alignment horizontal="center" vertical="center"/>
    </xf>
    <xf numFmtId="0" fontId="30" fillId="0" borderId="1" xfId="0" applyFont="1" applyBorder="1" applyAlignment="1">
      <alignment horizontal="center" vertical="center"/>
    </xf>
    <xf numFmtId="0" fontId="8" fillId="0" borderId="3" xfId="0" applyFont="1" applyBorder="1" applyAlignment="1">
      <alignment horizontal="center" vertical="center" wrapText="1"/>
    </xf>
    <xf numFmtId="0" fontId="8" fillId="6" borderId="3" xfId="0" applyFont="1" applyFill="1" applyBorder="1" applyAlignment="1">
      <alignment horizontal="center" vertical="center" wrapText="1"/>
    </xf>
    <xf numFmtId="165" fontId="8" fillId="6" borderId="3" xfId="0" applyNumberFormat="1" applyFont="1" applyFill="1" applyBorder="1" applyAlignment="1">
      <alignment horizontal="center" vertical="center" wrapText="1"/>
    </xf>
    <xf numFmtId="165" fontId="8" fillId="0" borderId="3" xfId="0" applyNumberFormat="1" applyFont="1" applyBorder="1" applyAlignment="1">
      <alignment horizontal="center" vertical="center" wrapText="1"/>
    </xf>
    <xf numFmtId="166" fontId="8" fillId="0" borderId="3" xfId="0" applyNumberFormat="1" applyFont="1" applyBorder="1" applyAlignment="1">
      <alignment horizontal="center" vertical="center" wrapText="1"/>
    </xf>
    <xf numFmtId="167" fontId="35" fillId="6" borderId="3" xfId="0" applyNumberFormat="1" applyFont="1" applyFill="1" applyBorder="1" applyAlignment="1">
      <alignment horizontal="center" vertical="center" wrapText="1"/>
    </xf>
    <xf numFmtId="0" fontId="36"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10" fillId="0" borderId="3" xfId="0" applyFont="1" applyBorder="1"/>
    <xf numFmtId="0" fontId="10" fillId="0" borderId="9" xfId="0" applyFont="1" applyBorder="1" applyAlignment="1">
      <alignment horizontal="left" vertical="top" wrapText="1"/>
    </xf>
    <xf numFmtId="0" fontId="10" fillId="0" borderId="0" xfId="0" applyFont="1" applyAlignment="1">
      <alignment horizontal="center" vertical="center" wrapText="1"/>
    </xf>
    <xf numFmtId="0" fontId="10" fillId="0" borderId="0" xfId="0" applyFont="1"/>
    <xf numFmtId="0" fontId="9" fillId="0" borderId="1" xfId="0" applyFont="1" applyBorder="1" applyAlignment="1">
      <alignment horizontal="center" vertical="center"/>
    </xf>
    <xf numFmtId="0" fontId="25" fillId="0" borderId="3" xfId="0" applyFont="1" applyBorder="1" applyAlignment="1">
      <alignment horizontal="center" vertical="center" wrapText="1"/>
    </xf>
    <xf numFmtId="165" fontId="11" fillId="0" borderId="3" xfId="0" applyNumberFormat="1" applyFont="1" applyBorder="1" applyAlignment="1">
      <alignment horizontal="center" vertical="center" wrapText="1"/>
    </xf>
    <xf numFmtId="165" fontId="11" fillId="6" borderId="3" xfId="0" applyNumberFormat="1" applyFont="1" applyFill="1" applyBorder="1" applyAlignment="1">
      <alignment horizontal="center" vertical="center" wrapText="1"/>
    </xf>
    <xf numFmtId="0" fontId="37" fillId="6" borderId="3" xfId="0" applyFont="1" applyFill="1" applyBorder="1" applyAlignment="1">
      <alignment horizontal="center" vertical="center" wrapText="1"/>
    </xf>
    <xf numFmtId="166" fontId="9" fillId="5" borderId="8" xfId="0" applyNumberFormat="1" applyFont="1" applyFill="1" applyBorder="1" applyAlignment="1">
      <alignment horizontal="center" vertical="center" wrapText="1"/>
    </xf>
    <xf numFmtId="0" fontId="10" fillId="0" borderId="3" xfId="0" applyFont="1" applyBorder="1" applyAlignment="1">
      <alignment horizontal="center" vertical="center" wrapText="1"/>
    </xf>
    <xf numFmtId="0" fontId="38" fillId="8" borderId="3" xfId="0" applyFont="1" applyFill="1" applyBorder="1" applyAlignment="1">
      <alignment horizontal="center" vertical="center" wrapText="1"/>
    </xf>
    <xf numFmtId="165" fontId="10" fillId="0" borderId="3" xfId="0" applyNumberFormat="1" applyFont="1" applyBorder="1" applyAlignment="1">
      <alignment horizontal="center" vertical="center" wrapText="1"/>
    </xf>
    <xf numFmtId="166" fontId="10" fillId="0" borderId="3" xfId="0" applyNumberFormat="1" applyFont="1" applyBorder="1" applyAlignment="1">
      <alignment horizontal="center" vertical="center" wrapText="1"/>
    </xf>
    <xf numFmtId="0" fontId="13" fillId="0" borderId="9" xfId="0" applyFont="1" applyBorder="1" applyAlignment="1">
      <alignment horizontal="left" vertical="top" wrapText="1"/>
    </xf>
    <xf numFmtId="0" fontId="29" fillId="6" borderId="3" xfId="0" applyFont="1" applyFill="1" applyBorder="1" applyAlignment="1">
      <alignment horizontal="center" vertical="center" wrapText="1"/>
    </xf>
    <xf numFmtId="165" fontId="39" fillId="6" borderId="3" xfId="0" applyNumberFormat="1" applyFont="1" applyFill="1" applyBorder="1" applyAlignment="1">
      <alignment horizontal="center" vertical="center" wrapText="1"/>
    </xf>
    <xf numFmtId="0" fontId="29" fillId="6" borderId="3" xfId="0" applyFont="1" applyFill="1" applyBorder="1" applyAlignment="1">
      <alignment vertical="center" wrapText="1"/>
    </xf>
    <xf numFmtId="0" fontId="28" fillId="6" borderId="7" xfId="0" applyFont="1" applyFill="1" applyBorder="1" applyAlignment="1">
      <alignment horizontal="center" vertical="center" wrapText="1"/>
    </xf>
    <xf numFmtId="165" fontId="13" fillId="6" borderId="7" xfId="0" applyNumberFormat="1" applyFont="1" applyFill="1" applyBorder="1" applyAlignment="1">
      <alignment horizontal="center" vertical="center" wrapText="1"/>
    </xf>
    <xf numFmtId="0" fontId="36" fillId="0" borderId="10" xfId="2" applyFont="1" applyBorder="1" applyAlignment="1">
      <alignment horizontal="center" vertical="center" wrapText="1"/>
    </xf>
    <xf numFmtId="44" fontId="28" fillId="7" borderId="5" xfId="0" applyNumberFormat="1" applyFont="1" applyFill="1" applyBorder="1" applyAlignment="1">
      <alignment vertical="center" wrapText="1"/>
    </xf>
    <xf numFmtId="0" fontId="11" fillId="0" borderId="3" xfId="0" applyFont="1" applyBorder="1" applyAlignment="1">
      <alignment horizontal="left" vertical="center" wrapText="1"/>
    </xf>
    <xf numFmtId="0" fontId="13" fillId="0" borderId="1" xfId="0" applyFont="1" applyBorder="1"/>
    <xf numFmtId="0" fontId="40" fillId="0" borderId="10" xfId="0" applyFont="1" applyBorder="1"/>
    <xf numFmtId="0" fontId="13" fillId="0" borderId="5" xfId="0" applyFont="1" applyBorder="1" applyAlignment="1">
      <alignment horizontal="left" vertical="top" wrapText="1"/>
    </xf>
    <xf numFmtId="167" fontId="24" fillId="6" borderId="4" xfId="0" applyNumberFormat="1" applyFont="1" applyFill="1" applyBorder="1" applyAlignment="1">
      <alignment horizontal="center" vertical="center" wrapText="1"/>
    </xf>
    <xf numFmtId="0" fontId="11" fillId="0" borderId="3" xfId="0" applyFont="1" applyBorder="1" applyAlignment="1">
      <alignment horizontal="center" vertical="center"/>
    </xf>
    <xf numFmtId="0" fontId="11" fillId="6" borderId="5" xfId="0" applyFont="1" applyFill="1" applyBorder="1" applyAlignment="1">
      <alignment horizontal="center" vertical="center" wrapText="1"/>
    </xf>
    <xf numFmtId="0" fontId="42" fillId="6" borderId="5" xfId="0" applyFont="1" applyFill="1" applyBorder="1" applyAlignment="1">
      <alignment horizontal="center" vertical="center" wrapText="1"/>
    </xf>
    <xf numFmtId="0" fontId="8" fillId="0" borderId="4" xfId="0" applyFont="1" applyBorder="1" applyAlignment="1">
      <alignment horizontal="center" vertical="center" wrapText="1"/>
    </xf>
    <xf numFmtId="0" fontId="36" fillId="0" borderId="7" xfId="2" applyFont="1" applyBorder="1" applyAlignment="1">
      <alignment vertical="center" wrapText="1"/>
    </xf>
    <xf numFmtId="166" fontId="10" fillId="6" borderId="3" xfId="0" applyNumberFormat="1" applyFont="1" applyFill="1" applyBorder="1" applyAlignment="1">
      <alignment horizontal="center" vertical="center" wrapText="1"/>
    </xf>
    <xf numFmtId="167" fontId="8" fillId="6" borderId="3" xfId="0" applyNumberFormat="1" applyFont="1" applyFill="1" applyBorder="1" applyAlignment="1">
      <alignment horizontal="center" vertical="center" wrapText="1"/>
    </xf>
    <xf numFmtId="0" fontId="8" fillId="6" borderId="3" xfId="0" applyFont="1" applyFill="1" applyBorder="1" applyAlignment="1">
      <alignment vertical="center" wrapText="1"/>
    </xf>
    <xf numFmtId="0" fontId="38" fillId="6" borderId="3" xfId="0" applyFont="1" applyFill="1" applyBorder="1" applyAlignment="1">
      <alignment horizontal="center" vertical="center" wrapText="1"/>
    </xf>
    <xf numFmtId="0" fontId="43" fillId="6" borderId="3" xfId="0" applyFont="1" applyFill="1" applyBorder="1" applyAlignment="1">
      <alignment vertical="center" wrapText="1"/>
    </xf>
    <xf numFmtId="0" fontId="13" fillId="7"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0" borderId="3" xfId="0" applyFont="1" applyBorder="1" applyAlignment="1">
      <alignment horizontal="center" vertical="center" wrapText="1"/>
    </xf>
    <xf numFmtId="165" fontId="13" fillId="6" borderId="3" xfId="0" applyNumberFormat="1" applyFont="1" applyFill="1" applyBorder="1" applyAlignment="1">
      <alignment horizontal="center" vertical="center" wrapText="1"/>
    </xf>
    <xf numFmtId="165" fontId="13" fillId="0" borderId="3" xfId="0" applyNumberFormat="1" applyFont="1" applyBorder="1" applyAlignment="1">
      <alignment horizontal="center" vertical="center" wrapText="1"/>
    </xf>
    <xf numFmtId="167" fontId="45" fillId="6" borderId="3" xfId="0" applyNumberFormat="1" applyFont="1" applyFill="1" applyBorder="1" applyAlignment="1">
      <alignment horizontal="center" vertical="center" wrapText="1"/>
    </xf>
    <xf numFmtId="0" fontId="23" fillId="0" borderId="3" xfId="2" applyFont="1" applyBorder="1" applyAlignment="1">
      <alignment horizontal="center" vertical="center" wrapText="1"/>
    </xf>
    <xf numFmtId="0" fontId="26" fillId="0" borderId="3" xfId="0" applyFont="1" applyBorder="1" applyAlignment="1">
      <alignment horizontal="center" vertical="center" wrapText="1"/>
    </xf>
    <xf numFmtId="0" fontId="13" fillId="0" borderId="3" xfId="4" applyFont="1" applyBorder="1" applyAlignment="1">
      <alignment horizontal="center" vertical="center" wrapText="1"/>
    </xf>
    <xf numFmtId="0" fontId="23" fillId="8" borderId="3" xfId="2" applyFont="1" applyFill="1" applyBorder="1" applyAlignment="1">
      <alignment horizontal="center" vertical="center" wrapText="1"/>
    </xf>
    <xf numFmtId="167" fontId="13" fillId="0" borderId="3" xfId="0" applyNumberFormat="1" applyFont="1" applyBorder="1" applyAlignment="1">
      <alignment horizontal="center" vertical="center" wrapText="1"/>
    </xf>
    <xf numFmtId="171" fontId="13" fillId="0" borderId="3" xfId="0" applyNumberFormat="1" applyFont="1" applyBorder="1" applyAlignment="1">
      <alignment horizontal="center" vertical="center" wrapText="1"/>
    </xf>
    <xf numFmtId="0" fontId="13" fillId="0" borderId="3" xfId="0" applyFont="1" applyBorder="1" applyAlignment="1">
      <alignment horizontal="center" wrapText="1"/>
    </xf>
    <xf numFmtId="0" fontId="26" fillId="8" borderId="3" xfId="0" applyFont="1" applyFill="1" applyBorder="1" applyAlignment="1">
      <alignment horizontal="center" vertical="center" wrapText="1"/>
    </xf>
    <xf numFmtId="0" fontId="13" fillId="0" borderId="3" xfId="0" applyFont="1" applyBorder="1" applyAlignment="1">
      <alignment horizontal="center" vertical="center"/>
    </xf>
    <xf numFmtId="170" fontId="13" fillId="0" borderId="3" xfId="0" applyNumberFormat="1" applyFont="1" applyBorder="1" applyAlignment="1">
      <alignment horizontal="center" vertical="center" wrapText="1"/>
    </xf>
    <xf numFmtId="165" fontId="45" fillId="6" borderId="3" xfId="0" applyNumberFormat="1" applyFont="1" applyFill="1" applyBorder="1" applyAlignment="1">
      <alignment horizontal="center" vertical="center" wrapText="1"/>
    </xf>
    <xf numFmtId="0" fontId="13" fillId="6" borderId="3" xfId="0" applyFont="1" applyFill="1" applyBorder="1" applyAlignment="1">
      <alignment horizontal="center" wrapText="1"/>
    </xf>
    <xf numFmtId="0" fontId="24" fillId="0" borderId="12" xfId="0" applyFont="1" applyBorder="1" applyAlignment="1">
      <alignment horizontal="center" vertical="center" wrapText="1"/>
    </xf>
    <xf numFmtId="0" fontId="28" fillId="6" borderId="3" xfId="0" applyFont="1" applyFill="1" applyBorder="1" applyAlignment="1">
      <alignment horizontal="center" vertical="center" wrapText="1"/>
    </xf>
    <xf numFmtId="3" fontId="23" fillId="0" borderId="3" xfId="0" applyNumberFormat="1" applyFont="1" applyBorder="1" applyAlignment="1">
      <alignment horizontal="center" vertical="center" wrapText="1"/>
    </xf>
    <xf numFmtId="0" fontId="24" fillId="0" borderId="3" xfId="0" applyFont="1" applyBorder="1" applyAlignment="1">
      <alignment horizontal="center" vertical="center" wrapText="1"/>
    </xf>
    <xf numFmtId="44" fontId="13" fillId="0" borderId="3" xfId="1" applyFont="1" applyBorder="1" applyAlignment="1">
      <alignment horizontal="center" vertical="center" wrapText="1"/>
    </xf>
    <xf numFmtId="3" fontId="13" fillId="0" borderId="9" xfId="0" applyNumberFormat="1" applyFont="1" applyBorder="1" applyAlignment="1">
      <alignment horizontal="center" vertical="top" wrapText="1"/>
    </xf>
    <xf numFmtId="0" fontId="26" fillId="8" borderId="3" xfId="0" applyFont="1" applyFill="1" applyBorder="1" applyAlignment="1">
      <alignment vertical="center" wrapText="1"/>
    </xf>
    <xf numFmtId="0" fontId="13" fillId="0" borderId="3" xfId="0" applyFont="1" applyBorder="1" applyAlignment="1">
      <alignment vertical="center" wrapText="1"/>
    </xf>
    <xf numFmtId="165" fontId="13" fillId="0" borderId="3" xfId="0" applyNumberFormat="1" applyFont="1" applyBorder="1" applyAlignment="1">
      <alignment vertical="center" wrapText="1"/>
    </xf>
    <xf numFmtId="166" fontId="13" fillId="0" borderId="3" xfId="0" applyNumberFormat="1" applyFont="1" applyBorder="1" applyAlignment="1">
      <alignment vertical="center" wrapText="1"/>
    </xf>
    <xf numFmtId="0" fontId="45" fillId="0" borderId="3" xfId="0" applyFont="1" applyBorder="1" applyAlignment="1">
      <alignment vertical="center" wrapText="1"/>
    </xf>
    <xf numFmtId="0" fontId="26" fillId="0" borderId="3" xfId="0" applyFont="1" applyBorder="1" applyAlignment="1">
      <alignment vertical="center" wrapText="1"/>
    </xf>
    <xf numFmtId="0" fontId="9" fillId="5" borderId="3" xfId="0" applyFont="1" applyFill="1" applyBorder="1" applyAlignment="1">
      <alignment horizontal="center" vertical="center" wrapText="1"/>
    </xf>
    <xf numFmtId="0" fontId="9" fillId="0" borderId="0" xfId="0" applyFont="1" applyAlignment="1">
      <alignment horizontal="center" vertical="center"/>
    </xf>
    <xf numFmtId="0" fontId="13" fillId="8" borderId="0" xfId="0" applyFont="1" applyFill="1" applyAlignment="1">
      <alignment horizontal="center" vertical="center" wrapText="1"/>
    </xf>
    <xf numFmtId="165" fontId="13" fillId="0" borderId="0" xfId="0" applyNumberFormat="1" applyFont="1" applyAlignment="1">
      <alignment horizontal="center" vertical="center" wrapText="1"/>
    </xf>
    <xf numFmtId="166" fontId="13" fillId="0" borderId="0" xfId="0" applyNumberFormat="1" applyFont="1" applyAlignment="1">
      <alignment horizontal="center" vertical="center" wrapText="1"/>
    </xf>
    <xf numFmtId="167" fontId="13" fillId="0" borderId="0" xfId="0" applyNumberFormat="1" applyFont="1" applyAlignment="1">
      <alignment horizontal="center" vertical="center" wrapText="1"/>
    </xf>
    <xf numFmtId="0" fontId="13" fillId="0" borderId="4" xfId="0" applyFont="1" applyBorder="1"/>
    <xf numFmtId="0" fontId="13" fillId="0" borderId="24" xfId="0" applyFont="1" applyBorder="1" applyAlignment="1">
      <alignment horizontal="left" vertical="top" wrapText="1"/>
    </xf>
    <xf numFmtId="0" fontId="13" fillId="0" borderId="25" xfId="0" applyFont="1" applyBorder="1" applyAlignment="1">
      <alignment horizontal="left" vertical="top" wrapText="1"/>
    </xf>
    <xf numFmtId="0" fontId="9" fillId="0" borderId="4" xfId="0" applyFont="1" applyBorder="1" applyAlignment="1">
      <alignment horizontal="center"/>
    </xf>
    <xf numFmtId="0" fontId="13" fillId="0" borderId="2" xfId="0" applyFont="1" applyBorder="1" applyAlignment="1">
      <alignment horizontal="center" wrapText="1"/>
    </xf>
    <xf numFmtId="0" fontId="26" fillId="8" borderId="2" xfId="0" applyFont="1" applyFill="1" applyBorder="1" applyAlignment="1">
      <alignment horizontal="center" wrapText="1"/>
    </xf>
    <xf numFmtId="0" fontId="13" fillId="0" borderId="2" xfId="0" applyFont="1" applyBorder="1" applyAlignment="1">
      <alignment horizontal="center" vertical="center" wrapText="1"/>
    </xf>
    <xf numFmtId="165" fontId="13" fillId="0" borderId="2" xfId="0" applyNumberFormat="1" applyFont="1" applyBorder="1" applyAlignment="1">
      <alignment horizontal="center" vertical="center" wrapText="1"/>
    </xf>
    <xf numFmtId="166" fontId="13" fillId="0" borderId="2" xfId="0" applyNumberFormat="1" applyFont="1" applyBorder="1" applyAlignment="1">
      <alignment horizontal="center" vertical="center" wrapText="1"/>
    </xf>
    <xf numFmtId="167" fontId="13" fillId="0" borderId="2" xfId="0" applyNumberFormat="1" applyFont="1" applyBorder="1" applyAlignment="1">
      <alignment horizontal="center" vertical="center" wrapText="1"/>
    </xf>
    <xf numFmtId="0" fontId="13" fillId="0" borderId="5" xfId="0" applyFont="1" applyBorder="1" applyAlignment="1">
      <alignment horizontal="center" wrapText="1"/>
    </xf>
    <xf numFmtId="165" fontId="13" fillId="0" borderId="2" xfId="0" applyNumberFormat="1" applyFont="1" applyBorder="1" applyAlignment="1">
      <alignment horizontal="center" wrapText="1"/>
    </xf>
    <xf numFmtId="166" fontId="13" fillId="0" borderId="2" xfId="0" applyNumberFormat="1" applyFont="1" applyBorder="1" applyAlignment="1">
      <alignment horizontal="center" wrapText="1"/>
    </xf>
    <xf numFmtId="167" fontId="13" fillId="0" borderId="2" xfId="0" applyNumberFormat="1" applyFont="1" applyBorder="1" applyAlignment="1">
      <alignment horizontal="center" wrapText="1"/>
    </xf>
    <xf numFmtId="170" fontId="13" fillId="0" borderId="2"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26" fillId="6" borderId="3" xfId="0" applyFont="1" applyFill="1" applyBorder="1" applyAlignment="1">
      <alignment horizontal="center" vertical="center" wrapText="1"/>
    </xf>
    <xf numFmtId="167" fontId="11" fillId="6" borderId="3" xfId="0" applyNumberFormat="1" applyFont="1" applyFill="1" applyBorder="1" applyAlignment="1">
      <alignment horizontal="center" vertical="center" wrapText="1"/>
    </xf>
    <xf numFmtId="0" fontId="13" fillId="6" borderId="2" xfId="0" applyFont="1" applyFill="1" applyBorder="1" applyAlignment="1">
      <alignment horizontal="center" vertical="center" wrapText="1"/>
    </xf>
    <xf numFmtId="165" fontId="13" fillId="6" borderId="2" xfId="0" applyNumberFormat="1" applyFont="1" applyFill="1" applyBorder="1" applyAlignment="1">
      <alignment horizontal="center" vertical="center" wrapText="1"/>
    </xf>
    <xf numFmtId="167" fontId="11" fillId="6" borderId="2" xfId="0" applyNumberFormat="1" applyFont="1" applyFill="1" applyBorder="1" applyAlignment="1">
      <alignment horizontal="center" vertical="center" wrapText="1"/>
    </xf>
    <xf numFmtId="0" fontId="26" fillId="6" borderId="2" xfId="0" applyFont="1" applyFill="1" applyBorder="1" applyAlignment="1">
      <alignment horizontal="center" vertical="center" wrapText="1"/>
    </xf>
    <xf numFmtId="170" fontId="13" fillId="6" borderId="2" xfId="0" applyNumberFormat="1" applyFont="1" applyFill="1" applyBorder="1" applyAlignment="1">
      <alignment horizontal="center" vertical="center" wrapText="1"/>
    </xf>
    <xf numFmtId="170" fontId="11" fillId="6" borderId="2" xfId="0" applyNumberFormat="1" applyFont="1" applyFill="1" applyBorder="1" applyAlignment="1">
      <alignment horizontal="center" vertical="center" wrapText="1"/>
    </xf>
    <xf numFmtId="170" fontId="13" fillId="0" borderId="0" xfId="0" applyNumberFormat="1" applyFont="1"/>
    <xf numFmtId="170" fontId="17" fillId="21" borderId="10" xfId="0" applyNumberFormat="1" applyFont="1" applyFill="1" applyBorder="1" applyAlignment="1">
      <alignment horizontal="center" vertical="center"/>
    </xf>
    <xf numFmtId="170" fontId="17" fillId="21" borderId="10" xfId="0" applyNumberFormat="1" applyFont="1" applyFill="1" applyBorder="1" applyAlignment="1">
      <alignment horizontal="left" vertical="center" wrapText="1"/>
    </xf>
    <xf numFmtId="0" fontId="14" fillId="0" borderId="10" xfId="0" applyFont="1" applyBorder="1" applyAlignment="1">
      <alignment horizontal="left" vertical="center"/>
    </xf>
    <xf numFmtId="0" fontId="12" fillId="0" borderId="10" xfId="0" applyFont="1" applyBorder="1"/>
    <xf numFmtId="0" fontId="11" fillId="6" borderId="10" xfId="0" applyFont="1" applyFill="1" applyBorder="1" applyAlignment="1">
      <alignment horizontal="left" vertical="center"/>
    </xf>
    <xf numFmtId="0" fontId="14" fillId="0" borderId="10" xfId="0" applyFont="1" applyBorder="1" applyAlignment="1">
      <alignment horizontal="center" vertical="center"/>
    </xf>
    <xf numFmtId="164" fontId="14" fillId="0" borderId="10" xfId="0" applyNumberFormat="1" applyFont="1" applyBorder="1" applyAlignment="1">
      <alignment horizontal="center" vertical="center"/>
    </xf>
    <xf numFmtId="0" fontId="9" fillId="15" borderId="15" xfId="0" applyFont="1" applyFill="1" applyBorder="1" applyAlignment="1">
      <alignment horizontal="center" vertical="center"/>
    </xf>
    <xf numFmtId="0" fontId="9" fillId="15" borderId="17" xfId="0" applyFont="1" applyFill="1" applyBorder="1" applyAlignment="1">
      <alignment horizontal="center" vertical="center"/>
    </xf>
    <xf numFmtId="0" fontId="9" fillId="16" borderId="10" xfId="0" applyFont="1" applyFill="1" applyBorder="1" applyAlignment="1">
      <alignment horizontal="center"/>
    </xf>
    <xf numFmtId="0" fontId="12" fillId="10" borderId="10" xfId="0" applyFont="1" applyFill="1" applyBorder="1"/>
    <xf numFmtId="0" fontId="17" fillId="21" borderId="10" xfId="0" applyFont="1" applyFill="1" applyBorder="1" applyAlignment="1">
      <alignment horizontal="center" vertical="center"/>
    </xf>
    <xf numFmtId="0" fontId="18" fillId="10" borderId="10" xfId="0" applyFont="1" applyFill="1" applyBorder="1"/>
    <xf numFmtId="0" fontId="7" fillId="15" borderId="15" xfId="0" applyFont="1" applyFill="1" applyBorder="1" applyAlignment="1">
      <alignment horizontal="center"/>
    </xf>
    <xf numFmtId="0" fontId="7" fillId="15" borderId="16" xfId="0" applyFont="1" applyFill="1" applyBorder="1" applyAlignment="1">
      <alignment horizontal="center"/>
    </xf>
    <xf numFmtId="0" fontId="7" fillId="15" borderId="17" xfId="0" applyFont="1" applyFill="1" applyBorder="1" applyAlignment="1">
      <alignment horizontal="center"/>
    </xf>
    <xf numFmtId="0" fontId="10" fillId="0" borderId="10" xfId="0" applyFont="1" applyBorder="1"/>
    <xf numFmtId="0" fontId="9" fillId="15" borderId="15" xfId="0" applyFont="1" applyFill="1" applyBorder="1" applyAlignment="1">
      <alignment horizontal="center"/>
    </xf>
    <xf numFmtId="0" fontId="9" fillId="15" borderId="16" xfId="0" applyFont="1" applyFill="1" applyBorder="1" applyAlignment="1">
      <alignment horizontal="center"/>
    </xf>
    <xf numFmtId="0" fontId="9" fillId="15" borderId="17" xfId="0" applyFont="1" applyFill="1" applyBorder="1" applyAlignment="1">
      <alignment horizontal="center"/>
    </xf>
    <xf numFmtId="0" fontId="19" fillId="2" borderId="0" xfId="0" applyFont="1" applyFill="1"/>
    <xf numFmtId="0" fontId="19" fillId="0" borderId="0" xfId="0" applyFont="1"/>
    <xf numFmtId="0" fontId="11" fillId="0" borderId="10" xfId="0" applyFont="1" applyBorder="1" applyAlignment="1">
      <alignment horizontal="center" vertical="center" wrapText="1"/>
    </xf>
    <xf numFmtId="0" fontId="40" fillId="0" borderId="10" xfId="0" applyFont="1" applyBorder="1"/>
    <xf numFmtId="165" fontId="11" fillId="0" borderId="10" xfId="0" applyNumberFormat="1" applyFont="1" applyBorder="1" applyAlignment="1">
      <alignment horizontal="center" vertical="center" wrapText="1"/>
    </xf>
    <xf numFmtId="0" fontId="9" fillId="12" borderId="4" xfId="0" applyFont="1" applyFill="1" applyBorder="1" applyAlignment="1">
      <alignment horizontal="center" vertical="center"/>
    </xf>
    <xf numFmtId="0" fontId="40" fillId="13" borderId="2" xfId="0" applyFont="1" applyFill="1" applyBorder="1"/>
    <xf numFmtId="0" fontId="40" fillId="13" borderId="5" xfId="0" applyFont="1" applyFill="1" applyBorder="1"/>
    <xf numFmtId="0" fontId="9" fillId="0" borderId="0" xfId="0" applyFont="1" applyAlignment="1">
      <alignment horizontal="center" vertical="center"/>
    </xf>
    <xf numFmtId="0" fontId="11" fillId="0" borderId="0" xfId="0" applyFont="1"/>
    <xf numFmtId="0" fontId="9" fillId="11" borderId="4" xfId="0" applyFont="1" applyFill="1" applyBorder="1" applyAlignment="1">
      <alignment horizontal="center" vertical="center" wrapText="1"/>
    </xf>
    <xf numFmtId="0" fontId="40" fillId="0" borderId="2" xfId="0" applyFont="1" applyBorder="1"/>
    <xf numFmtId="0" fontId="40" fillId="0" borderId="5" xfId="0" applyFont="1" applyBorder="1"/>
    <xf numFmtId="0" fontId="9" fillId="14" borderId="4" xfId="0" applyFont="1" applyFill="1" applyBorder="1" applyAlignment="1">
      <alignment horizontal="center" vertical="center"/>
    </xf>
    <xf numFmtId="0" fontId="40" fillId="15" borderId="2" xfId="0" applyFont="1" applyFill="1" applyBorder="1"/>
    <xf numFmtId="0" fontId="40" fillId="15" borderId="5" xfId="0" applyFont="1" applyFill="1" applyBorder="1"/>
    <xf numFmtId="0" fontId="13" fillId="0" borderId="10" xfId="3" applyFont="1" applyBorder="1" applyAlignment="1">
      <alignment horizontal="center"/>
    </xf>
    <xf numFmtId="9" fontId="13" fillId="0" borderId="10" xfId="3" applyNumberFormat="1" applyFont="1" applyBorder="1" applyAlignment="1">
      <alignment horizontal="center"/>
    </xf>
    <xf numFmtId="0" fontId="13" fillId="0" borderId="15" xfId="3" applyFont="1" applyBorder="1" applyAlignment="1">
      <alignment horizontal="center"/>
    </xf>
    <xf numFmtId="0" fontId="13" fillId="0" borderId="16" xfId="3" applyFont="1" applyBorder="1" applyAlignment="1">
      <alignment horizontal="center"/>
    </xf>
    <xf numFmtId="0" fontId="13" fillId="0" borderId="17" xfId="3" applyFont="1" applyBorder="1" applyAlignment="1">
      <alignment horizontal="center"/>
    </xf>
    <xf numFmtId="0" fontId="41" fillId="9" borderId="10" xfId="3" applyFont="1" applyFill="1" applyBorder="1" applyAlignment="1">
      <alignment horizontal="center"/>
    </xf>
    <xf numFmtId="0" fontId="41" fillId="9" borderId="15" xfId="3" applyFont="1" applyFill="1" applyBorder="1" applyAlignment="1">
      <alignment horizontal="center"/>
    </xf>
    <xf numFmtId="0" fontId="41" fillId="9" borderId="16" xfId="3" applyFont="1" applyFill="1" applyBorder="1" applyAlignment="1">
      <alignment horizontal="center"/>
    </xf>
    <xf numFmtId="0" fontId="41" fillId="9" borderId="17" xfId="3" applyFont="1" applyFill="1" applyBorder="1" applyAlignment="1">
      <alignment horizontal="center"/>
    </xf>
    <xf numFmtId="3" fontId="13" fillId="0" borderId="10" xfId="3" applyNumberFormat="1" applyFont="1" applyBorder="1" applyAlignment="1">
      <alignment horizontal="center"/>
    </xf>
    <xf numFmtId="0" fontId="13" fillId="0" borderId="15" xfId="3" applyFont="1" applyBorder="1" applyAlignment="1">
      <alignment horizontal="center" vertical="center"/>
    </xf>
    <xf numFmtId="0" fontId="13" fillId="0" borderId="16" xfId="3" applyFont="1" applyBorder="1" applyAlignment="1">
      <alignment horizontal="center" vertical="center"/>
    </xf>
    <xf numFmtId="0" fontId="13" fillId="0" borderId="17" xfId="3" applyFont="1" applyBorder="1" applyAlignment="1">
      <alignment horizontal="center" vertical="center"/>
    </xf>
    <xf numFmtId="0" fontId="13" fillId="0" borderId="20" xfId="3" applyFont="1" applyBorder="1" applyAlignment="1">
      <alignment horizontal="center"/>
    </xf>
    <xf numFmtId="0" fontId="13" fillId="0" borderId="14" xfId="3" applyFont="1" applyBorder="1" applyAlignment="1">
      <alignment horizontal="center"/>
    </xf>
    <xf numFmtId="0" fontId="13" fillId="0" borderId="18" xfId="3" applyFont="1" applyBorder="1" applyAlignment="1">
      <alignment horizontal="center"/>
    </xf>
    <xf numFmtId="0" fontId="13" fillId="0" borderId="21" xfId="3" applyFont="1" applyBorder="1" applyAlignment="1">
      <alignment horizontal="center"/>
    </xf>
    <xf numFmtId="0" fontId="13" fillId="0" borderId="0" xfId="3" applyFont="1" applyAlignment="1">
      <alignment horizontal="center"/>
    </xf>
    <xf numFmtId="0" fontId="13" fillId="0" borderId="19" xfId="3" applyFont="1" applyBorder="1" applyAlignment="1">
      <alignment horizontal="center"/>
    </xf>
    <xf numFmtId="0" fontId="13" fillId="0" borderId="22" xfId="3" applyFont="1" applyBorder="1" applyAlignment="1">
      <alignment horizontal="center"/>
    </xf>
    <xf numFmtId="0" fontId="13" fillId="0" borderId="13" xfId="3" applyFont="1" applyBorder="1" applyAlignment="1">
      <alignment horizontal="center"/>
    </xf>
    <xf numFmtId="0" fontId="13" fillId="0" borderId="23" xfId="3" applyFont="1" applyBorder="1" applyAlignment="1">
      <alignment horizontal="center"/>
    </xf>
    <xf numFmtId="0" fontId="41" fillId="9" borderId="15" xfId="3" applyFont="1" applyFill="1" applyBorder="1" applyAlignment="1">
      <alignment horizontal="center" vertical="center"/>
    </xf>
    <xf numFmtId="0" fontId="41" fillId="9" borderId="16" xfId="3" applyFont="1" applyFill="1" applyBorder="1" applyAlignment="1">
      <alignment horizontal="center" vertical="center"/>
    </xf>
    <xf numFmtId="0" fontId="41" fillId="9" borderId="17" xfId="3" applyFont="1" applyFill="1" applyBorder="1" applyAlignment="1">
      <alignment horizontal="center" vertical="center"/>
    </xf>
    <xf numFmtId="3" fontId="13" fillId="0" borderId="15" xfId="3" applyNumberFormat="1" applyFont="1" applyBorder="1" applyAlignment="1">
      <alignment horizontal="center" vertical="center"/>
    </xf>
    <xf numFmtId="3" fontId="13" fillId="0" borderId="16" xfId="3" applyNumberFormat="1" applyFont="1" applyBorder="1" applyAlignment="1">
      <alignment horizontal="center" vertical="center"/>
    </xf>
    <xf numFmtId="3" fontId="13" fillId="0" borderId="17" xfId="3" applyNumberFormat="1" applyFont="1" applyBorder="1" applyAlignment="1">
      <alignment horizontal="center" vertical="center"/>
    </xf>
    <xf numFmtId="3" fontId="13" fillId="0" borderId="10" xfId="3" applyNumberFormat="1" applyFont="1" applyBorder="1" applyAlignment="1">
      <alignment horizontal="center" vertical="center"/>
    </xf>
    <xf numFmtId="0" fontId="9" fillId="0" borderId="10" xfId="0" applyFont="1" applyBorder="1" applyAlignment="1">
      <alignment horizontal="center"/>
    </xf>
    <xf numFmtId="0" fontId="13" fillId="22" borderId="10" xfId="0" applyFont="1" applyFill="1" applyBorder="1"/>
    <xf numFmtId="44" fontId="13" fillId="22" borderId="10" xfId="0" applyNumberFormat="1" applyFont="1" applyFill="1" applyBorder="1"/>
    <xf numFmtId="0" fontId="8" fillId="0" borderId="0" xfId="0" applyFont="1" applyAlignment="1">
      <alignment horizontal="center"/>
    </xf>
    <xf numFmtId="44" fontId="8" fillId="0" borderId="10" xfId="0" applyNumberFormat="1" applyFont="1" applyBorder="1"/>
  </cellXfs>
  <cellStyles count="5">
    <cellStyle name="Hipervínculo" xfId="2" builtinId="8"/>
    <cellStyle name="Moneda" xfId="1" builtinId="4"/>
    <cellStyle name="Normal" xfId="0" builtinId="0"/>
    <cellStyle name="Normal 2" xfId="3" xr:uid="{C3DEEDA5-D769-4855-B2C2-3D159502EAC5}"/>
    <cellStyle name="Normal 3" xfId="4" xr:uid="{B019B6AE-A364-44F8-9729-477259A572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2</xdr:row>
      <xdr:rowOff>91440</xdr:rowOff>
    </xdr:from>
    <xdr:to>
      <xdr:col>3</xdr:col>
      <xdr:colOff>670560</xdr:colOff>
      <xdr:row>10</xdr:row>
      <xdr:rowOff>138588</xdr:rowOff>
    </xdr:to>
    <xdr:pic>
      <xdr:nvPicPr>
        <xdr:cNvPr id="2" name="Imagen 1">
          <a:extLst>
            <a:ext uri="{FF2B5EF4-FFF2-40B4-BE49-F238E27FC236}">
              <a16:creationId xmlns:a16="http://schemas.microsoft.com/office/drawing/2014/main" id="{4E012EC3-8D43-4D24-B02F-C9B2C22035A0}"/>
            </a:ext>
          </a:extLst>
        </xdr:cNvPr>
        <xdr:cNvPicPr>
          <a:picLocks noChangeAspect="1"/>
        </xdr:cNvPicPr>
      </xdr:nvPicPr>
      <xdr:blipFill>
        <a:blip xmlns:r="http://schemas.openxmlformats.org/officeDocument/2006/relationships" r:embed="rId1"/>
        <a:stretch>
          <a:fillRect/>
        </a:stretch>
      </xdr:blipFill>
      <xdr:spPr>
        <a:xfrm>
          <a:off x="68580" y="502920"/>
          <a:ext cx="2979420" cy="1577340"/>
        </a:xfrm>
        <a:prstGeom prst="rect">
          <a:avLst/>
        </a:prstGeom>
      </xdr:spPr>
    </xdr:pic>
    <xdr:clientData/>
  </xdr:twoCellAnchor>
  <xdr:twoCellAnchor editAs="oneCell">
    <xdr:from>
      <xdr:col>0</xdr:col>
      <xdr:colOff>205740</xdr:colOff>
      <xdr:row>16</xdr:row>
      <xdr:rowOff>76200</xdr:rowOff>
    </xdr:from>
    <xdr:to>
      <xdr:col>3</xdr:col>
      <xdr:colOff>687705</xdr:colOff>
      <xdr:row>25</xdr:row>
      <xdr:rowOff>1214</xdr:rowOff>
    </xdr:to>
    <xdr:pic>
      <xdr:nvPicPr>
        <xdr:cNvPr id="3" name="Imagen 2">
          <a:extLst>
            <a:ext uri="{FF2B5EF4-FFF2-40B4-BE49-F238E27FC236}">
              <a16:creationId xmlns:a16="http://schemas.microsoft.com/office/drawing/2014/main" id="{7D4DEFCC-EF71-447A-9969-7779998BA40F}"/>
            </a:ext>
          </a:extLst>
        </xdr:cNvPr>
        <xdr:cNvPicPr>
          <a:picLocks noChangeAspect="1"/>
        </xdr:cNvPicPr>
      </xdr:nvPicPr>
      <xdr:blipFill>
        <a:blip xmlns:r="http://schemas.openxmlformats.org/officeDocument/2006/relationships" r:embed="rId2"/>
        <a:stretch>
          <a:fillRect/>
        </a:stretch>
      </xdr:blipFill>
      <xdr:spPr>
        <a:xfrm>
          <a:off x="205740" y="3185160"/>
          <a:ext cx="2859405" cy="1645705"/>
        </a:xfrm>
        <a:prstGeom prst="rect">
          <a:avLst/>
        </a:prstGeom>
      </xdr:spPr>
    </xdr:pic>
    <xdr:clientData/>
  </xdr:twoCellAnchor>
  <xdr:twoCellAnchor editAs="oneCell">
    <xdr:from>
      <xdr:col>0</xdr:col>
      <xdr:colOff>68580</xdr:colOff>
      <xdr:row>30</xdr:row>
      <xdr:rowOff>190500</xdr:rowOff>
    </xdr:from>
    <xdr:to>
      <xdr:col>3</xdr:col>
      <xdr:colOff>723994</xdr:colOff>
      <xdr:row>38</xdr:row>
      <xdr:rowOff>169068</xdr:rowOff>
    </xdr:to>
    <xdr:pic>
      <xdr:nvPicPr>
        <xdr:cNvPr id="4" name="Imagen 3">
          <a:extLst>
            <a:ext uri="{FF2B5EF4-FFF2-40B4-BE49-F238E27FC236}">
              <a16:creationId xmlns:a16="http://schemas.microsoft.com/office/drawing/2014/main" id="{4C400126-261D-4612-A5A5-2E30B3A7F48E}"/>
            </a:ext>
          </a:extLst>
        </xdr:cNvPr>
        <xdr:cNvPicPr>
          <a:picLocks noChangeAspect="1"/>
        </xdr:cNvPicPr>
      </xdr:nvPicPr>
      <xdr:blipFill>
        <a:blip xmlns:r="http://schemas.openxmlformats.org/officeDocument/2006/relationships" r:embed="rId3"/>
        <a:stretch>
          <a:fillRect/>
        </a:stretch>
      </xdr:blipFill>
      <xdr:spPr>
        <a:xfrm>
          <a:off x="68580" y="5996940"/>
          <a:ext cx="3032854" cy="1508760"/>
        </a:xfrm>
        <a:prstGeom prst="rect">
          <a:avLst/>
        </a:prstGeom>
      </xdr:spPr>
    </xdr:pic>
    <xdr:clientData/>
  </xdr:twoCellAnchor>
  <xdr:twoCellAnchor editAs="oneCell">
    <xdr:from>
      <xdr:col>0</xdr:col>
      <xdr:colOff>0</xdr:colOff>
      <xdr:row>44</xdr:row>
      <xdr:rowOff>91440</xdr:rowOff>
    </xdr:from>
    <xdr:to>
      <xdr:col>3</xdr:col>
      <xdr:colOff>760095</xdr:colOff>
      <xdr:row>54</xdr:row>
      <xdr:rowOff>42876</xdr:rowOff>
    </xdr:to>
    <xdr:pic>
      <xdr:nvPicPr>
        <xdr:cNvPr id="5" name="Imagen 4">
          <a:extLst>
            <a:ext uri="{FF2B5EF4-FFF2-40B4-BE49-F238E27FC236}">
              <a16:creationId xmlns:a16="http://schemas.microsoft.com/office/drawing/2014/main" id="{C5AAD6F6-FDEC-4D67-9092-79EFB8D5CEDF}"/>
            </a:ext>
          </a:extLst>
        </xdr:cNvPr>
        <xdr:cNvPicPr>
          <a:picLocks noChangeAspect="1"/>
        </xdr:cNvPicPr>
      </xdr:nvPicPr>
      <xdr:blipFill>
        <a:blip xmlns:r="http://schemas.openxmlformats.org/officeDocument/2006/relationships" r:embed="rId4"/>
        <a:stretch>
          <a:fillRect/>
        </a:stretch>
      </xdr:blipFill>
      <xdr:spPr>
        <a:xfrm>
          <a:off x="0" y="8595360"/>
          <a:ext cx="3137535" cy="1863103"/>
        </a:xfrm>
        <a:prstGeom prst="rect">
          <a:avLst/>
        </a:prstGeom>
      </xdr:spPr>
    </xdr:pic>
    <xdr:clientData/>
  </xdr:twoCellAnchor>
  <xdr:twoCellAnchor editAs="oneCell">
    <xdr:from>
      <xdr:col>0</xdr:col>
      <xdr:colOff>91440</xdr:colOff>
      <xdr:row>59</xdr:row>
      <xdr:rowOff>167640</xdr:rowOff>
    </xdr:from>
    <xdr:to>
      <xdr:col>3</xdr:col>
      <xdr:colOff>670560</xdr:colOff>
      <xdr:row>66</xdr:row>
      <xdr:rowOff>21432</xdr:rowOff>
    </xdr:to>
    <xdr:pic>
      <xdr:nvPicPr>
        <xdr:cNvPr id="6" name="Imagen 5">
          <a:extLst>
            <a:ext uri="{FF2B5EF4-FFF2-40B4-BE49-F238E27FC236}">
              <a16:creationId xmlns:a16="http://schemas.microsoft.com/office/drawing/2014/main" id="{DCA996B6-AFE7-49AD-9CF1-511BE96B13CF}"/>
            </a:ext>
          </a:extLst>
        </xdr:cNvPr>
        <xdr:cNvPicPr>
          <a:picLocks noChangeAspect="1"/>
        </xdr:cNvPicPr>
      </xdr:nvPicPr>
      <xdr:blipFill>
        <a:blip xmlns:r="http://schemas.openxmlformats.org/officeDocument/2006/relationships" r:embed="rId5"/>
        <a:stretch>
          <a:fillRect/>
        </a:stretch>
      </xdr:blipFill>
      <xdr:spPr>
        <a:xfrm>
          <a:off x="91440" y="11567160"/>
          <a:ext cx="2956560" cy="1192530"/>
        </a:xfrm>
        <a:prstGeom prst="rect">
          <a:avLst/>
        </a:prstGeom>
      </xdr:spPr>
    </xdr:pic>
    <xdr:clientData/>
  </xdr:twoCellAnchor>
  <xdr:twoCellAnchor editAs="oneCell">
    <xdr:from>
      <xdr:col>0</xdr:col>
      <xdr:colOff>38100</xdr:colOff>
      <xdr:row>71</xdr:row>
      <xdr:rowOff>106680</xdr:rowOff>
    </xdr:from>
    <xdr:to>
      <xdr:col>3</xdr:col>
      <xdr:colOff>716280</xdr:colOff>
      <xdr:row>76</xdr:row>
      <xdr:rowOff>138112</xdr:rowOff>
    </xdr:to>
    <xdr:pic>
      <xdr:nvPicPr>
        <xdr:cNvPr id="7" name="Imagen 6">
          <a:extLst>
            <a:ext uri="{FF2B5EF4-FFF2-40B4-BE49-F238E27FC236}">
              <a16:creationId xmlns:a16="http://schemas.microsoft.com/office/drawing/2014/main" id="{6D3A2D6B-EFFA-4119-ADB2-D1FADFCBCE62}"/>
            </a:ext>
          </a:extLst>
        </xdr:cNvPr>
        <xdr:cNvPicPr>
          <a:picLocks noChangeAspect="1"/>
        </xdr:cNvPicPr>
      </xdr:nvPicPr>
      <xdr:blipFill>
        <a:blip xmlns:r="http://schemas.openxmlformats.org/officeDocument/2006/relationships" r:embed="rId6"/>
        <a:stretch>
          <a:fillRect/>
        </a:stretch>
      </xdr:blipFill>
      <xdr:spPr>
        <a:xfrm>
          <a:off x="38100" y="13807440"/>
          <a:ext cx="3055620" cy="9886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13</xdr:row>
      <xdr:rowOff>0</xdr:rowOff>
    </xdr:from>
    <xdr:to>
      <xdr:col>9</xdr:col>
      <xdr:colOff>304800</xdr:colOff>
      <xdr:row>14</xdr:row>
      <xdr:rowOff>90487</xdr:rowOff>
    </xdr:to>
    <xdr:sp macro="" textlink="">
      <xdr:nvSpPr>
        <xdr:cNvPr id="2049" name="AutoShape 1">
          <a:extLst>
            <a:ext uri="{FF2B5EF4-FFF2-40B4-BE49-F238E27FC236}">
              <a16:creationId xmlns:a16="http://schemas.microsoft.com/office/drawing/2014/main" id="{80DFA353-7E7B-E69A-3C71-2DEB3CA978C8}"/>
            </a:ext>
          </a:extLst>
        </xdr:cNvPr>
        <xdr:cNvSpPr>
          <a:spLocks noChangeAspect="1" noChangeArrowheads="1"/>
        </xdr:cNvSpPr>
      </xdr:nvSpPr>
      <xdr:spPr bwMode="auto">
        <a:xfrm>
          <a:off x="13858875" y="325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154781</xdr:colOff>
      <xdr:row>1</xdr:row>
      <xdr:rowOff>11905</xdr:rowOff>
    </xdr:from>
    <xdr:to>
      <xdr:col>0</xdr:col>
      <xdr:colOff>1440655</xdr:colOff>
      <xdr:row>4</xdr:row>
      <xdr:rowOff>171629</xdr:rowOff>
    </xdr:to>
    <xdr:pic>
      <xdr:nvPicPr>
        <xdr:cNvPr id="4" name="Imagen 3">
          <a:extLst>
            <a:ext uri="{FF2B5EF4-FFF2-40B4-BE49-F238E27FC236}">
              <a16:creationId xmlns:a16="http://schemas.microsoft.com/office/drawing/2014/main" id="{22F4911F-CD82-D95B-22EB-ACE739B37FC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04" t="8374" r="2574" b="4928"/>
        <a:stretch/>
      </xdr:blipFill>
      <xdr:spPr>
        <a:xfrm>
          <a:off x="154781" y="369093"/>
          <a:ext cx="1285874" cy="7312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wnloads\V.3%20Cuadro-de-Cotizaciones%20CheerCli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Portatil admid"/>
      <sheetName val="Ram portatil Admin"/>
      <sheetName val="Almacenamiento Portatil Admin"/>
      <sheetName val="Disco duro externo Portatil Adm"/>
      <sheetName val="Mouse Admin"/>
      <sheetName val="Portatil nosotros"/>
      <sheetName val="Almacenamiento nosotros"/>
      <sheetName val="RAM nosotros"/>
      <sheetName val="Mouse nosotros"/>
      <sheetName val="Disco duro externo nosotros"/>
      <sheetName val="windows 11 licencia"/>
      <sheetName val="Servicio Nube"/>
      <sheetName val="Ensamblaje"/>
      <sheetName val="ParaFiscales"/>
      <sheetName val="Plan de Inversion"/>
      <sheetName val="Gastos de Personal"/>
      <sheetName val="Consolidado"/>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0">
          <cell r="C20">
            <v>8.5000000000000006E-2</v>
          </cell>
        </row>
        <row r="21">
          <cell r="C21">
            <v>0.04</v>
          </cell>
        </row>
        <row r="23">
          <cell r="C23">
            <v>0.12</v>
          </cell>
        </row>
        <row r="24">
          <cell r="C24">
            <v>0.04</v>
          </cell>
        </row>
      </sheetData>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hyperlink" Target="https://www.oracle.com/autonomous-database/pricing/?source=:ow:o:p:mt:::ODBHeader_latam" TargetMode="External"/><Relationship Id="rId1" Type="http://schemas.openxmlformats.org/officeDocument/2006/relationships/hyperlink" Target="https://cloud.google.com/appengine/pricing?hl=e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kosto.com/teclado-hp-inalambrico-230-negro/p/195908430070"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mercadolibre.com.co/portatil-asus-vivobook-15-amd-ryzen-7-16gb-512gb-windows-11-plateado/p/MCO63052946?pdp_filters=item_id%3AMCO3597105954&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218&amp;matt_target_id=pla-2389933078218&amp;cq_src=google_ads&amp;cq_cmp=22126928786&amp;cq_net=g&amp;cq_plt=gp&amp;cq_med=pla&amp;gad_source=4&amp;gad_campaignid=22126928786&amp;gclid=Cj0KCQjwsdnNBhC4ARIsAA_3hehaP2BE6XSMdn_uMKDWQkabqKSgOpIQEGIXPg6A2vJjnhRcM8a78bcaAsAfEALw_wcB" TargetMode="External"/><Relationship Id="rId1" Type="http://schemas.openxmlformats.org/officeDocument/2006/relationships/hyperlink" Targe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digitalocean.com/pricing/app-platform" TargetMode="External"/><Relationship Id="rId2" Type="http://schemas.openxmlformats.org/officeDocument/2006/relationships/hyperlink" Target="https://aws.amazon.com/es/fargate/pricing/" TargetMode="External"/><Relationship Id="rId1" Type="http://schemas.openxmlformats.org/officeDocument/2006/relationships/hyperlink" Target="https://www.heroku.com/pric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ercadolibre.com.co/procesador-gamer-intel-core-i5-10600kf-bx8070110600kf-de-6-nucleos-y-48ghz-de-frecuencia-con-grafica-integrada/p/MCO18096090"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digitalocean.com/pricing" TargetMode="External"/><Relationship Id="rId13" Type="http://schemas.openxmlformats.org/officeDocument/2006/relationships/hyperlink" Target="https://www.digitalocean.com/pricing/app-platform" TargetMode="External"/><Relationship Id="rId18" Type="http://schemas.openxmlformats.org/officeDocument/2006/relationships/hyperlink" Target="https://vercel.com/pricing" TargetMode="External"/><Relationship Id="rId3" Type="http://schemas.openxmlformats.org/officeDocument/2006/relationships/hyperlink" Target="https://cloud.google.com/appengine/pricing?hl=es" TargetMode="External"/><Relationship Id="rId21" Type="http://schemas.openxmlformats.org/officeDocument/2006/relationships/hyperlink" Target="https://appwrite.io/pricing" TargetMode="External"/><Relationship Id="rId7" Type="http://schemas.openxmlformats.org/officeDocument/2006/relationships/hyperlink" Target="https://aws.amazon.com/es/ec2/pricing/" TargetMode="External"/><Relationship Id="rId12" Type="http://schemas.openxmlformats.org/officeDocument/2006/relationships/hyperlink" Target="https://www.salesforce.com/eu/small-business/pricing/" TargetMode="External"/><Relationship Id="rId17" Type="http://schemas.openxmlformats.org/officeDocument/2006/relationships/hyperlink" Target="https://cloud.google.com/pricing?hl=es" TargetMode="External"/><Relationship Id="rId2" Type="http://schemas.openxmlformats.org/officeDocument/2006/relationships/hyperlink" Target="https://azure.microsoft.com/es-es/pricing/details/app-service/linux/" TargetMode="External"/><Relationship Id="rId16" Type="http://schemas.openxmlformats.org/officeDocument/2006/relationships/hyperlink" Target="https://workers.cloudflare.com/es-es/pricing" TargetMode="External"/><Relationship Id="rId20" Type="http://schemas.openxmlformats.org/officeDocument/2006/relationships/hyperlink" Target="https://firebase.google.com/pricing?hl=es-419" TargetMode="External"/><Relationship Id="rId1" Type="http://schemas.openxmlformats.org/officeDocument/2006/relationships/hyperlink" Target="https://www.heroku.com/pricing/" TargetMode="External"/><Relationship Id="rId6" Type="http://schemas.openxmlformats.org/officeDocument/2006/relationships/hyperlink" Target="https://www.oracle.com/autonomous-database/pricing/?source=:ow:o:p:mt:::ODBHeader_latam" TargetMode="External"/><Relationship Id="rId11" Type="http://schemas.openxmlformats.org/officeDocument/2006/relationships/hyperlink" Target="https://www.microsoft.com/es-co/microsoft-365/business/microsoft-365-plans-and-pricing" TargetMode="External"/><Relationship Id="rId24" Type="http://schemas.openxmlformats.org/officeDocument/2006/relationships/hyperlink" Target="https://cloud.google.com/looker?hl=es" TargetMode="External"/><Relationship Id="rId5" Type="http://schemas.openxmlformats.org/officeDocument/2006/relationships/hyperlink" Target="https://www.mongodb.com/pricing" TargetMode="External"/><Relationship Id="rId15" Type="http://schemas.openxmlformats.org/officeDocument/2006/relationships/hyperlink" Target="https://azure.microsoft.com/es-es/pricing/details/openshift/" TargetMode="External"/><Relationship Id="rId23" Type="http://schemas.openxmlformats.org/officeDocument/2006/relationships/hyperlink" Target="https://www.microsoft.com/es-es/power-platform/products/power-bi/pricing" TargetMode="External"/><Relationship Id="rId10" Type="http://schemas.openxmlformats.org/officeDocument/2006/relationships/hyperlink" Target="https://www.zoho.com/es-xl/crm/zohocrm-pricing.html" TargetMode="External"/><Relationship Id="rId19" Type="http://schemas.openxmlformats.org/officeDocument/2006/relationships/hyperlink" Target="https://supabase.com/pricing" TargetMode="External"/><Relationship Id="rId4" Type="http://schemas.openxmlformats.org/officeDocument/2006/relationships/hyperlink" Target="https://devcenter.heroku.com/articles/heroku-postgres-plans" TargetMode="External"/><Relationship Id="rId9" Type="http://schemas.openxmlformats.org/officeDocument/2006/relationships/hyperlink" Target="https://www.akamai.com/cloud/pricing" TargetMode="External"/><Relationship Id="rId14" Type="http://schemas.openxmlformats.org/officeDocument/2006/relationships/hyperlink" Target="https://aws.amazon.com/es/fargate/pricing/" TargetMode="External"/><Relationship Id="rId22" Type="http://schemas.openxmlformats.org/officeDocument/2006/relationships/hyperlink" Target="https://www.tableau.com/pricing"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tradeinn.com/techinn/es/dell-monitor-p2425h-24-full-hd-ips-led/141591717/p?utm_source=google_products&amp;utm_medium=merchant&amp;id_producte=145914088&amp;country=co&amp;srsltid=AfmBOoq59ihBPTQ3wr_9A_p4oI9BkXEdaIowdzpXNJrru8jmtXzCMWovH7Q"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7" Type="http://schemas.openxmlformats.org/officeDocument/2006/relationships/hyperlink" Target="https://www.falabella.com.co/falabella-co/product/145587591/Monitor-Dell-P2425H-238%E2%80%9D-FHD/145587592" TargetMode="External"/><Relationship Id="rId12" Type="http://schemas.openxmlformats.org/officeDocument/2006/relationships/hyperlink" Target="https://dortania.github.io/OpenCore-Install-Guide/" TargetMode="External"/><Relationship Id="rId2" Type="http://schemas.openxmlformats.org/officeDocument/2006/relationships/hyperlink" Target="https://www.falabella.com.co/falabella-co/product/132167823/Memoria-Ram-Adata-Para-Portatil-O-Aio-16gb-Ddr5-4800-MHz/132167824" TargetMode="External"/><Relationship Id="rId1" Type="http://schemas.openxmlformats.org/officeDocument/2006/relationships/hyperlink" Target="https://www.mercadolibre.com.co/memoria-adata-ram-portatil-ddr5-16gb-bus-4800/up/MCOU2483034876" TargetMode="External"/><Relationship Id="rId6" Type="http://schemas.openxmlformats.org/officeDocument/2006/relationships/hyperlink" Target="https://tauretcomputadores.com/product/unidad-solida-m-2-kingston-nv3-1tb-6000-4000-mb-s?srsltid=AfmBOooKSuqOd7u7kDn6eP2LCB8eqFAiI1_i9eXS-EBYD--6VKm_bX5Gy4s" TargetMode="External"/><Relationship Id="rId11" Type="http://schemas.openxmlformats.org/officeDocument/2006/relationships/hyperlink" Targe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 TargetMode="External"/><Relationship Id="rId5" Type="http://schemas.openxmlformats.org/officeDocument/2006/relationships/hyperlink" Target="https://www.mercadolibre.com.co/unidad-de-estado-solido-ssd-m2-500gb-kingston-nv2-pcie-40-nvme-snv2s500g/p/MCO19807863" TargetMode="External"/><Relationship Id="rId10" Type="http://schemas.openxmlformats.org/officeDocument/2006/relationships/hyperlink" Target="https://ubuntu.com/download/desktop" TargetMode="External"/><Relationship Id="rId4" Type="http://schemas.openxmlformats.org/officeDocument/2006/relationships/hyperlink" Target="https://www.ebay.com/itm/186815652287?chn=ps&amp;mkevt=1&amp;mkcid=28&amp;google_free_listing_action=view_item" TargetMode="External"/><Relationship Id="rId9" Type="http://schemas.openxmlformats.org/officeDocument/2006/relationships/hyperlink" Target="https://www.ubuy.com.co/sp/product/JTHJBDDGC-dell-24-monitor-p2425h?srsltid=AfmBOopqkau0MyL3b1xUS6vadRNiAiL_Uxcai4VxeVCon1Pqb2_eyUoM_hA"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3"/>
  <sheetViews>
    <sheetView topLeftCell="A12" zoomScale="80" zoomScaleNormal="80" workbookViewId="0">
      <selection activeCell="A12" sqref="A12"/>
    </sheetView>
  </sheetViews>
  <sheetFormatPr baseColWidth="10" defaultColWidth="12.5546875" defaultRowHeight="15" customHeight="1" x14ac:dyDescent="0.3"/>
  <cols>
    <col min="1" max="5" width="12.5546875" style="57"/>
    <col min="6" max="6" width="9" style="57" customWidth="1"/>
    <col min="7" max="7" width="20" style="57" customWidth="1"/>
    <col min="8" max="16384" width="12.5546875" style="57"/>
  </cols>
  <sheetData>
    <row r="1" spans="1:15" ht="18.600000000000001" x14ac:dyDescent="0.3">
      <c r="A1" s="56"/>
      <c r="B1" s="56"/>
      <c r="C1" s="56"/>
      <c r="D1" s="56"/>
      <c r="E1" s="56"/>
      <c r="F1" s="56"/>
      <c r="G1" s="56"/>
      <c r="H1" s="56"/>
      <c r="I1" s="56"/>
      <c r="J1" s="56"/>
      <c r="K1" s="56"/>
      <c r="L1" s="56"/>
      <c r="M1" s="56"/>
      <c r="N1" s="56"/>
      <c r="O1" s="56"/>
    </row>
    <row r="2" spans="1:15" ht="18.600000000000001" x14ac:dyDescent="0.3">
      <c r="A2" s="56"/>
      <c r="B2" s="56"/>
      <c r="C2" s="56"/>
      <c r="D2" s="56"/>
      <c r="E2" s="56"/>
      <c r="F2" s="56"/>
      <c r="G2" s="56"/>
      <c r="H2" s="56"/>
      <c r="I2" s="56"/>
      <c r="J2" s="56"/>
      <c r="K2" s="56"/>
      <c r="L2" s="56"/>
      <c r="M2" s="56"/>
      <c r="N2" s="56"/>
      <c r="O2" s="56"/>
    </row>
    <row r="3" spans="1:15" ht="36" customHeight="1" x14ac:dyDescent="0.3">
      <c r="A3" s="56"/>
      <c r="B3" s="56"/>
      <c r="C3" s="56"/>
      <c r="D3" s="56"/>
      <c r="E3" s="56"/>
      <c r="F3" s="250" t="s">
        <v>8</v>
      </c>
      <c r="G3" s="251"/>
      <c r="H3" s="251"/>
      <c r="I3" s="251"/>
      <c r="J3" s="56"/>
      <c r="K3" s="56"/>
      <c r="L3" s="56"/>
      <c r="M3" s="56"/>
      <c r="N3" s="56"/>
      <c r="O3" s="56"/>
    </row>
    <row r="4" spans="1:15" ht="18.600000000000001" x14ac:dyDescent="0.3">
      <c r="A4" s="56"/>
      <c r="B4" s="56"/>
      <c r="C4" s="56"/>
      <c r="D4" s="56"/>
      <c r="E4" s="56"/>
      <c r="F4" s="56"/>
      <c r="G4" s="56"/>
      <c r="H4" s="56"/>
      <c r="I4" s="56"/>
      <c r="J4" s="56"/>
      <c r="K4" s="56"/>
      <c r="L4" s="56"/>
      <c r="M4" s="56"/>
      <c r="N4" s="56"/>
      <c r="O4" s="56"/>
    </row>
    <row r="5" spans="1:15" ht="18.600000000000001" x14ac:dyDescent="0.3">
      <c r="A5" s="56"/>
      <c r="B5" s="56"/>
      <c r="C5" s="56"/>
      <c r="D5" s="56"/>
      <c r="E5" s="56"/>
      <c r="F5" s="56"/>
      <c r="G5" s="56"/>
      <c r="H5" s="56"/>
      <c r="I5" s="56"/>
      <c r="J5" s="56"/>
      <c r="K5" s="56"/>
      <c r="L5" s="56"/>
      <c r="M5" s="56"/>
      <c r="N5" s="56"/>
      <c r="O5" s="56"/>
    </row>
    <row r="6" spans="1:15" ht="15" customHeight="1" x14ac:dyDescent="0.3">
      <c r="A6" s="56"/>
      <c r="B6" s="56"/>
      <c r="C6" s="56"/>
      <c r="D6" s="56"/>
      <c r="E6" s="56"/>
      <c r="F6" s="56"/>
      <c r="G6" s="56"/>
      <c r="H6" s="56"/>
      <c r="I6" s="56"/>
      <c r="J6" s="56"/>
      <c r="K6" s="56"/>
      <c r="L6" s="56"/>
      <c r="M6" s="56"/>
      <c r="N6" s="56"/>
      <c r="O6" s="56"/>
    </row>
    <row r="7" spans="1:15" ht="41.25" customHeight="1" x14ac:dyDescent="0.3">
      <c r="A7" s="56"/>
      <c r="B7" s="56"/>
      <c r="C7" s="56"/>
      <c r="D7" s="56" t="s">
        <v>7</v>
      </c>
      <c r="E7" s="56"/>
      <c r="F7" s="56"/>
      <c r="G7" s="56"/>
      <c r="H7" s="56"/>
      <c r="I7" s="56"/>
      <c r="J7" s="56"/>
      <c r="K7" s="56"/>
      <c r="L7" s="56"/>
      <c r="M7" s="56"/>
      <c r="N7" s="56"/>
      <c r="O7" s="56"/>
    </row>
    <row r="8" spans="1:15" ht="27.75" customHeight="1" x14ac:dyDescent="0.3">
      <c r="A8" s="56"/>
      <c r="B8" s="56"/>
      <c r="C8" s="56"/>
      <c r="D8" s="56"/>
      <c r="E8" s="56"/>
      <c r="F8" s="56"/>
      <c r="G8" s="56"/>
      <c r="H8" s="56"/>
      <c r="I8" s="56"/>
      <c r="J8" s="56"/>
      <c r="K8" s="56"/>
      <c r="L8" s="56"/>
      <c r="M8" s="56"/>
      <c r="N8" s="56"/>
      <c r="O8" s="56"/>
    </row>
    <row r="9" spans="1:15" ht="32.25" customHeight="1" x14ac:dyDescent="0.3">
      <c r="A9" s="56"/>
      <c r="B9" s="56"/>
      <c r="C9" s="56"/>
      <c r="D9" s="56" t="s">
        <v>0</v>
      </c>
      <c r="E9" s="56"/>
      <c r="F9" s="56"/>
      <c r="G9" s="56"/>
      <c r="H9" s="56"/>
      <c r="I9" s="56"/>
      <c r="J9" s="56"/>
      <c r="K9" s="56"/>
      <c r="L9" s="56"/>
      <c r="M9" s="56"/>
      <c r="N9" s="56"/>
      <c r="O9" s="56"/>
    </row>
    <row r="10" spans="1:15" ht="15" customHeight="1" x14ac:dyDescent="0.3">
      <c r="A10" s="56"/>
      <c r="B10" s="56"/>
      <c r="C10" s="56"/>
      <c r="D10" s="56"/>
      <c r="E10" s="56"/>
      <c r="F10" s="56"/>
      <c r="G10" s="56"/>
      <c r="H10" s="56"/>
      <c r="I10" s="56"/>
      <c r="J10" s="56"/>
      <c r="K10" s="56"/>
      <c r="L10" s="56"/>
      <c r="M10" s="56"/>
      <c r="N10" s="56"/>
      <c r="O10" s="56"/>
    </row>
    <row r="11" spans="1:15" ht="34.5" customHeight="1" x14ac:dyDescent="0.3">
      <c r="A11" s="56"/>
      <c r="B11" s="56"/>
      <c r="C11" s="56"/>
      <c r="D11" s="56"/>
      <c r="E11" s="56"/>
      <c r="F11" s="56"/>
      <c r="G11" s="56"/>
      <c r="H11" s="56"/>
      <c r="I11" s="56"/>
      <c r="J11" s="56"/>
      <c r="K11" s="56"/>
      <c r="L11" s="56"/>
      <c r="M11" s="56"/>
      <c r="N11" s="56"/>
      <c r="O11" s="56"/>
    </row>
    <row r="12" spans="1:15" ht="18.600000000000001" x14ac:dyDescent="0.3">
      <c r="A12" s="56"/>
      <c r="B12" s="56"/>
      <c r="C12" s="56"/>
      <c r="D12" s="56"/>
      <c r="E12" s="56"/>
      <c r="F12" s="56"/>
      <c r="G12" s="56"/>
      <c r="H12" s="56"/>
      <c r="I12" s="56"/>
      <c r="J12" s="56"/>
      <c r="K12" s="56"/>
      <c r="L12" s="56"/>
      <c r="M12" s="56"/>
      <c r="N12" s="56"/>
      <c r="O12" s="56"/>
    </row>
    <row r="13" spans="1:15" ht="15" customHeight="1" x14ac:dyDescent="0.3">
      <c r="A13" s="56"/>
      <c r="B13" s="56"/>
      <c r="C13" s="56"/>
      <c r="D13" s="56"/>
      <c r="E13" s="56"/>
      <c r="F13" s="56"/>
      <c r="G13" s="56"/>
      <c r="H13" s="56"/>
      <c r="I13" s="56"/>
      <c r="J13" s="56"/>
      <c r="K13" s="56"/>
      <c r="L13" s="56"/>
      <c r="M13" s="56"/>
      <c r="N13" s="56"/>
      <c r="O13" s="56"/>
    </row>
    <row r="14" spans="1:15" ht="18.600000000000001" x14ac:dyDescent="0.3">
      <c r="A14" s="56"/>
      <c r="B14" s="56"/>
      <c r="C14" s="56"/>
      <c r="D14" s="56"/>
      <c r="E14" s="56"/>
      <c r="F14" s="56"/>
      <c r="G14" s="56"/>
      <c r="H14" s="56"/>
      <c r="I14" s="56"/>
      <c r="J14" s="56"/>
      <c r="K14" s="56"/>
      <c r="L14" s="56"/>
      <c r="M14" s="56"/>
      <c r="N14" s="56"/>
      <c r="O14" s="56"/>
    </row>
    <row r="15" spans="1:15" ht="18.600000000000001" x14ac:dyDescent="0.3">
      <c r="A15" s="56"/>
      <c r="B15" s="56"/>
      <c r="C15" s="56"/>
      <c r="D15" s="56"/>
      <c r="E15" s="56" t="s">
        <v>304</v>
      </c>
      <c r="F15" s="56"/>
      <c r="G15" s="56"/>
      <c r="H15" s="56"/>
      <c r="I15" s="56"/>
      <c r="J15" s="56"/>
      <c r="K15" s="56"/>
      <c r="L15" s="56"/>
      <c r="M15" s="56"/>
      <c r="N15" s="56"/>
      <c r="O15" s="56"/>
    </row>
    <row r="16" spans="1:15" ht="27.75" customHeight="1" x14ac:dyDescent="0.3">
      <c r="A16" s="56"/>
      <c r="B16" s="56"/>
      <c r="C16" s="56"/>
      <c r="D16" s="56"/>
      <c r="E16" s="56"/>
      <c r="F16" s="56"/>
      <c r="G16" s="58"/>
      <c r="H16" s="58"/>
      <c r="I16" s="56"/>
      <c r="J16" s="56"/>
      <c r="K16" s="56"/>
      <c r="L16" s="56"/>
      <c r="M16" s="56"/>
      <c r="N16" s="56"/>
      <c r="O16" s="56"/>
    </row>
    <row r="17" spans="1:15" ht="15" customHeight="1" x14ac:dyDescent="0.3">
      <c r="A17" s="56"/>
      <c r="B17" s="56"/>
      <c r="C17" s="56"/>
      <c r="D17" s="56"/>
      <c r="E17" s="56"/>
      <c r="F17" s="56"/>
      <c r="G17" s="58"/>
      <c r="H17" s="56"/>
      <c r="I17" s="56"/>
      <c r="J17" s="56"/>
      <c r="K17" s="56"/>
      <c r="L17" s="56"/>
      <c r="M17" s="56"/>
      <c r="N17" s="56"/>
      <c r="O17" s="56"/>
    </row>
    <row r="18" spans="1:15" ht="22.5" customHeight="1" x14ac:dyDescent="0.3">
      <c r="A18" s="56"/>
      <c r="B18" s="56"/>
      <c r="C18" s="56"/>
      <c r="D18" s="56"/>
      <c r="E18" s="56"/>
      <c r="F18" s="56"/>
      <c r="G18" s="58" t="s">
        <v>9</v>
      </c>
      <c r="H18" s="56"/>
      <c r="I18" s="56"/>
      <c r="J18" s="56"/>
      <c r="K18" s="56"/>
      <c r="L18" s="56"/>
      <c r="M18" s="56"/>
      <c r="N18" s="56"/>
      <c r="O18" s="56"/>
    </row>
    <row r="19" spans="1:15" ht="15" customHeight="1" x14ac:dyDescent="0.3">
      <c r="A19" s="56"/>
      <c r="B19" s="56"/>
      <c r="C19" s="56"/>
      <c r="D19" s="56"/>
      <c r="E19" s="56"/>
      <c r="F19" s="56"/>
      <c r="G19" s="59" t="s">
        <v>473</v>
      </c>
      <c r="H19" s="56"/>
      <c r="I19" s="56"/>
      <c r="J19" s="56"/>
      <c r="K19" s="56"/>
      <c r="L19" s="56"/>
      <c r="M19" s="56"/>
      <c r="N19" s="56"/>
      <c r="O19" s="56"/>
    </row>
    <row r="20" spans="1:15" ht="15" customHeight="1" x14ac:dyDescent="0.3">
      <c r="A20" s="56"/>
      <c r="B20" s="56"/>
      <c r="C20" s="56"/>
      <c r="D20" s="56"/>
      <c r="E20" s="56"/>
      <c r="F20" s="56"/>
      <c r="G20" s="59" t="s">
        <v>10</v>
      </c>
      <c r="H20" s="56"/>
      <c r="I20" s="56"/>
      <c r="J20" s="56"/>
      <c r="K20" s="56"/>
      <c r="L20" s="56"/>
      <c r="M20" s="56"/>
      <c r="N20" s="56"/>
      <c r="O20" s="56"/>
    </row>
    <row r="21" spans="1:15" ht="18.600000000000001" x14ac:dyDescent="0.3">
      <c r="A21" s="56"/>
      <c r="B21" s="56"/>
      <c r="C21" s="56"/>
      <c r="D21" s="56"/>
      <c r="E21" s="56"/>
      <c r="F21" s="56"/>
      <c r="G21" s="58" t="s">
        <v>11</v>
      </c>
      <c r="H21" s="56"/>
      <c r="I21" s="56"/>
      <c r="J21" s="56"/>
      <c r="K21" s="56"/>
      <c r="L21" s="56"/>
      <c r="M21" s="56"/>
      <c r="N21" s="56"/>
      <c r="O21" s="56"/>
    </row>
    <row r="22" spans="1:15" ht="18.600000000000001" x14ac:dyDescent="0.3">
      <c r="A22" s="56"/>
      <c r="B22" s="56"/>
      <c r="C22" s="56"/>
      <c r="D22" s="56"/>
      <c r="E22" s="56"/>
      <c r="F22" s="56"/>
      <c r="G22" s="56"/>
      <c r="H22" s="56"/>
      <c r="I22" s="56"/>
      <c r="J22" s="56"/>
      <c r="K22" s="56"/>
      <c r="L22" s="56"/>
      <c r="M22" s="56"/>
      <c r="N22" s="56"/>
      <c r="O22" s="56"/>
    </row>
    <row r="23" spans="1:15" ht="18.600000000000001" x14ac:dyDescent="0.3">
      <c r="A23" s="56"/>
      <c r="B23" s="56"/>
      <c r="C23" s="56"/>
      <c r="D23" s="56"/>
      <c r="E23" s="56"/>
      <c r="F23" s="56"/>
      <c r="G23" s="56"/>
      <c r="H23" s="56"/>
      <c r="I23" s="56"/>
      <c r="J23" s="56"/>
      <c r="K23" s="56"/>
      <c r="L23" s="56"/>
      <c r="M23" s="56"/>
      <c r="N23" s="56"/>
      <c r="O23" s="56"/>
    </row>
    <row r="24" spans="1:15" ht="18.600000000000001" x14ac:dyDescent="0.3">
      <c r="A24" s="56"/>
      <c r="B24" s="56"/>
      <c r="C24" s="56"/>
      <c r="D24" s="56"/>
      <c r="E24" s="56"/>
      <c r="F24" s="56"/>
      <c r="G24" s="56" t="s">
        <v>12</v>
      </c>
      <c r="H24" s="56"/>
      <c r="I24" s="56"/>
      <c r="J24" s="56"/>
      <c r="K24" s="56"/>
      <c r="L24" s="56"/>
      <c r="M24" s="56"/>
      <c r="N24" s="56"/>
      <c r="O24" s="56"/>
    </row>
    <row r="25" spans="1:15" ht="18.600000000000001" x14ac:dyDescent="0.3">
      <c r="A25" s="56"/>
      <c r="B25" s="56"/>
      <c r="C25" s="56"/>
      <c r="D25" s="56"/>
      <c r="E25" s="56"/>
      <c r="F25" s="56"/>
      <c r="G25" s="56"/>
      <c r="H25" s="56"/>
      <c r="I25" s="56"/>
      <c r="J25" s="56"/>
      <c r="K25" s="56"/>
      <c r="L25" s="56"/>
      <c r="M25" s="56"/>
      <c r="N25" s="56"/>
      <c r="O25" s="56"/>
    </row>
    <row r="26" spans="1:15" ht="18.600000000000001" x14ac:dyDescent="0.3">
      <c r="A26" s="56"/>
      <c r="B26" s="56"/>
      <c r="C26" s="56"/>
      <c r="D26" s="56"/>
      <c r="E26" s="56"/>
      <c r="F26" s="56"/>
      <c r="G26" s="56"/>
      <c r="H26" s="56"/>
      <c r="I26" s="56"/>
      <c r="J26" s="56"/>
      <c r="K26" s="56"/>
      <c r="L26" s="56"/>
      <c r="M26" s="56"/>
      <c r="N26" s="56"/>
      <c r="O26" s="56"/>
    </row>
    <row r="27" spans="1:15" ht="18.600000000000001" x14ac:dyDescent="0.3">
      <c r="A27" s="56"/>
      <c r="B27" s="56"/>
      <c r="C27" s="56"/>
      <c r="D27" s="56"/>
      <c r="E27" s="56"/>
      <c r="F27" s="56"/>
      <c r="G27" s="56"/>
      <c r="H27" s="56"/>
      <c r="I27" s="56"/>
      <c r="J27" s="56"/>
      <c r="K27" s="56"/>
      <c r="L27" s="56"/>
      <c r="M27" s="56"/>
      <c r="N27" s="56"/>
      <c r="O27" s="56"/>
    </row>
    <row r="28" spans="1:15" ht="18.600000000000001" x14ac:dyDescent="0.3">
      <c r="A28" s="56"/>
      <c r="B28" s="56"/>
      <c r="C28" s="56"/>
      <c r="D28" s="56"/>
      <c r="E28" s="56"/>
      <c r="F28" s="56"/>
      <c r="G28" s="56"/>
      <c r="H28" s="56"/>
      <c r="I28" s="56"/>
      <c r="J28" s="56"/>
      <c r="K28" s="56"/>
      <c r="L28" s="56"/>
      <c r="M28" s="56"/>
      <c r="N28" s="56"/>
      <c r="O28" s="56"/>
    </row>
    <row r="29" spans="1:15" ht="18.600000000000001" x14ac:dyDescent="0.3">
      <c r="A29" s="56"/>
      <c r="B29" s="56"/>
      <c r="C29" s="56"/>
      <c r="D29" s="56"/>
      <c r="E29" s="56"/>
      <c r="F29" s="56"/>
      <c r="G29" s="56"/>
      <c r="H29" s="56"/>
      <c r="I29" s="56"/>
      <c r="J29" s="56"/>
      <c r="K29" s="56"/>
      <c r="L29" s="56"/>
      <c r="M29" s="56"/>
      <c r="N29" s="56"/>
      <c r="O29" s="56"/>
    </row>
    <row r="30" spans="1:15" ht="18.600000000000001" x14ac:dyDescent="0.3">
      <c r="A30" s="56"/>
      <c r="B30" s="56"/>
      <c r="C30" s="56"/>
      <c r="D30" s="56"/>
      <c r="E30" s="56"/>
      <c r="F30" s="56"/>
      <c r="G30" s="56"/>
      <c r="H30" s="56"/>
      <c r="I30" s="56"/>
      <c r="J30" s="56"/>
      <c r="K30" s="56"/>
      <c r="L30" s="56"/>
      <c r="M30" s="56"/>
      <c r="N30" s="56"/>
      <c r="O30" s="56"/>
    </row>
    <row r="31" spans="1:15" ht="18.600000000000001" x14ac:dyDescent="0.3">
      <c r="A31" s="56"/>
      <c r="B31" s="56"/>
      <c r="C31" s="56"/>
      <c r="D31" s="56"/>
      <c r="E31" s="56"/>
      <c r="F31" s="56"/>
      <c r="G31" s="56"/>
      <c r="H31" s="56"/>
      <c r="I31" s="56"/>
      <c r="J31" s="56"/>
      <c r="K31" s="56"/>
      <c r="L31" s="56"/>
      <c r="M31" s="56"/>
      <c r="N31" s="56"/>
      <c r="O31" s="56"/>
    </row>
    <row r="32" spans="1:15" ht="18.600000000000001" x14ac:dyDescent="0.3">
      <c r="A32" s="56"/>
      <c r="B32" s="56"/>
      <c r="C32" s="56"/>
      <c r="D32" s="56"/>
      <c r="E32" s="56"/>
      <c r="F32" s="56"/>
      <c r="G32" s="56"/>
      <c r="H32" s="56"/>
      <c r="I32" s="56"/>
      <c r="J32" s="56"/>
      <c r="K32" s="56"/>
      <c r="L32" s="56"/>
      <c r="M32" s="56"/>
      <c r="N32" s="56"/>
      <c r="O32" s="56"/>
    </row>
    <row r="33" spans="1:15" ht="18.600000000000001" x14ac:dyDescent="0.3">
      <c r="A33" s="56"/>
      <c r="B33" s="56"/>
      <c r="C33" s="56"/>
      <c r="D33" s="56"/>
      <c r="E33" s="56"/>
      <c r="F33" s="56"/>
      <c r="G33" s="56"/>
      <c r="H33" s="56"/>
      <c r="I33" s="56"/>
      <c r="J33" s="56"/>
      <c r="K33" s="56"/>
      <c r="L33" s="56"/>
      <c r="M33" s="56"/>
      <c r="N33" s="56"/>
      <c r="O33" s="56"/>
    </row>
    <row r="34" spans="1:15" ht="18.600000000000001" x14ac:dyDescent="0.3">
      <c r="A34" s="56"/>
      <c r="B34" s="56"/>
      <c r="C34" s="56"/>
      <c r="D34" s="56"/>
      <c r="E34" s="56"/>
      <c r="F34" s="56"/>
      <c r="G34" s="56"/>
      <c r="H34" s="56"/>
      <c r="I34" s="56"/>
      <c r="J34" s="56"/>
      <c r="K34" s="56"/>
      <c r="L34" s="56"/>
      <c r="M34" s="56"/>
      <c r="N34" s="56"/>
      <c r="O34" s="56"/>
    </row>
    <row r="35" spans="1:15" ht="18.600000000000001" x14ac:dyDescent="0.3">
      <c r="A35" s="56"/>
      <c r="B35" s="56"/>
      <c r="C35" s="56"/>
      <c r="D35" s="56"/>
      <c r="E35" s="56"/>
      <c r="F35" s="56"/>
      <c r="G35" s="56"/>
      <c r="H35" s="56"/>
      <c r="I35" s="56"/>
      <c r="J35" s="56"/>
      <c r="K35" s="56"/>
      <c r="L35" s="56"/>
      <c r="M35" s="56"/>
      <c r="N35" s="56"/>
      <c r="O35" s="56"/>
    </row>
    <row r="36" spans="1:15" ht="18.600000000000001" x14ac:dyDescent="0.3">
      <c r="A36" s="56"/>
      <c r="B36" s="56"/>
      <c r="C36" s="56"/>
      <c r="D36" s="56"/>
      <c r="E36" s="56"/>
      <c r="F36" s="56"/>
      <c r="G36" s="56"/>
      <c r="H36" s="56"/>
      <c r="I36" s="56"/>
      <c r="J36" s="56"/>
      <c r="K36" s="56"/>
      <c r="L36" s="56"/>
      <c r="M36" s="56"/>
      <c r="N36" s="56"/>
      <c r="O36" s="56"/>
    </row>
    <row r="37" spans="1:15" ht="18.600000000000001" x14ac:dyDescent="0.3">
      <c r="A37" s="56"/>
      <c r="B37" s="56"/>
      <c r="C37" s="56"/>
      <c r="D37" s="56"/>
      <c r="E37" s="56"/>
      <c r="F37" s="56"/>
      <c r="G37" s="56"/>
      <c r="H37" s="56"/>
      <c r="I37" s="56"/>
      <c r="J37" s="56"/>
      <c r="K37" s="56"/>
      <c r="L37" s="56"/>
      <c r="M37" s="56"/>
      <c r="N37" s="56"/>
      <c r="O37" s="56"/>
    </row>
    <row r="38" spans="1:15" ht="18.600000000000001" x14ac:dyDescent="0.3">
      <c r="A38" s="56"/>
      <c r="B38" s="56"/>
      <c r="C38" s="56"/>
      <c r="D38" s="56"/>
      <c r="E38" s="56"/>
      <c r="F38" s="56"/>
      <c r="G38" s="56"/>
      <c r="H38" s="56"/>
      <c r="I38" s="56"/>
      <c r="J38" s="56"/>
      <c r="K38" s="56"/>
      <c r="L38" s="56"/>
      <c r="M38" s="56"/>
      <c r="N38" s="56"/>
      <c r="O38" s="56"/>
    </row>
    <row r="39" spans="1:15" ht="18.600000000000001" x14ac:dyDescent="0.3">
      <c r="A39" s="56"/>
      <c r="B39" s="56"/>
      <c r="C39" s="56"/>
      <c r="D39" s="56"/>
      <c r="E39" s="56"/>
      <c r="F39" s="56"/>
      <c r="G39" s="56"/>
      <c r="H39" s="56"/>
      <c r="I39" s="56"/>
      <c r="J39" s="56"/>
      <c r="K39" s="56"/>
      <c r="L39" s="56"/>
      <c r="M39" s="56"/>
      <c r="N39" s="56"/>
      <c r="O39" s="56"/>
    </row>
    <row r="40" spans="1:15" ht="18.600000000000001" x14ac:dyDescent="0.3">
      <c r="A40" s="56"/>
      <c r="B40" s="56"/>
      <c r="C40" s="56"/>
      <c r="D40" s="56"/>
      <c r="E40" s="56"/>
      <c r="F40" s="56"/>
      <c r="G40" s="56"/>
      <c r="H40" s="56"/>
      <c r="I40" s="56"/>
      <c r="J40" s="56"/>
      <c r="K40" s="56"/>
      <c r="L40" s="56"/>
      <c r="M40" s="56"/>
      <c r="N40" s="56"/>
      <c r="O40" s="56"/>
    </row>
    <row r="41" spans="1:15" ht="18.600000000000001" x14ac:dyDescent="0.3">
      <c r="A41" s="56"/>
      <c r="B41" s="56"/>
      <c r="C41" s="56"/>
      <c r="D41" s="56"/>
      <c r="E41" s="56"/>
      <c r="F41" s="56"/>
      <c r="G41" s="56"/>
      <c r="H41" s="56"/>
      <c r="I41" s="56"/>
      <c r="J41" s="56"/>
      <c r="K41" s="56"/>
      <c r="L41" s="56"/>
      <c r="M41" s="56"/>
      <c r="N41" s="56"/>
      <c r="O41" s="56"/>
    </row>
    <row r="42" spans="1:15" ht="18.600000000000001" x14ac:dyDescent="0.3">
      <c r="A42" s="56"/>
      <c r="B42" s="56"/>
      <c r="C42" s="56"/>
      <c r="D42" s="56"/>
      <c r="E42" s="56"/>
      <c r="F42" s="56"/>
      <c r="G42" s="56"/>
      <c r="H42" s="56"/>
      <c r="I42" s="56"/>
      <c r="J42" s="56"/>
      <c r="K42" s="56"/>
      <c r="L42" s="56"/>
      <c r="M42" s="56"/>
      <c r="N42" s="56"/>
      <c r="O42" s="56"/>
    </row>
    <row r="43" spans="1:15" ht="18.600000000000001" x14ac:dyDescent="0.3">
      <c r="A43" s="56"/>
      <c r="B43" s="56"/>
      <c r="C43" s="56"/>
      <c r="D43" s="56"/>
      <c r="E43" s="56"/>
      <c r="F43" s="56"/>
      <c r="G43" s="56"/>
      <c r="H43" s="56"/>
      <c r="I43" s="56"/>
      <c r="J43" s="56"/>
      <c r="K43" s="56"/>
      <c r="L43" s="56"/>
      <c r="M43" s="56"/>
      <c r="N43" s="56"/>
      <c r="O43" s="56"/>
    </row>
  </sheetData>
  <mergeCells count="1">
    <mergeCell ref="F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2"/>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61" t="s">
        <v>546</v>
      </c>
      <c r="C1" s="61" t="s">
        <v>547</v>
      </c>
      <c r="D1" s="61" t="s">
        <v>548</v>
      </c>
      <c r="E1" s="61" t="s">
        <v>549</v>
      </c>
      <c r="F1" s="62" t="s">
        <v>550</v>
      </c>
      <c r="G1" s="63" t="s">
        <v>551</v>
      </c>
      <c r="H1" s="61" t="s">
        <v>2</v>
      </c>
      <c r="I1" s="61" t="s">
        <v>552</v>
      </c>
      <c r="J1" s="61" t="s">
        <v>553</v>
      </c>
      <c r="K1" s="64"/>
      <c r="L1" s="64"/>
      <c r="M1" s="64"/>
      <c r="N1" s="64"/>
      <c r="O1" s="64"/>
      <c r="P1" s="64"/>
      <c r="Q1" s="64"/>
      <c r="R1" s="64"/>
      <c r="S1" s="64"/>
      <c r="T1" s="64"/>
      <c r="U1" s="64"/>
      <c r="V1" s="64"/>
      <c r="W1" s="64"/>
      <c r="X1" s="64"/>
      <c r="Y1" s="64"/>
      <c r="Z1" s="64"/>
    </row>
    <row r="2" spans="1:26" ht="138" customHeight="1" x14ac:dyDescent="0.25">
      <c r="A2" s="66" t="s">
        <v>3</v>
      </c>
      <c r="B2" s="67" t="s">
        <v>15</v>
      </c>
      <c r="C2" s="68" t="s">
        <v>24</v>
      </c>
      <c r="D2" s="69" t="s">
        <v>16</v>
      </c>
      <c r="E2" s="70">
        <v>3697395</v>
      </c>
      <c r="F2" s="70">
        <v>4399900</v>
      </c>
      <c r="G2" s="71">
        <v>1196</v>
      </c>
      <c r="H2" s="72" t="s">
        <v>13</v>
      </c>
      <c r="I2" s="73" t="s">
        <v>14</v>
      </c>
      <c r="J2" s="74" t="s">
        <v>17</v>
      </c>
    </row>
    <row r="3" spans="1:26" ht="96.6" customHeight="1" x14ac:dyDescent="0.25">
      <c r="A3" s="66" t="s">
        <v>4</v>
      </c>
      <c r="B3" s="75" t="s">
        <v>18</v>
      </c>
      <c r="C3" s="68" t="s">
        <v>25</v>
      </c>
      <c r="D3" s="76" t="s">
        <v>19</v>
      </c>
      <c r="E3" s="77">
        <v>571429</v>
      </c>
      <c r="F3" s="77">
        <v>680000</v>
      </c>
      <c r="G3" s="78">
        <v>185</v>
      </c>
      <c r="H3" s="72" t="s">
        <v>13</v>
      </c>
      <c r="I3" s="73" t="s">
        <v>14</v>
      </c>
      <c r="J3" s="74" t="s">
        <v>20</v>
      </c>
    </row>
    <row r="4" spans="1:26" ht="105" customHeight="1" x14ac:dyDescent="0.25">
      <c r="A4" s="66" t="s">
        <v>5</v>
      </c>
      <c r="B4" s="67" t="s">
        <v>21</v>
      </c>
      <c r="C4" s="79" t="s">
        <v>26</v>
      </c>
      <c r="D4" s="80" t="s">
        <v>23</v>
      </c>
      <c r="E4" s="81">
        <v>649866</v>
      </c>
      <c r="F4" s="81">
        <v>772343</v>
      </c>
      <c r="G4" s="71">
        <v>210</v>
      </c>
      <c r="H4" s="72" t="s">
        <v>13</v>
      </c>
      <c r="I4" s="73" t="s">
        <v>14</v>
      </c>
      <c r="J4" s="74" t="s">
        <v>22</v>
      </c>
    </row>
    <row r="5" spans="1:26" ht="15" hidden="1" customHeight="1" x14ac:dyDescent="0.25">
      <c r="A5" s="82"/>
      <c r="B5" s="83"/>
      <c r="C5" s="83"/>
      <c r="D5" s="83"/>
      <c r="E5" s="83"/>
      <c r="F5" s="83"/>
      <c r="G5" s="83"/>
      <c r="H5" s="83"/>
      <c r="I5" s="83"/>
      <c r="J5" s="83"/>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1"/>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61" t="s">
        <v>546</v>
      </c>
      <c r="C1" s="61" t="s">
        <v>547</v>
      </c>
      <c r="D1" s="61" t="s">
        <v>548</v>
      </c>
      <c r="E1" s="61" t="s">
        <v>549</v>
      </c>
      <c r="F1" s="62" t="s">
        <v>550</v>
      </c>
      <c r="G1" s="63" t="s">
        <v>551</v>
      </c>
      <c r="H1" s="61" t="s">
        <v>2</v>
      </c>
      <c r="I1" s="61" t="s">
        <v>552</v>
      </c>
      <c r="J1" s="61" t="s">
        <v>553</v>
      </c>
      <c r="K1" s="64"/>
      <c r="L1" s="64"/>
      <c r="M1" s="64"/>
      <c r="N1" s="64"/>
      <c r="O1" s="64"/>
      <c r="P1" s="64"/>
      <c r="Q1" s="64"/>
      <c r="R1" s="64"/>
      <c r="S1" s="64"/>
      <c r="T1" s="64"/>
      <c r="U1" s="64"/>
      <c r="V1" s="64"/>
      <c r="W1" s="64"/>
      <c r="X1" s="64"/>
      <c r="Y1" s="64"/>
      <c r="Z1" s="64"/>
    </row>
    <row r="2" spans="1:26" ht="106.95" customHeight="1" x14ac:dyDescent="0.25">
      <c r="A2" s="61" t="s">
        <v>3</v>
      </c>
      <c r="B2" s="86" t="s">
        <v>28</v>
      </c>
      <c r="C2" s="68" t="s">
        <v>87</v>
      </c>
      <c r="D2" s="67" t="s">
        <v>29</v>
      </c>
      <c r="E2" s="87">
        <v>537731</v>
      </c>
      <c r="F2" s="87">
        <v>639900</v>
      </c>
      <c r="G2" s="88">
        <v>174</v>
      </c>
      <c r="H2" s="88" t="s">
        <v>27</v>
      </c>
      <c r="I2" s="67" t="s">
        <v>14</v>
      </c>
      <c r="J2" s="89" t="s">
        <v>30</v>
      </c>
    </row>
    <row r="3" spans="1:26" ht="108.6" customHeight="1" x14ac:dyDescent="0.25">
      <c r="A3" s="61" t="s">
        <v>4</v>
      </c>
      <c r="B3" s="86" t="s">
        <v>31</v>
      </c>
      <c r="C3" s="90" t="s">
        <v>32</v>
      </c>
      <c r="D3" s="91" t="s">
        <v>33</v>
      </c>
      <c r="E3" s="87">
        <v>546134</v>
      </c>
      <c r="F3" s="87">
        <v>649900</v>
      </c>
      <c r="G3" s="88">
        <v>177</v>
      </c>
      <c r="H3" s="92" t="s">
        <v>27</v>
      </c>
      <c r="I3" s="67" t="s">
        <v>14</v>
      </c>
      <c r="J3" s="93" t="s">
        <v>34</v>
      </c>
    </row>
    <row r="4" spans="1:26" ht="119.4" customHeight="1" x14ac:dyDescent="0.25">
      <c r="A4" s="61" t="s">
        <v>5</v>
      </c>
      <c r="B4" s="86" t="s">
        <v>35</v>
      </c>
      <c r="C4" s="94" t="s">
        <v>36</v>
      </c>
      <c r="D4" s="93" t="s">
        <v>37</v>
      </c>
      <c r="E4" s="95">
        <v>1789815</v>
      </c>
      <c r="F4" s="87">
        <v>2129930</v>
      </c>
      <c r="G4" s="96">
        <v>579</v>
      </c>
      <c r="H4" s="92" t="s">
        <v>27</v>
      </c>
      <c r="I4" s="67" t="s">
        <v>14</v>
      </c>
      <c r="J4" s="93" t="s">
        <v>38</v>
      </c>
    </row>
    <row r="5" spans="1:26" ht="12.75" customHeight="1" x14ac:dyDescent="0.25"/>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c r="D17" s="84"/>
      <c r="E17" s="84"/>
      <c r="F17" s="85"/>
      <c r="G17" s="85"/>
    </row>
    <row r="18" spans="4:7" ht="12.75" customHeight="1" x14ac:dyDescent="0.25"/>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1"/>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100" t="s">
        <v>552</v>
      </c>
      <c r="J1" s="101" t="s">
        <v>553</v>
      </c>
      <c r="K1" s="64"/>
      <c r="L1" s="64"/>
      <c r="M1" s="64"/>
      <c r="N1" s="64"/>
      <c r="O1" s="64"/>
      <c r="P1" s="64"/>
      <c r="Q1" s="64"/>
      <c r="R1" s="64"/>
      <c r="S1" s="64"/>
      <c r="T1" s="64"/>
      <c r="U1" s="64"/>
      <c r="V1" s="64"/>
      <c r="W1" s="64"/>
      <c r="X1" s="64"/>
      <c r="Y1" s="64"/>
      <c r="Z1" s="64"/>
    </row>
    <row r="2" spans="1:26" ht="117" customHeight="1" x14ac:dyDescent="0.25">
      <c r="A2" s="66" t="s">
        <v>3</v>
      </c>
      <c r="B2" s="67" t="s">
        <v>39</v>
      </c>
      <c r="C2" s="102" t="s">
        <v>40</v>
      </c>
      <c r="D2" s="103" t="s">
        <v>42</v>
      </c>
      <c r="E2" s="104">
        <v>487311</v>
      </c>
      <c r="F2" s="87">
        <v>579900</v>
      </c>
      <c r="G2" s="88">
        <v>158</v>
      </c>
      <c r="H2" s="92" t="s">
        <v>27</v>
      </c>
      <c r="I2" s="105" t="s">
        <v>41</v>
      </c>
      <c r="J2" s="106" t="s">
        <v>43</v>
      </c>
    </row>
    <row r="3" spans="1:26" ht="139.19999999999999" customHeight="1" x14ac:dyDescent="0.25">
      <c r="A3" s="66" t="s">
        <v>4</v>
      </c>
      <c r="B3" s="107" t="s">
        <v>44</v>
      </c>
      <c r="C3" s="68" t="s">
        <v>47</v>
      </c>
      <c r="D3" s="108" t="s">
        <v>46</v>
      </c>
      <c r="E3" s="109">
        <v>209160</v>
      </c>
      <c r="F3" s="110">
        <v>249900</v>
      </c>
      <c r="G3" s="96">
        <v>68</v>
      </c>
      <c r="H3" s="92" t="s">
        <v>27</v>
      </c>
      <c r="I3" s="105" t="s">
        <v>41</v>
      </c>
      <c r="J3" s="111" t="s">
        <v>45</v>
      </c>
    </row>
    <row r="4" spans="1:26" ht="114" customHeight="1" x14ac:dyDescent="0.25">
      <c r="A4" s="112" t="s">
        <v>5</v>
      </c>
      <c r="B4" s="113" t="s">
        <v>49</v>
      </c>
      <c r="C4" s="114" t="s">
        <v>50</v>
      </c>
      <c r="D4" s="115" t="s">
        <v>52</v>
      </c>
      <c r="E4" s="116">
        <v>419328</v>
      </c>
      <c r="F4" s="116">
        <v>499000</v>
      </c>
      <c r="G4" s="116">
        <v>136</v>
      </c>
      <c r="H4" s="92" t="s">
        <v>27</v>
      </c>
      <c r="I4" s="105" t="s">
        <v>41</v>
      </c>
      <c r="J4" s="117" t="s">
        <v>51</v>
      </c>
    </row>
    <row r="5" spans="1:26" ht="12.75" customHeight="1" x14ac:dyDescent="0.25"/>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c r="D17" s="84"/>
      <c r="E17" s="84"/>
      <c r="F17" s="85"/>
      <c r="G17" s="85"/>
    </row>
    <row r="18" spans="4:7" ht="12.75" customHeight="1" x14ac:dyDescent="0.25"/>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2"/>
  <sheetViews>
    <sheetView zoomScale="80" zoomScaleNormal="80" workbookViewId="0"/>
  </sheetViews>
  <sheetFormatPr baseColWidth="10" defaultColWidth="12.5546875" defaultRowHeight="15" customHeight="1" x14ac:dyDescent="0.25"/>
  <cols>
    <col min="1" max="3" width="19.109375" style="5" customWidth="1"/>
    <col min="4" max="4" width="21.88671875" style="5" customWidth="1"/>
    <col min="5" max="6" width="17" style="5" customWidth="1"/>
    <col min="7" max="7" width="18" style="5" customWidth="1"/>
    <col min="8" max="8" width="17" style="5" customWidth="1"/>
    <col min="9" max="10" width="19.109375" style="5" customWidth="1"/>
    <col min="11" max="26" width="10" style="5" customWidth="1"/>
    <col min="27" max="16384" width="12.5546875" style="5"/>
  </cols>
  <sheetData>
    <row r="1" spans="1:26" ht="75.75" customHeight="1" x14ac:dyDescent="0.25">
      <c r="A1" s="118" t="s">
        <v>1</v>
      </c>
      <c r="B1" s="119" t="s">
        <v>554</v>
      </c>
      <c r="C1" s="119" t="s">
        <v>555</v>
      </c>
      <c r="D1" s="119" t="s">
        <v>556</v>
      </c>
      <c r="E1" s="119" t="s">
        <v>557</v>
      </c>
      <c r="F1" s="120" t="s">
        <v>558</v>
      </c>
      <c r="G1" s="121" t="s">
        <v>559</v>
      </c>
      <c r="H1" s="119" t="s">
        <v>2</v>
      </c>
      <c r="I1" s="119" t="s">
        <v>560</v>
      </c>
      <c r="J1" s="119" t="s">
        <v>561</v>
      </c>
      <c r="K1" s="122"/>
      <c r="L1" s="122"/>
      <c r="M1" s="122"/>
      <c r="N1" s="122"/>
      <c r="O1" s="122"/>
      <c r="P1" s="122"/>
      <c r="Q1" s="122"/>
      <c r="R1" s="122"/>
      <c r="S1" s="122"/>
      <c r="T1" s="122"/>
      <c r="U1" s="122"/>
      <c r="V1" s="122"/>
      <c r="W1" s="122"/>
      <c r="X1" s="122"/>
      <c r="Y1" s="122"/>
      <c r="Z1" s="122"/>
    </row>
    <row r="2" spans="1:26" ht="122.4" customHeight="1" x14ac:dyDescent="0.25">
      <c r="A2" s="123" t="s">
        <v>3</v>
      </c>
      <c r="B2" s="124" t="s">
        <v>18</v>
      </c>
      <c r="C2" s="102" t="s">
        <v>53</v>
      </c>
      <c r="D2" s="125" t="s">
        <v>54</v>
      </c>
      <c r="E2" s="126">
        <v>222689</v>
      </c>
      <c r="F2" s="127">
        <v>265000</v>
      </c>
      <c r="G2" s="128">
        <v>72</v>
      </c>
      <c r="H2" s="129" t="s">
        <v>27</v>
      </c>
      <c r="I2" s="124" t="s">
        <v>14</v>
      </c>
      <c r="J2" s="125" t="s">
        <v>55</v>
      </c>
    </row>
    <row r="3" spans="1:26" ht="115.2" customHeight="1" x14ac:dyDescent="0.25">
      <c r="A3" s="123" t="s">
        <v>4</v>
      </c>
      <c r="B3" s="124" t="s">
        <v>56</v>
      </c>
      <c r="C3" s="130" t="s">
        <v>58</v>
      </c>
      <c r="D3" s="125" t="s">
        <v>57</v>
      </c>
      <c r="E3" s="126">
        <v>211345</v>
      </c>
      <c r="F3" s="127">
        <v>251553</v>
      </c>
      <c r="G3" s="128">
        <v>68.989999999999995</v>
      </c>
      <c r="H3" s="129" t="s">
        <v>27</v>
      </c>
      <c r="I3" s="124" t="s">
        <v>14</v>
      </c>
      <c r="J3" s="125" t="s">
        <v>59</v>
      </c>
    </row>
    <row r="4" spans="1:26" ht="124.95" customHeight="1" x14ac:dyDescent="0.25">
      <c r="A4" s="123" t="s">
        <v>5</v>
      </c>
      <c r="B4" s="124" t="s">
        <v>49</v>
      </c>
      <c r="C4" s="131" t="s">
        <v>60</v>
      </c>
      <c r="D4" s="124" t="s">
        <v>61</v>
      </c>
      <c r="E4" s="127">
        <v>344454</v>
      </c>
      <c r="F4" s="127">
        <v>409900</v>
      </c>
      <c r="G4" s="128">
        <v>112</v>
      </c>
      <c r="H4" s="129" t="s">
        <v>27</v>
      </c>
      <c r="I4" s="124" t="s">
        <v>14</v>
      </c>
      <c r="J4" s="124" t="s">
        <v>62</v>
      </c>
    </row>
    <row r="5" spans="1:26" ht="17.399999999999999" hidden="1" customHeight="1" x14ac:dyDescent="0.25">
      <c r="A5" s="132"/>
      <c r="B5" s="133"/>
      <c r="C5" s="133"/>
      <c r="D5" s="133"/>
      <c r="E5" s="133"/>
      <c r="F5" s="133"/>
      <c r="G5" s="133"/>
      <c r="H5" s="133"/>
      <c r="I5" s="133"/>
      <c r="J5" s="133"/>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134"/>
      <c r="E18" s="134"/>
      <c r="F18" s="135"/>
      <c r="G18" s="13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1"/>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127.95" customHeight="1" x14ac:dyDescent="0.25">
      <c r="A2" s="136" t="s">
        <v>3</v>
      </c>
      <c r="B2" s="67" t="s">
        <v>44</v>
      </c>
      <c r="C2" s="102" t="s">
        <v>69</v>
      </c>
      <c r="D2" s="137" t="s">
        <v>71</v>
      </c>
      <c r="E2" s="138">
        <v>243697</v>
      </c>
      <c r="F2" s="138">
        <v>290000</v>
      </c>
      <c r="G2" s="88">
        <v>79</v>
      </c>
      <c r="H2" s="92" t="s">
        <v>27</v>
      </c>
      <c r="I2" s="67" t="s">
        <v>14</v>
      </c>
      <c r="J2" s="103" t="s">
        <v>70</v>
      </c>
    </row>
    <row r="3" spans="1:26" ht="121.95" customHeight="1" x14ac:dyDescent="0.25">
      <c r="A3" s="136" t="s">
        <v>4</v>
      </c>
      <c r="B3" s="137" t="s">
        <v>18</v>
      </c>
      <c r="C3" s="102" t="s">
        <v>66</v>
      </c>
      <c r="D3" s="103" t="s">
        <v>67</v>
      </c>
      <c r="E3" s="139">
        <v>327731</v>
      </c>
      <c r="F3" s="138">
        <v>389999</v>
      </c>
      <c r="G3" s="88">
        <v>106</v>
      </c>
      <c r="H3" s="92" t="s">
        <v>27</v>
      </c>
      <c r="I3" s="67" t="s">
        <v>14</v>
      </c>
      <c r="J3" s="103" t="s">
        <v>68</v>
      </c>
    </row>
    <row r="4" spans="1:26" ht="114" customHeight="1" x14ac:dyDescent="0.25">
      <c r="A4" s="136" t="s">
        <v>5</v>
      </c>
      <c r="B4" s="67" t="s">
        <v>18</v>
      </c>
      <c r="C4" s="102" t="s">
        <v>63</v>
      </c>
      <c r="D4" s="140" t="s">
        <v>64</v>
      </c>
      <c r="E4" s="139">
        <v>1222000</v>
      </c>
      <c r="F4" s="138">
        <v>1454280</v>
      </c>
      <c r="G4" s="88">
        <v>395</v>
      </c>
      <c r="H4" s="92" t="s">
        <v>27</v>
      </c>
      <c r="I4" s="67" t="s">
        <v>14</v>
      </c>
      <c r="J4" s="103" t="s">
        <v>65</v>
      </c>
    </row>
    <row r="5" spans="1:26" ht="12.75" customHeight="1" x14ac:dyDescent="0.25"/>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c r="D17" s="84"/>
      <c r="E17" s="84"/>
      <c r="F17" s="85"/>
      <c r="G17" s="85"/>
    </row>
    <row r="18" spans="4:7" ht="12.75" customHeight="1" x14ac:dyDescent="0.25"/>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2"/>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141" t="s">
        <v>551</v>
      </c>
      <c r="H1" s="97" t="s">
        <v>2</v>
      </c>
      <c r="I1" s="97" t="s">
        <v>552</v>
      </c>
      <c r="J1" s="97" t="s">
        <v>553</v>
      </c>
      <c r="K1" s="64"/>
      <c r="L1" s="64"/>
      <c r="M1" s="64"/>
      <c r="N1" s="64"/>
      <c r="O1" s="64"/>
      <c r="P1" s="64"/>
      <c r="Q1" s="64"/>
      <c r="R1" s="64"/>
      <c r="S1" s="64"/>
      <c r="T1" s="64"/>
      <c r="U1" s="64"/>
      <c r="V1" s="64"/>
      <c r="W1" s="64"/>
      <c r="X1" s="64"/>
      <c r="Y1" s="64"/>
      <c r="Z1" s="64"/>
    </row>
    <row r="2" spans="1:26" ht="97.2" customHeight="1" x14ac:dyDescent="0.25">
      <c r="A2" s="136" t="s">
        <v>3</v>
      </c>
      <c r="B2" s="142" t="s">
        <v>278</v>
      </c>
      <c r="C2" s="143" t="s">
        <v>279</v>
      </c>
      <c r="D2" s="142" t="s">
        <v>280</v>
      </c>
      <c r="E2" s="144">
        <v>146000</v>
      </c>
      <c r="F2" s="144">
        <v>93415</v>
      </c>
      <c r="G2" s="145">
        <v>23.35</v>
      </c>
      <c r="H2" s="92" t="s">
        <v>27</v>
      </c>
      <c r="I2" s="67" t="s">
        <v>14</v>
      </c>
      <c r="J2" s="142" t="s">
        <v>281</v>
      </c>
    </row>
    <row r="3" spans="1:26" ht="101.4" customHeight="1" x14ac:dyDescent="0.25">
      <c r="A3" s="136" t="s">
        <v>4</v>
      </c>
      <c r="B3" s="137" t="s">
        <v>178</v>
      </c>
      <c r="C3" s="102" t="s">
        <v>179</v>
      </c>
      <c r="D3" s="103" t="s">
        <v>180</v>
      </c>
      <c r="E3" s="139">
        <v>619300</v>
      </c>
      <c r="F3" s="138">
        <v>737574</v>
      </c>
      <c r="G3" s="88">
        <v>200</v>
      </c>
      <c r="H3" s="92" t="s">
        <v>27</v>
      </c>
      <c r="I3" s="67" t="s">
        <v>14</v>
      </c>
      <c r="J3" s="103" t="s">
        <v>181</v>
      </c>
    </row>
    <row r="4" spans="1:26" ht="114" customHeight="1" x14ac:dyDescent="0.25">
      <c r="A4" s="136" t="s">
        <v>5</v>
      </c>
      <c r="B4" s="142" t="s">
        <v>282</v>
      </c>
      <c r="C4" s="143" t="s">
        <v>283</v>
      </c>
      <c r="D4" s="142" t="s">
        <v>284</v>
      </c>
      <c r="E4" s="144">
        <v>147421.20000000001</v>
      </c>
      <c r="F4" s="144">
        <v>175431.22</v>
      </c>
      <c r="G4" s="145">
        <v>40</v>
      </c>
      <c r="H4" s="92" t="s">
        <v>27</v>
      </c>
      <c r="I4" s="67" t="s">
        <v>14</v>
      </c>
      <c r="J4" s="142" t="s">
        <v>285</v>
      </c>
    </row>
    <row r="5" spans="1:26" ht="15" hidden="1" customHeight="1" x14ac:dyDescent="0.25">
      <c r="A5" s="82"/>
      <c r="B5" s="146"/>
      <c r="C5" s="146"/>
      <c r="D5" s="146"/>
      <c r="E5" s="146"/>
      <c r="F5" s="146"/>
      <c r="G5" s="146"/>
      <c r="H5" s="146"/>
      <c r="I5" s="146"/>
      <c r="J5" s="146"/>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hyperlinks>
    <hyperlink ref="C2" r:id="rId1" xr:uid="{C5DA5F53-1126-4DB8-BA58-B999AA9C0124}"/>
    <hyperlink ref="C4" r:id="rId2" xr:uid="{E587BC1A-5600-45CD-A23C-C0DF7BBAFD04}"/>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2"/>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94.95" customHeight="1" x14ac:dyDescent="0.25">
      <c r="A2" s="136" t="s">
        <v>3</v>
      </c>
      <c r="B2" s="67" t="s">
        <v>44</v>
      </c>
      <c r="C2" s="102" t="s">
        <v>74</v>
      </c>
      <c r="D2" s="147" t="s">
        <v>73</v>
      </c>
      <c r="E2" s="148">
        <v>31092</v>
      </c>
      <c r="F2" s="138">
        <v>36990</v>
      </c>
      <c r="G2" s="88">
        <v>10</v>
      </c>
      <c r="H2" s="92" t="s">
        <v>27</v>
      </c>
      <c r="I2" s="67" t="s">
        <v>14</v>
      </c>
      <c r="J2" s="149" t="s">
        <v>72</v>
      </c>
    </row>
    <row r="3" spans="1:26" ht="88.95" customHeight="1" x14ac:dyDescent="0.25">
      <c r="A3" s="136" t="s">
        <v>4</v>
      </c>
      <c r="B3" s="107" t="s">
        <v>18</v>
      </c>
      <c r="C3" s="68" t="s">
        <v>75</v>
      </c>
      <c r="D3" s="150" t="s">
        <v>76</v>
      </c>
      <c r="E3" s="151">
        <v>218403</v>
      </c>
      <c r="F3" s="70">
        <v>259900</v>
      </c>
      <c r="G3" s="88">
        <v>71</v>
      </c>
      <c r="H3" s="92" t="s">
        <v>27</v>
      </c>
      <c r="I3" s="67" t="s">
        <v>14</v>
      </c>
      <c r="J3" s="93" t="s">
        <v>77</v>
      </c>
    </row>
    <row r="4" spans="1:26" ht="95.4" customHeight="1" x14ac:dyDescent="0.25">
      <c r="A4" s="136" t="s">
        <v>5</v>
      </c>
      <c r="B4" s="252" t="s">
        <v>49</v>
      </c>
      <c r="C4" s="152" t="s">
        <v>78</v>
      </c>
      <c r="D4" s="252" t="s">
        <v>79</v>
      </c>
      <c r="E4" s="254">
        <v>67185</v>
      </c>
      <c r="F4" s="77">
        <v>79900</v>
      </c>
      <c r="G4" s="153">
        <v>22</v>
      </c>
      <c r="H4" s="92" t="s">
        <v>27</v>
      </c>
      <c r="I4" s="67" t="s">
        <v>14</v>
      </c>
      <c r="J4" s="154" t="s">
        <v>80</v>
      </c>
    </row>
    <row r="5" spans="1:26" ht="15" hidden="1" customHeight="1" x14ac:dyDescent="0.25">
      <c r="A5" s="155"/>
      <c r="B5" s="253"/>
      <c r="C5" s="115"/>
      <c r="D5" s="253"/>
      <c r="E5" s="253"/>
      <c r="F5" s="156"/>
      <c r="G5" s="157"/>
      <c r="H5" s="83"/>
      <c r="I5" s="83"/>
      <c r="J5" s="83"/>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mergeCells count="3">
    <mergeCell ref="B4:B5"/>
    <mergeCell ref="D4:D5"/>
    <mergeCell ref="E4:E5"/>
  </mergeCells>
  <hyperlinks>
    <hyperlink ref="C4" r:id="rId1" display="https://www.alkosto.com/teclado-hp-inalambrico-230-negro/p/195908430070" xr:uid="{F2D86A9F-790D-4052-A87C-0D4B2831C10E}"/>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2"/>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562</v>
      </c>
      <c r="H1" s="97" t="s">
        <v>2</v>
      </c>
      <c r="I1" s="97" t="s">
        <v>552</v>
      </c>
      <c r="J1" s="97" t="s">
        <v>553</v>
      </c>
      <c r="K1" s="64"/>
      <c r="L1" s="64"/>
      <c r="M1" s="64"/>
      <c r="N1" s="64"/>
      <c r="O1" s="64"/>
      <c r="P1" s="64"/>
      <c r="Q1" s="64"/>
      <c r="R1" s="64"/>
      <c r="S1" s="64"/>
      <c r="T1" s="64"/>
      <c r="U1" s="64"/>
      <c r="V1" s="64"/>
      <c r="W1" s="64"/>
      <c r="X1" s="64"/>
      <c r="Y1" s="64"/>
      <c r="Z1" s="64"/>
    </row>
    <row r="2" spans="1:26" ht="93" customHeight="1" x14ac:dyDescent="0.25">
      <c r="A2" s="136" t="s">
        <v>3</v>
      </c>
      <c r="B2" s="67" t="s">
        <v>48</v>
      </c>
      <c r="C2" s="102" t="s">
        <v>81</v>
      </c>
      <c r="D2" s="67" t="s">
        <v>82</v>
      </c>
      <c r="E2" s="139">
        <v>24286</v>
      </c>
      <c r="F2" s="138">
        <v>28900</v>
      </c>
      <c r="G2" s="88">
        <v>8</v>
      </c>
      <c r="H2" s="158" t="s">
        <v>27</v>
      </c>
      <c r="I2" s="159" t="s">
        <v>14</v>
      </c>
      <c r="J2" s="160" t="s">
        <v>83</v>
      </c>
    </row>
    <row r="3" spans="1:26" ht="125.4" customHeight="1" x14ac:dyDescent="0.25">
      <c r="A3" s="136" t="s">
        <v>4</v>
      </c>
      <c r="B3" s="137" t="s">
        <v>18</v>
      </c>
      <c r="C3" s="102" t="s">
        <v>84</v>
      </c>
      <c r="D3" s="67" t="s">
        <v>85</v>
      </c>
      <c r="E3" s="138">
        <v>33291</v>
      </c>
      <c r="F3" s="138">
        <v>39618</v>
      </c>
      <c r="G3" s="88">
        <v>11</v>
      </c>
      <c r="H3" s="158" t="s">
        <v>27</v>
      </c>
      <c r="I3" s="159" t="s">
        <v>14</v>
      </c>
      <c r="J3" s="161" t="s">
        <v>86</v>
      </c>
    </row>
    <row r="4" spans="1:26" ht="103.95" customHeight="1" x14ac:dyDescent="0.25">
      <c r="A4" s="136" t="s">
        <v>5</v>
      </c>
      <c r="B4" s="67" t="s">
        <v>15</v>
      </c>
      <c r="C4" s="102" t="s">
        <v>88</v>
      </c>
      <c r="D4" s="67" t="s">
        <v>89</v>
      </c>
      <c r="E4" s="139">
        <v>60420</v>
      </c>
      <c r="F4" s="138">
        <v>71900</v>
      </c>
      <c r="G4" s="88">
        <v>20</v>
      </c>
      <c r="H4" s="158" t="s">
        <v>27</v>
      </c>
      <c r="I4" s="159" t="s">
        <v>41</v>
      </c>
      <c r="J4" s="67" t="s">
        <v>90</v>
      </c>
    </row>
    <row r="5" spans="1:26" ht="15" hidden="1" customHeight="1" x14ac:dyDescent="0.25">
      <c r="A5" s="82"/>
      <c r="B5" s="146"/>
      <c r="C5" s="146"/>
      <c r="D5" s="146"/>
      <c r="E5" s="146"/>
      <c r="F5" s="146"/>
      <c r="G5" s="146"/>
      <c r="H5" s="146"/>
      <c r="I5" s="85" t="s">
        <v>6</v>
      </c>
      <c r="J5" s="146"/>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2"/>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11" width="39.33203125" style="65" bestFit="1" customWidth="1"/>
    <col min="12"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95.4" customHeight="1" x14ac:dyDescent="0.25">
      <c r="A2" s="136" t="s">
        <v>3</v>
      </c>
      <c r="B2" s="162" t="s">
        <v>15</v>
      </c>
      <c r="C2" s="163" t="s">
        <v>466</v>
      </c>
      <c r="D2" s="124" t="s">
        <v>295</v>
      </c>
      <c r="E2" s="22">
        <v>1680663.87</v>
      </c>
      <c r="F2" s="22">
        <v>1999990</v>
      </c>
      <c r="G2" s="164" t="s">
        <v>467</v>
      </c>
      <c r="H2" s="165">
        <v>3685.53</v>
      </c>
      <c r="I2" s="67" t="s">
        <v>14</v>
      </c>
      <c r="J2" s="166" t="s">
        <v>468</v>
      </c>
    </row>
    <row r="3" spans="1:26" ht="86.4" customHeight="1" x14ac:dyDescent="0.25">
      <c r="A3" s="136" t="s">
        <v>4</v>
      </c>
      <c r="B3" s="162" t="s">
        <v>296</v>
      </c>
      <c r="C3" s="167" t="s">
        <v>469</v>
      </c>
      <c r="D3" s="124" t="s">
        <v>295</v>
      </c>
      <c r="E3" s="27">
        <v>1663781.51</v>
      </c>
      <c r="F3" s="22">
        <v>1979900</v>
      </c>
      <c r="G3" s="164" t="s">
        <v>470</v>
      </c>
      <c r="H3" s="165">
        <v>3685.53</v>
      </c>
      <c r="I3" s="67" t="s">
        <v>14</v>
      </c>
      <c r="J3" s="168" t="s">
        <v>471</v>
      </c>
    </row>
    <row r="4" spans="1:26" ht="82.95" customHeight="1" x14ac:dyDescent="0.25">
      <c r="A4" s="136" t="s">
        <v>5</v>
      </c>
      <c r="B4" s="67" t="s">
        <v>44</v>
      </c>
      <c r="C4" s="102" t="s">
        <v>563</v>
      </c>
      <c r="D4" s="124" t="s">
        <v>472</v>
      </c>
      <c r="E4" s="139">
        <v>2561345</v>
      </c>
      <c r="F4" s="139">
        <v>3048000</v>
      </c>
      <c r="G4" s="88">
        <v>828</v>
      </c>
      <c r="H4" s="92" t="s">
        <v>27</v>
      </c>
      <c r="I4" s="67" t="s">
        <v>14</v>
      </c>
      <c r="J4" s="169" t="s">
        <v>91</v>
      </c>
    </row>
    <row r="5" spans="1:26" ht="15" hidden="1" customHeight="1" x14ac:dyDescent="0.25">
      <c r="A5" s="82"/>
      <c r="B5" s="146"/>
      <c r="C5" s="146"/>
      <c r="D5" s="146"/>
      <c r="E5" s="146"/>
      <c r="F5" s="146"/>
      <c r="G5" s="146"/>
      <c r="H5" s="146"/>
      <c r="I5" s="146"/>
      <c r="J5" s="146"/>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hyperlinks>
    <hyperlink ref="C2" r:id="rId1" display="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xr:uid="{CFB3BDD3-614D-4B37-86AB-FF321EFD8A08}"/>
    <hyperlink ref="C3" r:id="rId2" xr:uid="{0386B269-152A-4CB8-B52A-0F6593998F87}"/>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92"/>
  <sheetViews>
    <sheetView zoomScale="80" zoomScaleNormal="80" workbookViewId="0"/>
  </sheetViews>
  <sheetFormatPr baseColWidth="10" defaultColWidth="12.5546875" defaultRowHeight="15" customHeight="1" x14ac:dyDescent="0.25"/>
  <cols>
    <col min="1" max="1" width="15.88671875" style="65" bestFit="1" customWidth="1"/>
    <col min="2" max="2" width="18.6640625" style="65" bestFit="1" customWidth="1"/>
    <col min="3" max="3" width="35" style="65" bestFit="1" customWidth="1"/>
    <col min="4" max="4" width="21.5546875" style="65" bestFit="1" customWidth="1"/>
    <col min="5" max="5" width="15.88671875" style="65" bestFit="1" customWidth="1"/>
    <col min="6" max="6" width="13.5546875" style="65" bestFit="1" customWidth="1"/>
    <col min="7" max="7" width="13.109375" style="65" bestFit="1" customWidth="1"/>
    <col min="8" max="8" width="14.5546875" style="65" bestFit="1" customWidth="1"/>
    <col min="9" max="9" width="19" style="65" bestFit="1" customWidth="1"/>
    <col min="10" max="10" width="21.33203125" style="65" bestFit="1"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96.6" x14ac:dyDescent="0.25">
      <c r="A2" s="136" t="s">
        <v>3</v>
      </c>
      <c r="B2" s="67" t="s">
        <v>44</v>
      </c>
      <c r="C2" s="102" t="s">
        <v>98</v>
      </c>
      <c r="D2" s="170" t="s">
        <v>100</v>
      </c>
      <c r="E2" s="139">
        <v>235294</v>
      </c>
      <c r="F2" s="139">
        <v>280000</v>
      </c>
      <c r="G2" s="88">
        <v>76</v>
      </c>
      <c r="H2" s="92" t="s">
        <v>27</v>
      </c>
      <c r="I2" s="67" t="s">
        <v>14</v>
      </c>
      <c r="J2" s="169" t="s">
        <v>99</v>
      </c>
    </row>
    <row r="3" spans="1:26" ht="127.2" customHeight="1" x14ac:dyDescent="0.25">
      <c r="A3" s="136" t="s">
        <v>4</v>
      </c>
      <c r="B3" s="67" t="s">
        <v>49</v>
      </c>
      <c r="C3" s="90" t="s">
        <v>93</v>
      </c>
      <c r="D3" s="147" t="s">
        <v>94</v>
      </c>
      <c r="E3" s="138">
        <v>419328</v>
      </c>
      <c r="F3" s="139">
        <v>499000</v>
      </c>
      <c r="G3" s="88">
        <v>136</v>
      </c>
      <c r="H3" s="92" t="s">
        <v>27</v>
      </c>
      <c r="I3" s="67" t="s">
        <v>14</v>
      </c>
      <c r="J3" s="170" t="s">
        <v>95</v>
      </c>
    </row>
    <row r="4" spans="1:26" ht="145.19999999999999" customHeight="1" x14ac:dyDescent="0.25">
      <c r="A4" s="136" t="s">
        <v>5</v>
      </c>
      <c r="B4" s="67" t="s">
        <v>49</v>
      </c>
      <c r="C4" s="102" t="s">
        <v>92</v>
      </c>
      <c r="D4" s="103" t="s">
        <v>96</v>
      </c>
      <c r="E4" s="139">
        <v>361290</v>
      </c>
      <c r="F4" s="139">
        <v>429930</v>
      </c>
      <c r="G4" s="88">
        <v>117</v>
      </c>
      <c r="H4" s="92" t="s">
        <v>27</v>
      </c>
      <c r="I4" s="67" t="s">
        <v>14</v>
      </c>
      <c r="J4" s="147" t="s">
        <v>97</v>
      </c>
    </row>
    <row r="5" spans="1:26" ht="15" hidden="1" customHeight="1" x14ac:dyDescent="0.25">
      <c r="A5" s="82"/>
      <c r="B5" s="146"/>
      <c r="C5" s="146"/>
      <c r="D5" s="146"/>
      <c r="E5" s="146"/>
      <c r="F5" s="146"/>
      <c r="G5" s="146"/>
      <c r="H5" s="146"/>
      <c r="I5" s="146"/>
      <c r="J5" s="146"/>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91"/>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111.75" customHeight="1" x14ac:dyDescent="0.25">
      <c r="A2" s="136" t="s">
        <v>3</v>
      </c>
      <c r="B2" s="171" t="s">
        <v>18</v>
      </c>
      <c r="C2" s="67" t="s">
        <v>101</v>
      </c>
      <c r="D2" s="170" t="s">
        <v>103</v>
      </c>
      <c r="E2" s="172">
        <v>169992</v>
      </c>
      <c r="F2" s="173">
        <v>201288</v>
      </c>
      <c r="G2" s="88">
        <v>50.32</v>
      </c>
      <c r="H2" s="174" t="s">
        <v>27</v>
      </c>
      <c r="I2" s="171" t="s">
        <v>14</v>
      </c>
      <c r="J2" s="170" t="s">
        <v>102</v>
      </c>
    </row>
    <row r="3" spans="1:26" ht="122.25" customHeight="1" x14ac:dyDescent="0.25">
      <c r="A3" s="136" t="s">
        <v>4</v>
      </c>
      <c r="B3" s="171" t="s">
        <v>44</v>
      </c>
      <c r="C3" s="175" t="s">
        <v>104</v>
      </c>
      <c r="D3" s="170" t="s">
        <v>106</v>
      </c>
      <c r="E3" s="172">
        <v>84944</v>
      </c>
      <c r="F3" s="173">
        <v>101083</v>
      </c>
      <c r="G3" s="88">
        <v>25.27</v>
      </c>
      <c r="H3" s="174" t="s">
        <v>27</v>
      </c>
      <c r="I3" s="171" t="s">
        <v>14</v>
      </c>
      <c r="J3" s="170" t="s">
        <v>105</v>
      </c>
    </row>
    <row r="4" spans="1:26" ht="148.5" customHeight="1" x14ac:dyDescent="0.25">
      <c r="A4" s="136" t="s">
        <v>5</v>
      </c>
      <c r="B4" s="171" t="s">
        <v>18</v>
      </c>
      <c r="C4" s="176" t="s">
        <v>107</v>
      </c>
      <c r="D4" s="171" t="s">
        <v>108</v>
      </c>
      <c r="E4" s="172">
        <v>75630</v>
      </c>
      <c r="F4" s="173">
        <v>90000</v>
      </c>
      <c r="G4" s="88">
        <v>22.5</v>
      </c>
      <c r="H4" s="174" t="s">
        <v>27</v>
      </c>
      <c r="I4" s="171" t="s">
        <v>14</v>
      </c>
      <c r="J4" s="170" t="s">
        <v>109</v>
      </c>
    </row>
    <row r="5" spans="1:26" ht="12.75" customHeight="1" x14ac:dyDescent="0.25"/>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c r="D17" s="84"/>
      <c r="E17" s="84"/>
      <c r="F17" s="85"/>
      <c r="G17" s="85"/>
    </row>
    <row r="18" spans="4:7" ht="12.75" customHeight="1" x14ac:dyDescent="0.25"/>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1"/>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5" width="17" style="65" customWidth="1"/>
    <col min="6" max="6" width="21.88671875"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93" customHeight="1" x14ac:dyDescent="0.25">
      <c r="A2" s="136" t="s">
        <v>3</v>
      </c>
      <c r="B2" s="177" t="s">
        <v>266</v>
      </c>
      <c r="C2" s="178" t="s">
        <v>267</v>
      </c>
      <c r="D2" s="171" t="s">
        <v>268</v>
      </c>
      <c r="E2" s="173">
        <v>18482.7</v>
      </c>
      <c r="F2" s="173">
        <v>21994.41</v>
      </c>
      <c r="G2" s="88">
        <v>5</v>
      </c>
      <c r="H2" s="179" t="s">
        <v>27</v>
      </c>
      <c r="I2" s="171" t="s">
        <v>14</v>
      </c>
      <c r="J2" s="171" t="s">
        <v>269</v>
      </c>
    </row>
    <row r="3" spans="1:26" ht="86.4" customHeight="1" x14ac:dyDescent="0.25">
      <c r="A3" s="136" t="s">
        <v>4</v>
      </c>
      <c r="B3" s="171" t="s">
        <v>270</v>
      </c>
      <c r="C3" s="176" t="s">
        <v>271</v>
      </c>
      <c r="D3" s="171" t="s">
        <v>272</v>
      </c>
      <c r="E3" s="173">
        <v>176900.84</v>
      </c>
      <c r="F3" s="180">
        <v>210512</v>
      </c>
      <c r="G3" s="88">
        <v>48</v>
      </c>
      <c r="H3" s="174" t="s">
        <v>27</v>
      </c>
      <c r="I3" s="171" t="s">
        <v>14</v>
      </c>
      <c r="J3" s="181" t="s">
        <v>273</v>
      </c>
    </row>
    <row r="4" spans="1:26" ht="91.95" customHeight="1" x14ac:dyDescent="0.25">
      <c r="A4" s="136" t="s">
        <v>5</v>
      </c>
      <c r="B4" s="171" t="s">
        <v>274</v>
      </c>
      <c r="C4" s="182" t="s">
        <v>275</v>
      </c>
      <c r="D4" s="183" t="s">
        <v>276</v>
      </c>
      <c r="E4" s="184">
        <v>0</v>
      </c>
      <c r="F4" s="184">
        <v>0</v>
      </c>
      <c r="G4" s="184">
        <v>0</v>
      </c>
      <c r="H4" s="174" t="s">
        <v>27</v>
      </c>
      <c r="I4" s="171" t="s">
        <v>14</v>
      </c>
      <c r="J4" s="181" t="s">
        <v>277</v>
      </c>
    </row>
    <row r="5" spans="1:26" ht="12.75" customHeight="1" x14ac:dyDescent="0.25"/>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c r="D17" s="84"/>
      <c r="E17" s="84"/>
      <c r="F17" s="85"/>
      <c r="G17" s="85"/>
    </row>
    <row r="18" spans="4:7" ht="12.75" customHeight="1" x14ac:dyDescent="0.25"/>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sheetData>
  <hyperlinks>
    <hyperlink ref="C2" r:id="rId1" location="managed-data-services" xr:uid="{75648D68-487B-4B06-BE58-D096459973E5}"/>
    <hyperlink ref="C3" r:id="rId2" xr:uid="{D2EF787B-9E92-4192-AABD-4D2ED585B190}"/>
    <hyperlink ref="C4" r:id="rId3" xr:uid="{AFCE05CE-6E64-4572-B7AC-594605191957}"/>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91"/>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111" customHeight="1" x14ac:dyDescent="0.25">
      <c r="A2" s="136" t="s">
        <v>3</v>
      </c>
      <c r="B2" s="171" t="s">
        <v>18</v>
      </c>
      <c r="C2" s="176" t="s">
        <v>110</v>
      </c>
      <c r="D2" s="170" t="s">
        <v>111</v>
      </c>
      <c r="E2" s="172">
        <v>181092</v>
      </c>
      <c r="F2" s="173">
        <v>215500</v>
      </c>
      <c r="G2" s="173">
        <v>53.88</v>
      </c>
      <c r="H2" s="185" t="s">
        <v>27</v>
      </c>
      <c r="I2" s="171" t="s">
        <v>41</v>
      </c>
      <c r="J2" s="170" t="s">
        <v>112</v>
      </c>
    </row>
    <row r="3" spans="1:26" ht="96.75" customHeight="1" x14ac:dyDescent="0.25">
      <c r="A3" s="136" t="s">
        <v>4</v>
      </c>
      <c r="B3" s="171" t="s">
        <v>18</v>
      </c>
      <c r="C3" s="171" t="s">
        <v>114</v>
      </c>
      <c r="D3" s="170" t="s">
        <v>113</v>
      </c>
      <c r="E3" s="172">
        <v>390756</v>
      </c>
      <c r="F3" s="173">
        <v>465000</v>
      </c>
      <c r="G3" s="173">
        <v>116.25</v>
      </c>
      <c r="H3" s="185" t="s">
        <v>27</v>
      </c>
      <c r="I3" s="171" t="s">
        <v>41</v>
      </c>
      <c r="J3" s="170" t="s">
        <v>115</v>
      </c>
    </row>
    <row r="4" spans="1:26" ht="102" customHeight="1" x14ac:dyDescent="0.25">
      <c r="A4" s="136" t="s">
        <v>5</v>
      </c>
      <c r="B4" s="171" t="s">
        <v>28</v>
      </c>
      <c r="C4" s="176" t="s">
        <v>118</v>
      </c>
      <c r="D4" s="170" t="s">
        <v>117</v>
      </c>
      <c r="E4" s="172">
        <v>487311</v>
      </c>
      <c r="F4" s="173">
        <v>579900</v>
      </c>
      <c r="G4" s="173">
        <v>144.97999999999999</v>
      </c>
      <c r="H4" s="185" t="s">
        <v>27</v>
      </c>
      <c r="I4" s="171" t="s">
        <v>41</v>
      </c>
      <c r="J4" s="103" t="s">
        <v>116</v>
      </c>
    </row>
    <row r="5" spans="1:26" ht="12.75" customHeight="1" x14ac:dyDescent="0.25"/>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c r="D17" s="84"/>
      <c r="E17" s="84"/>
      <c r="F17" s="85"/>
      <c r="G17" s="85"/>
    </row>
    <row r="18" spans="4:7" ht="12.75" customHeight="1" x14ac:dyDescent="0.25"/>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992"/>
  <sheetViews>
    <sheetView zoomScale="80" zoomScaleNormal="80" workbookViewId="0">
      <selection activeCell="A2" sqref="A2"/>
    </sheetView>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134.25" customHeight="1" x14ac:dyDescent="0.25">
      <c r="A2" s="136" t="s">
        <v>3</v>
      </c>
      <c r="B2" s="171" t="s">
        <v>44</v>
      </c>
      <c r="C2" s="176" t="s">
        <v>119</v>
      </c>
      <c r="D2" s="170" t="s">
        <v>121</v>
      </c>
      <c r="E2" s="173">
        <v>924286</v>
      </c>
      <c r="F2" s="173">
        <v>1099900</v>
      </c>
      <c r="G2" s="88">
        <v>274.98</v>
      </c>
      <c r="H2" s="174" t="s">
        <v>27</v>
      </c>
      <c r="I2" s="171" t="s">
        <v>14</v>
      </c>
      <c r="J2" s="170" t="s">
        <v>120</v>
      </c>
    </row>
    <row r="3" spans="1:26" ht="129.75" customHeight="1" x14ac:dyDescent="0.25">
      <c r="A3" s="136" t="s">
        <v>4</v>
      </c>
      <c r="B3" s="171" t="s">
        <v>15</v>
      </c>
      <c r="C3" s="176" t="s">
        <v>140</v>
      </c>
      <c r="D3" s="170" t="s">
        <v>124</v>
      </c>
      <c r="E3" s="172">
        <v>1260420</v>
      </c>
      <c r="F3" s="173" t="s">
        <v>122</v>
      </c>
      <c r="G3" s="88">
        <v>374.98</v>
      </c>
      <c r="H3" s="174" t="s">
        <v>27</v>
      </c>
      <c r="I3" s="171" t="s">
        <v>14</v>
      </c>
      <c r="J3" s="170" t="s">
        <v>123</v>
      </c>
    </row>
    <row r="4" spans="1:26" ht="118.5" customHeight="1" x14ac:dyDescent="0.25">
      <c r="A4" s="136" t="s">
        <v>5</v>
      </c>
      <c r="B4" s="171" t="s">
        <v>39</v>
      </c>
      <c r="C4" s="176" t="s">
        <v>125</v>
      </c>
      <c r="D4" s="170" t="s">
        <v>127</v>
      </c>
      <c r="E4" s="173">
        <v>94197</v>
      </c>
      <c r="F4" s="173">
        <v>112091</v>
      </c>
      <c r="G4" s="88">
        <v>30</v>
      </c>
      <c r="H4" s="174" t="s">
        <v>27</v>
      </c>
      <c r="I4" s="171" t="s">
        <v>14</v>
      </c>
      <c r="J4" s="170" t="s">
        <v>126</v>
      </c>
    </row>
    <row r="5" spans="1:26" ht="15" hidden="1" customHeight="1" x14ac:dyDescent="0.25">
      <c r="A5" s="82"/>
      <c r="B5" s="146"/>
      <c r="C5" s="146"/>
      <c r="D5" s="146"/>
      <c r="E5" s="146"/>
      <c r="F5" s="146"/>
      <c r="G5" s="146"/>
      <c r="H5" s="146"/>
      <c r="I5" s="146"/>
      <c r="J5" s="146"/>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991"/>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96.6" customHeight="1" x14ac:dyDescent="0.25">
      <c r="A2" s="136" t="s">
        <v>3</v>
      </c>
      <c r="B2" s="171" t="s">
        <v>18</v>
      </c>
      <c r="C2" s="175" t="s">
        <v>128</v>
      </c>
      <c r="D2" s="170" t="s">
        <v>129</v>
      </c>
      <c r="E2" s="173">
        <v>1203277</v>
      </c>
      <c r="F2" s="173">
        <v>1432900</v>
      </c>
      <c r="G2" s="88">
        <v>389</v>
      </c>
      <c r="H2" s="174" t="s">
        <v>27</v>
      </c>
      <c r="I2" s="171" t="s">
        <v>14</v>
      </c>
      <c r="J2" s="170" t="s">
        <v>130</v>
      </c>
    </row>
    <row r="3" spans="1:26" ht="92.4" customHeight="1" x14ac:dyDescent="0.25">
      <c r="A3" s="136" t="s">
        <v>4</v>
      </c>
      <c r="B3" s="171" t="s">
        <v>18</v>
      </c>
      <c r="C3" s="176" t="s">
        <v>131</v>
      </c>
      <c r="D3" s="170" t="s">
        <v>132</v>
      </c>
      <c r="E3" s="173">
        <v>760856</v>
      </c>
      <c r="F3" s="173">
        <v>904816</v>
      </c>
      <c r="G3" s="88">
        <v>246</v>
      </c>
      <c r="H3" s="174" t="s">
        <v>27</v>
      </c>
      <c r="I3" s="171" t="s">
        <v>14</v>
      </c>
      <c r="J3" s="186" t="s">
        <v>133</v>
      </c>
    </row>
    <row r="4" spans="1:26" ht="108" customHeight="1" x14ac:dyDescent="0.25">
      <c r="A4" s="136" t="s">
        <v>5</v>
      </c>
      <c r="B4" s="171" t="s">
        <v>134</v>
      </c>
      <c r="C4" s="187" t="s">
        <v>135</v>
      </c>
      <c r="D4" s="170" t="s">
        <v>137</v>
      </c>
      <c r="E4" s="173">
        <v>504202</v>
      </c>
      <c r="F4" s="173">
        <v>600000</v>
      </c>
      <c r="G4" s="88">
        <v>163</v>
      </c>
      <c r="H4" s="174" t="s">
        <v>27</v>
      </c>
      <c r="I4" s="171" t="s">
        <v>14</v>
      </c>
      <c r="J4" s="170" t="s">
        <v>136</v>
      </c>
    </row>
    <row r="5" spans="1:26" ht="12.75" customHeight="1" x14ac:dyDescent="0.25"/>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c r="D17" s="84"/>
      <c r="E17" s="84"/>
      <c r="F17" s="85"/>
      <c r="G17" s="85"/>
    </row>
    <row r="18" spans="4:7" ht="12.75" customHeight="1" x14ac:dyDescent="0.25"/>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sheetData>
  <hyperlinks>
    <hyperlink ref="C2" r:id="rId1" location="polycard_client=recommendations_vpp-v2p-pom&amp;reco_backend=recomm-platform_v2p-model&amp;reco_model=rk_ent_v3_retsys_org&amp;reco_client=vpp-v2p-pom&amp;reco_item_pos=0&amp;reco_backend_type=low_level&amp;reco_id=45ac75fe-2fa5-42df-a5a0-b245bffa5d05&amp;wid=MCO1557981715&amp;sid=recos" display="https://www.mercadolibre.com.co/procesador-gamer-intel-core-i5-10600kf-bx8070110600kf-de-6-nucleos-y-48ghz-de-frecuencia-con-grafica-integrada/p/MCO18096090#polycard_client=recommendations_vpp-v2p-pom&amp;reco_backend=recomm-platform_v2p-model&amp;reco_model=rk_ent_v3_retsys_org&amp;reco_client=vpp-v2p-pom&amp;reco_item_pos=0&amp;reco_backend_type=low_level&amp;reco_id=45ac75fe-2fa5-42df-a5a0-b245bffa5d05&amp;wid=MCO1557981715&amp;sid=recos" xr:uid="{6E83AE8E-05EC-402E-987B-26F3CA38D4BA}"/>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992"/>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100.2" customHeight="1" x14ac:dyDescent="0.25">
      <c r="A2" s="136" t="s">
        <v>3</v>
      </c>
      <c r="B2" s="137" t="s">
        <v>15</v>
      </c>
      <c r="C2" s="102" t="s">
        <v>138</v>
      </c>
      <c r="D2" s="188" t="s">
        <v>141</v>
      </c>
      <c r="E2" s="172">
        <v>57143</v>
      </c>
      <c r="F2" s="173">
        <v>68000</v>
      </c>
      <c r="G2" s="88">
        <v>18</v>
      </c>
      <c r="H2" s="174" t="s">
        <v>27</v>
      </c>
      <c r="I2" s="171" t="s">
        <v>14</v>
      </c>
      <c r="J2" s="93" t="s">
        <v>139</v>
      </c>
    </row>
    <row r="3" spans="1:26" ht="120.6" customHeight="1" x14ac:dyDescent="0.25">
      <c r="A3" s="136" t="s">
        <v>4</v>
      </c>
      <c r="B3" s="171" t="s">
        <v>39</v>
      </c>
      <c r="C3" s="176" t="s">
        <v>142</v>
      </c>
      <c r="D3" s="170" t="s">
        <v>143</v>
      </c>
      <c r="E3" s="172">
        <v>125966</v>
      </c>
      <c r="F3" s="173">
        <v>149900</v>
      </c>
      <c r="G3" s="88">
        <v>41</v>
      </c>
      <c r="H3" s="174" t="s">
        <v>27</v>
      </c>
      <c r="I3" s="171" t="s">
        <v>14</v>
      </c>
      <c r="J3" s="154" t="s">
        <v>144</v>
      </c>
    </row>
    <row r="4" spans="1:26" ht="108.6" customHeight="1" x14ac:dyDescent="0.25">
      <c r="A4" s="136" t="s">
        <v>5</v>
      </c>
      <c r="B4" s="67" t="s">
        <v>44</v>
      </c>
      <c r="C4" s="189" t="s">
        <v>145</v>
      </c>
      <c r="D4" s="147" t="s">
        <v>147</v>
      </c>
      <c r="E4" s="148">
        <v>50336</v>
      </c>
      <c r="F4" s="173">
        <v>59868</v>
      </c>
      <c r="G4" s="88">
        <v>16</v>
      </c>
      <c r="H4" s="174" t="s">
        <v>27</v>
      </c>
      <c r="I4" s="171" t="s">
        <v>14</v>
      </c>
      <c r="J4" s="149" t="s">
        <v>146</v>
      </c>
    </row>
    <row r="5" spans="1:26" ht="15" hidden="1" customHeight="1" x14ac:dyDescent="0.25">
      <c r="A5" s="82"/>
      <c r="B5" s="146"/>
      <c r="C5" s="146"/>
      <c r="D5" s="146"/>
      <c r="E5" s="146"/>
      <c r="F5" s="146"/>
      <c r="G5" s="146"/>
      <c r="H5" s="146"/>
      <c r="I5" s="146"/>
      <c r="J5" s="146"/>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991"/>
  <sheetViews>
    <sheetView zoomScale="80" zoomScaleNormal="80" workbookViewId="0">
      <selection activeCell="A5" sqref="A5:XFD5"/>
    </sheetView>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562</v>
      </c>
      <c r="H1" s="97" t="s">
        <v>2</v>
      </c>
      <c r="I1" s="97" t="s">
        <v>552</v>
      </c>
      <c r="J1" s="97" t="s">
        <v>553</v>
      </c>
      <c r="K1" s="64"/>
      <c r="L1" s="64"/>
      <c r="M1" s="64"/>
      <c r="N1" s="64"/>
      <c r="O1" s="64"/>
      <c r="P1" s="64"/>
      <c r="Q1" s="64"/>
      <c r="R1" s="64"/>
      <c r="S1" s="64"/>
      <c r="T1" s="64"/>
      <c r="U1" s="64"/>
      <c r="V1" s="64"/>
      <c r="W1" s="64"/>
      <c r="X1" s="64"/>
      <c r="Y1" s="64"/>
      <c r="Z1" s="64"/>
    </row>
    <row r="2" spans="1:26" ht="150" customHeight="1" x14ac:dyDescent="0.25">
      <c r="A2" s="136" t="s">
        <v>3</v>
      </c>
      <c r="B2" s="67" t="s">
        <v>49</v>
      </c>
      <c r="C2" s="102" t="s">
        <v>150</v>
      </c>
      <c r="D2" s="190" t="s">
        <v>148</v>
      </c>
      <c r="E2" s="139">
        <v>24286</v>
      </c>
      <c r="F2" s="173">
        <v>28900</v>
      </c>
      <c r="G2" s="173">
        <v>8</v>
      </c>
      <c r="H2" s="173" t="s">
        <v>27</v>
      </c>
      <c r="I2" s="171" t="s">
        <v>14</v>
      </c>
      <c r="J2" s="160" t="s">
        <v>149</v>
      </c>
    </row>
    <row r="3" spans="1:26" ht="150" customHeight="1" x14ac:dyDescent="0.25">
      <c r="A3" s="136" t="s">
        <v>4</v>
      </c>
      <c r="B3" s="137" t="s">
        <v>39</v>
      </c>
      <c r="C3" s="102" t="s">
        <v>151</v>
      </c>
      <c r="D3" s="67" t="s">
        <v>153</v>
      </c>
      <c r="E3" s="138">
        <v>13361</v>
      </c>
      <c r="F3" s="173">
        <v>15900</v>
      </c>
      <c r="G3" s="173">
        <v>4</v>
      </c>
      <c r="H3" s="173" t="s">
        <v>27</v>
      </c>
      <c r="I3" s="171" t="s">
        <v>14</v>
      </c>
      <c r="J3" s="161" t="s">
        <v>152</v>
      </c>
    </row>
    <row r="4" spans="1:26" ht="150" customHeight="1" x14ac:dyDescent="0.25">
      <c r="A4" s="136" t="s">
        <v>564</v>
      </c>
      <c r="B4" s="67" t="s">
        <v>15</v>
      </c>
      <c r="C4" s="102" t="s">
        <v>154</v>
      </c>
      <c r="D4" s="67" t="s">
        <v>155</v>
      </c>
      <c r="E4" s="139">
        <v>41933</v>
      </c>
      <c r="F4" s="173">
        <v>49900</v>
      </c>
      <c r="G4" s="173">
        <v>14</v>
      </c>
      <c r="H4" s="173" t="s">
        <v>27</v>
      </c>
      <c r="I4" s="171" t="s">
        <v>14</v>
      </c>
      <c r="J4" s="74" t="s">
        <v>156</v>
      </c>
    </row>
    <row r="5" spans="1:26" ht="12.75" customHeight="1" x14ac:dyDescent="0.25"/>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c r="D17" s="84"/>
      <c r="E17" s="84"/>
      <c r="F17" s="85"/>
      <c r="G17" s="85"/>
    </row>
    <row r="18" spans="4:7" ht="12.75" customHeight="1" x14ac:dyDescent="0.25"/>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992"/>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193.2" x14ac:dyDescent="0.25">
      <c r="A2" s="136" t="s">
        <v>3</v>
      </c>
      <c r="B2" s="171" t="s">
        <v>157</v>
      </c>
      <c r="C2" s="176" t="s">
        <v>160</v>
      </c>
      <c r="D2" s="170" t="s">
        <v>162</v>
      </c>
      <c r="E2" s="172">
        <v>302437</v>
      </c>
      <c r="F2" s="191">
        <v>359900</v>
      </c>
      <c r="G2" s="88">
        <v>98</v>
      </c>
      <c r="H2" s="179" t="s">
        <v>27</v>
      </c>
      <c r="I2" s="171" t="s">
        <v>14</v>
      </c>
      <c r="J2" s="170" t="s">
        <v>161</v>
      </c>
    </row>
    <row r="3" spans="1:26" ht="165.6" x14ac:dyDescent="0.25">
      <c r="A3" s="136" t="s">
        <v>4</v>
      </c>
      <c r="B3" s="171" t="s">
        <v>15</v>
      </c>
      <c r="C3" s="176" t="s">
        <v>159</v>
      </c>
      <c r="D3" s="170" t="s">
        <v>163</v>
      </c>
      <c r="E3" s="172">
        <v>268824</v>
      </c>
      <c r="F3" s="173">
        <v>319900</v>
      </c>
      <c r="G3" s="88">
        <v>87</v>
      </c>
      <c r="H3" s="179" t="s">
        <v>27</v>
      </c>
      <c r="I3" s="171" t="s">
        <v>14</v>
      </c>
      <c r="J3" s="170" t="s">
        <v>164</v>
      </c>
    </row>
    <row r="4" spans="1:26" ht="86.4" customHeight="1" x14ac:dyDescent="0.25">
      <c r="A4" s="136" t="s">
        <v>5</v>
      </c>
      <c r="B4" s="171" t="s">
        <v>158</v>
      </c>
      <c r="C4" s="176" t="s">
        <v>165</v>
      </c>
      <c r="D4" s="170" t="s">
        <v>167</v>
      </c>
      <c r="E4" s="172">
        <v>109159</v>
      </c>
      <c r="F4" s="173">
        <v>129900</v>
      </c>
      <c r="G4" s="88">
        <v>35</v>
      </c>
      <c r="H4" s="179" t="s">
        <v>27</v>
      </c>
      <c r="I4" s="171" t="s">
        <v>14</v>
      </c>
      <c r="J4" s="171" t="s">
        <v>166</v>
      </c>
    </row>
    <row r="5" spans="1:26" ht="15" hidden="1" customHeight="1" x14ac:dyDescent="0.25">
      <c r="A5" s="82"/>
      <c r="B5" s="146"/>
      <c r="C5" s="146"/>
      <c r="D5" s="146"/>
      <c r="E5" s="146"/>
      <c r="F5" s="146"/>
      <c r="G5" s="192">
        <f>F5+E5</f>
        <v>0</v>
      </c>
      <c r="H5" s="146"/>
      <c r="I5" s="146"/>
      <c r="J5" s="146"/>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992"/>
  <sheetViews>
    <sheetView zoomScale="80" zoomScaleNormal="80" workbookViewId="0"/>
  </sheetViews>
  <sheetFormatPr baseColWidth="10" defaultColWidth="12.5546875" defaultRowHeight="15" customHeight="1" x14ac:dyDescent="0.25"/>
  <cols>
    <col min="1" max="3" width="19.109375" style="65" customWidth="1"/>
    <col min="4" max="4" width="21.88671875" style="65" customWidth="1"/>
    <col min="5" max="6" width="17" style="65" customWidth="1"/>
    <col min="7" max="7" width="18" style="65" customWidth="1"/>
    <col min="8" max="8" width="17" style="65" customWidth="1"/>
    <col min="9" max="10" width="19.109375" style="65" customWidth="1"/>
    <col min="11" max="26" width="10" style="65" customWidth="1"/>
    <col min="27" max="16384" width="12.5546875" style="65"/>
  </cols>
  <sheetData>
    <row r="1" spans="1:26" ht="75.75" customHeight="1" x14ac:dyDescent="0.25">
      <c r="A1" s="60" t="s">
        <v>1</v>
      </c>
      <c r="B1" s="97" t="s">
        <v>546</v>
      </c>
      <c r="C1" s="97" t="s">
        <v>547</v>
      </c>
      <c r="D1" s="97" t="s">
        <v>548</v>
      </c>
      <c r="E1" s="97" t="s">
        <v>549</v>
      </c>
      <c r="F1" s="98" t="s">
        <v>550</v>
      </c>
      <c r="G1" s="99" t="s">
        <v>551</v>
      </c>
      <c r="H1" s="97" t="s">
        <v>2</v>
      </c>
      <c r="I1" s="97" t="s">
        <v>552</v>
      </c>
      <c r="J1" s="97" t="s">
        <v>553</v>
      </c>
      <c r="K1" s="64"/>
      <c r="L1" s="64"/>
      <c r="M1" s="64"/>
      <c r="N1" s="64"/>
      <c r="O1" s="64"/>
      <c r="P1" s="64"/>
      <c r="Q1" s="64"/>
      <c r="R1" s="64"/>
      <c r="S1" s="64"/>
      <c r="T1" s="64"/>
      <c r="U1" s="64"/>
      <c r="V1" s="64"/>
      <c r="W1" s="64"/>
      <c r="X1" s="64"/>
      <c r="Y1" s="64"/>
      <c r="Z1" s="64"/>
    </row>
    <row r="2" spans="1:26" ht="96.6" customHeight="1" x14ac:dyDescent="0.25">
      <c r="A2" s="136" t="s">
        <v>3</v>
      </c>
      <c r="B2" s="171" t="s">
        <v>157</v>
      </c>
      <c r="C2" s="193" t="s">
        <v>170</v>
      </c>
      <c r="D2" s="194" t="s">
        <v>173</v>
      </c>
      <c r="E2" s="195">
        <v>98235</v>
      </c>
      <c r="F2" s="195">
        <v>116900</v>
      </c>
      <c r="G2" s="196">
        <v>32</v>
      </c>
      <c r="H2" s="179" t="s">
        <v>27</v>
      </c>
      <c r="I2" s="171" t="s">
        <v>14</v>
      </c>
      <c r="J2" s="197" t="s">
        <v>171</v>
      </c>
    </row>
    <row r="3" spans="1:26" ht="114" customHeight="1" x14ac:dyDescent="0.25">
      <c r="A3" s="136" t="s">
        <v>4</v>
      </c>
      <c r="B3" s="171" t="s">
        <v>15</v>
      </c>
      <c r="C3" s="198" t="s">
        <v>168</v>
      </c>
      <c r="D3" s="194" t="s">
        <v>177</v>
      </c>
      <c r="E3" s="195">
        <v>144538</v>
      </c>
      <c r="F3" s="195">
        <v>172000</v>
      </c>
      <c r="G3" s="196">
        <v>47</v>
      </c>
      <c r="H3" s="179" t="s">
        <v>27</v>
      </c>
      <c r="I3" s="171" t="s">
        <v>14</v>
      </c>
      <c r="J3" s="194" t="s">
        <v>176</v>
      </c>
    </row>
    <row r="4" spans="1:26" ht="132.6" customHeight="1" x14ac:dyDescent="0.25">
      <c r="A4" s="136" t="s">
        <v>5</v>
      </c>
      <c r="B4" s="171" t="s">
        <v>49</v>
      </c>
      <c r="C4" s="193" t="s">
        <v>169</v>
      </c>
      <c r="D4" s="194" t="s">
        <v>174</v>
      </c>
      <c r="E4" s="195">
        <v>923529</v>
      </c>
      <c r="F4" s="195">
        <v>1099000</v>
      </c>
      <c r="G4" s="196">
        <v>299</v>
      </c>
      <c r="H4" s="179" t="s">
        <v>27</v>
      </c>
      <c r="I4" s="171" t="s">
        <v>14</v>
      </c>
      <c r="J4" s="194" t="s">
        <v>175</v>
      </c>
    </row>
    <row r="5" spans="1:26" ht="15" hidden="1" customHeight="1" x14ac:dyDescent="0.25">
      <c r="A5" s="82"/>
      <c r="B5" s="146"/>
      <c r="C5" s="146"/>
      <c r="D5" s="146" t="s">
        <v>172</v>
      </c>
      <c r="E5" s="146"/>
      <c r="F5" s="146"/>
      <c r="G5" s="146"/>
      <c r="H5" s="146"/>
      <c r="I5" s="146"/>
      <c r="J5" s="146"/>
    </row>
    <row r="6" spans="1:26" ht="12.75" customHeight="1" x14ac:dyDescent="0.25"/>
    <row r="7" spans="1:26" ht="12.75" customHeight="1" x14ac:dyDescent="0.25"/>
    <row r="8" spans="1:26" ht="12.75" customHeight="1" x14ac:dyDescent="0.25"/>
    <row r="9" spans="1:26" ht="12.75" customHeight="1" x14ac:dyDescent="0.25"/>
    <row r="10" spans="1:26" ht="12.75" customHeight="1" x14ac:dyDescent="0.25"/>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spans="4:7" ht="12.75" customHeight="1" x14ac:dyDescent="0.25"/>
    <row r="18" spans="4:7" ht="12.75" customHeight="1" x14ac:dyDescent="0.25">
      <c r="D18" s="84"/>
      <c r="E18" s="84"/>
      <c r="F18" s="85"/>
      <c r="G18" s="85"/>
    </row>
    <row r="19" spans="4:7" ht="12.75" customHeight="1" x14ac:dyDescent="0.25"/>
    <row r="20" spans="4:7" ht="12.75" customHeight="1" x14ac:dyDescent="0.25"/>
    <row r="21" spans="4:7" ht="12.75" customHeight="1" x14ac:dyDescent="0.25"/>
    <row r="22" spans="4:7" ht="12.75" customHeight="1" x14ac:dyDescent="0.25"/>
    <row r="23" spans="4:7" ht="12.75" customHeight="1" x14ac:dyDescent="0.25"/>
    <row r="24" spans="4:7" ht="12.75" customHeight="1" x14ac:dyDescent="0.25"/>
    <row r="25" spans="4:7" ht="12.75" customHeight="1" x14ac:dyDescent="0.25"/>
    <row r="26" spans="4:7" ht="12.75" customHeight="1" x14ac:dyDescent="0.25"/>
    <row r="27" spans="4:7" ht="12.75" customHeight="1" x14ac:dyDescent="0.25"/>
    <row r="28" spans="4:7" ht="12.75" customHeight="1" x14ac:dyDescent="0.25"/>
    <row r="29" spans="4:7" ht="12.75" customHeight="1" x14ac:dyDescent="0.25"/>
    <row r="30" spans="4:7" ht="12.75" customHeight="1" x14ac:dyDescent="0.25"/>
    <row r="31" spans="4:7" ht="12.75" customHeight="1" x14ac:dyDescent="0.25"/>
    <row r="32" spans="4: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7014-5E0A-4150-9B8B-4E9E2BFCA973}">
  <dimension ref="A1:Z55"/>
  <sheetViews>
    <sheetView zoomScale="80" zoomScaleNormal="80" workbookViewId="0"/>
  </sheetViews>
  <sheetFormatPr baseColWidth="10" defaultColWidth="11.44140625" defaultRowHeight="13.8" x14ac:dyDescent="0.25"/>
  <cols>
    <col min="1" max="1" width="19.44140625" style="65" customWidth="1"/>
    <col min="2" max="2" width="23.109375" style="65" bestFit="1" customWidth="1"/>
    <col min="3" max="3" width="31.33203125" style="65" bestFit="1" customWidth="1"/>
    <col min="4" max="4" width="35.33203125" style="65" bestFit="1" customWidth="1"/>
    <col min="5" max="5" width="15.5546875" style="65" bestFit="1" customWidth="1"/>
    <col min="6" max="6" width="15.6640625" style="65" bestFit="1" customWidth="1"/>
    <col min="7" max="7" width="13.109375" style="65" bestFit="1" customWidth="1"/>
    <col min="8" max="8" width="10.88671875" style="65" bestFit="1" customWidth="1"/>
    <col min="9" max="9" width="15.44140625" style="65" bestFit="1" customWidth="1"/>
    <col min="10" max="10" width="39.88671875" style="65" customWidth="1"/>
    <col min="11" max="16384" width="11.44140625" style="65"/>
  </cols>
  <sheetData>
    <row r="1" spans="1:26" ht="12.75" customHeight="1" x14ac:dyDescent="0.25">
      <c r="A1" s="85"/>
    </row>
    <row r="2" spans="1:26" ht="27.75" customHeight="1" x14ac:dyDescent="0.25">
      <c r="D2" s="258" t="s">
        <v>306</v>
      </c>
      <c r="E2" s="259"/>
      <c r="F2" s="259"/>
      <c r="G2" s="259"/>
      <c r="H2" s="259"/>
    </row>
    <row r="3" spans="1:26" ht="12.75" customHeight="1" x14ac:dyDescent="0.25"/>
    <row r="4" spans="1:26" ht="12.75" customHeight="1" x14ac:dyDescent="0.25"/>
    <row r="5" spans="1:26" ht="43.5" customHeight="1" x14ac:dyDescent="0.25">
      <c r="A5" s="260" t="s">
        <v>307</v>
      </c>
      <c r="B5" s="261"/>
      <c r="C5" s="261"/>
      <c r="D5" s="261"/>
      <c r="E5" s="261"/>
      <c r="F5" s="261"/>
      <c r="G5" s="261"/>
      <c r="H5" s="261"/>
      <c r="I5" s="261"/>
      <c r="J5" s="262"/>
    </row>
    <row r="6" spans="1:26" ht="15.75" customHeight="1" x14ac:dyDescent="0.25"/>
    <row r="7" spans="1:26" ht="18" customHeight="1" x14ac:dyDescent="0.25">
      <c r="A7" s="255" t="s">
        <v>308</v>
      </c>
      <c r="B7" s="256"/>
      <c r="C7" s="256"/>
      <c r="D7" s="256"/>
      <c r="E7" s="256"/>
      <c r="F7" s="256"/>
      <c r="G7" s="256"/>
      <c r="H7" s="256"/>
      <c r="I7" s="256"/>
      <c r="J7" s="257"/>
    </row>
    <row r="8" spans="1:26" ht="50.25" customHeight="1" x14ac:dyDescent="0.25">
      <c r="A8" s="60" t="s">
        <v>1</v>
      </c>
      <c r="B8" s="61" t="s">
        <v>546</v>
      </c>
      <c r="C8" s="61" t="s">
        <v>547</v>
      </c>
      <c r="D8" s="61" t="s">
        <v>548</v>
      </c>
      <c r="E8" s="61" t="s">
        <v>549</v>
      </c>
      <c r="F8" s="62" t="s">
        <v>550</v>
      </c>
      <c r="G8" s="199" t="s">
        <v>551</v>
      </c>
      <c r="H8" s="61" t="s">
        <v>2</v>
      </c>
      <c r="I8" s="61" t="s">
        <v>552</v>
      </c>
      <c r="J8" s="61" t="s">
        <v>553</v>
      </c>
    </row>
    <row r="9" spans="1:26" ht="50.25" customHeight="1" x14ac:dyDescent="0.25">
      <c r="A9" s="66" t="s">
        <v>3</v>
      </c>
      <c r="B9" s="171" t="s">
        <v>266</v>
      </c>
      <c r="C9" s="182" t="s">
        <v>267</v>
      </c>
      <c r="D9" s="171" t="s">
        <v>268</v>
      </c>
      <c r="E9" s="173">
        <v>18482.7</v>
      </c>
      <c r="F9" s="173">
        <v>21994.41</v>
      </c>
      <c r="G9" s="88">
        <v>5</v>
      </c>
      <c r="H9" s="179">
        <v>3685.53</v>
      </c>
      <c r="I9" s="171" t="s">
        <v>14</v>
      </c>
      <c r="J9" s="171" t="s">
        <v>269</v>
      </c>
    </row>
    <row r="10" spans="1:26" ht="50.25" customHeight="1" x14ac:dyDescent="0.25">
      <c r="A10" s="66" t="s">
        <v>4</v>
      </c>
      <c r="B10" s="171" t="s">
        <v>266</v>
      </c>
      <c r="C10" s="176" t="s">
        <v>309</v>
      </c>
      <c r="D10" s="171" t="s">
        <v>310</v>
      </c>
      <c r="E10" s="173">
        <v>48717.17</v>
      </c>
      <c r="F10" s="180">
        <v>57973.43</v>
      </c>
      <c r="G10" s="88">
        <v>13.25</v>
      </c>
      <c r="H10" s="179">
        <v>3685.53</v>
      </c>
      <c r="I10" s="171" t="s">
        <v>14</v>
      </c>
      <c r="J10" s="171" t="s">
        <v>311</v>
      </c>
    </row>
    <row r="11" spans="1:26" ht="50.25" customHeight="1" x14ac:dyDescent="0.25">
      <c r="A11" s="66" t="s">
        <v>5</v>
      </c>
      <c r="B11" s="171" t="s">
        <v>278</v>
      </c>
      <c r="C11" s="182" t="s">
        <v>279</v>
      </c>
      <c r="D11" s="171" t="s">
        <v>280</v>
      </c>
      <c r="E11" s="173">
        <v>146000</v>
      </c>
      <c r="F11" s="173">
        <v>93415</v>
      </c>
      <c r="G11" s="88">
        <v>23.35</v>
      </c>
      <c r="H11" s="179">
        <v>3685.53</v>
      </c>
      <c r="I11" s="171" t="s">
        <v>14</v>
      </c>
      <c r="J11" s="171" t="s">
        <v>281</v>
      </c>
    </row>
    <row r="12" spans="1:26" ht="50.25" customHeight="1" x14ac:dyDescent="0.25">
      <c r="A12" s="200"/>
      <c r="B12" s="84"/>
      <c r="C12" s="201"/>
      <c r="D12" s="84"/>
      <c r="E12" s="202"/>
      <c r="F12" s="202"/>
      <c r="G12" s="203"/>
      <c r="H12" s="204"/>
      <c r="I12" s="84"/>
      <c r="J12" s="84"/>
    </row>
    <row r="13" spans="1:26" ht="15.75" customHeight="1" x14ac:dyDescent="0.25">
      <c r="A13" s="255" t="s">
        <v>312</v>
      </c>
      <c r="B13" s="256"/>
      <c r="C13" s="256"/>
      <c r="D13" s="256"/>
      <c r="E13" s="256"/>
      <c r="F13" s="256"/>
      <c r="G13" s="256"/>
      <c r="H13" s="256"/>
      <c r="I13" s="256"/>
      <c r="J13" s="257"/>
    </row>
    <row r="14" spans="1:26" ht="75.75" customHeight="1" x14ac:dyDescent="0.25">
      <c r="A14" s="60" t="s">
        <v>1</v>
      </c>
      <c r="B14" s="61" t="s">
        <v>546</v>
      </c>
      <c r="C14" s="61" t="s">
        <v>547</v>
      </c>
      <c r="D14" s="61" t="s">
        <v>548</v>
      </c>
      <c r="E14" s="61" t="s">
        <v>549</v>
      </c>
      <c r="F14" s="62" t="s">
        <v>550</v>
      </c>
      <c r="G14" s="199" t="s">
        <v>551</v>
      </c>
      <c r="H14" s="61" t="s">
        <v>2</v>
      </c>
      <c r="I14" s="61" t="s">
        <v>552</v>
      </c>
      <c r="J14" s="61" t="s">
        <v>553</v>
      </c>
      <c r="K14" s="64"/>
      <c r="L14" s="64"/>
      <c r="M14" s="64"/>
      <c r="N14" s="64"/>
      <c r="O14" s="64"/>
      <c r="P14" s="64"/>
      <c r="Q14" s="64"/>
      <c r="R14" s="64"/>
      <c r="S14" s="64"/>
      <c r="T14" s="64"/>
      <c r="U14" s="64"/>
      <c r="V14" s="64"/>
      <c r="W14" s="64"/>
      <c r="X14" s="64"/>
      <c r="Y14" s="64"/>
      <c r="Z14" s="64"/>
    </row>
    <row r="15" spans="1:26" ht="50.25" customHeight="1" x14ac:dyDescent="0.25">
      <c r="A15" s="66" t="s">
        <v>3</v>
      </c>
      <c r="B15" s="171" t="s">
        <v>298</v>
      </c>
      <c r="C15" s="182" t="s">
        <v>313</v>
      </c>
      <c r="D15" s="171" t="s">
        <v>297</v>
      </c>
      <c r="E15" s="173">
        <v>18427.650000000001</v>
      </c>
      <c r="F15" s="173">
        <v>21928.9</v>
      </c>
      <c r="G15" s="88">
        <v>5</v>
      </c>
      <c r="H15" s="179">
        <v>3685.53</v>
      </c>
      <c r="I15" s="171" t="s">
        <v>14</v>
      </c>
      <c r="J15" s="171" t="s">
        <v>314</v>
      </c>
    </row>
    <row r="16" spans="1:26" ht="50.25" customHeight="1" x14ac:dyDescent="0.25">
      <c r="A16" s="66" t="s">
        <v>4</v>
      </c>
      <c r="B16" s="171" t="s">
        <v>315</v>
      </c>
      <c r="C16" s="176" t="s">
        <v>316</v>
      </c>
      <c r="D16" s="171" t="s">
        <v>317</v>
      </c>
      <c r="E16" s="173">
        <v>73710.600000000006</v>
      </c>
      <c r="F16" s="180">
        <v>87715.61</v>
      </c>
      <c r="G16" s="88">
        <v>20</v>
      </c>
      <c r="H16" s="179">
        <v>3685.53</v>
      </c>
      <c r="I16" s="171" t="s">
        <v>14</v>
      </c>
      <c r="J16" s="171" t="s">
        <v>311</v>
      </c>
    </row>
    <row r="17" spans="1:10" ht="72.75" customHeight="1" x14ac:dyDescent="0.25">
      <c r="A17" s="66" t="s">
        <v>5</v>
      </c>
      <c r="B17" s="171" t="s">
        <v>282</v>
      </c>
      <c r="C17" s="182" t="s">
        <v>283</v>
      </c>
      <c r="D17" s="171" t="s">
        <v>284</v>
      </c>
      <c r="E17" s="173">
        <v>147421.20000000001</v>
      </c>
      <c r="F17" s="173">
        <v>175431.22</v>
      </c>
      <c r="G17" s="88">
        <v>40</v>
      </c>
      <c r="H17" s="179">
        <v>3685.53</v>
      </c>
      <c r="I17" s="171" t="s">
        <v>14</v>
      </c>
      <c r="J17" s="171" t="s">
        <v>285</v>
      </c>
    </row>
    <row r="18" spans="1:10" ht="15" hidden="1" customHeight="1" x14ac:dyDescent="0.25">
      <c r="A18" s="82"/>
      <c r="B18" s="146"/>
      <c r="C18" s="146"/>
      <c r="D18" s="146"/>
      <c r="E18" s="146"/>
      <c r="F18" s="146"/>
      <c r="G18" s="146"/>
      <c r="H18" s="146"/>
      <c r="I18" s="146"/>
      <c r="J18" s="146"/>
    </row>
    <row r="19" spans="1:10" ht="15" customHeight="1" x14ac:dyDescent="0.25">
      <c r="A19" s="205"/>
      <c r="B19" s="206"/>
      <c r="C19" s="206"/>
      <c r="D19" s="206"/>
      <c r="E19" s="206"/>
      <c r="F19" s="206"/>
      <c r="G19" s="206"/>
      <c r="H19" s="206"/>
      <c r="I19" s="206"/>
      <c r="J19" s="207"/>
    </row>
    <row r="20" spans="1:10" ht="15" customHeight="1" x14ac:dyDescent="0.25">
      <c r="A20" s="205"/>
      <c r="B20" s="206"/>
      <c r="C20" s="206"/>
      <c r="D20" s="206"/>
      <c r="E20" s="206"/>
      <c r="F20" s="206"/>
      <c r="G20" s="206"/>
      <c r="H20" s="206"/>
      <c r="I20" s="206"/>
      <c r="J20" s="207"/>
    </row>
    <row r="21" spans="1:10" ht="15.75" customHeight="1" x14ac:dyDescent="0.25">
      <c r="A21" s="255" t="s">
        <v>318</v>
      </c>
      <c r="B21" s="256"/>
      <c r="C21" s="256"/>
      <c r="D21" s="256"/>
      <c r="E21" s="256"/>
      <c r="F21" s="256"/>
      <c r="G21" s="256"/>
      <c r="H21" s="256"/>
      <c r="I21" s="256"/>
      <c r="J21" s="257"/>
    </row>
    <row r="22" spans="1:10" ht="45" customHeight="1" x14ac:dyDescent="0.25">
      <c r="A22" s="60" t="s">
        <v>1</v>
      </c>
      <c r="B22" s="61" t="s">
        <v>546</v>
      </c>
      <c r="C22" s="61" t="s">
        <v>547</v>
      </c>
      <c r="D22" s="61" t="s">
        <v>548</v>
      </c>
      <c r="E22" s="61" t="s">
        <v>549</v>
      </c>
      <c r="F22" s="62" t="s">
        <v>550</v>
      </c>
      <c r="G22" s="199" t="s">
        <v>551</v>
      </c>
      <c r="H22" s="61" t="s">
        <v>2</v>
      </c>
      <c r="I22" s="61" t="s">
        <v>552</v>
      </c>
      <c r="J22" s="61" t="s">
        <v>553</v>
      </c>
    </row>
    <row r="23" spans="1:10" ht="45" customHeight="1" x14ac:dyDescent="0.25">
      <c r="A23" s="66" t="s">
        <v>3</v>
      </c>
      <c r="B23" s="171" t="s">
        <v>319</v>
      </c>
      <c r="C23" s="182" t="s">
        <v>320</v>
      </c>
      <c r="D23" s="171" t="s">
        <v>321</v>
      </c>
      <c r="E23" s="173">
        <v>153318.04</v>
      </c>
      <c r="F23" s="173">
        <v>182448.47</v>
      </c>
      <c r="G23" s="88">
        <v>41.6</v>
      </c>
      <c r="H23" s="179">
        <v>3685.53</v>
      </c>
      <c r="I23" s="171" t="s">
        <v>14</v>
      </c>
      <c r="J23" s="171" t="s">
        <v>322</v>
      </c>
    </row>
    <row r="24" spans="1:10" ht="64.5" customHeight="1" x14ac:dyDescent="0.25">
      <c r="A24" s="66" t="s">
        <v>4</v>
      </c>
      <c r="B24" s="171" t="s">
        <v>274</v>
      </c>
      <c r="C24" s="176" t="s">
        <v>323</v>
      </c>
      <c r="D24" s="171" t="s">
        <v>324</v>
      </c>
      <c r="E24" s="173">
        <v>22113.45</v>
      </c>
      <c r="F24" s="180">
        <v>26315</v>
      </c>
      <c r="G24" s="88">
        <v>6</v>
      </c>
      <c r="H24" s="179">
        <v>3685.53</v>
      </c>
      <c r="I24" s="171" t="s">
        <v>14</v>
      </c>
      <c r="J24" s="171" t="s">
        <v>325</v>
      </c>
    </row>
    <row r="25" spans="1:10" ht="57" customHeight="1" x14ac:dyDescent="0.25">
      <c r="A25" s="66" t="s">
        <v>5</v>
      </c>
      <c r="B25" s="171" t="s">
        <v>326</v>
      </c>
      <c r="C25" s="182" t="s">
        <v>327</v>
      </c>
      <c r="D25" s="171" t="s">
        <v>328</v>
      </c>
      <c r="E25" s="173">
        <v>132681.51</v>
      </c>
      <c r="F25" s="173">
        <v>157891</v>
      </c>
      <c r="G25" s="88">
        <v>36</v>
      </c>
      <c r="H25" s="179">
        <v>3685.53</v>
      </c>
      <c r="I25" s="171" t="s">
        <v>14</v>
      </c>
      <c r="J25" s="171" t="s">
        <v>329</v>
      </c>
    </row>
    <row r="26" spans="1:10" ht="57" customHeight="1" x14ac:dyDescent="0.25">
      <c r="A26" s="208"/>
      <c r="B26" s="209"/>
      <c r="C26" s="210"/>
      <c r="D26" s="211"/>
      <c r="E26" s="212"/>
      <c r="F26" s="212"/>
      <c r="G26" s="213"/>
      <c r="H26" s="214"/>
      <c r="I26" s="211"/>
      <c r="J26" s="215"/>
    </row>
    <row r="27" spans="1:10" ht="18" customHeight="1" x14ac:dyDescent="0.25">
      <c r="A27" s="255" t="s">
        <v>330</v>
      </c>
      <c r="B27" s="256"/>
      <c r="C27" s="256"/>
      <c r="D27" s="256"/>
      <c r="E27" s="256"/>
      <c r="F27" s="256"/>
      <c r="G27" s="256"/>
      <c r="H27" s="256"/>
      <c r="I27" s="256"/>
      <c r="J27" s="257"/>
    </row>
    <row r="28" spans="1:10" ht="46.5" customHeight="1" x14ac:dyDescent="0.25">
      <c r="A28" s="60" t="s">
        <v>1</v>
      </c>
      <c r="B28" s="61" t="s">
        <v>546</v>
      </c>
      <c r="C28" s="61" t="s">
        <v>547</v>
      </c>
      <c r="D28" s="61" t="s">
        <v>548</v>
      </c>
      <c r="E28" s="61" t="s">
        <v>549</v>
      </c>
      <c r="F28" s="62" t="s">
        <v>550</v>
      </c>
      <c r="G28" s="199" t="s">
        <v>551</v>
      </c>
      <c r="H28" s="61" t="s">
        <v>2</v>
      </c>
      <c r="I28" s="61" t="s">
        <v>552</v>
      </c>
      <c r="J28" s="61" t="s">
        <v>553</v>
      </c>
    </row>
    <row r="29" spans="1:10" ht="46.5" customHeight="1" x14ac:dyDescent="0.25">
      <c r="A29" s="66" t="s">
        <v>3</v>
      </c>
      <c r="B29" s="171" t="s">
        <v>331</v>
      </c>
      <c r="C29" s="182" t="s">
        <v>332</v>
      </c>
      <c r="D29" s="171" t="s">
        <v>333</v>
      </c>
      <c r="E29" s="173">
        <v>36858.39</v>
      </c>
      <c r="F29" s="173">
        <v>43861.48</v>
      </c>
      <c r="G29" s="88">
        <v>12</v>
      </c>
      <c r="H29" s="179">
        <v>3685.53</v>
      </c>
      <c r="I29" s="171" t="s">
        <v>14</v>
      </c>
      <c r="J29" s="171" t="s">
        <v>334</v>
      </c>
    </row>
    <row r="30" spans="1:10" ht="46.5" customHeight="1" x14ac:dyDescent="0.25">
      <c r="A30" s="66" t="s">
        <v>4</v>
      </c>
      <c r="B30" s="171" t="s">
        <v>335</v>
      </c>
      <c r="C30" s="176" t="s">
        <v>336</v>
      </c>
      <c r="D30" s="171" t="s">
        <v>337</v>
      </c>
      <c r="E30" s="173">
        <v>37472.69</v>
      </c>
      <c r="F30" s="180">
        <v>44592.5</v>
      </c>
      <c r="G30" s="88">
        <v>12.5</v>
      </c>
      <c r="H30" s="179">
        <v>3685.53</v>
      </c>
      <c r="I30" s="171" t="s">
        <v>14</v>
      </c>
      <c r="J30" s="171" t="s">
        <v>338</v>
      </c>
    </row>
    <row r="31" spans="1:10" ht="46.5" customHeight="1" x14ac:dyDescent="0.25">
      <c r="A31" s="66" t="s">
        <v>5</v>
      </c>
      <c r="B31" s="171" t="s">
        <v>339</v>
      </c>
      <c r="C31" s="182" t="s">
        <v>340</v>
      </c>
      <c r="D31" s="171" t="s">
        <v>341</v>
      </c>
      <c r="E31" s="173">
        <v>76788.3</v>
      </c>
      <c r="F31" s="173">
        <v>91378.08</v>
      </c>
      <c r="G31" s="88">
        <v>25</v>
      </c>
      <c r="H31" s="179">
        <v>3685.53</v>
      </c>
      <c r="I31" s="171" t="s">
        <v>14</v>
      </c>
      <c r="J31" s="171" t="s">
        <v>342</v>
      </c>
    </row>
    <row r="32" spans="1:10" ht="46.5" customHeight="1" x14ac:dyDescent="0.25">
      <c r="A32" s="208"/>
      <c r="B32" s="209"/>
      <c r="C32" s="210"/>
      <c r="D32" s="209"/>
      <c r="E32" s="216"/>
      <c r="F32" s="216"/>
      <c r="G32" s="217"/>
      <c r="H32" s="218"/>
      <c r="I32" s="209"/>
      <c r="J32" s="215"/>
    </row>
    <row r="33" spans="1:10" ht="15" customHeight="1" x14ac:dyDescent="0.25">
      <c r="A33" s="255" t="s">
        <v>343</v>
      </c>
      <c r="B33" s="256"/>
      <c r="C33" s="256"/>
      <c r="D33" s="256"/>
      <c r="E33" s="256"/>
      <c r="F33" s="256"/>
      <c r="G33" s="256"/>
      <c r="H33" s="256"/>
      <c r="I33" s="256"/>
      <c r="J33" s="257"/>
    </row>
    <row r="34" spans="1:10" ht="47.25" customHeight="1" x14ac:dyDescent="0.25">
      <c r="A34" s="60" t="s">
        <v>1</v>
      </c>
      <c r="B34" s="61" t="s">
        <v>546</v>
      </c>
      <c r="C34" s="61" t="s">
        <v>547</v>
      </c>
      <c r="D34" s="61" t="s">
        <v>548</v>
      </c>
      <c r="E34" s="61" t="s">
        <v>549</v>
      </c>
      <c r="F34" s="62" t="s">
        <v>550</v>
      </c>
      <c r="G34" s="199" t="s">
        <v>551</v>
      </c>
      <c r="H34" s="61" t="s">
        <v>2</v>
      </c>
      <c r="I34" s="61" t="s">
        <v>552</v>
      </c>
      <c r="J34" s="61" t="s">
        <v>553</v>
      </c>
    </row>
    <row r="35" spans="1:10" ht="47.25" customHeight="1" x14ac:dyDescent="0.25">
      <c r="A35" s="66" t="s">
        <v>3</v>
      </c>
      <c r="B35" s="171" t="s">
        <v>274</v>
      </c>
      <c r="C35" s="182" t="s">
        <v>275</v>
      </c>
      <c r="D35" s="171" t="s">
        <v>276</v>
      </c>
      <c r="E35" s="173">
        <v>0</v>
      </c>
      <c r="F35" s="173">
        <v>0</v>
      </c>
      <c r="G35" s="88">
        <v>0</v>
      </c>
      <c r="H35" s="179">
        <v>3685.53</v>
      </c>
      <c r="I35" s="171" t="s">
        <v>14</v>
      </c>
      <c r="J35" s="171" t="s">
        <v>277</v>
      </c>
    </row>
    <row r="36" spans="1:10" ht="47.25" customHeight="1" x14ac:dyDescent="0.25">
      <c r="A36" s="66" t="s">
        <v>4</v>
      </c>
      <c r="B36" s="171" t="s">
        <v>270</v>
      </c>
      <c r="C36" s="176" t="s">
        <v>271</v>
      </c>
      <c r="D36" s="171" t="s">
        <v>272</v>
      </c>
      <c r="E36" s="173">
        <v>176900.84</v>
      </c>
      <c r="F36" s="180">
        <v>210512</v>
      </c>
      <c r="G36" s="88">
        <v>48</v>
      </c>
      <c r="H36" s="179">
        <v>3685.53</v>
      </c>
      <c r="I36" s="171" t="s">
        <v>14</v>
      </c>
      <c r="J36" s="171" t="s">
        <v>273</v>
      </c>
    </row>
    <row r="37" spans="1:10" ht="47.25" customHeight="1" x14ac:dyDescent="0.25">
      <c r="A37" s="66" t="s">
        <v>5</v>
      </c>
      <c r="B37" s="171" t="s">
        <v>344</v>
      </c>
      <c r="C37" s="182" t="s">
        <v>345</v>
      </c>
      <c r="D37" s="171" t="s">
        <v>346</v>
      </c>
      <c r="E37" s="173">
        <v>767883</v>
      </c>
      <c r="F37" s="173">
        <v>913780.77</v>
      </c>
      <c r="G37" s="88">
        <v>250</v>
      </c>
      <c r="H37" s="179">
        <v>3685.53</v>
      </c>
      <c r="I37" s="171" t="s">
        <v>14</v>
      </c>
      <c r="J37" s="171" t="s">
        <v>347</v>
      </c>
    </row>
    <row r="38" spans="1:10" ht="47.25" customHeight="1" x14ac:dyDescent="0.25">
      <c r="A38" s="208"/>
      <c r="B38" s="209"/>
      <c r="C38" s="210"/>
      <c r="D38" s="211"/>
      <c r="E38" s="212"/>
      <c r="F38" s="212"/>
      <c r="G38" s="213"/>
      <c r="H38" s="214"/>
      <c r="I38" s="211"/>
      <c r="J38" s="215"/>
    </row>
    <row r="39" spans="1:10" ht="17.25" customHeight="1" x14ac:dyDescent="0.25">
      <c r="A39" s="255" t="s">
        <v>348</v>
      </c>
      <c r="B39" s="256"/>
      <c r="C39" s="256"/>
      <c r="D39" s="256"/>
      <c r="E39" s="256"/>
      <c r="F39" s="256"/>
      <c r="G39" s="256"/>
      <c r="H39" s="256"/>
      <c r="I39" s="256"/>
      <c r="J39" s="257"/>
    </row>
    <row r="40" spans="1:10" ht="43.5" customHeight="1" x14ac:dyDescent="0.25">
      <c r="A40" s="60" t="s">
        <v>1</v>
      </c>
      <c r="B40" s="61" t="s">
        <v>546</v>
      </c>
      <c r="C40" s="61" t="s">
        <v>547</v>
      </c>
      <c r="D40" s="61" t="s">
        <v>548</v>
      </c>
      <c r="E40" s="61" t="s">
        <v>549</v>
      </c>
      <c r="F40" s="62" t="s">
        <v>550</v>
      </c>
      <c r="G40" s="199" t="s">
        <v>551</v>
      </c>
      <c r="H40" s="61" t="s">
        <v>2</v>
      </c>
      <c r="I40" s="61" t="s">
        <v>552</v>
      </c>
      <c r="J40" s="61" t="s">
        <v>553</v>
      </c>
    </row>
    <row r="41" spans="1:10" ht="43.5" customHeight="1" x14ac:dyDescent="0.25">
      <c r="A41" s="66" t="s">
        <v>3</v>
      </c>
      <c r="B41" s="171" t="s">
        <v>349</v>
      </c>
      <c r="C41" s="182" t="s">
        <v>350</v>
      </c>
      <c r="D41" s="171" t="s">
        <v>351</v>
      </c>
      <c r="E41" s="173">
        <v>18426.89</v>
      </c>
      <c r="F41" s="173">
        <v>21928</v>
      </c>
      <c r="G41" s="88">
        <v>5</v>
      </c>
      <c r="H41" s="179">
        <v>3685.53</v>
      </c>
      <c r="I41" s="171" t="s">
        <v>14</v>
      </c>
      <c r="J41" s="171" t="s">
        <v>352</v>
      </c>
    </row>
    <row r="42" spans="1:10" ht="43.5" customHeight="1" x14ac:dyDescent="0.25">
      <c r="A42" s="66" t="s">
        <v>4</v>
      </c>
      <c r="B42" s="171" t="s">
        <v>353</v>
      </c>
      <c r="C42" s="176" t="s">
        <v>354</v>
      </c>
      <c r="D42" s="171" t="s">
        <v>355</v>
      </c>
      <c r="E42" s="173">
        <v>0</v>
      </c>
      <c r="F42" s="180">
        <v>0</v>
      </c>
      <c r="G42" s="88">
        <v>0</v>
      </c>
      <c r="H42" s="179">
        <v>3685.53</v>
      </c>
      <c r="I42" s="171" t="s">
        <v>14</v>
      </c>
      <c r="J42" s="171" t="s">
        <v>356</v>
      </c>
    </row>
    <row r="43" spans="1:10" ht="43.5" customHeight="1" x14ac:dyDescent="0.25">
      <c r="A43" s="66" t="s">
        <v>5</v>
      </c>
      <c r="B43" s="171" t="s">
        <v>357</v>
      </c>
      <c r="C43" s="182" t="s">
        <v>358</v>
      </c>
      <c r="D43" s="171" t="s">
        <v>359</v>
      </c>
      <c r="E43" s="173">
        <v>61430.64</v>
      </c>
      <c r="F43" s="173">
        <v>73102.460000000006</v>
      </c>
      <c r="G43" s="88">
        <v>20</v>
      </c>
      <c r="H43" s="179">
        <v>3685.53</v>
      </c>
      <c r="I43" s="171" t="s">
        <v>14</v>
      </c>
      <c r="J43" s="171" t="s">
        <v>360</v>
      </c>
    </row>
    <row r="44" spans="1:10" ht="43.5" customHeight="1" x14ac:dyDescent="0.25">
      <c r="A44" s="208"/>
      <c r="B44" s="209"/>
      <c r="C44" s="210"/>
      <c r="D44" s="211"/>
      <c r="E44" s="212"/>
      <c r="F44" s="219"/>
      <c r="G44" s="219"/>
      <c r="H44" s="214"/>
      <c r="I44" s="211"/>
      <c r="J44" s="215"/>
    </row>
    <row r="45" spans="1:10" ht="18" customHeight="1" x14ac:dyDescent="0.25">
      <c r="A45" s="255" t="s">
        <v>361</v>
      </c>
      <c r="B45" s="256"/>
      <c r="C45" s="256"/>
      <c r="D45" s="256"/>
      <c r="E45" s="256"/>
      <c r="F45" s="256"/>
      <c r="G45" s="256"/>
      <c r="H45" s="256"/>
      <c r="I45" s="256"/>
      <c r="J45" s="257"/>
    </row>
    <row r="46" spans="1:10" ht="41.25" customHeight="1" x14ac:dyDescent="0.25">
      <c r="A46" s="60" t="s">
        <v>1</v>
      </c>
      <c r="B46" s="61" t="s">
        <v>546</v>
      </c>
      <c r="C46" s="61" t="s">
        <v>547</v>
      </c>
      <c r="D46" s="61" t="s">
        <v>548</v>
      </c>
      <c r="E46" s="61" t="s">
        <v>549</v>
      </c>
      <c r="F46" s="62" t="s">
        <v>550</v>
      </c>
      <c r="G46" s="199" t="s">
        <v>551</v>
      </c>
      <c r="H46" s="61" t="s">
        <v>2</v>
      </c>
      <c r="I46" s="61" t="s">
        <v>552</v>
      </c>
      <c r="J46" s="61" t="s">
        <v>553</v>
      </c>
    </row>
    <row r="47" spans="1:10" ht="41.25" customHeight="1" x14ac:dyDescent="0.25">
      <c r="A47" s="66" t="s">
        <v>3</v>
      </c>
      <c r="B47" s="171" t="s">
        <v>362</v>
      </c>
      <c r="C47" s="182" t="s">
        <v>363</v>
      </c>
      <c r="D47" s="171" t="s">
        <v>364</v>
      </c>
      <c r="E47" s="173">
        <v>0</v>
      </c>
      <c r="F47" s="173">
        <v>0</v>
      </c>
      <c r="G47" s="88">
        <v>0</v>
      </c>
      <c r="H47" s="179">
        <v>3685.53</v>
      </c>
      <c r="I47" s="171" t="s">
        <v>14</v>
      </c>
      <c r="J47" s="171" t="s">
        <v>365</v>
      </c>
    </row>
    <row r="48" spans="1:10" ht="41.25" customHeight="1" x14ac:dyDescent="0.25">
      <c r="A48" s="66" t="s">
        <v>4</v>
      </c>
      <c r="B48" s="171" t="s">
        <v>366</v>
      </c>
      <c r="C48" s="176" t="s">
        <v>367</v>
      </c>
      <c r="D48" s="171" t="s">
        <v>368</v>
      </c>
      <c r="E48" s="173">
        <v>109377.25</v>
      </c>
      <c r="F48" s="173">
        <v>130158.93</v>
      </c>
      <c r="G48" s="88">
        <v>35.61</v>
      </c>
      <c r="H48" s="179">
        <v>3685.53</v>
      </c>
      <c r="I48" s="171" t="s">
        <v>14</v>
      </c>
      <c r="J48" s="171" t="s">
        <v>369</v>
      </c>
    </row>
    <row r="49" spans="1:10" ht="41.25" customHeight="1" x14ac:dyDescent="0.25">
      <c r="A49" s="66" t="s">
        <v>5</v>
      </c>
      <c r="B49" s="171" t="s">
        <v>370</v>
      </c>
      <c r="C49" s="182" t="s">
        <v>371</v>
      </c>
      <c r="D49" s="171" t="s">
        <v>372</v>
      </c>
      <c r="E49" s="173">
        <v>76788.3</v>
      </c>
      <c r="F49" s="173">
        <v>91378.08</v>
      </c>
      <c r="G49" s="88">
        <v>25</v>
      </c>
      <c r="H49" s="179">
        <v>3685.53</v>
      </c>
      <c r="I49" s="171" t="s">
        <v>14</v>
      </c>
      <c r="J49" s="171" t="s">
        <v>373</v>
      </c>
    </row>
    <row r="50" spans="1:10" ht="41.25" customHeight="1" x14ac:dyDescent="0.25">
      <c r="A50" s="208"/>
      <c r="B50" s="209"/>
      <c r="C50" s="210"/>
      <c r="D50" s="211"/>
      <c r="E50" s="212"/>
      <c r="F50" s="212"/>
      <c r="G50" s="213"/>
      <c r="H50" s="214"/>
      <c r="I50" s="211"/>
      <c r="J50" s="215"/>
    </row>
    <row r="51" spans="1:10" ht="16.5" customHeight="1" x14ac:dyDescent="0.25">
      <c r="A51" s="255" t="s">
        <v>374</v>
      </c>
      <c r="B51" s="256"/>
      <c r="C51" s="256"/>
      <c r="D51" s="256"/>
      <c r="E51" s="256"/>
      <c r="F51" s="256"/>
      <c r="G51" s="256"/>
      <c r="H51" s="256"/>
      <c r="I51" s="256"/>
      <c r="J51" s="257"/>
    </row>
    <row r="52" spans="1:10" ht="45" customHeight="1" x14ac:dyDescent="0.25">
      <c r="A52" s="60" t="s">
        <v>1</v>
      </c>
      <c r="B52" s="61" t="s">
        <v>546</v>
      </c>
      <c r="C52" s="61" t="s">
        <v>547</v>
      </c>
      <c r="D52" s="61" t="s">
        <v>548</v>
      </c>
      <c r="E52" s="61" t="s">
        <v>549</v>
      </c>
      <c r="F52" s="62" t="s">
        <v>550</v>
      </c>
      <c r="G52" s="199" t="s">
        <v>551</v>
      </c>
      <c r="H52" s="61" t="s">
        <v>2</v>
      </c>
      <c r="I52" s="61" t="s">
        <v>552</v>
      </c>
      <c r="J52" s="61" t="s">
        <v>553</v>
      </c>
    </row>
    <row r="53" spans="1:10" ht="45" customHeight="1" x14ac:dyDescent="0.25">
      <c r="A53" s="66" t="s">
        <v>3</v>
      </c>
      <c r="B53" s="171" t="s">
        <v>375</v>
      </c>
      <c r="C53" s="182" t="s">
        <v>376</v>
      </c>
      <c r="D53" s="171" t="s">
        <v>377</v>
      </c>
      <c r="E53" s="173">
        <v>46072.98</v>
      </c>
      <c r="F53" s="173">
        <v>54826.85</v>
      </c>
      <c r="G53" s="88">
        <v>15</v>
      </c>
      <c r="H53" s="179">
        <v>3685.53</v>
      </c>
      <c r="I53" s="171" t="s">
        <v>14</v>
      </c>
      <c r="J53" s="171" t="s">
        <v>378</v>
      </c>
    </row>
    <row r="54" spans="1:10" ht="45" customHeight="1" x14ac:dyDescent="0.25">
      <c r="A54" s="66" t="s">
        <v>4</v>
      </c>
      <c r="B54" s="171" t="s">
        <v>379</v>
      </c>
      <c r="C54" s="176" t="s">
        <v>380</v>
      </c>
      <c r="D54" s="171" t="s">
        <v>381</v>
      </c>
      <c r="E54" s="173">
        <v>73710.080000000002</v>
      </c>
      <c r="F54" s="173">
        <v>87715</v>
      </c>
      <c r="G54" s="88">
        <v>20</v>
      </c>
      <c r="H54" s="179">
        <v>3685.53</v>
      </c>
      <c r="I54" s="171" t="s">
        <v>14</v>
      </c>
      <c r="J54" s="171" t="s">
        <v>382</v>
      </c>
    </row>
    <row r="55" spans="1:10" ht="45" customHeight="1" x14ac:dyDescent="0.25">
      <c r="A55" s="66" t="s">
        <v>5</v>
      </c>
      <c r="B55" s="171" t="s">
        <v>383</v>
      </c>
      <c r="C55" s="182" t="s">
        <v>384</v>
      </c>
      <c r="D55" s="171" t="s">
        <v>355</v>
      </c>
      <c r="E55" s="173">
        <v>0</v>
      </c>
      <c r="F55" s="173">
        <v>0</v>
      </c>
      <c r="G55" s="88">
        <v>0</v>
      </c>
      <c r="H55" s="179">
        <v>3685.53</v>
      </c>
      <c r="I55" s="171" t="s">
        <v>14</v>
      </c>
      <c r="J55" s="171" t="s">
        <v>385</v>
      </c>
    </row>
  </sheetData>
  <mergeCells count="10">
    <mergeCell ref="A33:J33"/>
    <mergeCell ref="A39:J39"/>
    <mergeCell ref="A45:J45"/>
    <mergeCell ref="A51:J51"/>
    <mergeCell ref="D2:H2"/>
    <mergeCell ref="A5:J5"/>
    <mergeCell ref="A7:J7"/>
    <mergeCell ref="A13:J13"/>
    <mergeCell ref="A21:J21"/>
    <mergeCell ref="A27:J27"/>
  </mergeCells>
  <hyperlinks>
    <hyperlink ref="C9" r:id="rId1" location="managed-data-services" xr:uid="{39F89A81-81E5-4CE5-97F6-295B913D5E50}"/>
    <hyperlink ref="C10" r:id="rId2" xr:uid="{3A49FA96-AB35-48FC-B01B-6D10B1C67397}"/>
    <hyperlink ref="C11" r:id="rId3" xr:uid="{321EA9DA-22FC-4831-ADB3-BC677C36A9A0}"/>
    <hyperlink ref="C15" r:id="rId4" xr:uid="{FB93D297-9338-4037-9344-3D635228462D}"/>
    <hyperlink ref="C16" r:id="rId5" xr:uid="{A3165261-2336-4568-8BF2-D8C9E4878FC1}"/>
    <hyperlink ref="C17" r:id="rId6" xr:uid="{7407BF37-B199-4D2A-9D42-65F66A6862AE}"/>
    <hyperlink ref="C23" r:id="rId7" xr:uid="{5959EA0C-96C9-44FE-805A-1BAB3C7B96FA}"/>
    <hyperlink ref="C24" r:id="rId8" xr:uid="{DD17683F-5BF4-445B-AB88-EDD958AD98D2}"/>
    <hyperlink ref="C25" r:id="rId9" xr:uid="{582B0A8B-0660-47A8-82C4-797AF472529F}"/>
    <hyperlink ref="C29" r:id="rId10" xr:uid="{1FE02134-6969-4A5D-AFBA-3220EA77D2F0}"/>
    <hyperlink ref="C30" r:id="rId11" xr:uid="{78ECC9F9-5AE8-4297-890C-C3A4BF2033CB}"/>
    <hyperlink ref="C31" r:id="rId12" xr:uid="{95F5570A-B464-426C-BDCA-C9BE2D7DF6EC}"/>
    <hyperlink ref="C35" r:id="rId13" xr:uid="{2208CF06-3A8F-49A9-BDE3-9839319B3D19}"/>
    <hyperlink ref="C36" r:id="rId14" xr:uid="{863B2B7F-C8C1-4620-8CD8-2D423F3C11C9}"/>
    <hyperlink ref="C37" r:id="rId15" location="pricing" xr:uid="{46B1909F-2B7F-43CB-9348-FCFD48BD8F63}"/>
    <hyperlink ref="C41" r:id="rId16" location="compute" xr:uid="{C2BE1A12-2921-45EA-83D7-24195F4A08DD}"/>
    <hyperlink ref="C42" r:id="rId17" xr:uid="{9CF20189-6D1D-4BBD-9401-32D432E654DA}"/>
    <hyperlink ref="C43" r:id="rId18" xr:uid="{4A64FDEB-368F-49E9-B5E1-6024A7B06F6F}"/>
    <hyperlink ref="C47" r:id="rId19" xr:uid="{08CB4554-9480-4B15-BE80-367AE8F1F307}"/>
    <hyperlink ref="C48" r:id="rId20" xr:uid="{44C75202-2486-49AA-8ACE-22421D1C6E63}"/>
    <hyperlink ref="C49" r:id="rId21" xr:uid="{D13C7B6C-2508-43ED-836E-CC6EBE6CE375}"/>
    <hyperlink ref="C53" r:id="rId22" xr:uid="{11093A3D-D55B-40AE-B264-E66654C4EA2D}"/>
    <hyperlink ref="C54" r:id="rId23" xr:uid="{804113FD-19B8-46C3-BE23-14DB697A74B4}"/>
    <hyperlink ref="C55" r:id="rId24" xr:uid="{51C6D84A-43CB-46EE-B898-4DBF59A04D46}"/>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A301-A6DF-4D51-94EF-EC5D4C83208F}">
  <dimension ref="A1:Z987"/>
  <sheetViews>
    <sheetView zoomScale="80" zoomScaleNormal="80" workbookViewId="0"/>
  </sheetViews>
  <sheetFormatPr baseColWidth="10" defaultColWidth="12.6640625" defaultRowHeight="13.8" x14ac:dyDescent="0.25"/>
  <cols>
    <col min="1" max="2" width="19.109375" style="65" customWidth="1"/>
    <col min="3" max="3" width="31.44140625" style="65" customWidth="1"/>
    <col min="4" max="4" width="26.33203125" style="65" customWidth="1"/>
    <col min="5" max="6" width="17" style="65" customWidth="1"/>
    <col min="7" max="7" width="18" style="65" customWidth="1"/>
    <col min="8" max="8" width="17" style="65" customWidth="1"/>
    <col min="9" max="9" width="19.109375" style="65" customWidth="1"/>
    <col min="10" max="10" width="21.44140625" style="65" customWidth="1"/>
    <col min="11" max="11" width="33.109375" style="65" customWidth="1"/>
    <col min="12" max="26" width="10" style="65" customWidth="1"/>
    <col min="27" max="16384" width="12.6640625" style="65"/>
  </cols>
  <sheetData>
    <row r="1" spans="1:26" ht="12.75" customHeight="1" x14ac:dyDescent="0.25">
      <c r="A1" s="85"/>
    </row>
    <row r="2" spans="1:26" ht="27.75" customHeight="1" x14ac:dyDescent="0.25">
      <c r="D2" s="258" t="s">
        <v>306</v>
      </c>
      <c r="E2" s="259"/>
      <c r="F2" s="259"/>
      <c r="G2" s="259"/>
      <c r="H2" s="259"/>
    </row>
    <row r="3" spans="1:26" ht="12.75" customHeight="1" x14ac:dyDescent="0.25"/>
    <row r="4" spans="1:26" ht="12.75" customHeight="1" x14ac:dyDescent="0.25"/>
    <row r="5" spans="1:26" ht="43.5" customHeight="1" x14ac:dyDescent="0.25">
      <c r="A5" s="260" t="s">
        <v>307</v>
      </c>
      <c r="B5" s="261"/>
      <c r="C5" s="261"/>
      <c r="D5" s="261"/>
      <c r="E5" s="261"/>
      <c r="F5" s="261"/>
      <c r="G5" s="261"/>
      <c r="H5" s="261"/>
      <c r="I5" s="261"/>
      <c r="J5" s="261"/>
      <c r="K5" s="262"/>
    </row>
    <row r="6" spans="1:26" ht="15.75" customHeight="1" x14ac:dyDescent="0.25"/>
    <row r="7" spans="1:26" ht="18" customHeight="1" x14ac:dyDescent="0.25">
      <c r="A7" s="263" t="s">
        <v>386</v>
      </c>
      <c r="B7" s="264"/>
      <c r="C7" s="264"/>
      <c r="D7" s="264"/>
      <c r="E7" s="264"/>
      <c r="F7" s="264"/>
      <c r="G7" s="264"/>
      <c r="H7" s="264"/>
      <c r="I7" s="264"/>
      <c r="J7" s="264"/>
      <c r="K7" s="265"/>
    </row>
    <row r="8" spans="1:26" ht="50.25" customHeight="1" x14ac:dyDescent="0.25">
      <c r="A8" s="60" t="s">
        <v>1</v>
      </c>
      <c r="B8" s="220" t="s">
        <v>546</v>
      </c>
      <c r="C8" s="220" t="s">
        <v>547</v>
      </c>
      <c r="D8" s="220" t="s">
        <v>548</v>
      </c>
      <c r="E8" s="220" t="s">
        <v>549</v>
      </c>
      <c r="F8" s="98" t="s">
        <v>550</v>
      </c>
      <c r="G8" s="99" t="s">
        <v>551</v>
      </c>
      <c r="H8" s="220" t="s">
        <v>2</v>
      </c>
      <c r="I8" s="220" t="s">
        <v>552</v>
      </c>
      <c r="J8" s="220" t="s">
        <v>387</v>
      </c>
      <c r="K8" s="220" t="s">
        <v>553</v>
      </c>
    </row>
    <row r="9" spans="1:26" ht="50.25" customHeight="1" x14ac:dyDescent="0.25">
      <c r="A9" s="112" t="s">
        <v>3</v>
      </c>
      <c r="B9" s="170" t="s">
        <v>15</v>
      </c>
      <c r="C9" s="221" t="s">
        <v>388</v>
      </c>
      <c r="D9" s="170" t="s">
        <v>389</v>
      </c>
      <c r="E9" s="172">
        <v>2800000</v>
      </c>
      <c r="F9" s="172">
        <v>3332000</v>
      </c>
      <c r="G9" s="172">
        <v>820</v>
      </c>
      <c r="H9" s="222" t="s">
        <v>27</v>
      </c>
      <c r="I9" s="170" t="s">
        <v>14</v>
      </c>
      <c r="J9" s="170" t="s">
        <v>390</v>
      </c>
      <c r="K9" s="170" t="s">
        <v>391</v>
      </c>
    </row>
    <row r="10" spans="1:26" ht="50.25" customHeight="1" x14ac:dyDescent="0.25">
      <c r="A10" s="112" t="s">
        <v>4</v>
      </c>
      <c r="B10" s="170" t="s">
        <v>18</v>
      </c>
      <c r="C10" s="221" t="s">
        <v>392</v>
      </c>
      <c r="D10" s="170" t="s">
        <v>393</v>
      </c>
      <c r="E10" s="172">
        <v>2600000</v>
      </c>
      <c r="F10" s="172">
        <v>3094000</v>
      </c>
      <c r="G10" s="172">
        <v>760</v>
      </c>
      <c r="H10" s="222" t="s">
        <v>27</v>
      </c>
      <c r="I10" s="170" t="s">
        <v>14</v>
      </c>
      <c r="J10" s="170" t="s">
        <v>390</v>
      </c>
      <c r="K10" s="170" t="s">
        <v>394</v>
      </c>
    </row>
    <row r="11" spans="1:26" ht="50.25" customHeight="1" x14ac:dyDescent="0.25">
      <c r="A11" s="112" t="s">
        <v>5</v>
      </c>
      <c r="B11" s="170" t="s">
        <v>395</v>
      </c>
      <c r="C11" s="221" t="s">
        <v>396</v>
      </c>
      <c r="D11" s="170" t="s">
        <v>397</v>
      </c>
      <c r="E11" s="172">
        <v>3000000</v>
      </c>
      <c r="F11" s="172">
        <v>3570000</v>
      </c>
      <c r="G11" s="172">
        <v>880</v>
      </c>
      <c r="H11" s="222" t="s">
        <v>27</v>
      </c>
      <c r="I11" s="170" t="s">
        <v>14</v>
      </c>
      <c r="J11" s="170" t="s">
        <v>390</v>
      </c>
      <c r="K11" s="170" t="s">
        <v>398</v>
      </c>
    </row>
    <row r="12" spans="1:26" ht="50.25" customHeight="1" x14ac:dyDescent="0.25">
      <c r="A12" s="112"/>
      <c r="B12" s="223"/>
      <c r="D12" s="223"/>
      <c r="E12" s="224"/>
      <c r="F12" s="224"/>
      <c r="G12" s="224"/>
      <c r="H12" s="225"/>
      <c r="I12" s="223"/>
      <c r="J12" s="223"/>
      <c r="K12" s="160"/>
    </row>
    <row r="13" spans="1:26" ht="15.75" customHeight="1" x14ac:dyDescent="0.25">
      <c r="A13" s="263" t="s">
        <v>399</v>
      </c>
      <c r="B13" s="264"/>
      <c r="C13" s="264"/>
      <c r="D13" s="264"/>
      <c r="E13" s="264"/>
      <c r="F13" s="264"/>
      <c r="G13" s="264"/>
      <c r="H13" s="264"/>
      <c r="I13" s="264"/>
      <c r="J13" s="264"/>
      <c r="K13" s="265"/>
    </row>
    <row r="14" spans="1:26" ht="75.75" customHeight="1" x14ac:dyDescent="0.25">
      <c r="A14" s="60" t="s">
        <v>1</v>
      </c>
      <c r="B14" s="220" t="s">
        <v>546</v>
      </c>
      <c r="C14" s="220" t="s">
        <v>547</v>
      </c>
      <c r="D14" s="220" t="s">
        <v>548</v>
      </c>
      <c r="E14" s="220" t="s">
        <v>549</v>
      </c>
      <c r="F14" s="98" t="s">
        <v>550</v>
      </c>
      <c r="G14" s="99" t="s">
        <v>551</v>
      </c>
      <c r="H14" s="220" t="s">
        <v>2</v>
      </c>
      <c r="I14" s="220" t="s">
        <v>552</v>
      </c>
      <c r="J14" s="220" t="s">
        <v>387</v>
      </c>
      <c r="K14" s="220" t="s">
        <v>553</v>
      </c>
      <c r="L14" s="64"/>
      <c r="M14" s="64"/>
      <c r="N14" s="64"/>
      <c r="O14" s="64"/>
      <c r="P14" s="64"/>
      <c r="Q14" s="64"/>
      <c r="R14" s="64"/>
      <c r="S14" s="64"/>
      <c r="T14" s="64"/>
      <c r="U14" s="64"/>
      <c r="V14" s="64"/>
      <c r="W14" s="64"/>
      <c r="X14" s="64"/>
      <c r="Y14" s="64"/>
      <c r="Z14" s="64"/>
    </row>
    <row r="15" spans="1:26" ht="50.25" customHeight="1" x14ac:dyDescent="0.25">
      <c r="A15" s="112" t="s">
        <v>3</v>
      </c>
      <c r="B15" s="170" t="s">
        <v>296</v>
      </c>
      <c r="C15" s="221" t="s">
        <v>400</v>
      </c>
      <c r="D15" s="170" t="s">
        <v>401</v>
      </c>
      <c r="E15" s="172">
        <v>1014201.68</v>
      </c>
      <c r="F15" s="172">
        <v>1206900</v>
      </c>
      <c r="G15" s="172" t="s">
        <v>402</v>
      </c>
      <c r="H15" s="222">
        <v>3685.53</v>
      </c>
      <c r="I15" s="170" t="s">
        <v>14</v>
      </c>
      <c r="J15" s="170" t="s">
        <v>403</v>
      </c>
      <c r="K15" s="170" t="s">
        <v>404</v>
      </c>
    </row>
    <row r="16" spans="1:26" ht="50.25" customHeight="1" x14ac:dyDescent="0.25">
      <c r="A16" s="112" t="s">
        <v>4</v>
      </c>
      <c r="B16" s="170" t="s">
        <v>15</v>
      </c>
      <c r="C16" s="221" t="s">
        <v>405</v>
      </c>
      <c r="D16" s="170" t="s">
        <v>401</v>
      </c>
      <c r="E16" s="172">
        <v>630168.06999999995</v>
      </c>
      <c r="F16" s="172">
        <v>749900</v>
      </c>
      <c r="G16" s="172" t="s">
        <v>406</v>
      </c>
      <c r="H16" s="222">
        <v>3685.53</v>
      </c>
      <c r="I16" s="170" t="s">
        <v>14</v>
      </c>
      <c r="J16" s="170" t="s">
        <v>390</v>
      </c>
      <c r="K16" s="170" t="s">
        <v>407</v>
      </c>
    </row>
    <row r="17" spans="1:11" ht="72.75" customHeight="1" x14ac:dyDescent="0.25">
      <c r="A17" s="112" t="s">
        <v>5</v>
      </c>
      <c r="B17" s="170" t="s">
        <v>294</v>
      </c>
      <c r="C17" s="221" t="s">
        <v>408</v>
      </c>
      <c r="D17" s="170" t="s">
        <v>401</v>
      </c>
      <c r="E17" s="172">
        <v>755462.18</v>
      </c>
      <c r="F17" s="172">
        <v>899000</v>
      </c>
      <c r="G17" s="172" t="s">
        <v>409</v>
      </c>
      <c r="H17" s="222">
        <v>3685.53</v>
      </c>
      <c r="I17" s="170" t="s">
        <v>14</v>
      </c>
      <c r="J17" s="170" t="s">
        <v>390</v>
      </c>
      <c r="K17" s="170" t="s">
        <v>410</v>
      </c>
    </row>
    <row r="18" spans="1:11" ht="15" hidden="1" customHeight="1" x14ac:dyDescent="0.25">
      <c r="A18" s="82"/>
      <c r="B18" s="146"/>
      <c r="C18" s="146"/>
      <c r="D18" s="146"/>
      <c r="E18" s="146"/>
      <c r="F18" s="146"/>
      <c r="G18" s="146"/>
      <c r="H18" s="146"/>
      <c r="I18" s="146"/>
      <c r="J18" s="146"/>
    </row>
    <row r="19" spans="1:11" ht="15" customHeight="1" x14ac:dyDescent="0.25">
      <c r="A19" s="205"/>
      <c r="B19" s="206"/>
      <c r="C19" s="206"/>
      <c r="D19" s="206"/>
      <c r="E19" s="206"/>
      <c r="F19" s="206"/>
      <c r="G19" s="206"/>
      <c r="H19" s="206"/>
      <c r="I19" s="206"/>
      <c r="J19" s="206"/>
    </row>
    <row r="20" spans="1:11" ht="15.75" customHeight="1" x14ac:dyDescent="0.25">
      <c r="A20" s="263" t="s">
        <v>411</v>
      </c>
      <c r="B20" s="264"/>
      <c r="C20" s="264"/>
      <c r="D20" s="264"/>
      <c r="E20" s="264"/>
      <c r="F20" s="264"/>
      <c r="G20" s="264"/>
      <c r="H20" s="264"/>
      <c r="I20" s="264"/>
      <c r="J20" s="264"/>
      <c r="K20" s="265"/>
    </row>
    <row r="21" spans="1:11" ht="45" customHeight="1" x14ac:dyDescent="0.25">
      <c r="A21" s="60" t="s">
        <v>1</v>
      </c>
      <c r="B21" s="220" t="s">
        <v>546</v>
      </c>
      <c r="C21" s="220" t="s">
        <v>547</v>
      </c>
      <c r="D21" s="220" t="s">
        <v>548</v>
      </c>
      <c r="E21" s="220" t="s">
        <v>549</v>
      </c>
      <c r="F21" s="98" t="s">
        <v>550</v>
      </c>
      <c r="G21" s="99" t="s">
        <v>551</v>
      </c>
      <c r="H21" s="220" t="s">
        <v>2</v>
      </c>
      <c r="I21" s="220" t="s">
        <v>552</v>
      </c>
      <c r="J21" s="220" t="s">
        <v>387</v>
      </c>
      <c r="K21" s="220" t="s">
        <v>553</v>
      </c>
    </row>
    <row r="22" spans="1:11" ht="60.75" customHeight="1" x14ac:dyDescent="0.25">
      <c r="A22" s="112" t="s">
        <v>3</v>
      </c>
      <c r="B22" s="170" t="s">
        <v>56</v>
      </c>
      <c r="C22" s="221" t="s">
        <v>412</v>
      </c>
      <c r="D22" s="170" t="s">
        <v>413</v>
      </c>
      <c r="E22" s="172">
        <v>510085.3</v>
      </c>
      <c r="F22" s="172">
        <v>607001.51</v>
      </c>
      <c r="G22" s="172">
        <v>164.99</v>
      </c>
      <c r="H22" s="222">
        <v>3685.53</v>
      </c>
      <c r="I22" s="170" t="s">
        <v>14</v>
      </c>
      <c r="J22" s="170" t="s">
        <v>414</v>
      </c>
      <c r="K22" s="170" t="s">
        <v>415</v>
      </c>
    </row>
    <row r="23" spans="1:11" ht="64.5" customHeight="1" x14ac:dyDescent="0.25">
      <c r="A23" s="112" t="s">
        <v>4</v>
      </c>
      <c r="B23" s="170" t="s">
        <v>296</v>
      </c>
      <c r="C23" s="221" t="s">
        <v>416</v>
      </c>
      <c r="D23" s="170" t="s">
        <v>417</v>
      </c>
      <c r="E23" s="172">
        <v>378151</v>
      </c>
      <c r="F23" s="172">
        <v>450000</v>
      </c>
      <c r="G23" s="172">
        <v>122</v>
      </c>
      <c r="H23" s="222">
        <v>3685.53</v>
      </c>
      <c r="I23" s="170" t="s">
        <v>14</v>
      </c>
      <c r="J23" s="170" t="s">
        <v>414</v>
      </c>
      <c r="K23" s="170" t="s">
        <v>418</v>
      </c>
    </row>
    <row r="24" spans="1:11" ht="57" customHeight="1" x14ac:dyDescent="0.25">
      <c r="A24" s="112" t="s">
        <v>5</v>
      </c>
      <c r="B24" s="170" t="s">
        <v>419</v>
      </c>
      <c r="C24" s="221" t="s">
        <v>420</v>
      </c>
      <c r="D24" s="170" t="s">
        <v>421</v>
      </c>
      <c r="E24" s="172">
        <v>546218.49</v>
      </c>
      <c r="F24" s="172">
        <v>650000</v>
      </c>
      <c r="G24" s="172">
        <v>178.29</v>
      </c>
      <c r="H24" s="222">
        <v>3685.53</v>
      </c>
      <c r="I24" s="170" t="s">
        <v>14</v>
      </c>
      <c r="J24" s="170" t="s">
        <v>422</v>
      </c>
      <c r="K24" s="170" t="s">
        <v>423</v>
      </c>
    </row>
    <row r="25" spans="1:11" ht="57" customHeight="1" x14ac:dyDescent="0.25">
      <c r="A25" s="208"/>
      <c r="B25" s="223"/>
      <c r="C25" s="226"/>
      <c r="D25" s="223"/>
      <c r="E25" s="227"/>
      <c r="F25" s="227"/>
      <c r="G25" s="227"/>
      <c r="H25" s="228"/>
      <c r="I25" s="223"/>
      <c r="J25" s="223"/>
      <c r="K25" s="160"/>
    </row>
    <row r="26" spans="1:11" ht="18" customHeight="1" x14ac:dyDescent="0.25">
      <c r="A26" s="263" t="s">
        <v>424</v>
      </c>
      <c r="B26" s="264"/>
      <c r="C26" s="264"/>
      <c r="D26" s="264"/>
      <c r="E26" s="264"/>
      <c r="F26" s="264"/>
      <c r="G26" s="264"/>
      <c r="H26" s="264"/>
      <c r="I26" s="264"/>
      <c r="J26" s="264"/>
      <c r="K26" s="265"/>
    </row>
    <row r="27" spans="1:11" ht="46.5" customHeight="1" x14ac:dyDescent="0.25">
      <c r="A27" s="60" t="s">
        <v>1</v>
      </c>
      <c r="B27" s="220" t="s">
        <v>546</v>
      </c>
      <c r="C27" s="220" t="s">
        <v>547</v>
      </c>
      <c r="D27" s="220" t="s">
        <v>548</v>
      </c>
      <c r="E27" s="220" t="s">
        <v>549</v>
      </c>
      <c r="F27" s="98" t="s">
        <v>550</v>
      </c>
      <c r="G27" s="99" t="s">
        <v>551</v>
      </c>
      <c r="H27" s="220" t="s">
        <v>2</v>
      </c>
      <c r="I27" s="220" t="s">
        <v>552</v>
      </c>
      <c r="J27" s="220" t="s">
        <v>387</v>
      </c>
      <c r="K27" s="220" t="s">
        <v>553</v>
      </c>
    </row>
    <row r="28" spans="1:11" ht="61.5" customHeight="1" x14ac:dyDescent="0.25">
      <c r="A28" s="112" t="s">
        <v>3</v>
      </c>
      <c r="B28" s="170" t="s">
        <v>425</v>
      </c>
      <c r="C28" s="221" t="s">
        <v>426</v>
      </c>
      <c r="D28" s="170" t="s">
        <v>427</v>
      </c>
      <c r="E28" s="172">
        <v>739411.76</v>
      </c>
      <c r="F28" s="172">
        <v>879900</v>
      </c>
      <c r="G28" s="172" t="s">
        <v>428</v>
      </c>
      <c r="H28" s="222">
        <v>3685.53</v>
      </c>
      <c r="I28" s="170" t="s">
        <v>14</v>
      </c>
      <c r="J28" s="170" t="s">
        <v>390</v>
      </c>
      <c r="K28" s="170" t="s">
        <v>429</v>
      </c>
    </row>
    <row r="29" spans="1:11" ht="51" customHeight="1" x14ac:dyDescent="0.25">
      <c r="A29" s="112" t="s">
        <v>4</v>
      </c>
      <c r="B29" s="170" t="s">
        <v>430</v>
      </c>
      <c r="C29" s="221" t="s">
        <v>431</v>
      </c>
      <c r="D29" s="170" t="s">
        <v>432</v>
      </c>
      <c r="E29" s="172">
        <v>474105.04</v>
      </c>
      <c r="F29" s="172">
        <v>564185</v>
      </c>
      <c r="G29" s="172" t="s">
        <v>433</v>
      </c>
      <c r="H29" s="222">
        <v>3685.53</v>
      </c>
      <c r="I29" s="170" t="s">
        <v>14</v>
      </c>
      <c r="J29" s="170" t="s">
        <v>403</v>
      </c>
      <c r="K29" s="170" t="s">
        <v>434</v>
      </c>
    </row>
    <row r="30" spans="1:11" ht="46.5" customHeight="1" x14ac:dyDescent="0.25">
      <c r="A30" s="112" t="s">
        <v>5</v>
      </c>
      <c r="B30" s="170" t="s">
        <v>435</v>
      </c>
      <c r="C30" s="221" t="s">
        <v>436</v>
      </c>
      <c r="D30" s="170" t="s">
        <v>437</v>
      </c>
      <c r="E30" s="172">
        <v>767452.1</v>
      </c>
      <c r="F30" s="172">
        <v>913268</v>
      </c>
      <c r="G30" s="172" t="s">
        <v>438</v>
      </c>
      <c r="H30" s="222">
        <v>3685.53</v>
      </c>
      <c r="I30" s="170" t="s">
        <v>14</v>
      </c>
      <c r="J30" s="170" t="s">
        <v>403</v>
      </c>
      <c r="K30" s="170" t="s">
        <v>439</v>
      </c>
    </row>
    <row r="31" spans="1:11" ht="46.5" customHeight="1" x14ac:dyDescent="0.25">
      <c r="A31" s="208"/>
      <c r="B31" s="223"/>
      <c r="C31" s="226"/>
      <c r="D31" s="223"/>
      <c r="E31" s="224"/>
      <c r="F31" s="227"/>
      <c r="G31" s="224"/>
      <c r="H31" s="228"/>
      <c r="I31" s="223"/>
      <c r="J31" s="223"/>
      <c r="K31" s="160"/>
    </row>
    <row r="32" spans="1:11" ht="15" customHeight="1" x14ac:dyDescent="0.25">
      <c r="A32" s="263" t="s">
        <v>440</v>
      </c>
      <c r="B32" s="264"/>
      <c r="C32" s="264"/>
      <c r="D32" s="264"/>
      <c r="E32" s="264"/>
      <c r="F32" s="264"/>
      <c r="G32" s="264"/>
      <c r="H32" s="264"/>
      <c r="I32" s="264"/>
      <c r="J32" s="264"/>
      <c r="K32" s="265"/>
    </row>
    <row r="33" spans="1:11" ht="47.25" customHeight="1" x14ac:dyDescent="0.25">
      <c r="A33" s="60" t="s">
        <v>1</v>
      </c>
      <c r="B33" s="220" t="s">
        <v>546</v>
      </c>
      <c r="C33" s="220" t="s">
        <v>547</v>
      </c>
      <c r="D33" s="220" t="s">
        <v>548</v>
      </c>
      <c r="E33" s="220" t="s">
        <v>549</v>
      </c>
      <c r="F33" s="98" t="s">
        <v>550</v>
      </c>
      <c r="G33" s="99" t="s">
        <v>551</v>
      </c>
      <c r="H33" s="220" t="s">
        <v>2</v>
      </c>
      <c r="I33" s="220" t="s">
        <v>552</v>
      </c>
      <c r="J33" s="220" t="s">
        <v>387</v>
      </c>
      <c r="K33" s="220" t="s">
        <v>553</v>
      </c>
    </row>
    <row r="34" spans="1:11" ht="47.25" customHeight="1" x14ac:dyDescent="0.25">
      <c r="A34" s="112" t="s">
        <v>3</v>
      </c>
      <c r="B34" s="170" t="s">
        <v>441</v>
      </c>
      <c r="C34" s="221" t="s">
        <v>442</v>
      </c>
      <c r="D34" s="170" t="s">
        <v>443</v>
      </c>
      <c r="E34" s="172">
        <v>0</v>
      </c>
      <c r="F34" s="172">
        <v>0</v>
      </c>
      <c r="G34" s="172">
        <v>0</v>
      </c>
      <c r="H34" s="222">
        <v>3685.53</v>
      </c>
      <c r="I34" s="170" t="s">
        <v>14</v>
      </c>
      <c r="J34" s="170" t="s">
        <v>453</v>
      </c>
      <c r="K34" s="170" t="s">
        <v>444</v>
      </c>
    </row>
    <row r="35" spans="1:11" ht="47.25" customHeight="1" x14ac:dyDescent="0.25">
      <c r="A35" s="112" t="s">
        <v>4</v>
      </c>
      <c r="B35" s="170" t="s">
        <v>445</v>
      </c>
      <c r="C35" s="221" t="s">
        <v>446</v>
      </c>
      <c r="D35" s="170" t="s">
        <v>447</v>
      </c>
      <c r="E35" s="172">
        <v>33529.410000000003</v>
      </c>
      <c r="F35" s="172">
        <v>39900</v>
      </c>
      <c r="G35" s="172">
        <v>10.93</v>
      </c>
      <c r="H35" s="222">
        <v>3685.53</v>
      </c>
      <c r="I35" s="170" t="s">
        <v>14</v>
      </c>
      <c r="J35" s="170" t="s">
        <v>453</v>
      </c>
      <c r="K35" s="170" t="s">
        <v>448</v>
      </c>
    </row>
    <row r="36" spans="1:11" ht="47.25" customHeight="1" x14ac:dyDescent="0.25">
      <c r="A36" s="112" t="s">
        <v>5</v>
      </c>
      <c r="B36" s="170" t="s">
        <v>449</v>
      </c>
      <c r="C36" s="221" t="s">
        <v>450</v>
      </c>
      <c r="D36" s="170" t="s">
        <v>451</v>
      </c>
      <c r="E36" s="172">
        <v>0</v>
      </c>
      <c r="F36" s="172">
        <v>0</v>
      </c>
      <c r="G36" s="172">
        <v>0</v>
      </c>
      <c r="H36" s="222">
        <v>3685.53</v>
      </c>
      <c r="I36" s="170" t="s">
        <v>14</v>
      </c>
      <c r="J36" s="170" t="s">
        <v>453</v>
      </c>
      <c r="K36" s="170" t="s">
        <v>452</v>
      </c>
    </row>
    <row r="37" spans="1:11" ht="12.75" customHeight="1" x14ac:dyDescent="0.25">
      <c r="E37" s="229"/>
    </row>
    <row r="38" spans="1:11" ht="12.75" customHeight="1" x14ac:dyDescent="0.25"/>
    <row r="39" spans="1:11" ht="12.75" customHeight="1" x14ac:dyDescent="0.25"/>
    <row r="40" spans="1:11" ht="12.75" customHeight="1" x14ac:dyDescent="0.25"/>
    <row r="41" spans="1:11" ht="12.75" customHeight="1" x14ac:dyDescent="0.25"/>
    <row r="42" spans="1:11" ht="12.75" customHeight="1" x14ac:dyDescent="0.25"/>
    <row r="43" spans="1:11" ht="12.75" customHeight="1" x14ac:dyDescent="0.25"/>
    <row r="44" spans="1:11" ht="12.75" customHeight="1" x14ac:dyDescent="0.25"/>
    <row r="45" spans="1:11" ht="12.75" customHeight="1" x14ac:dyDescent="0.25"/>
    <row r="46" spans="1:11" ht="12.75" customHeight="1" x14ac:dyDescent="0.25"/>
    <row r="47" spans="1:11" ht="12.75" customHeight="1" x14ac:dyDescent="0.25"/>
    <row r="48" spans="1:11"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sheetData>
  <mergeCells count="7">
    <mergeCell ref="A32:K32"/>
    <mergeCell ref="D2:H2"/>
    <mergeCell ref="A5:K5"/>
    <mergeCell ref="A7:K7"/>
    <mergeCell ref="A13:K13"/>
    <mergeCell ref="A20:K20"/>
    <mergeCell ref="A26:K26"/>
  </mergeCells>
  <hyperlinks>
    <hyperlink ref="C15" r:id="rId1" xr:uid="{BD798CD6-6574-415D-9F85-9CA85BA13F6C}"/>
    <hyperlink ref="C16" r:id="rId2" xr:uid="{A2B5841E-6EE2-4075-BD63-67EFFAC5D8CA}"/>
    <hyperlink ref="C17" r:id="rId3" xr:uid="{BD6E69D5-CA8A-4670-AE83-DF317326D275}"/>
    <hyperlink ref="C22" r:id="rId4" xr:uid="{2D2D402D-1B08-4994-B60D-C3EBBE980E19}"/>
    <hyperlink ref="C23" r:id="rId5" xr:uid="{D8202373-05C6-4476-8ECE-8C870F49F9AC}"/>
    <hyperlink ref="C24" r:id="rId6" xr:uid="{207B556E-D796-4880-BDDC-63AB5A3DF933}"/>
    <hyperlink ref="C28" r:id="rId7" xr:uid="{1384E867-F431-4D90-A614-61A170FA50FA}"/>
    <hyperlink ref="C29" r:id="rId8" xr:uid="{B29B251F-DB6C-4E05-A13F-309EB29E16A8}"/>
    <hyperlink ref="C30" r:id="rId9" xr:uid="{F11D39C4-A7B0-499D-9482-0C5612D3BC90}"/>
    <hyperlink ref="C34" r:id="rId10" xr:uid="{F2CF96EF-DA62-415C-805B-C603CDE872F4}"/>
    <hyperlink ref="C35" r:id="rId11" xr:uid="{11BF7340-D3D3-49E3-87C4-DB9EE351F9C8}"/>
    <hyperlink ref="C36" r:id="rId12" xr:uid="{4A1D81FA-0C59-4242-A9CD-35F22645302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CE20-BFA6-471B-8717-BDBCBD361811}">
  <dimension ref="A1:L93"/>
  <sheetViews>
    <sheetView zoomScale="80" zoomScaleNormal="80" workbookViewId="0">
      <selection sqref="A1:J1"/>
    </sheetView>
  </sheetViews>
  <sheetFormatPr baseColWidth="10" defaultColWidth="11.44140625" defaultRowHeight="13.8" x14ac:dyDescent="0.25"/>
  <cols>
    <col min="1" max="16384" width="11.44140625" style="65"/>
  </cols>
  <sheetData>
    <row r="1" spans="1:10" ht="14.4" x14ac:dyDescent="0.3">
      <c r="A1" s="271" t="s">
        <v>182</v>
      </c>
      <c r="B1" s="271"/>
      <c r="C1" s="271"/>
      <c r="D1" s="271"/>
      <c r="E1" s="271"/>
      <c r="F1" s="271"/>
      <c r="G1" s="271"/>
      <c r="H1" s="271"/>
      <c r="I1" s="271"/>
      <c r="J1" s="271"/>
    </row>
    <row r="2" spans="1:10" ht="14.4" x14ac:dyDescent="0.3">
      <c r="A2" s="271" t="s">
        <v>183</v>
      </c>
      <c r="B2" s="271"/>
      <c r="C2" s="271"/>
      <c r="D2" s="271"/>
      <c r="E2" s="271" t="s">
        <v>184</v>
      </c>
      <c r="F2" s="271"/>
      <c r="G2" s="271"/>
      <c r="H2" s="272" t="s">
        <v>185</v>
      </c>
      <c r="I2" s="273"/>
      <c r="J2" s="274"/>
    </row>
    <row r="3" spans="1:10" ht="15" x14ac:dyDescent="0.25">
      <c r="A3" s="266"/>
      <c r="B3" s="266"/>
      <c r="C3" s="266"/>
      <c r="D3" s="266"/>
      <c r="E3" s="266" t="s">
        <v>186</v>
      </c>
      <c r="F3" s="266"/>
      <c r="G3" s="266"/>
      <c r="H3" s="266" t="s">
        <v>187</v>
      </c>
      <c r="I3" s="266"/>
      <c r="J3" s="266"/>
    </row>
    <row r="4" spans="1:10" ht="15" x14ac:dyDescent="0.25">
      <c r="A4" s="266"/>
      <c r="B4" s="266"/>
      <c r="C4" s="266"/>
      <c r="D4" s="266"/>
      <c r="E4" s="268" t="s">
        <v>188</v>
      </c>
      <c r="F4" s="269"/>
      <c r="G4" s="270"/>
      <c r="H4" s="266" t="s">
        <v>189</v>
      </c>
      <c r="I4" s="266"/>
      <c r="J4" s="266"/>
    </row>
    <row r="5" spans="1:10" ht="15" x14ac:dyDescent="0.25">
      <c r="A5" s="266"/>
      <c r="B5" s="266"/>
      <c r="C5" s="266"/>
      <c r="D5" s="266"/>
      <c r="E5" s="266" t="s">
        <v>190</v>
      </c>
      <c r="F5" s="266"/>
      <c r="G5" s="266"/>
      <c r="H5" s="275">
        <v>2000000</v>
      </c>
      <c r="I5" s="266"/>
      <c r="J5" s="266"/>
    </row>
    <row r="6" spans="1:10" ht="15" x14ac:dyDescent="0.25">
      <c r="A6" s="266"/>
      <c r="B6" s="266"/>
      <c r="C6" s="266"/>
      <c r="D6" s="266"/>
      <c r="E6" s="266" t="s">
        <v>191</v>
      </c>
      <c r="F6" s="266"/>
      <c r="G6" s="266"/>
      <c r="H6" s="266" t="s">
        <v>192</v>
      </c>
      <c r="I6" s="266"/>
      <c r="J6" s="266"/>
    </row>
    <row r="7" spans="1:10" ht="15" x14ac:dyDescent="0.25">
      <c r="A7" s="266"/>
      <c r="B7" s="266"/>
      <c r="C7" s="266"/>
      <c r="D7" s="266"/>
      <c r="E7" s="266" t="s">
        <v>193</v>
      </c>
      <c r="F7" s="266"/>
      <c r="G7" s="266"/>
      <c r="H7" s="266" t="s">
        <v>194</v>
      </c>
      <c r="I7" s="266"/>
      <c r="J7" s="266"/>
    </row>
    <row r="8" spans="1:10" ht="15" x14ac:dyDescent="0.25">
      <c r="A8" s="266"/>
      <c r="B8" s="266"/>
      <c r="C8" s="266"/>
      <c r="D8" s="266"/>
      <c r="E8" s="266" t="s">
        <v>195</v>
      </c>
      <c r="F8" s="266"/>
      <c r="G8" s="266"/>
      <c r="H8" s="266" t="s">
        <v>196</v>
      </c>
      <c r="I8" s="266"/>
      <c r="J8" s="266"/>
    </row>
    <row r="9" spans="1:10" ht="15" x14ac:dyDescent="0.25">
      <c r="A9" s="266"/>
      <c r="B9" s="266"/>
      <c r="C9" s="266"/>
      <c r="D9" s="266"/>
      <c r="E9" s="266" t="s">
        <v>197</v>
      </c>
      <c r="F9" s="266"/>
      <c r="G9" s="266"/>
      <c r="H9" s="266" t="s">
        <v>198</v>
      </c>
      <c r="I9" s="266"/>
      <c r="J9" s="266"/>
    </row>
    <row r="10" spans="1:10" ht="15" x14ac:dyDescent="0.25">
      <c r="A10" s="266"/>
      <c r="B10" s="266"/>
      <c r="C10" s="266"/>
      <c r="D10" s="266"/>
      <c r="E10" s="266" t="s">
        <v>199</v>
      </c>
      <c r="F10" s="266"/>
      <c r="G10" s="266"/>
      <c r="H10" s="266" t="s">
        <v>200</v>
      </c>
      <c r="I10" s="266"/>
      <c r="J10" s="266"/>
    </row>
    <row r="11" spans="1:10" ht="15" x14ac:dyDescent="0.25">
      <c r="A11" s="266"/>
      <c r="B11" s="266"/>
      <c r="C11" s="266"/>
      <c r="D11" s="266"/>
      <c r="E11" s="266" t="s">
        <v>201</v>
      </c>
      <c r="F11" s="266"/>
      <c r="G11" s="266"/>
      <c r="H11" s="266" t="s">
        <v>202</v>
      </c>
      <c r="I11" s="266"/>
      <c r="J11" s="266"/>
    </row>
    <row r="15" spans="1:10" ht="14.4" x14ac:dyDescent="0.3">
      <c r="A15" s="271" t="s">
        <v>182</v>
      </c>
      <c r="B15" s="271"/>
      <c r="C15" s="271"/>
      <c r="D15" s="271"/>
      <c r="E15" s="271"/>
      <c r="F15" s="271"/>
      <c r="G15" s="271"/>
      <c r="H15" s="271"/>
      <c r="I15" s="271"/>
      <c r="J15" s="271"/>
    </row>
    <row r="16" spans="1:10" ht="14.4" x14ac:dyDescent="0.3">
      <c r="A16" s="272" t="s">
        <v>183</v>
      </c>
      <c r="B16" s="273"/>
      <c r="C16" s="273"/>
      <c r="D16" s="274"/>
      <c r="E16" s="272" t="s">
        <v>184</v>
      </c>
      <c r="F16" s="273"/>
      <c r="G16" s="274"/>
      <c r="H16" s="272" t="s">
        <v>185</v>
      </c>
      <c r="I16" s="273"/>
      <c r="J16" s="274"/>
    </row>
    <row r="17" spans="1:10" ht="15" x14ac:dyDescent="0.25">
      <c r="A17" s="279"/>
      <c r="B17" s="280"/>
      <c r="C17" s="280"/>
      <c r="D17" s="281"/>
      <c r="E17" s="268" t="s">
        <v>186</v>
      </c>
      <c r="F17" s="269"/>
      <c r="G17" s="270"/>
      <c r="H17" s="266" t="s">
        <v>203</v>
      </c>
      <c r="I17" s="266"/>
      <c r="J17" s="266"/>
    </row>
    <row r="18" spans="1:10" ht="15" x14ac:dyDescent="0.25">
      <c r="A18" s="282"/>
      <c r="B18" s="283"/>
      <c r="C18" s="283"/>
      <c r="D18" s="284"/>
      <c r="E18" s="268" t="s">
        <v>188</v>
      </c>
      <c r="F18" s="269"/>
      <c r="G18" s="270"/>
      <c r="H18" s="266" t="s">
        <v>204</v>
      </c>
      <c r="I18" s="266"/>
      <c r="J18" s="266"/>
    </row>
    <row r="19" spans="1:10" ht="15" x14ac:dyDescent="0.25">
      <c r="A19" s="282"/>
      <c r="B19" s="283"/>
      <c r="C19" s="283"/>
      <c r="D19" s="284"/>
      <c r="E19" s="268" t="s">
        <v>190</v>
      </c>
      <c r="F19" s="269"/>
      <c r="G19" s="270"/>
      <c r="H19" s="275">
        <v>2500000</v>
      </c>
      <c r="I19" s="266"/>
      <c r="J19" s="266"/>
    </row>
    <row r="20" spans="1:10" ht="15" x14ac:dyDescent="0.25">
      <c r="A20" s="282"/>
      <c r="B20" s="283"/>
      <c r="C20" s="283"/>
      <c r="D20" s="284"/>
      <c r="E20" s="268" t="s">
        <v>191</v>
      </c>
      <c r="F20" s="269"/>
      <c r="G20" s="270"/>
      <c r="H20" s="266" t="s">
        <v>192</v>
      </c>
      <c r="I20" s="266"/>
      <c r="J20" s="266"/>
    </row>
    <row r="21" spans="1:10" ht="15" x14ac:dyDescent="0.25">
      <c r="A21" s="282"/>
      <c r="B21" s="283"/>
      <c r="C21" s="283"/>
      <c r="D21" s="284"/>
      <c r="E21" s="268" t="s">
        <v>193</v>
      </c>
      <c r="F21" s="269"/>
      <c r="G21" s="270"/>
      <c r="H21" s="266" t="s">
        <v>194</v>
      </c>
      <c r="I21" s="266"/>
      <c r="J21" s="266"/>
    </row>
    <row r="22" spans="1:10" ht="15" x14ac:dyDescent="0.25">
      <c r="A22" s="282"/>
      <c r="B22" s="283"/>
      <c r="C22" s="283"/>
      <c r="D22" s="284"/>
      <c r="E22" s="268" t="s">
        <v>195</v>
      </c>
      <c r="F22" s="269"/>
      <c r="G22" s="270"/>
      <c r="H22" s="266" t="s">
        <v>196</v>
      </c>
      <c r="I22" s="266"/>
      <c r="J22" s="266"/>
    </row>
    <row r="23" spans="1:10" ht="15" x14ac:dyDescent="0.25">
      <c r="A23" s="282"/>
      <c r="B23" s="283"/>
      <c r="C23" s="283"/>
      <c r="D23" s="284"/>
      <c r="E23" s="268" t="s">
        <v>197</v>
      </c>
      <c r="F23" s="269"/>
      <c r="G23" s="270"/>
      <c r="H23" s="266" t="s">
        <v>198</v>
      </c>
      <c r="I23" s="266"/>
      <c r="J23" s="266"/>
    </row>
    <row r="24" spans="1:10" ht="15" x14ac:dyDescent="0.25">
      <c r="A24" s="282"/>
      <c r="B24" s="283"/>
      <c r="C24" s="283"/>
      <c r="D24" s="284"/>
      <c r="E24" s="268" t="s">
        <v>199</v>
      </c>
      <c r="F24" s="269"/>
      <c r="G24" s="270"/>
      <c r="H24" s="266" t="s">
        <v>205</v>
      </c>
      <c r="I24" s="266"/>
      <c r="J24" s="266"/>
    </row>
    <row r="25" spans="1:10" ht="15" x14ac:dyDescent="0.25">
      <c r="A25" s="285"/>
      <c r="B25" s="286"/>
      <c r="C25" s="286"/>
      <c r="D25" s="287"/>
      <c r="E25" s="268" t="s">
        <v>201</v>
      </c>
      <c r="F25" s="269"/>
      <c r="G25" s="270"/>
      <c r="H25" s="266" t="s">
        <v>206</v>
      </c>
      <c r="I25" s="266"/>
      <c r="J25" s="266"/>
    </row>
    <row r="29" spans="1:10" ht="14.4" x14ac:dyDescent="0.3">
      <c r="A29" s="271" t="s">
        <v>182</v>
      </c>
      <c r="B29" s="271"/>
      <c r="C29" s="271"/>
      <c r="D29" s="271"/>
      <c r="E29" s="271"/>
      <c r="F29" s="271"/>
      <c r="G29" s="271"/>
      <c r="H29" s="271"/>
      <c r="I29" s="271"/>
      <c r="J29" s="271"/>
    </row>
    <row r="30" spans="1:10" ht="14.4" x14ac:dyDescent="0.3">
      <c r="A30" s="272" t="s">
        <v>183</v>
      </c>
      <c r="B30" s="273"/>
      <c r="C30" s="273"/>
      <c r="D30" s="274"/>
      <c r="E30" s="272" t="s">
        <v>184</v>
      </c>
      <c r="F30" s="273"/>
      <c r="G30" s="274"/>
      <c r="H30" s="272" t="s">
        <v>185</v>
      </c>
      <c r="I30" s="273"/>
      <c r="J30" s="274"/>
    </row>
    <row r="31" spans="1:10" ht="15" x14ac:dyDescent="0.25">
      <c r="A31" s="279"/>
      <c r="B31" s="280"/>
      <c r="C31" s="280"/>
      <c r="D31" s="281"/>
      <c r="E31" s="268" t="s">
        <v>186</v>
      </c>
      <c r="F31" s="269"/>
      <c r="G31" s="270"/>
      <c r="H31" s="266" t="s">
        <v>207</v>
      </c>
      <c r="I31" s="266"/>
      <c r="J31" s="266"/>
    </row>
    <row r="32" spans="1:10" ht="15" x14ac:dyDescent="0.25">
      <c r="A32" s="282"/>
      <c r="B32" s="283"/>
      <c r="C32" s="283"/>
      <c r="D32" s="284"/>
      <c r="E32" s="268" t="s">
        <v>188</v>
      </c>
      <c r="F32" s="269"/>
      <c r="G32" s="270"/>
      <c r="H32" s="266" t="s">
        <v>208</v>
      </c>
      <c r="I32" s="266"/>
      <c r="J32" s="266"/>
    </row>
    <row r="33" spans="1:10" ht="15" x14ac:dyDescent="0.25">
      <c r="A33" s="282"/>
      <c r="B33" s="283"/>
      <c r="C33" s="283"/>
      <c r="D33" s="284"/>
      <c r="E33" s="268" t="s">
        <v>190</v>
      </c>
      <c r="F33" s="269"/>
      <c r="G33" s="270"/>
      <c r="H33" s="275">
        <v>3800000</v>
      </c>
      <c r="I33" s="266"/>
      <c r="J33" s="266"/>
    </row>
    <row r="34" spans="1:10" ht="15" x14ac:dyDescent="0.25">
      <c r="A34" s="282"/>
      <c r="B34" s="283"/>
      <c r="C34" s="283"/>
      <c r="D34" s="284"/>
      <c r="E34" s="268" t="s">
        <v>191</v>
      </c>
      <c r="F34" s="269"/>
      <c r="G34" s="270"/>
      <c r="H34" s="266" t="s">
        <v>192</v>
      </c>
      <c r="I34" s="266"/>
      <c r="J34" s="266"/>
    </row>
    <row r="35" spans="1:10" ht="15" x14ac:dyDescent="0.25">
      <c r="A35" s="282"/>
      <c r="B35" s="283"/>
      <c r="C35" s="283"/>
      <c r="D35" s="284"/>
      <c r="E35" s="268" t="s">
        <v>193</v>
      </c>
      <c r="F35" s="269"/>
      <c r="G35" s="270"/>
      <c r="H35" s="266" t="s">
        <v>194</v>
      </c>
      <c r="I35" s="266"/>
      <c r="J35" s="266"/>
    </row>
    <row r="36" spans="1:10" ht="15" x14ac:dyDescent="0.25">
      <c r="A36" s="282"/>
      <c r="B36" s="283"/>
      <c r="C36" s="283"/>
      <c r="D36" s="284"/>
      <c r="E36" s="268" t="s">
        <v>195</v>
      </c>
      <c r="F36" s="269"/>
      <c r="G36" s="270"/>
      <c r="H36" s="266" t="s">
        <v>196</v>
      </c>
      <c r="I36" s="266"/>
      <c r="J36" s="266"/>
    </row>
    <row r="37" spans="1:10" ht="15" x14ac:dyDescent="0.25">
      <c r="A37" s="282"/>
      <c r="B37" s="283"/>
      <c r="C37" s="283"/>
      <c r="D37" s="284"/>
      <c r="E37" s="268" t="s">
        <v>197</v>
      </c>
      <c r="F37" s="269"/>
      <c r="G37" s="270"/>
      <c r="H37" s="266" t="s">
        <v>198</v>
      </c>
      <c r="I37" s="266"/>
      <c r="J37" s="266"/>
    </row>
    <row r="38" spans="1:10" x14ac:dyDescent="0.25">
      <c r="A38" s="282"/>
      <c r="B38" s="283"/>
      <c r="C38" s="283"/>
      <c r="D38" s="284"/>
      <c r="E38" s="268" t="s">
        <v>199</v>
      </c>
      <c r="F38" s="269"/>
      <c r="G38" s="270"/>
      <c r="H38" s="266" t="s">
        <v>209</v>
      </c>
      <c r="I38" s="266"/>
      <c r="J38" s="266"/>
    </row>
    <row r="39" spans="1:10" x14ac:dyDescent="0.25">
      <c r="A39" s="285"/>
      <c r="B39" s="286"/>
      <c r="C39" s="286"/>
      <c r="D39" s="287"/>
      <c r="E39" s="268" t="s">
        <v>201</v>
      </c>
      <c r="F39" s="269"/>
      <c r="G39" s="270"/>
      <c r="H39" s="266" t="s">
        <v>210</v>
      </c>
      <c r="I39" s="266"/>
      <c r="J39" s="266"/>
    </row>
    <row r="43" spans="1:10" ht="14.4" x14ac:dyDescent="0.3">
      <c r="A43" s="271" t="s">
        <v>182</v>
      </c>
      <c r="B43" s="271"/>
      <c r="C43" s="271"/>
      <c r="D43" s="271"/>
      <c r="E43" s="271"/>
      <c r="F43" s="271"/>
      <c r="G43" s="271"/>
      <c r="H43" s="271"/>
      <c r="I43" s="271"/>
      <c r="J43" s="271"/>
    </row>
    <row r="44" spans="1:10" ht="14.4" x14ac:dyDescent="0.3">
      <c r="A44" s="272" t="s">
        <v>183</v>
      </c>
      <c r="B44" s="273"/>
      <c r="C44" s="273"/>
      <c r="D44" s="274"/>
      <c r="E44" s="288" t="s">
        <v>184</v>
      </c>
      <c r="F44" s="289"/>
      <c r="G44" s="290"/>
      <c r="H44" s="288" t="s">
        <v>185</v>
      </c>
      <c r="I44" s="289"/>
      <c r="J44" s="290"/>
    </row>
    <row r="45" spans="1:10" x14ac:dyDescent="0.25">
      <c r="A45" s="279"/>
      <c r="B45" s="280"/>
      <c r="C45" s="280"/>
      <c r="D45" s="281"/>
      <c r="E45" s="276" t="s">
        <v>186</v>
      </c>
      <c r="F45" s="277"/>
      <c r="G45" s="278"/>
      <c r="H45" s="276" t="s">
        <v>207</v>
      </c>
      <c r="I45" s="277"/>
      <c r="J45" s="278"/>
    </row>
    <row r="46" spans="1:10" x14ac:dyDescent="0.25">
      <c r="A46" s="282"/>
      <c r="B46" s="283"/>
      <c r="C46" s="283"/>
      <c r="D46" s="284"/>
      <c r="E46" s="276" t="s">
        <v>211</v>
      </c>
      <c r="F46" s="277"/>
      <c r="G46" s="278"/>
      <c r="H46" s="291">
        <v>1750905</v>
      </c>
      <c r="I46" s="292"/>
      <c r="J46" s="293"/>
    </row>
    <row r="47" spans="1:10" x14ac:dyDescent="0.25">
      <c r="A47" s="282"/>
      <c r="B47" s="283"/>
      <c r="C47" s="283"/>
      <c r="D47" s="284"/>
      <c r="E47" s="276" t="s">
        <v>212</v>
      </c>
      <c r="F47" s="277"/>
      <c r="G47" s="278"/>
      <c r="H47" s="294">
        <v>249095</v>
      </c>
      <c r="I47" s="292"/>
      <c r="J47" s="293"/>
    </row>
    <row r="48" spans="1:10" x14ac:dyDescent="0.25">
      <c r="A48" s="282"/>
      <c r="B48" s="283"/>
      <c r="C48" s="283"/>
      <c r="D48" s="284"/>
      <c r="E48" s="276" t="s">
        <v>213</v>
      </c>
      <c r="F48" s="277"/>
      <c r="G48" s="278"/>
      <c r="H48" s="291">
        <v>2000000</v>
      </c>
      <c r="I48" s="292"/>
      <c r="J48" s="293"/>
    </row>
    <row r="49" spans="1:10" x14ac:dyDescent="0.25">
      <c r="A49" s="282"/>
      <c r="B49" s="283"/>
      <c r="C49" s="283"/>
      <c r="D49" s="284"/>
      <c r="E49" s="276" t="s">
        <v>214</v>
      </c>
      <c r="F49" s="277"/>
      <c r="G49" s="278"/>
      <c r="H49" s="276" t="s">
        <v>215</v>
      </c>
      <c r="I49" s="277"/>
      <c r="J49" s="278"/>
    </row>
    <row r="50" spans="1:10" x14ac:dyDescent="0.25">
      <c r="A50" s="282"/>
      <c r="B50" s="283"/>
      <c r="C50" s="283"/>
      <c r="D50" s="284"/>
      <c r="E50" s="276" t="s">
        <v>195</v>
      </c>
      <c r="F50" s="277"/>
      <c r="G50" s="278"/>
      <c r="H50" s="276" t="s">
        <v>196</v>
      </c>
      <c r="I50" s="277"/>
      <c r="J50" s="278"/>
    </row>
    <row r="51" spans="1:10" x14ac:dyDescent="0.25">
      <c r="A51" s="282"/>
      <c r="B51" s="283"/>
      <c r="C51" s="283"/>
      <c r="D51" s="284"/>
      <c r="E51" s="276" t="s">
        <v>216</v>
      </c>
      <c r="F51" s="277"/>
      <c r="G51" s="278"/>
      <c r="H51" s="276" t="s">
        <v>217</v>
      </c>
      <c r="I51" s="277"/>
      <c r="J51" s="278"/>
    </row>
    <row r="52" spans="1:10" x14ac:dyDescent="0.25">
      <c r="A52" s="282"/>
      <c r="B52" s="283"/>
      <c r="C52" s="283"/>
      <c r="D52" s="284"/>
      <c r="E52" s="276" t="s">
        <v>197</v>
      </c>
      <c r="F52" s="277"/>
      <c r="G52" s="278"/>
      <c r="H52" s="276" t="s">
        <v>218</v>
      </c>
      <c r="I52" s="277"/>
      <c r="J52" s="278"/>
    </row>
    <row r="53" spans="1:10" x14ac:dyDescent="0.25">
      <c r="A53" s="282"/>
      <c r="B53" s="283"/>
      <c r="C53" s="283"/>
      <c r="D53" s="284"/>
      <c r="E53" s="276" t="s">
        <v>219</v>
      </c>
      <c r="F53" s="277"/>
      <c r="G53" s="278"/>
      <c r="H53" s="276" t="s">
        <v>220</v>
      </c>
      <c r="I53" s="277"/>
      <c r="J53" s="278"/>
    </row>
    <row r="54" spans="1:10" x14ac:dyDescent="0.25">
      <c r="A54" s="285"/>
      <c r="B54" s="286"/>
      <c r="C54" s="286"/>
      <c r="D54" s="287"/>
      <c r="E54" s="276" t="s">
        <v>221</v>
      </c>
      <c r="F54" s="277"/>
      <c r="G54" s="278"/>
      <c r="H54" s="291">
        <v>7959</v>
      </c>
      <c r="I54" s="292"/>
      <c r="J54" s="293"/>
    </row>
    <row r="58" spans="1:10" ht="14.4" x14ac:dyDescent="0.3">
      <c r="A58" s="271" t="s">
        <v>182</v>
      </c>
      <c r="B58" s="271"/>
      <c r="C58" s="271"/>
      <c r="D58" s="271"/>
      <c r="E58" s="271"/>
      <c r="F58" s="271"/>
      <c r="G58" s="271"/>
      <c r="H58" s="271"/>
      <c r="I58" s="271"/>
      <c r="J58" s="271"/>
    </row>
    <row r="59" spans="1:10" ht="14.4" x14ac:dyDescent="0.3">
      <c r="A59" s="272" t="s">
        <v>183</v>
      </c>
      <c r="B59" s="273"/>
      <c r="C59" s="273"/>
      <c r="D59" s="274"/>
      <c r="E59" s="272" t="s">
        <v>184</v>
      </c>
      <c r="F59" s="273"/>
      <c r="G59" s="274"/>
      <c r="H59" s="272" t="s">
        <v>185</v>
      </c>
      <c r="I59" s="273"/>
      <c r="J59" s="274"/>
    </row>
    <row r="60" spans="1:10" x14ac:dyDescent="0.25">
      <c r="A60" s="282"/>
      <c r="B60" s="283"/>
      <c r="C60" s="283"/>
      <c r="D60" s="284"/>
      <c r="E60" s="268" t="s">
        <v>211</v>
      </c>
      <c r="F60" s="269"/>
      <c r="G60" s="270"/>
      <c r="H60" s="275">
        <v>1750905</v>
      </c>
      <c r="I60" s="266"/>
      <c r="J60" s="266"/>
    </row>
    <row r="61" spans="1:10" x14ac:dyDescent="0.25">
      <c r="A61" s="282"/>
      <c r="B61" s="283"/>
      <c r="C61" s="283"/>
      <c r="D61" s="284"/>
      <c r="E61" s="268" t="s">
        <v>212</v>
      </c>
      <c r="F61" s="269"/>
      <c r="G61" s="270"/>
      <c r="H61" s="275" t="s">
        <v>222</v>
      </c>
      <c r="I61" s="266"/>
      <c r="J61" s="266"/>
    </row>
    <row r="62" spans="1:10" x14ac:dyDescent="0.25">
      <c r="A62" s="282"/>
      <c r="B62" s="283"/>
      <c r="C62" s="283"/>
      <c r="D62" s="284"/>
      <c r="E62" s="266" t="s">
        <v>214</v>
      </c>
      <c r="F62" s="266"/>
      <c r="G62" s="266"/>
      <c r="H62" s="268" t="s">
        <v>223</v>
      </c>
      <c r="I62" s="269"/>
      <c r="J62" s="270"/>
    </row>
    <row r="63" spans="1:10" x14ac:dyDescent="0.25">
      <c r="A63" s="282"/>
      <c r="B63" s="283"/>
      <c r="C63" s="283"/>
      <c r="D63" s="284"/>
      <c r="E63" s="268" t="s">
        <v>195</v>
      </c>
      <c r="F63" s="269"/>
      <c r="G63" s="270"/>
      <c r="H63" s="266" t="s">
        <v>224</v>
      </c>
      <c r="I63" s="266"/>
      <c r="J63" s="266"/>
    </row>
    <row r="64" spans="1:10" x14ac:dyDescent="0.25">
      <c r="A64" s="282"/>
      <c r="B64" s="283"/>
      <c r="C64" s="283"/>
      <c r="D64" s="284"/>
      <c r="E64" s="268" t="s">
        <v>197</v>
      </c>
      <c r="F64" s="269"/>
      <c r="G64" s="270"/>
      <c r="H64" s="266" t="s">
        <v>225</v>
      </c>
      <c r="I64" s="266"/>
      <c r="J64" s="266"/>
    </row>
    <row r="65" spans="1:10" x14ac:dyDescent="0.25">
      <c r="A65" s="282"/>
      <c r="B65" s="283"/>
      <c r="C65" s="283"/>
      <c r="D65" s="284"/>
      <c r="E65" s="268" t="s">
        <v>219</v>
      </c>
      <c r="F65" s="269"/>
      <c r="G65" s="270"/>
      <c r="H65" s="266" t="s">
        <v>226</v>
      </c>
      <c r="I65" s="266"/>
      <c r="J65" s="266"/>
    </row>
    <row r="66" spans="1:10" x14ac:dyDescent="0.25">
      <c r="A66" s="285"/>
      <c r="B66" s="286"/>
      <c r="C66" s="286"/>
      <c r="D66" s="287"/>
      <c r="E66" s="268" t="s">
        <v>227</v>
      </c>
      <c r="F66" s="269"/>
      <c r="G66" s="270"/>
      <c r="H66" s="275" t="s">
        <v>228</v>
      </c>
      <c r="I66" s="266"/>
      <c r="J66" s="266"/>
    </row>
    <row r="70" spans="1:10" ht="14.4" x14ac:dyDescent="0.3">
      <c r="A70" s="271" t="s">
        <v>182</v>
      </c>
      <c r="B70" s="271"/>
      <c r="C70" s="271"/>
      <c r="D70" s="271"/>
      <c r="E70" s="271"/>
      <c r="F70" s="271"/>
      <c r="G70" s="271"/>
      <c r="H70" s="271"/>
      <c r="I70" s="271"/>
      <c r="J70" s="271"/>
    </row>
    <row r="71" spans="1:10" ht="14.4" x14ac:dyDescent="0.3">
      <c r="A71" s="272" t="s">
        <v>183</v>
      </c>
      <c r="B71" s="273"/>
      <c r="C71" s="273"/>
      <c r="D71" s="274"/>
      <c r="E71" s="272" t="s">
        <v>184</v>
      </c>
      <c r="F71" s="273"/>
      <c r="G71" s="274"/>
      <c r="H71" s="272" t="s">
        <v>185</v>
      </c>
      <c r="I71" s="273"/>
      <c r="J71" s="274"/>
    </row>
    <row r="72" spans="1:10" x14ac:dyDescent="0.25">
      <c r="A72" s="279"/>
      <c r="B72" s="280"/>
      <c r="C72" s="280"/>
      <c r="D72" s="281"/>
      <c r="E72" s="268" t="s">
        <v>229</v>
      </c>
      <c r="F72" s="269"/>
      <c r="G72" s="270"/>
      <c r="H72" s="266" t="s">
        <v>230</v>
      </c>
      <c r="I72" s="266"/>
      <c r="J72" s="266"/>
    </row>
    <row r="73" spans="1:10" x14ac:dyDescent="0.25">
      <c r="A73" s="282"/>
      <c r="B73" s="283"/>
      <c r="C73" s="283"/>
      <c r="D73" s="284"/>
      <c r="E73" s="268" t="s">
        <v>231</v>
      </c>
      <c r="F73" s="269"/>
      <c r="G73" s="270"/>
      <c r="H73" s="275" t="s">
        <v>232</v>
      </c>
      <c r="I73" s="266"/>
      <c r="J73" s="266"/>
    </row>
    <row r="74" spans="1:10" x14ac:dyDescent="0.25">
      <c r="A74" s="282"/>
      <c r="B74" s="283"/>
      <c r="C74" s="283"/>
      <c r="D74" s="284"/>
      <c r="E74" s="268" t="s">
        <v>233</v>
      </c>
      <c r="F74" s="269"/>
      <c r="G74" s="270"/>
      <c r="H74" s="275" t="s">
        <v>234</v>
      </c>
      <c r="I74" s="266"/>
      <c r="J74" s="266"/>
    </row>
    <row r="75" spans="1:10" x14ac:dyDescent="0.25">
      <c r="A75" s="282"/>
      <c r="B75" s="283"/>
      <c r="C75" s="283"/>
      <c r="D75" s="284"/>
      <c r="E75" s="266" t="s">
        <v>235</v>
      </c>
      <c r="F75" s="266"/>
      <c r="G75" s="266"/>
      <c r="H75" s="268" t="s">
        <v>236</v>
      </c>
      <c r="I75" s="269"/>
      <c r="J75" s="270"/>
    </row>
    <row r="76" spans="1:10" x14ac:dyDescent="0.25">
      <c r="A76" s="282"/>
      <c r="B76" s="283"/>
      <c r="C76" s="283"/>
      <c r="D76" s="284"/>
      <c r="E76" s="268" t="s">
        <v>212</v>
      </c>
      <c r="F76" s="269"/>
      <c r="G76" s="270"/>
      <c r="H76" s="266" t="s">
        <v>237</v>
      </c>
      <c r="I76" s="266"/>
      <c r="J76" s="266"/>
    </row>
    <row r="77" spans="1:10" x14ac:dyDescent="0.25">
      <c r="A77" s="285"/>
      <c r="B77" s="286"/>
      <c r="C77" s="286"/>
      <c r="D77" s="287"/>
      <c r="E77" s="268" t="s">
        <v>197</v>
      </c>
      <c r="F77" s="269"/>
      <c r="G77" s="270"/>
      <c r="H77" s="266" t="s">
        <v>238</v>
      </c>
      <c r="I77" s="266"/>
      <c r="J77" s="266"/>
    </row>
    <row r="81" spans="1:12" ht="14.4" x14ac:dyDescent="0.3">
      <c r="A81" s="271" t="s">
        <v>265</v>
      </c>
      <c r="B81" s="271"/>
      <c r="C81" s="271"/>
      <c r="D81" s="272" t="s">
        <v>239</v>
      </c>
      <c r="E81" s="273"/>
      <c r="F81" s="274"/>
      <c r="G81" s="272" t="s">
        <v>240</v>
      </c>
      <c r="H81" s="273"/>
      <c r="I81" s="274"/>
      <c r="J81" s="272" t="s">
        <v>241</v>
      </c>
      <c r="K81" s="273"/>
      <c r="L81" s="274"/>
    </row>
    <row r="82" spans="1:12" x14ac:dyDescent="0.25">
      <c r="A82" s="266" t="s">
        <v>242</v>
      </c>
      <c r="B82" s="266"/>
      <c r="C82" s="266"/>
      <c r="D82" s="266" t="s">
        <v>243</v>
      </c>
      <c r="E82" s="266"/>
      <c r="F82" s="266"/>
      <c r="G82" s="275">
        <v>1750905</v>
      </c>
      <c r="H82" s="266"/>
      <c r="I82" s="266"/>
      <c r="J82" s="266" t="s">
        <v>244</v>
      </c>
      <c r="K82" s="266"/>
      <c r="L82" s="266"/>
    </row>
    <row r="83" spans="1:12" x14ac:dyDescent="0.25">
      <c r="A83" s="266" t="s">
        <v>245</v>
      </c>
      <c r="B83" s="266"/>
      <c r="C83" s="266"/>
      <c r="D83" s="266" t="s">
        <v>212</v>
      </c>
      <c r="E83" s="266"/>
      <c r="F83" s="266"/>
      <c r="G83" s="275">
        <v>218863</v>
      </c>
      <c r="H83" s="266"/>
      <c r="I83" s="266"/>
      <c r="J83" s="266" t="s">
        <v>246</v>
      </c>
      <c r="K83" s="266"/>
      <c r="L83" s="266"/>
    </row>
    <row r="84" spans="1:12" x14ac:dyDescent="0.25">
      <c r="A84" s="266" t="s">
        <v>247</v>
      </c>
      <c r="B84" s="266"/>
      <c r="C84" s="266"/>
      <c r="D84" s="266" t="s">
        <v>229</v>
      </c>
      <c r="E84" s="266"/>
      <c r="F84" s="266"/>
      <c r="G84" s="266" t="s">
        <v>248</v>
      </c>
      <c r="H84" s="266"/>
      <c r="I84" s="266"/>
      <c r="J84" s="266" t="s">
        <v>246</v>
      </c>
      <c r="K84" s="266"/>
      <c r="L84" s="266"/>
    </row>
    <row r="85" spans="1:12" x14ac:dyDescent="0.25">
      <c r="A85" s="266" t="s">
        <v>247</v>
      </c>
      <c r="B85" s="266"/>
      <c r="C85" s="266"/>
      <c r="D85" s="266" t="s">
        <v>231</v>
      </c>
      <c r="E85" s="266"/>
      <c r="F85" s="266"/>
      <c r="G85" s="266" t="s">
        <v>248</v>
      </c>
      <c r="H85" s="266"/>
      <c r="I85" s="266"/>
      <c r="J85" s="266" t="s">
        <v>246</v>
      </c>
      <c r="K85" s="266"/>
      <c r="L85" s="266"/>
    </row>
    <row r="86" spans="1:12" x14ac:dyDescent="0.25">
      <c r="A86" s="266" t="s">
        <v>247</v>
      </c>
      <c r="B86" s="266"/>
      <c r="C86" s="266"/>
      <c r="D86" s="266" t="s">
        <v>249</v>
      </c>
      <c r="E86" s="266"/>
      <c r="F86" s="266"/>
      <c r="G86" s="266" t="s">
        <v>250</v>
      </c>
      <c r="H86" s="266"/>
      <c r="I86" s="266"/>
      <c r="J86" s="266" t="s">
        <v>251</v>
      </c>
      <c r="K86" s="266"/>
      <c r="L86" s="266"/>
    </row>
    <row r="87" spans="1:12" x14ac:dyDescent="0.25">
      <c r="A87" s="266" t="s">
        <v>247</v>
      </c>
      <c r="B87" s="266"/>
      <c r="C87" s="266"/>
      <c r="D87" s="266" t="s">
        <v>252</v>
      </c>
      <c r="E87" s="266"/>
      <c r="F87" s="266"/>
      <c r="G87" s="266" t="s">
        <v>253</v>
      </c>
      <c r="H87" s="266"/>
      <c r="I87" s="266"/>
      <c r="J87" s="266" t="s">
        <v>254</v>
      </c>
      <c r="K87" s="266"/>
      <c r="L87" s="266"/>
    </row>
    <row r="88" spans="1:12" x14ac:dyDescent="0.25">
      <c r="A88" s="266" t="s">
        <v>255</v>
      </c>
      <c r="B88" s="266"/>
      <c r="C88" s="266"/>
      <c r="D88" s="266" t="s">
        <v>256</v>
      </c>
      <c r="E88" s="266"/>
      <c r="F88" s="266"/>
      <c r="G88" s="266" t="s">
        <v>257</v>
      </c>
      <c r="H88" s="266"/>
      <c r="I88" s="266"/>
      <c r="J88" s="266" t="s">
        <v>254</v>
      </c>
      <c r="K88" s="266"/>
      <c r="L88" s="266"/>
    </row>
    <row r="89" spans="1:12" x14ac:dyDescent="0.25">
      <c r="A89" s="266" t="s">
        <v>255</v>
      </c>
      <c r="B89" s="266"/>
      <c r="C89" s="266"/>
      <c r="D89" s="266" t="s">
        <v>258</v>
      </c>
      <c r="E89" s="266"/>
      <c r="F89" s="266"/>
      <c r="G89" s="267">
        <v>0.16</v>
      </c>
      <c r="H89" s="266"/>
      <c r="I89" s="266"/>
      <c r="J89" s="266" t="s">
        <v>254</v>
      </c>
      <c r="K89" s="266"/>
      <c r="L89" s="266"/>
    </row>
    <row r="90" spans="1:12" x14ac:dyDescent="0.25">
      <c r="A90" s="266" t="s">
        <v>255</v>
      </c>
      <c r="B90" s="266"/>
      <c r="C90" s="266"/>
      <c r="D90" s="266" t="s">
        <v>259</v>
      </c>
      <c r="E90" s="266"/>
      <c r="F90" s="266"/>
      <c r="G90" s="266" t="s">
        <v>260</v>
      </c>
      <c r="H90" s="266"/>
      <c r="I90" s="266"/>
      <c r="J90" s="266" t="s">
        <v>254</v>
      </c>
      <c r="K90" s="266"/>
      <c r="L90" s="266"/>
    </row>
    <row r="91" spans="1:12" x14ac:dyDescent="0.25">
      <c r="A91" s="266" t="s">
        <v>261</v>
      </c>
      <c r="B91" s="266"/>
      <c r="C91" s="266"/>
      <c r="D91" s="266" t="s">
        <v>262</v>
      </c>
      <c r="E91" s="266"/>
      <c r="F91" s="266"/>
      <c r="G91" s="267">
        <v>0.04</v>
      </c>
      <c r="H91" s="266"/>
      <c r="I91" s="266"/>
      <c r="J91" s="266" t="s">
        <v>254</v>
      </c>
      <c r="K91" s="266"/>
      <c r="L91" s="266"/>
    </row>
    <row r="92" spans="1:12" x14ac:dyDescent="0.25">
      <c r="A92" s="266" t="s">
        <v>261</v>
      </c>
      <c r="B92" s="266"/>
      <c r="C92" s="266"/>
      <c r="D92" s="266" t="s">
        <v>263</v>
      </c>
      <c r="E92" s="266"/>
      <c r="F92" s="266"/>
      <c r="G92" s="267">
        <v>0.03</v>
      </c>
      <c r="H92" s="266"/>
      <c r="I92" s="266"/>
      <c r="J92" s="266" t="s">
        <v>254</v>
      </c>
      <c r="K92" s="266"/>
      <c r="L92" s="266"/>
    </row>
    <row r="93" spans="1:12" x14ac:dyDescent="0.25">
      <c r="A93" s="266" t="s">
        <v>261</v>
      </c>
      <c r="B93" s="266"/>
      <c r="C93" s="266"/>
      <c r="D93" s="266" t="s">
        <v>264</v>
      </c>
      <c r="E93" s="266"/>
      <c r="F93" s="266"/>
      <c r="G93" s="267">
        <v>0.02</v>
      </c>
      <c r="H93" s="266"/>
      <c r="I93" s="266"/>
      <c r="J93" s="266" t="s">
        <v>254</v>
      </c>
      <c r="K93" s="266"/>
      <c r="L93" s="266"/>
    </row>
  </sheetData>
  <mergeCells count="182">
    <mergeCell ref="A1:J1"/>
    <mergeCell ref="A2:D2"/>
    <mergeCell ref="E2:G2"/>
    <mergeCell ref="H2:J2"/>
    <mergeCell ref="E3:G3"/>
    <mergeCell ref="E4:G4"/>
    <mergeCell ref="A3:D11"/>
    <mergeCell ref="E11:G11"/>
    <mergeCell ref="H3:J3"/>
    <mergeCell ref="H4:J4"/>
    <mergeCell ref="H5:J5"/>
    <mergeCell ref="H6:J6"/>
    <mergeCell ref="H7:J7"/>
    <mergeCell ref="H8:J8"/>
    <mergeCell ref="H9:J9"/>
    <mergeCell ref="H10:J10"/>
    <mergeCell ref="H11:J11"/>
    <mergeCell ref="E5:G5"/>
    <mergeCell ref="E6:G6"/>
    <mergeCell ref="E7:G7"/>
    <mergeCell ref="E8:G8"/>
    <mergeCell ref="E9:G9"/>
    <mergeCell ref="E10:G10"/>
    <mergeCell ref="A15:J15"/>
    <mergeCell ref="A16:D16"/>
    <mergeCell ref="E16:G16"/>
    <mergeCell ref="H16:J16"/>
    <mergeCell ref="H23:J23"/>
    <mergeCell ref="H24:J24"/>
    <mergeCell ref="H25:J25"/>
    <mergeCell ref="E22:G22"/>
    <mergeCell ref="E23:G23"/>
    <mergeCell ref="E24:G24"/>
    <mergeCell ref="E25:G25"/>
    <mergeCell ref="H22:J22"/>
    <mergeCell ref="H17:J17"/>
    <mergeCell ref="H18:J18"/>
    <mergeCell ref="H19:J19"/>
    <mergeCell ref="H20:J20"/>
    <mergeCell ref="H32:J32"/>
    <mergeCell ref="E33:G33"/>
    <mergeCell ref="H33:J33"/>
    <mergeCell ref="E34:G34"/>
    <mergeCell ref="H34:J34"/>
    <mergeCell ref="E35:G35"/>
    <mergeCell ref="E39:G39"/>
    <mergeCell ref="H39:J39"/>
    <mergeCell ref="A17:D25"/>
    <mergeCell ref="E17:G17"/>
    <mergeCell ref="E18:G18"/>
    <mergeCell ref="E19:G19"/>
    <mergeCell ref="E20:G20"/>
    <mergeCell ref="E21:G21"/>
    <mergeCell ref="H48:J48"/>
    <mergeCell ref="E50:G50"/>
    <mergeCell ref="E49:G49"/>
    <mergeCell ref="H49:J49"/>
    <mergeCell ref="E53:G53"/>
    <mergeCell ref="H53:J53"/>
    <mergeCell ref="H50:J50"/>
    <mergeCell ref="H51:J51"/>
    <mergeCell ref="H21:J21"/>
    <mergeCell ref="H35:J35"/>
    <mergeCell ref="E37:G37"/>
    <mergeCell ref="H37:J37"/>
    <mergeCell ref="E38:G38"/>
    <mergeCell ref="H38:J38"/>
    <mergeCell ref="E36:G36"/>
    <mergeCell ref="H36:J36"/>
    <mergeCell ref="A29:J29"/>
    <mergeCell ref="A30:D30"/>
    <mergeCell ref="E30:G30"/>
    <mergeCell ref="H30:J30"/>
    <mergeCell ref="A31:D39"/>
    <mergeCell ref="E31:G31"/>
    <mergeCell ref="H31:J31"/>
    <mergeCell ref="E32:G32"/>
    <mergeCell ref="E60:G60"/>
    <mergeCell ref="H60:J60"/>
    <mergeCell ref="E61:G61"/>
    <mergeCell ref="H61:J61"/>
    <mergeCell ref="E62:G62"/>
    <mergeCell ref="H62:J62"/>
    <mergeCell ref="E63:G63"/>
    <mergeCell ref="H63:J63"/>
    <mergeCell ref="A43:J43"/>
    <mergeCell ref="A44:D44"/>
    <mergeCell ref="E44:G44"/>
    <mergeCell ref="H44:J44"/>
    <mergeCell ref="A45:D54"/>
    <mergeCell ref="E45:G45"/>
    <mergeCell ref="H45:J45"/>
    <mergeCell ref="E46:G46"/>
    <mergeCell ref="H46:J46"/>
    <mergeCell ref="E47:G47"/>
    <mergeCell ref="E54:G54"/>
    <mergeCell ref="H54:J54"/>
    <mergeCell ref="E52:G52"/>
    <mergeCell ref="H52:J52"/>
    <mergeCell ref="H47:J47"/>
    <mergeCell ref="E48:G48"/>
    <mergeCell ref="E51:G51"/>
    <mergeCell ref="A70:J70"/>
    <mergeCell ref="A71:D71"/>
    <mergeCell ref="E71:G71"/>
    <mergeCell ref="H71:J71"/>
    <mergeCell ref="A72:D77"/>
    <mergeCell ref="E72:G72"/>
    <mergeCell ref="H72:J72"/>
    <mergeCell ref="E73:G73"/>
    <mergeCell ref="H73:J73"/>
    <mergeCell ref="E74:G74"/>
    <mergeCell ref="H74:J74"/>
    <mergeCell ref="E75:G75"/>
    <mergeCell ref="E66:G66"/>
    <mergeCell ref="H66:J66"/>
    <mergeCell ref="E64:G64"/>
    <mergeCell ref="H64:J64"/>
    <mergeCell ref="E65:G65"/>
    <mergeCell ref="H65:J65"/>
    <mergeCell ref="A58:J58"/>
    <mergeCell ref="A59:D59"/>
    <mergeCell ref="E59:G59"/>
    <mergeCell ref="H59:J59"/>
    <mergeCell ref="A60:D66"/>
    <mergeCell ref="A86:C86"/>
    <mergeCell ref="A87:C87"/>
    <mergeCell ref="A88:C88"/>
    <mergeCell ref="A89:C89"/>
    <mergeCell ref="H75:J75"/>
    <mergeCell ref="A83:C83"/>
    <mergeCell ref="A81:C81"/>
    <mergeCell ref="D81:F81"/>
    <mergeCell ref="G81:I81"/>
    <mergeCell ref="J81:L81"/>
    <mergeCell ref="A82:C82"/>
    <mergeCell ref="J82:L82"/>
    <mergeCell ref="J83:L83"/>
    <mergeCell ref="E76:G76"/>
    <mergeCell ref="H76:J76"/>
    <mergeCell ref="E77:G77"/>
    <mergeCell ref="H77:J77"/>
    <mergeCell ref="G82:I82"/>
    <mergeCell ref="G83:I83"/>
    <mergeCell ref="G84:I84"/>
    <mergeCell ref="G85:I85"/>
    <mergeCell ref="G86:I86"/>
    <mergeCell ref="G87:I87"/>
    <mergeCell ref="J84:L84"/>
    <mergeCell ref="G92:I92"/>
    <mergeCell ref="D89:F89"/>
    <mergeCell ref="D82:F82"/>
    <mergeCell ref="D83:F83"/>
    <mergeCell ref="D84:F84"/>
    <mergeCell ref="D85:F85"/>
    <mergeCell ref="D86:F86"/>
    <mergeCell ref="D87:F87"/>
    <mergeCell ref="D88:F88"/>
    <mergeCell ref="A84:C84"/>
    <mergeCell ref="A85:C85"/>
    <mergeCell ref="J85:L85"/>
    <mergeCell ref="J86:L86"/>
    <mergeCell ref="A93:C93"/>
    <mergeCell ref="D93:F93"/>
    <mergeCell ref="G93:I93"/>
    <mergeCell ref="J93:L93"/>
    <mergeCell ref="J87:L87"/>
    <mergeCell ref="J88:L88"/>
    <mergeCell ref="J89:L89"/>
    <mergeCell ref="J90:L90"/>
    <mergeCell ref="J91:L91"/>
    <mergeCell ref="J92:L92"/>
    <mergeCell ref="G88:I88"/>
    <mergeCell ref="G89:I89"/>
    <mergeCell ref="G90:I90"/>
    <mergeCell ref="D90:F90"/>
    <mergeCell ref="D91:F91"/>
    <mergeCell ref="D92:F92"/>
    <mergeCell ref="A90:C90"/>
    <mergeCell ref="A91:C91"/>
    <mergeCell ref="A92:C92"/>
    <mergeCell ref="G91:I9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BDC22-C48F-4CCF-8C8B-D6CA54C7C3CC}">
  <dimension ref="A1:K10"/>
  <sheetViews>
    <sheetView zoomScale="90" zoomScaleNormal="90" workbookViewId="0">
      <selection sqref="A1:C1"/>
    </sheetView>
  </sheetViews>
  <sheetFormatPr baseColWidth="10" defaultColWidth="11.44140625" defaultRowHeight="13.2" x14ac:dyDescent="0.25"/>
  <cols>
    <col min="1" max="1" width="9" style="5" bestFit="1" customWidth="1"/>
    <col min="2" max="2" width="16.33203125" style="5" bestFit="1" customWidth="1"/>
    <col min="3" max="3" width="14.33203125" style="5" bestFit="1" customWidth="1"/>
    <col min="4" max="8" width="14.44140625" style="5" bestFit="1" customWidth="1"/>
    <col min="9" max="9" width="16.33203125" style="5" bestFit="1" customWidth="1"/>
    <col min="10" max="10" width="21.6640625" style="5" bestFit="1" customWidth="1"/>
    <col min="11" max="11" width="16.33203125" style="5" bestFit="1" customWidth="1"/>
    <col min="12" max="12" width="11.6640625" style="5" customWidth="1"/>
    <col min="13" max="16384" width="11.44140625" style="5"/>
  </cols>
  <sheetData>
    <row r="1" spans="1:11" ht="13.8" x14ac:dyDescent="0.25">
      <c r="A1" s="239" t="s">
        <v>456</v>
      </c>
      <c r="B1" s="240"/>
      <c r="C1" s="240"/>
      <c r="D1" s="239" t="s">
        <v>256</v>
      </c>
      <c r="E1" s="240"/>
      <c r="F1" s="240"/>
      <c r="G1" s="239" t="s">
        <v>258</v>
      </c>
      <c r="H1" s="240"/>
      <c r="I1" s="240"/>
      <c r="J1" s="41" t="s">
        <v>457</v>
      </c>
      <c r="K1" s="41" t="s">
        <v>458</v>
      </c>
    </row>
    <row r="2" spans="1:11" ht="13.8" x14ac:dyDescent="0.25">
      <c r="A2" s="41" t="s">
        <v>459</v>
      </c>
      <c r="B2" s="41" t="s">
        <v>460</v>
      </c>
      <c r="C2" s="41" t="s">
        <v>461</v>
      </c>
      <c r="D2" s="41" t="s">
        <v>462</v>
      </c>
      <c r="E2" s="41" t="s">
        <v>463</v>
      </c>
      <c r="F2" s="41" t="s">
        <v>454</v>
      </c>
      <c r="G2" s="41" t="s">
        <v>462</v>
      </c>
      <c r="H2" s="41" t="s">
        <v>463</v>
      </c>
      <c r="I2" s="41" t="s">
        <v>454</v>
      </c>
      <c r="J2" s="41" t="s">
        <v>462</v>
      </c>
      <c r="K2" s="41" t="s">
        <v>454</v>
      </c>
    </row>
    <row r="3" spans="1:11" ht="13.8" x14ac:dyDescent="0.25">
      <c r="A3" s="8" t="s">
        <v>464</v>
      </c>
      <c r="B3" s="42">
        <v>1750905</v>
      </c>
      <c r="C3" s="43">
        <v>30</v>
      </c>
      <c r="D3" s="44">
        <f>B3*[1]ParaFiscales!$C$21</f>
        <v>70036.2</v>
      </c>
      <c r="E3" s="44">
        <f>B3*[1]ParaFiscales!$C$20</f>
        <v>148826.92500000002</v>
      </c>
      <c r="F3" s="44">
        <f t="shared" ref="F3:F6" si="0">SUM(D3:E3)</f>
        <v>218863.125</v>
      </c>
      <c r="G3" s="44">
        <f>B3*[1]ParaFiscales!$C$24</f>
        <v>70036.2</v>
      </c>
      <c r="H3" s="44">
        <f>B3*[1]ParaFiscales!$C$23</f>
        <v>210108.6</v>
      </c>
      <c r="I3" s="44">
        <f t="shared" ref="I3:I6" si="1">SUM(G3:H3)</f>
        <v>280144.8</v>
      </c>
      <c r="J3" s="54">
        <v>249095</v>
      </c>
      <c r="K3" s="46">
        <f t="shared" ref="K3:K9" si="2">(B3-D3-G3+J3)</f>
        <v>1859927.6</v>
      </c>
    </row>
    <row r="4" spans="1:11" ht="13.8" x14ac:dyDescent="0.25">
      <c r="A4" s="8" t="s">
        <v>464</v>
      </c>
      <c r="B4" s="42">
        <v>1750905</v>
      </c>
      <c r="C4" s="43">
        <v>30</v>
      </c>
      <c r="D4" s="44">
        <f>B4*[1]ParaFiscales!$C$21</f>
        <v>70036.2</v>
      </c>
      <c r="E4" s="44">
        <f>B4*[1]ParaFiscales!$C$20</f>
        <v>148826.92500000002</v>
      </c>
      <c r="F4" s="44">
        <f t="shared" si="0"/>
        <v>218863.125</v>
      </c>
      <c r="G4" s="44">
        <f>B4*[1]ParaFiscales!$C$24</f>
        <v>70036.2</v>
      </c>
      <c r="H4" s="44">
        <f>B4*[1]ParaFiscales!$C$23</f>
        <v>210108.6</v>
      </c>
      <c r="I4" s="44">
        <f t="shared" si="1"/>
        <v>280144.8</v>
      </c>
      <c r="J4" s="54">
        <v>249095</v>
      </c>
      <c r="K4" s="46">
        <f t="shared" si="2"/>
        <v>1859927.6</v>
      </c>
    </row>
    <row r="5" spans="1:11" ht="13.8" x14ac:dyDescent="0.25">
      <c r="A5" s="8" t="s">
        <v>464</v>
      </c>
      <c r="B5" s="42">
        <v>1750905</v>
      </c>
      <c r="C5" s="43">
        <v>30</v>
      </c>
      <c r="D5" s="44">
        <f>B5*[1]ParaFiscales!$C$21</f>
        <v>70036.2</v>
      </c>
      <c r="E5" s="44">
        <f>B5*[1]ParaFiscales!$C$20</f>
        <v>148826.92500000002</v>
      </c>
      <c r="F5" s="44">
        <f t="shared" si="0"/>
        <v>218863.125</v>
      </c>
      <c r="G5" s="44">
        <f>B5*[1]ParaFiscales!$C$24</f>
        <v>70036.2</v>
      </c>
      <c r="H5" s="44">
        <f>B5*[1]ParaFiscales!$C$23</f>
        <v>210108.6</v>
      </c>
      <c r="I5" s="44">
        <f t="shared" si="1"/>
        <v>280144.8</v>
      </c>
      <c r="J5" s="54">
        <v>249095</v>
      </c>
      <c r="K5" s="46">
        <f t="shared" si="2"/>
        <v>1859927.6</v>
      </c>
    </row>
    <row r="6" spans="1:11" ht="13.8" x14ac:dyDescent="0.25">
      <c r="A6" s="8" t="s">
        <v>464</v>
      </c>
      <c r="B6" s="42">
        <v>1750905</v>
      </c>
      <c r="C6" s="43">
        <v>30</v>
      </c>
      <c r="D6" s="44">
        <f>B6*[1]ParaFiscales!$C$21</f>
        <v>70036.2</v>
      </c>
      <c r="E6" s="44">
        <f>B6*[1]ParaFiscales!$C$20</f>
        <v>148826.92500000002</v>
      </c>
      <c r="F6" s="44">
        <f t="shared" si="0"/>
        <v>218863.125</v>
      </c>
      <c r="G6" s="44">
        <f>B6*[1]ParaFiscales!$C$24</f>
        <v>70036.2</v>
      </c>
      <c r="H6" s="44">
        <f>B6*[1]ParaFiscales!$C$23</f>
        <v>210108.6</v>
      </c>
      <c r="I6" s="44">
        <f t="shared" si="1"/>
        <v>280144.8</v>
      </c>
      <c r="J6" s="54">
        <v>249095</v>
      </c>
      <c r="K6" s="46">
        <f t="shared" si="2"/>
        <v>1859927.6</v>
      </c>
    </row>
    <row r="7" spans="1:11" ht="13.8" x14ac:dyDescent="0.25">
      <c r="A7" s="8"/>
      <c r="B7" s="47"/>
      <c r="C7" s="48"/>
      <c r="D7" s="44"/>
      <c r="E7" s="44"/>
      <c r="F7" s="44"/>
      <c r="G7" s="44"/>
      <c r="H7" s="44"/>
      <c r="I7" s="44"/>
      <c r="J7" s="55"/>
      <c r="K7" s="46">
        <f t="shared" si="2"/>
        <v>0</v>
      </c>
    </row>
    <row r="8" spans="1:11" ht="13.8" x14ac:dyDescent="0.25">
      <c r="A8" s="8"/>
      <c r="B8" s="47"/>
      <c r="C8" s="47"/>
      <c r="D8" s="44"/>
      <c r="E8" s="44"/>
      <c r="F8" s="44"/>
      <c r="G8" s="44"/>
      <c r="H8" s="44"/>
      <c r="I8" s="44"/>
      <c r="J8" s="55"/>
      <c r="K8" s="46">
        <f t="shared" si="2"/>
        <v>0</v>
      </c>
    </row>
    <row r="9" spans="1:11" ht="13.8" x14ac:dyDescent="0.25">
      <c r="A9" s="8"/>
      <c r="B9" s="47"/>
      <c r="C9" s="47"/>
      <c r="D9" s="44"/>
      <c r="E9" s="44"/>
      <c r="F9" s="44"/>
      <c r="G9" s="44"/>
      <c r="H9" s="44"/>
      <c r="I9" s="44"/>
      <c r="J9" s="55"/>
      <c r="K9" s="46">
        <f t="shared" si="2"/>
        <v>0</v>
      </c>
    </row>
    <row r="10" spans="1:11" ht="13.8" x14ac:dyDescent="0.25">
      <c r="A10" s="49" t="s">
        <v>465</v>
      </c>
      <c r="B10" s="50">
        <f>SUM(B3:B9)</f>
        <v>7003620</v>
      </c>
      <c r="C10" s="51"/>
      <c r="D10" s="50">
        <f t="shared" ref="D10:K10" si="3">SUM(D3:D9)</f>
        <v>280144.8</v>
      </c>
      <c r="E10" s="50">
        <f t="shared" si="3"/>
        <v>595307.70000000007</v>
      </c>
      <c r="F10" s="50">
        <f t="shared" si="3"/>
        <v>875452.5</v>
      </c>
      <c r="G10" s="50">
        <f t="shared" si="3"/>
        <v>280144.8</v>
      </c>
      <c r="H10" s="50">
        <f t="shared" si="3"/>
        <v>840434.4</v>
      </c>
      <c r="I10" s="50">
        <f t="shared" si="3"/>
        <v>1120579.2</v>
      </c>
      <c r="J10" s="50">
        <f t="shared" si="3"/>
        <v>996380</v>
      </c>
      <c r="K10" s="50">
        <f t="shared" si="3"/>
        <v>7439710.4000000004</v>
      </c>
    </row>
  </sheetData>
  <mergeCells count="3">
    <mergeCell ref="A1:C1"/>
    <mergeCell ref="D1:F1"/>
    <mergeCell ref="G1:I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66DF7-DE04-4463-A77C-1242EB1B7A30}">
  <dimension ref="A1:F6"/>
  <sheetViews>
    <sheetView workbookViewId="0"/>
  </sheetViews>
  <sheetFormatPr baseColWidth="10" defaultColWidth="11.44140625" defaultRowHeight="13.2" x14ac:dyDescent="0.25"/>
  <cols>
    <col min="1" max="1" width="19.5546875" style="5" bestFit="1" customWidth="1"/>
    <col min="2" max="2" width="30.6640625" style="5" bestFit="1" customWidth="1"/>
    <col min="3" max="3" width="10" style="5" bestFit="1" customWidth="1"/>
    <col min="4" max="4" width="7.6640625" style="5" bestFit="1" customWidth="1"/>
    <col min="5" max="5" width="15.5546875" style="5" bestFit="1" customWidth="1"/>
    <col min="6" max="6" width="16.33203125" style="5" bestFit="1" customWidth="1"/>
    <col min="7" max="16384" width="11.44140625" style="5"/>
  </cols>
  <sheetData>
    <row r="1" spans="1:6" ht="13.8" x14ac:dyDescent="0.25">
      <c r="A1" s="6" t="s">
        <v>474</v>
      </c>
      <c r="B1" s="6" t="s">
        <v>475</v>
      </c>
      <c r="C1" s="6" t="s">
        <v>293</v>
      </c>
      <c r="D1" s="6" t="s">
        <v>476</v>
      </c>
      <c r="E1" s="6" t="s">
        <v>477</v>
      </c>
      <c r="F1" s="6" t="s">
        <v>454</v>
      </c>
    </row>
    <row r="2" spans="1:6" x14ac:dyDescent="0.25">
      <c r="A2" s="14" t="s">
        <v>478</v>
      </c>
      <c r="B2" s="14" t="s">
        <v>479</v>
      </c>
      <c r="C2" s="14">
        <v>4</v>
      </c>
      <c r="D2" s="14">
        <v>1</v>
      </c>
      <c r="E2" s="52">
        <v>200000</v>
      </c>
      <c r="F2" s="52">
        <v>800000</v>
      </c>
    </row>
    <row r="3" spans="1:6" x14ac:dyDescent="0.25">
      <c r="A3" s="14" t="s">
        <v>480</v>
      </c>
      <c r="B3" s="14" t="s">
        <v>481</v>
      </c>
      <c r="C3" s="14">
        <v>4</v>
      </c>
      <c r="D3" s="14">
        <v>1</v>
      </c>
      <c r="E3" s="52">
        <v>0</v>
      </c>
      <c r="F3" s="52">
        <v>0</v>
      </c>
    </row>
    <row r="4" spans="1:6" x14ac:dyDescent="0.25">
      <c r="A4" s="14" t="s">
        <v>482</v>
      </c>
      <c r="B4" s="14" t="s">
        <v>483</v>
      </c>
      <c r="C4" s="14">
        <v>1</v>
      </c>
      <c r="D4" s="14">
        <v>1</v>
      </c>
      <c r="E4" s="52">
        <v>500000</v>
      </c>
      <c r="F4" s="52">
        <v>500000</v>
      </c>
    </row>
    <row r="5" spans="1:6" x14ac:dyDescent="0.25">
      <c r="A5" s="14" t="s">
        <v>484</v>
      </c>
      <c r="B5" s="14" t="s">
        <v>485</v>
      </c>
      <c r="C5" s="14">
        <v>1</v>
      </c>
      <c r="D5" s="14">
        <v>6</v>
      </c>
      <c r="E5" s="52">
        <v>300000</v>
      </c>
      <c r="F5" s="52">
        <v>300000</v>
      </c>
    </row>
    <row r="6" spans="1:6" ht="13.8" x14ac:dyDescent="0.25">
      <c r="A6" s="295" t="s">
        <v>299</v>
      </c>
      <c r="B6" s="295"/>
      <c r="C6" s="295"/>
      <c r="D6" s="295"/>
      <c r="E6" s="295"/>
      <c r="F6" s="53">
        <v>1600000</v>
      </c>
    </row>
  </sheetData>
  <mergeCells count="1">
    <mergeCell ref="A6:E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9177-005E-4A04-930E-772E3E3E76FD}">
  <dimension ref="A1:F19"/>
  <sheetViews>
    <sheetView workbookViewId="0">
      <selection activeCell="A15" sqref="A15"/>
    </sheetView>
  </sheetViews>
  <sheetFormatPr baseColWidth="10" defaultColWidth="11.44140625" defaultRowHeight="13.2" x14ac:dyDescent="0.25"/>
  <cols>
    <col min="1" max="1" width="19.6640625" style="5" bestFit="1" customWidth="1"/>
    <col min="2" max="2" width="27.109375" style="5" bestFit="1" customWidth="1"/>
    <col min="3" max="3" width="10" style="5" bestFit="1" customWidth="1"/>
    <col min="4" max="4" width="7.6640625" style="5" bestFit="1" customWidth="1"/>
    <col min="5" max="5" width="15.5546875" style="5" bestFit="1" customWidth="1"/>
    <col min="6" max="6" width="14.44140625" style="5" bestFit="1" customWidth="1"/>
    <col min="7" max="16384" width="11.44140625" style="5"/>
  </cols>
  <sheetData>
    <row r="1" spans="1:6" ht="13.8" x14ac:dyDescent="0.25">
      <c r="A1" s="6" t="s">
        <v>474</v>
      </c>
      <c r="B1" s="6" t="s">
        <v>475</v>
      </c>
      <c r="C1" s="6" t="s">
        <v>293</v>
      </c>
      <c r="D1" s="6" t="s">
        <v>476</v>
      </c>
      <c r="E1" s="6" t="s">
        <v>477</v>
      </c>
      <c r="F1" s="6" t="s">
        <v>454</v>
      </c>
    </row>
    <row r="2" spans="1:6" x14ac:dyDescent="0.25">
      <c r="A2" s="14" t="s">
        <v>486</v>
      </c>
      <c r="B2" s="14" t="s">
        <v>487</v>
      </c>
      <c r="C2" s="14">
        <v>6</v>
      </c>
      <c r="D2" s="14">
        <v>6</v>
      </c>
      <c r="E2" s="52">
        <v>200000</v>
      </c>
      <c r="F2" s="52">
        <v>1200000</v>
      </c>
    </row>
    <row r="3" spans="1:6" x14ac:dyDescent="0.25">
      <c r="A3" s="14" t="s">
        <v>488</v>
      </c>
      <c r="B3" s="14" t="s">
        <v>489</v>
      </c>
      <c r="C3" s="14">
        <v>1</v>
      </c>
      <c r="D3" s="14">
        <v>1</v>
      </c>
      <c r="E3" s="52">
        <v>80000</v>
      </c>
      <c r="F3" s="52">
        <v>80000</v>
      </c>
    </row>
    <row r="4" spans="1:6" x14ac:dyDescent="0.25">
      <c r="A4" s="14" t="s">
        <v>490</v>
      </c>
      <c r="B4" s="14" t="s">
        <v>491</v>
      </c>
      <c r="C4" s="14">
        <v>6</v>
      </c>
      <c r="D4" s="14">
        <v>6</v>
      </c>
      <c r="E4" s="52">
        <v>100000</v>
      </c>
      <c r="F4" s="52">
        <v>600000</v>
      </c>
    </row>
    <row r="5" spans="1:6" ht="13.8" x14ac:dyDescent="0.25">
      <c r="A5" s="295" t="s">
        <v>299</v>
      </c>
      <c r="B5" s="295"/>
      <c r="C5" s="295"/>
      <c r="D5" s="295"/>
      <c r="E5" s="295"/>
      <c r="F5" s="52">
        <f>SUM(F2:F4)</f>
        <v>1880000</v>
      </c>
    </row>
    <row r="8" spans="1:6" ht="13.8" x14ac:dyDescent="0.25">
      <c r="A8" s="6" t="s">
        <v>474</v>
      </c>
      <c r="B8" s="6" t="s">
        <v>475</v>
      </c>
      <c r="C8" s="6" t="s">
        <v>293</v>
      </c>
      <c r="D8" s="6" t="s">
        <v>476</v>
      </c>
      <c r="E8" s="6" t="s">
        <v>477</v>
      </c>
      <c r="F8" s="6" t="s">
        <v>454</v>
      </c>
    </row>
    <row r="9" spans="1:6" x14ac:dyDescent="0.25">
      <c r="A9" s="14" t="s">
        <v>492</v>
      </c>
      <c r="B9" s="14" t="s">
        <v>493</v>
      </c>
      <c r="C9" s="14">
        <v>1</v>
      </c>
      <c r="D9" s="14"/>
      <c r="E9" s="52">
        <v>500000</v>
      </c>
      <c r="F9" s="52">
        <v>500000</v>
      </c>
    </row>
    <row r="10" spans="1:6" x14ac:dyDescent="0.25">
      <c r="A10" s="14" t="s">
        <v>494</v>
      </c>
      <c r="B10" s="14" t="s">
        <v>495</v>
      </c>
      <c r="C10" s="14">
        <v>1</v>
      </c>
      <c r="D10" s="14"/>
      <c r="E10" s="52">
        <v>400000</v>
      </c>
      <c r="F10" s="52">
        <v>400000</v>
      </c>
    </row>
    <row r="11" spans="1:6" ht="13.8" x14ac:dyDescent="0.25">
      <c r="A11" s="295" t="s">
        <v>299</v>
      </c>
      <c r="B11" s="295"/>
      <c r="C11" s="295"/>
      <c r="D11" s="295"/>
      <c r="E11" s="295"/>
      <c r="F11" s="52">
        <v>900000</v>
      </c>
    </row>
    <row r="14" spans="1:6" ht="13.8" x14ac:dyDescent="0.25">
      <c r="A14" s="6" t="s">
        <v>474</v>
      </c>
      <c r="B14" s="6" t="s">
        <v>475</v>
      </c>
      <c r="C14" s="6" t="s">
        <v>293</v>
      </c>
      <c r="D14" s="6" t="s">
        <v>476</v>
      </c>
      <c r="E14" s="6" t="s">
        <v>477</v>
      </c>
      <c r="F14" s="6" t="s">
        <v>454</v>
      </c>
    </row>
    <row r="15" spans="1:6" x14ac:dyDescent="0.25">
      <c r="A15" s="14" t="s">
        <v>567</v>
      </c>
      <c r="B15" s="14"/>
      <c r="C15" s="14"/>
      <c r="D15" s="14"/>
      <c r="E15" s="52">
        <v>1000000</v>
      </c>
      <c r="F15" s="52"/>
    </row>
    <row r="16" spans="1:6" x14ac:dyDescent="0.25">
      <c r="A16" s="14" t="s">
        <v>565</v>
      </c>
      <c r="B16" s="14"/>
      <c r="C16" s="14"/>
      <c r="D16" s="14"/>
      <c r="E16" s="52">
        <v>230000</v>
      </c>
      <c r="F16" s="52"/>
    </row>
    <row r="17" spans="1:6" x14ac:dyDescent="0.25">
      <c r="A17" s="14" t="s">
        <v>566</v>
      </c>
      <c r="B17" s="14"/>
      <c r="C17" s="14"/>
      <c r="D17" s="14"/>
      <c r="E17" s="52">
        <v>320000</v>
      </c>
      <c r="F17" s="52"/>
    </row>
    <row r="18" spans="1:6" x14ac:dyDescent="0.25">
      <c r="A18" s="14" t="s">
        <v>568</v>
      </c>
      <c r="B18" s="14"/>
      <c r="C18" s="14"/>
      <c r="D18" s="14"/>
      <c r="E18" s="52">
        <v>120000</v>
      </c>
      <c r="F18" s="52"/>
    </row>
    <row r="19" spans="1:6" ht="13.8" x14ac:dyDescent="0.25">
      <c r="A19" s="295" t="s">
        <v>299</v>
      </c>
      <c r="B19" s="295"/>
      <c r="C19" s="295"/>
      <c r="D19" s="295"/>
      <c r="E19" s="295"/>
      <c r="F19" s="52"/>
    </row>
  </sheetData>
  <mergeCells count="3">
    <mergeCell ref="A5:E5"/>
    <mergeCell ref="A11:E11"/>
    <mergeCell ref="A19:E1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9B49-0332-455C-BCC0-587E00A565B5}">
  <dimension ref="A1:F8"/>
  <sheetViews>
    <sheetView workbookViewId="0"/>
  </sheetViews>
  <sheetFormatPr baseColWidth="10" defaultColWidth="11.44140625" defaultRowHeight="13.2" x14ac:dyDescent="0.25"/>
  <cols>
    <col min="1" max="1" width="19.109375" style="5" bestFit="1" customWidth="1"/>
    <col min="2" max="2" width="18" style="5" bestFit="1" customWidth="1"/>
    <col min="3" max="3" width="10" style="5" bestFit="1" customWidth="1"/>
    <col min="4" max="5" width="15.5546875" style="5" bestFit="1" customWidth="1"/>
    <col min="6" max="6" width="12.88671875" style="5" bestFit="1" customWidth="1"/>
    <col min="7" max="16384" width="11.44140625" style="5"/>
  </cols>
  <sheetData>
    <row r="1" spans="1:6" ht="13.8" x14ac:dyDescent="0.25">
      <c r="A1" s="6" t="s">
        <v>474</v>
      </c>
      <c r="B1" s="6" t="s">
        <v>475</v>
      </c>
      <c r="C1" s="6" t="s">
        <v>293</v>
      </c>
      <c r="D1" s="6" t="s">
        <v>476</v>
      </c>
      <c r="E1" s="6" t="s">
        <v>477</v>
      </c>
      <c r="F1" s="6" t="s">
        <v>454</v>
      </c>
    </row>
    <row r="2" spans="1:6" x14ac:dyDescent="0.25">
      <c r="A2" s="14" t="s">
        <v>496</v>
      </c>
      <c r="B2" s="14" t="s">
        <v>497</v>
      </c>
      <c r="C2" s="14">
        <v>1</v>
      </c>
      <c r="D2" s="14">
        <v>6</v>
      </c>
      <c r="E2" s="52">
        <v>200000</v>
      </c>
      <c r="F2" s="52">
        <v>200000</v>
      </c>
    </row>
    <row r="3" spans="1:6" ht="13.8" x14ac:dyDescent="0.25">
      <c r="A3" s="295" t="s">
        <v>299</v>
      </c>
      <c r="B3" s="295"/>
      <c r="C3" s="295"/>
      <c r="D3" s="295"/>
      <c r="E3" s="295"/>
      <c r="F3" s="52">
        <v>200000</v>
      </c>
    </row>
    <row r="6" spans="1:6" ht="13.8" x14ac:dyDescent="0.25">
      <c r="A6" s="6" t="s">
        <v>474</v>
      </c>
      <c r="B6" s="6" t="s">
        <v>475</v>
      </c>
      <c r="C6" s="6" t="s">
        <v>293</v>
      </c>
      <c r="D6" s="6" t="s">
        <v>477</v>
      </c>
      <c r="E6" s="6" t="s">
        <v>454</v>
      </c>
    </row>
    <row r="7" spans="1:6" x14ac:dyDescent="0.25">
      <c r="A7" s="14" t="s">
        <v>500</v>
      </c>
      <c r="B7" s="14" t="s">
        <v>501</v>
      </c>
      <c r="C7" s="14">
        <v>1</v>
      </c>
      <c r="D7" s="52">
        <v>150000</v>
      </c>
      <c r="E7" s="52">
        <v>150000</v>
      </c>
    </row>
    <row r="8" spans="1:6" ht="13.8" x14ac:dyDescent="0.25">
      <c r="A8" s="295" t="s">
        <v>299</v>
      </c>
      <c r="B8" s="295"/>
      <c r="C8" s="295"/>
      <c r="D8" s="295"/>
      <c r="E8" s="52">
        <v>150000</v>
      </c>
    </row>
  </sheetData>
  <mergeCells count="2">
    <mergeCell ref="A3:E3"/>
    <mergeCell ref="A8:D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AA59-69A0-4844-96E4-783ED1C7DBCF}">
  <dimension ref="A1:E3"/>
  <sheetViews>
    <sheetView workbookViewId="0"/>
  </sheetViews>
  <sheetFormatPr baseColWidth="10" defaultColWidth="11.44140625" defaultRowHeight="13.2" x14ac:dyDescent="0.25"/>
  <cols>
    <col min="1" max="1" width="13.88671875" style="5" bestFit="1" customWidth="1"/>
    <col min="2" max="2" width="15.6640625" style="5" bestFit="1" customWidth="1"/>
    <col min="3" max="3" width="10" style="5" bestFit="1" customWidth="1"/>
    <col min="4" max="4" width="15.5546875" style="5" bestFit="1" customWidth="1"/>
    <col min="5" max="5" width="12.88671875" style="5" bestFit="1" customWidth="1"/>
    <col min="6" max="16384" width="11.44140625" style="5"/>
  </cols>
  <sheetData>
    <row r="1" spans="1:5" ht="13.8" x14ac:dyDescent="0.25">
      <c r="A1" s="6" t="s">
        <v>474</v>
      </c>
      <c r="B1" s="6" t="s">
        <v>475</v>
      </c>
      <c r="C1" s="6" t="s">
        <v>293</v>
      </c>
      <c r="D1" s="6" t="s">
        <v>477</v>
      </c>
      <c r="E1" s="6" t="s">
        <v>454</v>
      </c>
    </row>
    <row r="2" spans="1:5" x14ac:dyDescent="0.25">
      <c r="A2" s="14" t="s">
        <v>498</v>
      </c>
      <c r="B2" s="14" t="s">
        <v>499</v>
      </c>
      <c r="C2" s="14">
        <v>1</v>
      </c>
      <c r="D2" s="52">
        <v>100000</v>
      </c>
      <c r="E2" s="52">
        <v>100000</v>
      </c>
    </row>
    <row r="3" spans="1:5" ht="13.8" x14ac:dyDescent="0.25">
      <c r="A3" s="295" t="s">
        <v>299</v>
      </c>
      <c r="B3" s="295"/>
      <c r="C3" s="295"/>
      <c r="D3" s="295"/>
      <c r="E3" s="52">
        <v>100000</v>
      </c>
    </row>
  </sheetData>
  <mergeCells count="1">
    <mergeCell ref="A3:D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outlinePr summaryBelow="0" summaryRight="0"/>
  </sheetPr>
  <dimension ref="A1:Y310"/>
  <sheetViews>
    <sheetView tabSelected="1" zoomScale="86" zoomScaleNormal="80" workbookViewId="0">
      <selection activeCell="N6" sqref="N6"/>
    </sheetView>
  </sheetViews>
  <sheetFormatPr baseColWidth="10" defaultColWidth="12.5546875" defaultRowHeight="15" customHeight="1" x14ac:dyDescent="0.25"/>
  <cols>
    <col min="1" max="1" width="23.109375" style="5" bestFit="1" customWidth="1"/>
    <col min="2" max="2" width="22.88671875" style="5" bestFit="1" customWidth="1"/>
    <col min="3" max="3" width="15.44140625" style="5" bestFit="1" customWidth="1"/>
    <col min="4" max="4" width="14.44140625" style="5" bestFit="1" customWidth="1"/>
    <col min="5" max="5" width="24.33203125" style="5" bestFit="1" customWidth="1"/>
    <col min="6" max="6" width="18.109375" style="5" bestFit="1" customWidth="1"/>
    <col min="7" max="7" width="19.5546875" style="5" customWidth="1"/>
    <col min="8" max="8" width="35" style="5" customWidth="1"/>
    <col min="9" max="9" width="29.6640625" style="5" bestFit="1" customWidth="1"/>
    <col min="10" max="10" width="21.6640625" style="16" bestFit="1" customWidth="1"/>
    <col min="11" max="11" width="16.33203125" style="5" bestFit="1" customWidth="1"/>
    <col min="12" max="12" width="24.109375" style="5" bestFit="1" customWidth="1"/>
    <col min="13" max="13" width="16.77734375" style="5" bestFit="1" customWidth="1"/>
    <col min="14" max="16384" width="12.5546875" style="5"/>
  </cols>
  <sheetData>
    <row r="1" spans="1:25" ht="27.75" customHeight="1" x14ac:dyDescent="0.3">
      <c r="A1" s="243" t="s">
        <v>569</v>
      </c>
      <c r="B1" s="244"/>
      <c r="C1" s="244"/>
      <c r="D1" s="244"/>
      <c r="E1" s="244"/>
      <c r="F1" s="244"/>
      <c r="G1" s="245"/>
      <c r="I1" s="237" t="s">
        <v>541</v>
      </c>
      <c r="J1" s="238"/>
      <c r="K1" s="5">
        <v>8</v>
      </c>
      <c r="L1" s="298" t="s">
        <v>570</v>
      </c>
      <c r="M1" s="298"/>
    </row>
    <row r="2" spans="1:25" ht="15" customHeight="1" x14ac:dyDescent="0.25">
      <c r="A2" s="246"/>
      <c r="B2" s="234" t="s">
        <v>286</v>
      </c>
      <c r="C2" s="233"/>
      <c r="D2" s="233"/>
      <c r="E2" s="233"/>
      <c r="F2" s="233"/>
      <c r="G2" s="233"/>
      <c r="I2" s="6" t="s">
        <v>239</v>
      </c>
      <c r="J2" s="7" t="s">
        <v>542</v>
      </c>
      <c r="L2" s="6" t="s">
        <v>239</v>
      </c>
      <c r="M2" s="7" t="s">
        <v>542</v>
      </c>
    </row>
    <row r="3" spans="1:25" ht="15" customHeight="1" x14ac:dyDescent="0.25">
      <c r="A3" s="233"/>
      <c r="B3" s="234" t="s">
        <v>300</v>
      </c>
      <c r="C3" s="233"/>
      <c r="D3" s="233"/>
      <c r="E3" s="233"/>
      <c r="F3" s="233"/>
      <c r="G3" s="233"/>
      <c r="I3" s="8" t="s">
        <v>507</v>
      </c>
      <c r="J3" s="9">
        <f>SUM(G12:G14)</f>
        <v>1700000</v>
      </c>
      <c r="L3" s="8" t="s">
        <v>507</v>
      </c>
      <c r="M3" s="299">
        <f>J3*$K$1</f>
        <v>13600000</v>
      </c>
    </row>
    <row r="4" spans="1:25" ht="15" customHeight="1" x14ac:dyDescent="0.3">
      <c r="A4" s="233"/>
      <c r="B4" s="234" t="s">
        <v>301</v>
      </c>
      <c r="C4" s="233"/>
      <c r="D4" s="233"/>
      <c r="E4" s="233"/>
      <c r="F4" s="233"/>
      <c r="G4" s="233"/>
      <c r="H4" s="2"/>
      <c r="I4" s="8" t="s">
        <v>510</v>
      </c>
      <c r="J4" s="9">
        <f>SUM(E15:E17)</f>
        <v>350000</v>
      </c>
      <c r="K4" s="2"/>
      <c r="L4" s="8" t="s">
        <v>510</v>
      </c>
      <c r="M4" s="299">
        <f t="shared" ref="M4:M8" si="0">J4*$K$1</f>
        <v>2800000</v>
      </c>
      <c r="N4" s="2"/>
      <c r="O4" s="2"/>
      <c r="P4" s="2"/>
      <c r="Q4" s="2"/>
      <c r="R4" s="2"/>
      <c r="S4" s="2"/>
      <c r="T4" s="2"/>
      <c r="U4" s="2"/>
      <c r="V4" s="2"/>
      <c r="W4" s="2"/>
      <c r="X4" s="2"/>
      <c r="Y4" s="2"/>
    </row>
    <row r="5" spans="1:25" ht="15" customHeight="1" x14ac:dyDescent="0.3">
      <c r="A5" s="233"/>
      <c r="B5" s="234" t="s">
        <v>303</v>
      </c>
      <c r="C5" s="233"/>
      <c r="D5" s="233"/>
      <c r="E5" s="233"/>
      <c r="F5" s="233"/>
      <c r="G5" s="233"/>
      <c r="H5" s="2"/>
      <c r="I5" s="8" t="s">
        <v>513</v>
      </c>
      <c r="J5" s="9">
        <f>SUM(G18:G19)</f>
        <v>180000</v>
      </c>
      <c r="K5" s="2"/>
      <c r="L5" s="8" t="s">
        <v>513</v>
      </c>
      <c r="M5" s="299">
        <f t="shared" si="0"/>
        <v>1440000</v>
      </c>
      <c r="N5" s="2"/>
      <c r="O5" s="2"/>
      <c r="P5" s="2"/>
      <c r="Q5" s="2"/>
      <c r="R5" s="2"/>
      <c r="S5" s="2"/>
      <c r="T5" s="2"/>
      <c r="U5" s="2"/>
      <c r="V5" s="2"/>
      <c r="W5" s="2"/>
      <c r="X5" s="2"/>
      <c r="Y5" s="2"/>
    </row>
    <row r="6" spans="1:25" ht="15" customHeight="1" x14ac:dyDescent="0.3">
      <c r="A6" s="10" t="s">
        <v>287</v>
      </c>
      <c r="B6" s="234" t="s">
        <v>455</v>
      </c>
      <c r="C6" s="233"/>
      <c r="D6" s="233"/>
      <c r="E6" s="235" t="s">
        <v>288</v>
      </c>
      <c r="F6" s="235" t="s">
        <v>521</v>
      </c>
      <c r="G6" s="233"/>
      <c r="H6" s="2"/>
      <c r="I6" s="8" t="s">
        <v>515</v>
      </c>
      <c r="J6" s="9">
        <f>SUM(G20:G22)</f>
        <v>850000</v>
      </c>
      <c r="K6" s="2"/>
      <c r="L6" s="8" t="s">
        <v>515</v>
      </c>
      <c r="M6" s="299">
        <f t="shared" si="0"/>
        <v>6800000</v>
      </c>
      <c r="N6" s="2"/>
      <c r="O6" s="2"/>
      <c r="P6" s="2"/>
      <c r="Q6" s="2"/>
      <c r="R6" s="2"/>
      <c r="S6" s="2"/>
      <c r="T6" s="2"/>
      <c r="U6" s="2"/>
      <c r="V6" s="2"/>
      <c r="W6" s="2"/>
      <c r="X6" s="2"/>
      <c r="Y6" s="2"/>
    </row>
    <row r="7" spans="1:25" ht="15" customHeight="1" x14ac:dyDescent="0.3">
      <c r="A7" s="10" t="s">
        <v>305</v>
      </c>
      <c r="B7" s="234">
        <v>3219067748</v>
      </c>
      <c r="C7" s="233"/>
      <c r="D7" s="233"/>
      <c r="E7" s="233"/>
      <c r="F7" s="233"/>
      <c r="G7" s="233"/>
      <c r="H7" s="2"/>
      <c r="I7" s="8" t="s">
        <v>544</v>
      </c>
      <c r="J7" s="9">
        <f>G31</f>
        <v>4059832.23</v>
      </c>
      <c r="K7" s="2"/>
      <c r="L7" s="8" t="s">
        <v>544</v>
      </c>
      <c r="M7" s="299">
        <f t="shared" si="0"/>
        <v>32478657.84</v>
      </c>
      <c r="N7" s="2"/>
      <c r="O7" s="2"/>
      <c r="P7" s="2"/>
      <c r="Q7" s="2"/>
      <c r="R7" s="2"/>
      <c r="S7" s="2"/>
      <c r="T7" s="2"/>
      <c r="U7" s="2"/>
      <c r="V7" s="2"/>
      <c r="W7" s="2"/>
      <c r="X7" s="2"/>
      <c r="Y7" s="2"/>
    </row>
    <row r="8" spans="1:25" ht="15" customHeight="1" x14ac:dyDescent="0.3">
      <c r="A8" s="10" t="s">
        <v>289</v>
      </c>
      <c r="B8" s="232" t="s">
        <v>302</v>
      </c>
      <c r="C8" s="233"/>
      <c r="D8" s="233"/>
      <c r="E8" s="11" t="s">
        <v>290</v>
      </c>
      <c r="F8" s="236">
        <v>46141</v>
      </c>
      <c r="G8" s="233"/>
      <c r="H8" s="2"/>
      <c r="I8" s="296" t="s">
        <v>545</v>
      </c>
      <c r="J8" s="297">
        <f>K40</f>
        <v>7439710.4000000004</v>
      </c>
      <c r="K8" s="2"/>
      <c r="L8" s="296" t="s">
        <v>545</v>
      </c>
      <c r="M8" s="299">
        <f t="shared" si="0"/>
        <v>59517683.200000003</v>
      </c>
      <c r="N8" s="2"/>
      <c r="O8" s="2"/>
      <c r="P8" s="2"/>
      <c r="Q8" s="2"/>
      <c r="R8" s="2"/>
      <c r="S8" s="2"/>
      <c r="T8" s="2"/>
      <c r="U8" s="2"/>
      <c r="V8" s="2"/>
      <c r="W8" s="2"/>
      <c r="X8" s="2"/>
      <c r="Y8" s="2"/>
    </row>
    <row r="9" spans="1:25" ht="15" customHeight="1" x14ac:dyDescent="0.3">
      <c r="A9" s="232" t="s">
        <v>291</v>
      </c>
      <c r="B9" s="233"/>
      <c r="C9" s="233"/>
      <c r="D9" s="233"/>
      <c r="E9" s="233"/>
      <c r="F9" s="233"/>
      <c r="G9" s="233"/>
      <c r="H9" s="2"/>
      <c r="I9" s="6" t="s">
        <v>543</v>
      </c>
      <c r="J9" s="12">
        <f>SUM(J3:J8)</f>
        <v>14579542.630000001</v>
      </c>
      <c r="K9" s="2"/>
      <c r="L9" s="6" t="s">
        <v>543</v>
      </c>
      <c r="M9" s="12">
        <f>SUM(M3:M8)</f>
        <v>116636341.04000001</v>
      </c>
      <c r="N9" s="2"/>
      <c r="O9" s="2"/>
      <c r="P9" s="2"/>
      <c r="Q9" s="2"/>
      <c r="R9" s="2"/>
      <c r="S9" s="2"/>
      <c r="T9" s="2"/>
      <c r="U9" s="2"/>
      <c r="V9" s="2"/>
      <c r="W9" s="2"/>
      <c r="X9" s="2"/>
      <c r="Y9" s="2"/>
    </row>
    <row r="10" spans="1:25" ht="15" customHeight="1" x14ac:dyDescent="0.3">
      <c r="A10" s="232" t="s">
        <v>292</v>
      </c>
      <c r="B10" s="233"/>
      <c r="C10" s="233"/>
      <c r="D10" s="233"/>
      <c r="E10" s="233"/>
      <c r="F10" s="233"/>
      <c r="G10" s="233"/>
      <c r="H10" s="2"/>
      <c r="I10" s="2"/>
      <c r="J10" s="4"/>
      <c r="K10" s="2"/>
      <c r="L10" s="2"/>
      <c r="M10" s="2"/>
      <c r="N10" s="2"/>
      <c r="O10" s="2"/>
      <c r="P10" s="2"/>
      <c r="Q10" s="2"/>
      <c r="R10" s="2"/>
      <c r="S10" s="2"/>
      <c r="T10" s="2"/>
      <c r="U10" s="2"/>
      <c r="V10" s="2"/>
      <c r="W10" s="2"/>
      <c r="X10" s="2"/>
      <c r="Y10" s="2"/>
    </row>
    <row r="11" spans="1:25" ht="16.8" x14ac:dyDescent="0.3">
      <c r="A11" s="6" t="s">
        <v>502</v>
      </c>
      <c r="B11" s="6" t="s">
        <v>474</v>
      </c>
      <c r="C11" s="6" t="s">
        <v>503</v>
      </c>
      <c r="D11" s="6" t="s">
        <v>293</v>
      </c>
      <c r="E11" s="6" t="s">
        <v>504</v>
      </c>
      <c r="F11" s="6" t="s">
        <v>505</v>
      </c>
      <c r="G11" s="6" t="s">
        <v>506</v>
      </c>
      <c r="H11" s="2"/>
      <c r="I11" s="2"/>
      <c r="J11" s="4">
        <f>J9*10</f>
        <v>145795426.30000001</v>
      </c>
      <c r="K11" s="2"/>
      <c r="L11" s="2"/>
      <c r="M11" s="2"/>
      <c r="N11" s="2"/>
      <c r="O11" s="2"/>
      <c r="P11" s="2"/>
      <c r="Q11" s="2"/>
      <c r="R11" s="2"/>
      <c r="S11" s="2"/>
      <c r="T11" s="2"/>
      <c r="U11" s="2"/>
      <c r="V11" s="2"/>
      <c r="W11" s="2"/>
      <c r="X11" s="2"/>
      <c r="Y11" s="2"/>
    </row>
    <row r="12" spans="1:25" ht="16.8" x14ac:dyDescent="0.3">
      <c r="A12" s="13" t="s">
        <v>507</v>
      </c>
      <c r="B12" s="14" t="s">
        <v>508</v>
      </c>
      <c r="C12" s="14" t="s">
        <v>509</v>
      </c>
      <c r="D12" s="14">
        <v>1</v>
      </c>
      <c r="E12" s="15">
        <v>500000</v>
      </c>
      <c r="F12" s="14">
        <v>1</v>
      </c>
      <c r="G12" s="15">
        <v>500000</v>
      </c>
      <c r="H12" s="2"/>
      <c r="I12" s="2"/>
      <c r="J12" s="4"/>
      <c r="K12" s="2"/>
      <c r="L12" s="2"/>
      <c r="M12" s="2"/>
      <c r="N12" s="2"/>
      <c r="O12" s="2"/>
      <c r="P12" s="2"/>
      <c r="Q12" s="2"/>
      <c r="R12" s="2"/>
      <c r="S12" s="2"/>
      <c r="T12" s="2"/>
      <c r="U12" s="2"/>
      <c r="V12" s="2"/>
      <c r="W12" s="2"/>
      <c r="X12" s="2"/>
      <c r="Y12" s="2"/>
    </row>
    <row r="13" spans="1:25" ht="16.8" x14ac:dyDescent="0.3">
      <c r="A13" s="13" t="s">
        <v>507</v>
      </c>
      <c r="B13" s="14" t="s">
        <v>494</v>
      </c>
      <c r="C13" s="14" t="s">
        <v>509</v>
      </c>
      <c r="D13" s="14">
        <v>1</v>
      </c>
      <c r="E13" s="15">
        <v>400000</v>
      </c>
      <c r="F13" s="14">
        <v>1</v>
      </c>
      <c r="G13" s="15">
        <v>400000</v>
      </c>
      <c r="H13" s="2"/>
      <c r="I13" s="2"/>
      <c r="J13" s="4"/>
      <c r="K13" s="2"/>
      <c r="L13" s="2"/>
      <c r="M13" s="2"/>
      <c r="N13" s="2"/>
      <c r="O13" s="2"/>
      <c r="P13" s="2"/>
      <c r="Q13" s="2"/>
      <c r="R13" s="2"/>
      <c r="S13" s="2"/>
      <c r="T13" s="2"/>
      <c r="U13" s="2"/>
      <c r="V13" s="2"/>
      <c r="W13" s="2"/>
      <c r="X13" s="2"/>
      <c r="Y13" s="2"/>
    </row>
    <row r="14" spans="1:25" ht="16.8" x14ac:dyDescent="0.3">
      <c r="A14" s="13" t="s">
        <v>507</v>
      </c>
      <c r="B14" s="14" t="s">
        <v>478</v>
      </c>
      <c r="C14" s="14" t="s">
        <v>509</v>
      </c>
      <c r="D14" s="14">
        <v>4</v>
      </c>
      <c r="E14" s="15">
        <v>200000</v>
      </c>
      <c r="F14" s="14">
        <v>1</v>
      </c>
      <c r="G14" s="15">
        <v>800000</v>
      </c>
      <c r="H14" s="2"/>
      <c r="I14" s="2"/>
      <c r="J14" s="4"/>
      <c r="K14" s="2"/>
      <c r="L14" s="2"/>
      <c r="M14" s="2"/>
      <c r="N14" s="2"/>
      <c r="O14" s="2"/>
      <c r="P14" s="2"/>
      <c r="Q14" s="2"/>
      <c r="R14" s="2"/>
      <c r="S14" s="2"/>
      <c r="T14" s="2"/>
      <c r="U14" s="2"/>
      <c r="V14" s="2"/>
      <c r="W14" s="2"/>
      <c r="X14" s="2"/>
      <c r="Y14" s="2"/>
    </row>
    <row r="15" spans="1:25" ht="16.8" x14ac:dyDescent="0.3">
      <c r="A15" s="13" t="s">
        <v>510</v>
      </c>
      <c r="B15" s="14" t="s">
        <v>486</v>
      </c>
      <c r="C15" s="14" t="s">
        <v>511</v>
      </c>
      <c r="D15" s="14">
        <v>1</v>
      </c>
      <c r="E15" s="15">
        <v>200000</v>
      </c>
      <c r="F15" s="14">
        <v>6</v>
      </c>
      <c r="G15" s="15">
        <v>1200000</v>
      </c>
      <c r="H15" s="2"/>
      <c r="I15" s="2"/>
      <c r="J15" s="4"/>
      <c r="K15" s="2"/>
      <c r="L15" s="2"/>
      <c r="M15" s="2"/>
      <c r="N15" s="2"/>
      <c r="O15" s="2"/>
      <c r="P15" s="2"/>
      <c r="Q15" s="2"/>
      <c r="R15" s="2"/>
      <c r="S15" s="2"/>
      <c r="T15" s="2"/>
      <c r="U15" s="2"/>
      <c r="V15" s="2"/>
      <c r="W15" s="2"/>
      <c r="X15" s="2"/>
      <c r="Y15" s="2"/>
    </row>
    <row r="16" spans="1:25" ht="16.8" x14ac:dyDescent="0.3">
      <c r="A16" s="13" t="s">
        <v>510</v>
      </c>
      <c r="B16" s="14" t="s">
        <v>490</v>
      </c>
      <c r="C16" s="14" t="s">
        <v>511</v>
      </c>
      <c r="D16" s="14">
        <v>1</v>
      </c>
      <c r="E16" s="15">
        <v>100000</v>
      </c>
      <c r="F16" s="14">
        <v>6</v>
      </c>
      <c r="G16" s="15">
        <v>600000</v>
      </c>
      <c r="H16" s="2"/>
      <c r="I16" s="2"/>
      <c r="J16" s="4"/>
      <c r="K16" s="2"/>
      <c r="L16" s="2"/>
      <c r="M16" s="2"/>
      <c r="N16" s="2"/>
      <c r="O16" s="2"/>
      <c r="P16" s="2"/>
      <c r="Q16" s="2"/>
      <c r="R16" s="2"/>
      <c r="S16" s="2"/>
      <c r="T16" s="2"/>
      <c r="U16" s="2"/>
      <c r="V16" s="2"/>
      <c r="W16" s="2"/>
      <c r="X16" s="2"/>
      <c r="Y16" s="2"/>
    </row>
    <row r="17" spans="1:25" ht="15" customHeight="1" x14ac:dyDescent="0.3">
      <c r="A17" s="13" t="s">
        <v>510</v>
      </c>
      <c r="B17" s="14" t="s">
        <v>512</v>
      </c>
      <c r="C17" s="14" t="s">
        <v>511</v>
      </c>
      <c r="D17" s="14">
        <v>1</v>
      </c>
      <c r="E17" s="15">
        <v>50000</v>
      </c>
      <c r="F17" s="14">
        <v>6</v>
      </c>
      <c r="G17" s="15">
        <v>300000</v>
      </c>
      <c r="H17" s="2"/>
      <c r="I17" s="2"/>
      <c r="J17" s="4"/>
      <c r="K17" s="2"/>
      <c r="L17" s="2"/>
      <c r="M17" s="2"/>
      <c r="N17" s="2"/>
      <c r="O17" s="2"/>
      <c r="P17" s="2"/>
      <c r="Q17" s="2"/>
      <c r="R17" s="2"/>
      <c r="S17" s="2"/>
      <c r="T17" s="2"/>
      <c r="U17" s="2"/>
      <c r="V17" s="2"/>
      <c r="W17" s="2"/>
      <c r="X17" s="2"/>
      <c r="Y17" s="2"/>
    </row>
    <row r="18" spans="1:25" ht="15" customHeight="1" x14ac:dyDescent="0.3">
      <c r="A18" s="13" t="s">
        <v>513</v>
      </c>
      <c r="B18" s="14" t="s">
        <v>488</v>
      </c>
      <c r="C18" s="14" t="s">
        <v>514</v>
      </c>
      <c r="D18" s="14">
        <v>1</v>
      </c>
      <c r="E18" s="15">
        <v>80000</v>
      </c>
      <c r="F18" s="14">
        <v>12</v>
      </c>
      <c r="G18" s="15">
        <v>80000</v>
      </c>
      <c r="H18" s="2"/>
      <c r="I18" s="2"/>
      <c r="J18" s="4"/>
      <c r="K18" s="2"/>
      <c r="L18" s="2"/>
      <c r="M18" s="2"/>
      <c r="N18" s="2"/>
      <c r="O18" s="2"/>
      <c r="P18" s="2"/>
      <c r="Q18" s="2"/>
      <c r="R18" s="2"/>
      <c r="S18" s="2"/>
      <c r="T18" s="2"/>
      <c r="U18" s="2"/>
      <c r="V18" s="2"/>
      <c r="W18" s="2"/>
      <c r="X18" s="2"/>
      <c r="Y18" s="2"/>
    </row>
    <row r="19" spans="1:25" ht="16.8" x14ac:dyDescent="0.3">
      <c r="A19" s="13" t="s">
        <v>513</v>
      </c>
      <c r="B19" s="14" t="s">
        <v>498</v>
      </c>
      <c r="C19" s="14" t="s">
        <v>514</v>
      </c>
      <c r="D19" s="14">
        <v>1</v>
      </c>
      <c r="E19" s="15">
        <v>100000</v>
      </c>
      <c r="F19" s="14">
        <v>12</v>
      </c>
      <c r="G19" s="15">
        <v>100000</v>
      </c>
      <c r="H19" s="2"/>
      <c r="I19" s="2"/>
      <c r="J19" s="4"/>
      <c r="K19" s="2"/>
      <c r="L19" s="2"/>
      <c r="M19" s="2"/>
      <c r="N19" s="2"/>
      <c r="O19" s="2"/>
      <c r="P19" s="2"/>
      <c r="Q19" s="2"/>
      <c r="R19" s="2"/>
      <c r="S19" s="2"/>
      <c r="T19" s="2"/>
      <c r="U19" s="2"/>
      <c r="V19" s="2"/>
      <c r="W19" s="2"/>
      <c r="X19" s="2"/>
      <c r="Y19" s="2"/>
    </row>
    <row r="20" spans="1:25" ht="16.8" x14ac:dyDescent="0.3">
      <c r="A20" s="13" t="s">
        <v>515</v>
      </c>
      <c r="B20" s="14" t="s">
        <v>516</v>
      </c>
      <c r="C20" s="14" t="s">
        <v>517</v>
      </c>
      <c r="D20" s="14">
        <v>1</v>
      </c>
      <c r="E20" s="15">
        <v>500000</v>
      </c>
      <c r="F20" s="14">
        <v>1</v>
      </c>
      <c r="G20" s="15">
        <v>500000</v>
      </c>
      <c r="H20" s="2"/>
      <c r="I20" s="2"/>
      <c r="J20" s="4"/>
      <c r="K20" s="2"/>
      <c r="L20" s="2"/>
      <c r="M20" s="2"/>
      <c r="N20" s="2"/>
      <c r="O20" s="2"/>
      <c r="P20" s="2"/>
      <c r="Q20" s="2"/>
      <c r="R20" s="2"/>
      <c r="S20" s="2"/>
      <c r="T20" s="2"/>
      <c r="U20" s="2"/>
      <c r="V20" s="2"/>
      <c r="W20" s="2"/>
      <c r="X20" s="2"/>
      <c r="Y20" s="2"/>
    </row>
    <row r="21" spans="1:25" ht="16.8" x14ac:dyDescent="0.3">
      <c r="A21" s="13" t="s">
        <v>515</v>
      </c>
      <c r="B21" s="14" t="s">
        <v>518</v>
      </c>
      <c r="C21" s="14" t="s">
        <v>517</v>
      </c>
      <c r="D21" s="14">
        <v>1</v>
      </c>
      <c r="E21" s="15">
        <v>150000</v>
      </c>
      <c r="F21" s="14">
        <v>1</v>
      </c>
      <c r="G21" s="15">
        <v>150000</v>
      </c>
      <c r="H21" s="2"/>
      <c r="I21" s="2"/>
      <c r="J21" s="4"/>
      <c r="K21" s="2"/>
      <c r="L21" s="2"/>
      <c r="M21" s="2"/>
      <c r="N21" s="2"/>
      <c r="O21" s="2"/>
      <c r="P21" s="2"/>
      <c r="Q21" s="2"/>
      <c r="R21" s="2"/>
      <c r="S21" s="2"/>
      <c r="T21" s="2"/>
      <c r="U21" s="2"/>
      <c r="V21" s="2"/>
      <c r="W21" s="2"/>
      <c r="X21" s="2"/>
      <c r="Y21" s="2"/>
    </row>
    <row r="22" spans="1:25" ht="16.8" x14ac:dyDescent="0.3">
      <c r="A22" s="13" t="s">
        <v>515</v>
      </c>
      <c r="B22" s="14" t="s">
        <v>519</v>
      </c>
      <c r="C22" s="14" t="s">
        <v>517</v>
      </c>
      <c r="D22" s="14">
        <v>1</v>
      </c>
      <c r="E22" s="15">
        <v>200000</v>
      </c>
      <c r="F22" s="14">
        <v>1</v>
      </c>
      <c r="G22" s="15">
        <v>200000</v>
      </c>
      <c r="H22" s="2"/>
      <c r="I22" s="2"/>
      <c r="J22" s="4"/>
      <c r="K22" s="2"/>
      <c r="L22" s="2"/>
      <c r="M22" s="2"/>
      <c r="N22" s="2"/>
      <c r="O22" s="2"/>
      <c r="P22" s="2"/>
      <c r="Q22" s="2"/>
      <c r="R22" s="2"/>
      <c r="S22" s="2"/>
      <c r="T22" s="2"/>
      <c r="U22" s="2"/>
      <c r="V22" s="2"/>
      <c r="W22" s="2"/>
      <c r="X22" s="2"/>
      <c r="Y22" s="2"/>
    </row>
    <row r="23" spans="1:25" ht="16.8" x14ac:dyDescent="0.3">
      <c r="A23" s="247" t="s">
        <v>520</v>
      </c>
      <c r="B23" s="248"/>
      <c r="C23" s="248"/>
      <c r="D23" s="248"/>
      <c r="E23" s="248"/>
      <c r="F23" s="249"/>
      <c r="G23" s="17">
        <v>4830000</v>
      </c>
      <c r="H23" s="2"/>
      <c r="I23" s="2"/>
      <c r="J23" s="4"/>
      <c r="K23" s="2"/>
      <c r="L23" s="2"/>
      <c r="M23" s="2"/>
      <c r="N23" s="2"/>
      <c r="O23" s="2"/>
      <c r="P23" s="2"/>
      <c r="Q23" s="2"/>
      <c r="R23" s="2"/>
      <c r="S23" s="2"/>
      <c r="T23" s="2"/>
      <c r="U23" s="2"/>
      <c r="V23" s="2"/>
      <c r="W23" s="2"/>
      <c r="X23" s="2"/>
      <c r="Y23" s="2"/>
    </row>
    <row r="24" spans="1:25" ht="17.25" customHeight="1" x14ac:dyDescent="0.3">
      <c r="H24" s="2"/>
      <c r="I24" s="2"/>
      <c r="J24" s="4"/>
      <c r="K24" s="2"/>
      <c r="L24" s="2"/>
      <c r="M24" s="2"/>
      <c r="N24" s="2"/>
      <c r="O24" s="2"/>
      <c r="P24" s="2"/>
      <c r="Q24" s="2"/>
      <c r="R24" s="2"/>
      <c r="S24" s="2"/>
      <c r="T24" s="2"/>
      <c r="U24" s="2"/>
      <c r="V24" s="2"/>
      <c r="W24" s="2"/>
      <c r="X24" s="2"/>
      <c r="Y24" s="2"/>
    </row>
    <row r="25" spans="1:25" ht="17.25" customHeight="1" x14ac:dyDescent="0.3">
      <c r="A25" s="18" t="s">
        <v>522</v>
      </c>
      <c r="B25" s="18" t="s">
        <v>523</v>
      </c>
      <c r="C25" s="18" t="s">
        <v>524</v>
      </c>
      <c r="D25" s="18" t="s">
        <v>293</v>
      </c>
      <c r="E25" s="18" t="s">
        <v>525</v>
      </c>
      <c r="F25" s="18" t="s">
        <v>526</v>
      </c>
      <c r="G25" s="18" t="s">
        <v>527</v>
      </c>
      <c r="H25" s="18" t="s">
        <v>528</v>
      </c>
      <c r="I25" s="2"/>
      <c r="J25" s="4"/>
      <c r="K25" s="2"/>
      <c r="L25" s="2"/>
      <c r="M25" s="2"/>
      <c r="N25" s="2"/>
      <c r="O25" s="2"/>
      <c r="P25" s="2"/>
      <c r="Q25" s="2"/>
      <c r="R25" s="2"/>
      <c r="S25" s="2"/>
      <c r="T25" s="2"/>
      <c r="U25" s="2"/>
      <c r="V25" s="2"/>
      <c r="W25" s="2"/>
      <c r="X25" s="2"/>
      <c r="Y25" s="2"/>
    </row>
    <row r="26" spans="1:25" ht="55.2" x14ac:dyDescent="0.3">
      <c r="A26" s="19" t="s">
        <v>529</v>
      </c>
      <c r="B26" s="20" t="s">
        <v>472</v>
      </c>
      <c r="C26" s="20" t="s">
        <v>294</v>
      </c>
      <c r="D26" s="21">
        <v>1</v>
      </c>
      <c r="E26" s="22">
        <v>1680663.87</v>
      </c>
      <c r="F26" s="22">
        <v>1999990</v>
      </c>
      <c r="G26" s="22">
        <v>1999990</v>
      </c>
      <c r="H26" s="23" t="s">
        <v>530</v>
      </c>
      <c r="I26" s="2"/>
      <c r="J26" s="4"/>
      <c r="K26" s="2"/>
      <c r="L26" s="2"/>
      <c r="M26" s="2"/>
      <c r="N26" s="2"/>
      <c r="O26" s="2"/>
      <c r="P26" s="2"/>
      <c r="Q26" s="2"/>
      <c r="R26" s="2"/>
      <c r="S26" s="2"/>
      <c r="T26" s="2"/>
      <c r="U26" s="2"/>
      <c r="V26" s="2"/>
      <c r="W26" s="2"/>
      <c r="X26" s="2"/>
      <c r="Y26" s="2"/>
    </row>
    <row r="27" spans="1:25" ht="66" x14ac:dyDescent="0.3">
      <c r="A27" s="19" t="s">
        <v>531</v>
      </c>
      <c r="B27" s="24" t="s">
        <v>295</v>
      </c>
      <c r="C27" s="25" t="s">
        <v>296</v>
      </c>
      <c r="D27" s="26">
        <v>1</v>
      </c>
      <c r="E27" s="27">
        <v>1663781.51</v>
      </c>
      <c r="F27" s="22">
        <v>1979900</v>
      </c>
      <c r="G27" s="28">
        <v>1979900</v>
      </c>
      <c r="H27" s="29" t="s">
        <v>532</v>
      </c>
      <c r="I27" s="2"/>
      <c r="J27" s="4"/>
      <c r="K27" s="2"/>
      <c r="L27" s="2"/>
      <c r="M27" s="2"/>
      <c r="N27" s="2"/>
      <c r="O27" s="2"/>
      <c r="P27" s="2"/>
      <c r="Q27" s="2"/>
      <c r="R27" s="2"/>
      <c r="S27" s="2"/>
      <c r="T27" s="2"/>
      <c r="U27" s="2"/>
      <c r="V27" s="2"/>
      <c r="W27" s="2"/>
      <c r="X27" s="2"/>
      <c r="Y27" s="2"/>
    </row>
    <row r="28" spans="1:25" ht="105.6" x14ac:dyDescent="0.3">
      <c r="A28" s="19" t="s">
        <v>533</v>
      </c>
      <c r="B28" s="24" t="s">
        <v>534</v>
      </c>
      <c r="C28" s="20" t="s">
        <v>296</v>
      </c>
      <c r="D28" s="21">
        <v>1</v>
      </c>
      <c r="E28" s="30">
        <v>32773.11</v>
      </c>
      <c r="F28" s="30">
        <v>6370.59</v>
      </c>
      <c r="G28" s="31">
        <v>39.9</v>
      </c>
      <c r="H28" s="32" t="s">
        <v>535</v>
      </c>
      <c r="I28" s="2"/>
      <c r="J28" s="4"/>
      <c r="K28" s="2"/>
      <c r="L28" s="2"/>
      <c r="M28" s="2"/>
      <c r="N28" s="2"/>
      <c r="O28" s="2"/>
      <c r="P28" s="2"/>
      <c r="Q28" s="2"/>
      <c r="R28" s="2"/>
      <c r="S28" s="2"/>
      <c r="T28" s="2"/>
      <c r="U28" s="2"/>
      <c r="V28" s="2"/>
      <c r="W28" s="2"/>
      <c r="X28" s="2"/>
      <c r="Y28" s="2"/>
    </row>
    <row r="29" spans="1:25" ht="105.6" x14ac:dyDescent="0.3">
      <c r="A29" s="19" t="s">
        <v>536</v>
      </c>
      <c r="B29" s="20" t="s">
        <v>297</v>
      </c>
      <c r="C29" s="20" t="s">
        <v>298</v>
      </c>
      <c r="D29" s="21">
        <v>1</v>
      </c>
      <c r="E29" s="30">
        <v>18427.650000000001</v>
      </c>
      <c r="F29" s="30">
        <v>3501.25</v>
      </c>
      <c r="G29" s="33">
        <v>21928.9</v>
      </c>
      <c r="H29" s="23" t="s">
        <v>537</v>
      </c>
      <c r="I29" s="2"/>
      <c r="J29" s="4"/>
      <c r="K29" s="2"/>
      <c r="L29" s="2"/>
      <c r="M29" s="2"/>
      <c r="N29" s="2"/>
      <c r="O29" s="2"/>
      <c r="P29" s="2"/>
      <c r="Q29" s="2"/>
      <c r="R29" s="2"/>
      <c r="S29" s="2"/>
      <c r="T29" s="2"/>
      <c r="U29" s="2"/>
      <c r="V29" s="2"/>
      <c r="W29" s="2"/>
      <c r="X29" s="2"/>
      <c r="Y29" s="2"/>
    </row>
    <row r="30" spans="1:25" ht="79.2" x14ac:dyDescent="0.3">
      <c r="A30" s="34" t="s">
        <v>538</v>
      </c>
      <c r="B30" s="35" t="s">
        <v>539</v>
      </c>
      <c r="C30" s="35" t="s">
        <v>266</v>
      </c>
      <c r="D30" s="36">
        <v>1</v>
      </c>
      <c r="E30" s="37">
        <v>48717.17</v>
      </c>
      <c r="F30" s="37">
        <v>9256.26</v>
      </c>
      <c r="G30" s="38">
        <v>57973.43</v>
      </c>
      <c r="H30" s="39" t="s">
        <v>540</v>
      </c>
      <c r="I30" s="2"/>
      <c r="J30" s="4"/>
      <c r="K30" s="2"/>
      <c r="L30" s="2"/>
      <c r="M30" s="2"/>
      <c r="N30" s="2"/>
      <c r="O30" s="2"/>
      <c r="P30" s="2"/>
      <c r="Q30" s="2"/>
      <c r="R30" s="2"/>
      <c r="S30" s="2"/>
      <c r="T30" s="2"/>
      <c r="U30" s="2"/>
      <c r="V30" s="2"/>
      <c r="W30" s="2"/>
      <c r="X30" s="2"/>
      <c r="Y30" s="2"/>
    </row>
    <row r="31" spans="1:25" ht="17.25" customHeight="1" x14ac:dyDescent="0.3">
      <c r="A31" s="241" t="s">
        <v>299</v>
      </c>
      <c r="B31" s="242"/>
      <c r="C31" s="242"/>
      <c r="D31" s="242"/>
      <c r="E31" s="230">
        <f t="shared" ref="E31:F31" si="1">SUM(E26,E27,E28,E29,E30)</f>
        <v>3444363.3099999996</v>
      </c>
      <c r="F31" s="230">
        <f t="shared" si="1"/>
        <v>3999018.0999999996</v>
      </c>
      <c r="G31" s="230">
        <f>SUM(G26,G27,G28,G29, G30)</f>
        <v>4059832.23</v>
      </c>
      <c r="H31" s="231"/>
      <c r="I31" s="2"/>
      <c r="J31" s="4"/>
      <c r="K31" s="2"/>
      <c r="L31" s="2"/>
      <c r="M31" s="2"/>
      <c r="N31" s="2"/>
      <c r="O31" s="2"/>
      <c r="P31" s="2"/>
      <c r="Q31" s="2"/>
      <c r="R31" s="2"/>
      <c r="S31" s="2"/>
      <c r="T31" s="2"/>
      <c r="U31" s="2"/>
      <c r="V31" s="2"/>
      <c r="W31" s="2"/>
      <c r="X31" s="2"/>
      <c r="Y31" s="2"/>
    </row>
    <row r="32" spans="1:25" ht="16.8" x14ac:dyDescent="0.3">
      <c r="H32" s="2"/>
      <c r="I32" s="2"/>
      <c r="J32" s="4"/>
      <c r="K32" s="2"/>
      <c r="L32" s="2"/>
      <c r="M32" s="2"/>
      <c r="N32" s="2"/>
      <c r="O32" s="2"/>
      <c r="P32" s="2"/>
      <c r="Q32" s="2"/>
      <c r="R32" s="2"/>
      <c r="S32" s="2"/>
      <c r="T32" s="2"/>
      <c r="U32" s="2"/>
      <c r="V32" s="2"/>
      <c r="W32" s="2"/>
      <c r="X32" s="2"/>
      <c r="Y32" s="2"/>
    </row>
    <row r="33" spans="1:25" ht="16.8" x14ac:dyDescent="0.3">
      <c r="A33" s="239" t="s">
        <v>456</v>
      </c>
      <c r="B33" s="240"/>
      <c r="C33" s="240"/>
      <c r="D33" s="239" t="s">
        <v>256</v>
      </c>
      <c r="E33" s="240"/>
      <c r="F33" s="240"/>
      <c r="G33" s="239" t="s">
        <v>258</v>
      </c>
      <c r="H33" s="240"/>
      <c r="I33" s="240"/>
      <c r="J33" s="40" t="s">
        <v>457</v>
      </c>
      <c r="K33" s="41" t="s">
        <v>458</v>
      </c>
      <c r="L33" s="2"/>
      <c r="M33" s="2"/>
      <c r="N33" s="2"/>
      <c r="O33" s="2"/>
      <c r="P33" s="2"/>
      <c r="Q33" s="2"/>
      <c r="R33" s="2"/>
      <c r="S33" s="2"/>
      <c r="T33" s="2"/>
      <c r="U33" s="2"/>
      <c r="V33" s="2"/>
      <c r="W33" s="2"/>
      <c r="X33" s="2"/>
      <c r="Y33" s="2"/>
    </row>
    <row r="34" spans="1:25" ht="16.8" x14ac:dyDescent="0.3">
      <c r="A34" s="41" t="s">
        <v>459</v>
      </c>
      <c r="B34" s="41" t="s">
        <v>460</v>
      </c>
      <c r="C34" s="41" t="s">
        <v>461</v>
      </c>
      <c r="D34" s="41" t="s">
        <v>462</v>
      </c>
      <c r="E34" s="41" t="s">
        <v>463</v>
      </c>
      <c r="F34" s="41" t="s">
        <v>454</v>
      </c>
      <c r="G34" s="41" t="s">
        <v>462</v>
      </c>
      <c r="H34" s="41" t="s">
        <v>463</v>
      </c>
      <c r="I34" s="41" t="s">
        <v>454</v>
      </c>
      <c r="J34" s="40" t="s">
        <v>462</v>
      </c>
      <c r="K34" s="41" t="s">
        <v>454</v>
      </c>
      <c r="L34" s="2"/>
      <c r="M34" s="2"/>
      <c r="N34" s="2"/>
      <c r="O34" s="2"/>
      <c r="P34" s="2"/>
      <c r="Q34" s="2"/>
      <c r="R34" s="2"/>
      <c r="S34" s="2"/>
      <c r="T34" s="2"/>
      <c r="U34" s="2"/>
      <c r="V34" s="2"/>
      <c r="W34" s="2"/>
      <c r="X34" s="2"/>
      <c r="Y34" s="2"/>
    </row>
    <row r="35" spans="1:25" ht="16.8" x14ac:dyDescent="0.3">
      <c r="A35" s="8" t="s">
        <v>464</v>
      </c>
      <c r="B35" s="42">
        <v>1750905</v>
      </c>
      <c r="C35" s="43">
        <v>30</v>
      </c>
      <c r="D35" s="44">
        <f>B35*[1]ParaFiscales!$C$21</f>
        <v>70036.2</v>
      </c>
      <c r="E35" s="44">
        <f>B35*[1]ParaFiscales!$C$20</f>
        <v>148826.92500000002</v>
      </c>
      <c r="F35" s="44">
        <f t="shared" ref="F35:F38" si="2">SUM(D35:E35)</f>
        <v>218863.125</v>
      </c>
      <c r="G35" s="44">
        <f>B35*[1]ParaFiscales!$C$24</f>
        <v>70036.2</v>
      </c>
      <c r="H35" s="44">
        <f>B35*[1]ParaFiscales!$C$23</f>
        <v>210108.6</v>
      </c>
      <c r="I35" s="44">
        <f t="shared" ref="I35:I38" si="3">SUM(G35:H35)</f>
        <v>280144.8</v>
      </c>
      <c r="J35" s="45">
        <v>249095</v>
      </c>
      <c r="K35" s="46">
        <f t="shared" ref="K35:K39" si="4">(B35-D35-G35+J35)</f>
        <v>1859927.6</v>
      </c>
      <c r="L35" s="2"/>
      <c r="M35" s="2"/>
      <c r="N35" s="2"/>
      <c r="O35" s="2"/>
      <c r="P35" s="2"/>
      <c r="Q35" s="2"/>
      <c r="R35" s="2"/>
      <c r="S35" s="2"/>
      <c r="T35" s="2"/>
      <c r="U35" s="2"/>
      <c r="V35" s="2"/>
      <c r="W35" s="2"/>
      <c r="X35" s="2"/>
      <c r="Y35" s="2"/>
    </row>
    <row r="36" spans="1:25" ht="16.8" x14ac:dyDescent="0.3">
      <c r="A36" s="8" t="s">
        <v>464</v>
      </c>
      <c r="B36" s="42">
        <v>1750905</v>
      </c>
      <c r="C36" s="43">
        <v>30</v>
      </c>
      <c r="D36" s="44">
        <f>B36*[1]ParaFiscales!$C$21</f>
        <v>70036.2</v>
      </c>
      <c r="E36" s="44">
        <f>B36*[1]ParaFiscales!$C$20</f>
        <v>148826.92500000002</v>
      </c>
      <c r="F36" s="44">
        <f t="shared" si="2"/>
        <v>218863.125</v>
      </c>
      <c r="G36" s="44">
        <f>B36*[1]ParaFiscales!$C$24</f>
        <v>70036.2</v>
      </c>
      <c r="H36" s="44">
        <f>B36*[1]ParaFiscales!$C$23</f>
        <v>210108.6</v>
      </c>
      <c r="I36" s="44">
        <f t="shared" si="3"/>
        <v>280144.8</v>
      </c>
      <c r="J36" s="45">
        <v>249095</v>
      </c>
      <c r="K36" s="46">
        <f t="shared" si="4"/>
        <v>1859927.6</v>
      </c>
      <c r="L36" s="2"/>
      <c r="M36" s="2"/>
      <c r="N36" s="2"/>
      <c r="O36" s="2"/>
      <c r="P36" s="2"/>
      <c r="Q36" s="2"/>
      <c r="R36" s="2"/>
      <c r="S36" s="2"/>
      <c r="T36" s="2"/>
      <c r="U36" s="2"/>
      <c r="V36" s="2"/>
      <c r="W36" s="2"/>
      <c r="X36" s="2"/>
      <c r="Y36" s="2"/>
    </row>
    <row r="37" spans="1:25" ht="16.8" x14ac:dyDescent="0.3">
      <c r="A37" s="8" t="s">
        <v>464</v>
      </c>
      <c r="B37" s="42">
        <v>1750905</v>
      </c>
      <c r="C37" s="43">
        <v>30</v>
      </c>
      <c r="D37" s="44">
        <f>B37*[1]ParaFiscales!$C$21</f>
        <v>70036.2</v>
      </c>
      <c r="E37" s="44">
        <f>B37*[1]ParaFiscales!$C$20</f>
        <v>148826.92500000002</v>
      </c>
      <c r="F37" s="44">
        <f t="shared" si="2"/>
        <v>218863.125</v>
      </c>
      <c r="G37" s="44">
        <f>B37*[1]ParaFiscales!$C$24</f>
        <v>70036.2</v>
      </c>
      <c r="H37" s="44">
        <f>B37*[1]ParaFiscales!$C$23</f>
        <v>210108.6</v>
      </c>
      <c r="I37" s="44">
        <f t="shared" si="3"/>
        <v>280144.8</v>
      </c>
      <c r="J37" s="45">
        <v>249095</v>
      </c>
      <c r="K37" s="46">
        <f t="shared" si="4"/>
        <v>1859927.6</v>
      </c>
      <c r="L37" s="2"/>
      <c r="M37" s="2"/>
      <c r="N37" s="2"/>
      <c r="O37" s="2"/>
      <c r="P37" s="2"/>
      <c r="Q37" s="2"/>
      <c r="R37" s="2"/>
      <c r="S37" s="2"/>
      <c r="T37" s="2"/>
      <c r="U37" s="2"/>
      <c r="V37" s="2"/>
      <c r="W37" s="2"/>
      <c r="X37" s="2"/>
      <c r="Y37" s="2"/>
    </row>
    <row r="38" spans="1:25" ht="16.8" x14ac:dyDescent="0.3">
      <c r="A38" s="8" t="s">
        <v>464</v>
      </c>
      <c r="B38" s="42">
        <v>1750905</v>
      </c>
      <c r="C38" s="43">
        <v>30</v>
      </c>
      <c r="D38" s="44">
        <f>B38*[1]ParaFiscales!$C$21</f>
        <v>70036.2</v>
      </c>
      <c r="E38" s="44">
        <f>B38*[1]ParaFiscales!$C$20</f>
        <v>148826.92500000002</v>
      </c>
      <c r="F38" s="44">
        <f t="shared" si="2"/>
        <v>218863.125</v>
      </c>
      <c r="G38" s="44">
        <f>B38*[1]ParaFiscales!$C$24</f>
        <v>70036.2</v>
      </c>
      <c r="H38" s="44">
        <f>B38*[1]ParaFiscales!$C$23</f>
        <v>210108.6</v>
      </c>
      <c r="I38" s="44">
        <f t="shared" si="3"/>
        <v>280144.8</v>
      </c>
      <c r="J38" s="45">
        <v>249095</v>
      </c>
      <c r="K38" s="46">
        <f t="shared" si="4"/>
        <v>1859927.6</v>
      </c>
      <c r="L38" s="2"/>
      <c r="M38" s="2"/>
      <c r="N38" s="2"/>
      <c r="O38" s="2"/>
      <c r="P38" s="2"/>
      <c r="Q38" s="2"/>
      <c r="R38" s="2"/>
      <c r="S38" s="2"/>
      <c r="T38" s="2"/>
      <c r="U38" s="2"/>
      <c r="V38" s="2"/>
      <c r="W38" s="2"/>
      <c r="X38" s="2"/>
      <c r="Y38" s="2"/>
    </row>
    <row r="39" spans="1:25" ht="16.8" x14ac:dyDescent="0.3">
      <c r="A39" s="8"/>
      <c r="B39" s="47"/>
      <c r="C39" s="48"/>
      <c r="D39" s="44"/>
      <c r="E39" s="44"/>
      <c r="F39" s="44"/>
      <c r="G39" s="44"/>
      <c r="H39" s="44"/>
      <c r="I39" s="44"/>
      <c r="J39" s="45"/>
      <c r="K39" s="46">
        <f t="shared" si="4"/>
        <v>0</v>
      </c>
      <c r="L39" s="2"/>
      <c r="M39" s="2"/>
      <c r="N39" s="2"/>
      <c r="O39" s="2"/>
      <c r="P39" s="2"/>
      <c r="Q39" s="2"/>
      <c r="R39" s="2"/>
      <c r="S39" s="2"/>
      <c r="T39" s="2"/>
      <c r="U39" s="2"/>
      <c r="V39" s="2"/>
      <c r="W39" s="2"/>
      <c r="X39" s="2"/>
      <c r="Y39" s="2"/>
    </row>
    <row r="40" spans="1:25" ht="16.8" x14ac:dyDescent="0.3">
      <c r="A40" s="49" t="s">
        <v>465</v>
      </c>
      <c r="B40" s="50">
        <f>SUM(B35:B39)</f>
        <v>7003620</v>
      </c>
      <c r="C40" s="51"/>
      <c r="D40" s="50">
        <f t="shared" ref="D40:K40" si="5">SUM(D35:D39)</f>
        <v>280144.8</v>
      </c>
      <c r="E40" s="50">
        <f t="shared" si="5"/>
        <v>595307.70000000007</v>
      </c>
      <c r="F40" s="50">
        <f t="shared" si="5"/>
        <v>875452.5</v>
      </c>
      <c r="G40" s="50">
        <f t="shared" si="5"/>
        <v>280144.8</v>
      </c>
      <c r="H40" s="50">
        <f t="shared" si="5"/>
        <v>840434.4</v>
      </c>
      <c r="I40" s="50">
        <f t="shared" si="5"/>
        <v>1120579.2</v>
      </c>
      <c r="J40" s="40">
        <f t="shared" si="5"/>
        <v>996380</v>
      </c>
      <c r="K40" s="50">
        <f t="shared" si="5"/>
        <v>7439710.4000000004</v>
      </c>
      <c r="L40" s="2"/>
      <c r="M40" s="2"/>
      <c r="N40" s="2"/>
      <c r="O40" s="2"/>
      <c r="P40" s="2"/>
      <c r="Q40" s="2"/>
      <c r="R40" s="2"/>
      <c r="S40" s="2"/>
      <c r="T40" s="2"/>
      <c r="U40" s="2"/>
      <c r="V40" s="2"/>
      <c r="W40" s="2"/>
      <c r="X40" s="2"/>
      <c r="Y40" s="2"/>
    </row>
    <row r="41" spans="1:25" ht="16.8" x14ac:dyDescent="0.3">
      <c r="A41" s="2"/>
      <c r="B41" s="2"/>
      <c r="C41" s="2"/>
      <c r="D41" s="2"/>
      <c r="E41" s="2"/>
      <c r="F41" s="2"/>
      <c r="G41" s="2"/>
      <c r="H41" s="2"/>
      <c r="I41" s="2"/>
      <c r="J41" s="4"/>
      <c r="K41" s="2"/>
      <c r="L41" s="2"/>
      <c r="M41" s="2"/>
      <c r="N41" s="2"/>
      <c r="O41" s="2"/>
      <c r="P41" s="2"/>
      <c r="Q41" s="2"/>
      <c r="R41" s="2"/>
      <c r="S41" s="2"/>
      <c r="T41" s="2"/>
      <c r="U41" s="2"/>
      <c r="V41" s="2"/>
      <c r="W41" s="2"/>
      <c r="X41" s="2"/>
      <c r="Y41" s="2"/>
    </row>
    <row r="42" spans="1:25" ht="16.8" x14ac:dyDescent="0.3">
      <c r="A42" s="2"/>
      <c r="B42" s="2"/>
      <c r="C42" s="2"/>
      <c r="D42" s="2"/>
      <c r="E42" s="2"/>
      <c r="F42" s="2"/>
      <c r="G42" s="2"/>
      <c r="H42" s="2"/>
      <c r="I42" s="2"/>
      <c r="J42" s="4"/>
      <c r="K42" s="2"/>
      <c r="L42" s="2"/>
      <c r="M42" s="2"/>
      <c r="N42" s="2"/>
      <c r="O42" s="2"/>
      <c r="P42" s="2"/>
      <c r="Q42" s="2"/>
      <c r="R42" s="2"/>
      <c r="S42" s="2"/>
      <c r="T42" s="2"/>
      <c r="U42" s="2"/>
      <c r="V42" s="2"/>
      <c r="W42" s="2"/>
      <c r="X42" s="2"/>
      <c r="Y42" s="2"/>
    </row>
    <row r="43" spans="1:25" ht="16.8" x14ac:dyDescent="0.3">
      <c r="A43" s="2"/>
      <c r="B43" s="2"/>
      <c r="C43" s="2"/>
      <c r="D43" s="2"/>
      <c r="E43" s="2"/>
      <c r="F43" s="2"/>
      <c r="G43" s="2"/>
      <c r="H43" s="2"/>
      <c r="I43" s="2"/>
      <c r="J43" s="4"/>
      <c r="K43" s="2"/>
      <c r="L43" s="2"/>
      <c r="M43" s="2"/>
      <c r="N43" s="2"/>
      <c r="O43" s="2"/>
      <c r="P43" s="2"/>
      <c r="Q43" s="2"/>
      <c r="R43" s="2"/>
      <c r="S43" s="2"/>
      <c r="T43" s="2"/>
      <c r="U43" s="2"/>
      <c r="V43" s="2"/>
      <c r="W43" s="2"/>
      <c r="X43" s="2"/>
      <c r="Y43" s="2"/>
    </row>
    <row r="44" spans="1:25" ht="16.8" x14ac:dyDescent="0.3">
      <c r="A44" s="1"/>
      <c r="B44" s="2"/>
      <c r="C44" s="2"/>
      <c r="D44" s="2"/>
      <c r="E44" s="2"/>
      <c r="F44" s="2"/>
      <c r="G44" s="2"/>
      <c r="H44" s="2"/>
      <c r="I44" s="2"/>
      <c r="J44" s="4"/>
      <c r="K44" s="2"/>
      <c r="L44" s="2"/>
      <c r="M44" s="2"/>
      <c r="N44" s="2"/>
      <c r="O44" s="2"/>
      <c r="P44" s="2"/>
      <c r="Q44" s="2"/>
      <c r="R44" s="2"/>
      <c r="S44" s="2"/>
      <c r="T44" s="2"/>
      <c r="U44" s="2"/>
      <c r="V44" s="2"/>
      <c r="W44" s="2"/>
      <c r="X44" s="2"/>
      <c r="Y44" s="2"/>
    </row>
    <row r="45" spans="1:25" ht="16.8" x14ac:dyDescent="0.3">
      <c r="A45" s="1"/>
      <c r="B45" s="2"/>
      <c r="C45" s="2"/>
      <c r="D45" s="2"/>
      <c r="E45" s="2"/>
      <c r="F45" s="2"/>
      <c r="G45" s="2"/>
      <c r="H45" s="2"/>
      <c r="I45" s="2"/>
      <c r="J45" s="4"/>
      <c r="K45" s="2"/>
      <c r="L45" s="2"/>
      <c r="M45" s="2"/>
      <c r="N45" s="2"/>
      <c r="O45" s="2"/>
      <c r="P45" s="2"/>
      <c r="Q45" s="2"/>
      <c r="R45" s="2"/>
      <c r="S45" s="2"/>
      <c r="T45" s="2"/>
      <c r="U45" s="2"/>
      <c r="V45" s="2"/>
      <c r="W45" s="2"/>
      <c r="X45" s="2"/>
      <c r="Y45" s="2"/>
    </row>
    <row r="46" spans="1:25" ht="16.8" x14ac:dyDescent="0.3">
      <c r="A46" s="2"/>
      <c r="B46" s="2"/>
      <c r="C46" s="2"/>
      <c r="D46" s="2"/>
      <c r="E46" s="2"/>
      <c r="F46" s="2"/>
      <c r="G46" s="2"/>
      <c r="H46" s="2"/>
      <c r="I46" s="2"/>
      <c r="J46" s="4"/>
      <c r="K46" s="2"/>
      <c r="L46" s="2"/>
      <c r="M46" s="2"/>
      <c r="N46" s="2"/>
      <c r="O46" s="2"/>
      <c r="P46" s="2"/>
      <c r="Q46" s="2"/>
      <c r="R46" s="2"/>
      <c r="S46" s="2"/>
      <c r="T46" s="2"/>
      <c r="U46" s="2"/>
      <c r="V46" s="2"/>
      <c r="W46" s="2"/>
      <c r="X46" s="2"/>
      <c r="Y46" s="2"/>
    </row>
    <row r="47" spans="1:25" ht="16.8" x14ac:dyDescent="0.3">
      <c r="A47" s="2"/>
      <c r="B47" s="2"/>
      <c r="C47" s="2"/>
      <c r="D47" s="2"/>
      <c r="E47" s="2"/>
      <c r="F47" s="2"/>
      <c r="G47" s="2"/>
      <c r="H47" s="2"/>
      <c r="I47" s="2"/>
      <c r="J47" s="4"/>
      <c r="K47" s="2"/>
      <c r="L47" s="2"/>
      <c r="M47" s="2"/>
      <c r="N47" s="2"/>
      <c r="O47" s="2"/>
      <c r="P47" s="2"/>
      <c r="Q47" s="2"/>
      <c r="R47" s="2"/>
      <c r="S47" s="2"/>
      <c r="T47" s="2"/>
      <c r="U47" s="2"/>
      <c r="V47" s="2"/>
      <c r="W47" s="2"/>
      <c r="X47" s="2"/>
      <c r="Y47" s="2"/>
    </row>
    <row r="48" spans="1:25" ht="16.8" x14ac:dyDescent="0.3">
      <c r="A48" s="2"/>
      <c r="B48" s="2"/>
      <c r="C48" s="2"/>
      <c r="D48" s="2"/>
      <c r="E48" s="2"/>
      <c r="F48" s="2"/>
      <c r="G48" s="2"/>
      <c r="H48" s="2"/>
      <c r="I48" s="2"/>
      <c r="J48" s="4"/>
      <c r="K48" s="2"/>
      <c r="L48" s="2"/>
      <c r="M48" s="2"/>
      <c r="N48" s="2"/>
      <c r="O48" s="2"/>
      <c r="P48" s="2"/>
      <c r="Q48" s="2"/>
      <c r="R48" s="2"/>
      <c r="S48" s="2"/>
      <c r="T48" s="2"/>
      <c r="U48" s="2"/>
      <c r="V48" s="2"/>
      <c r="W48" s="2"/>
      <c r="X48" s="2"/>
      <c r="Y48" s="2"/>
    </row>
    <row r="49" spans="1:25" ht="16.8" x14ac:dyDescent="0.3">
      <c r="A49" s="2"/>
      <c r="B49" s="2"/>
      <c r="C49" s="2"/>
      <c r="D49" s="2"/>
      <c r="E49" s="2"/>
      <c r="F49" s="2"/>
      <c r="G49" s="2"/>
      <c r="H49" s="2"/>
      <c r="I49" s="2"/>
      <c r="J49" s="4"/>
      <c r="K49" s="2"/>
      <c r="L49" s="2"/>
      <c r="M49" s="2"/>
      <c r="N49" s="2"/>
      <c r="O49" s="2"/>
      <c r="P49" s="2"/>
      <c r="Q49" s="2"/>
      <c r="R49" s="2"/>
      <c r="S49" s="2"/>
      <c r="T49" s="2"/>
      <c r="U49" s="2"/>
      <c r="V49" s="2"/>
      <c r="W49" s="2"/>
      <c r="X49" s="2"/>
      <c r="Y49" s="2"/>
    </row>
    <row r="50" spans="1:25" ht="16.8" x14ac:dyDescent="0.3">
      <c r="A50" s="2"/>
      <c r="B50" s="2"/>
      <c r="C50" s="2"/>
      <c r="D50" s="2"/>
      <c r="E50" s="2"/>
      <c r="F50" s="2"/>
      <c r="G50" s="2"/>
      <c r="H50" s="2"/>
      <c r="I50" s="2"/>
      <c r="J50" s="4"/>
      <c r="K50" s="2"/>
      <c r="L50" s="2"/>
      <c r="M50" s="2"/>
      <c r="N50" s="2"/>
      <c r="O50" s="2"/>
      <c r="P50" s="2"/>
      <c r="Q50" s="2"/>
      <c r="R50" s="2"/>
      <c r="S50" s="2"/>
      <c r="T50" s="2"/>
      <c r="U50" s="2"/>
      <c r="V50" s="2"/>
      <c r="W50" s="2"/>
      <c r="X50" s="2"/>
      <c r="Y50" s="2"/>
    </row>
    <row r="51" spans="1:25" ht="16.8" x14ac:dyDescent="0.3">
      <c r="A51" s="3"/>
      <c r="B51" s="2"/>
      <c r="C51" s="2"/>
      <c r="D51" s="2"/>
      <c r="E51" s="2"/>
      <c r="F51" s="2"/>
      <c r="G51" s="2"/>
      <c r="H51" s="2"/>
      <c r="I51" s="2"/>
      <c r="J51" s="4"/>
      <c r="K51" s="2"/>
      <c r="L51" s="2"/>
      <c r="M51" s="2"/>
      <c r="N51" s="2"/>
      <c r="O51" s="2"/>
      <c r="P51" s="2"/>
      <c r="Q51" s="2"/>
      <c r="R51" s="2"/>
      <c r="S51" s="2"/>
      <c r="T51" s="2"/>
      <c r="U51" s="2"/>
      <c r="V51" s="2"/>
      <c r="W51" s="2"/>
      <c r="X51" s="2"/>
      <c r="Y51" s="2"/>
    </row>
    <row r="52" spans="1:25" ht="16.8" x14ac:dyDescent="0.3">
      <c r="A52" s="2"/>
      <c r="B52" s="2"/>
      <c r="C52" s="2"/>
      <c r="D52" s="2"/>
      <c r="E52" s="2"/>
      <c r="F52" s="2"/>
      <c r="G52" s="2"/>
      <c r="H52" s="2"/>
      <c r="I52" s="2"/>
      <c r="J52" s="4"/>
      <c r="K52" s="2"/>
      <c r="L52" s="2"/>
      <c r="M52" s="2"/>
      <c r="N52" s="2"/>
      <c r="O52" s="2"/>
      <c r="P52" s="2"/>
      <c r="Q52" s="2"/>
      <c r="R52" s="2"/>
      <c r="S52" s="2"/>
      <c r="T52" s="2"/>
      <c r="U52" s="2"/>
      <c r="V52" s="2"/>
      <c r="W52" s="2"/>
      <c r="X52" s="2"/>
      <c r="Y52" s="2"/>
    </row>
    <row r="53" spans="1:25" ht="16.8" x14ac:dyDescent="0.3">
      <c r="A53" s="3"/>
      <c r="B53" s="2"/>
      <c r="C53" s="2"/>
      <c r="D53" s="2"/>
      <c r="E53" s="2"/>
      <c r="F53" s="2"/>
      <c r="G53" s="2"/>
      <c r="H53" s="2"/>
      <c r="I53" s="2"/>
      <c r="J53" s="4"/>
      <c r="K53" s="2"/>
      <c r="L53" s="2"/>
      <c r="M53" s="2"/>
      <c r="N53" s="2"/>
      <c r="O53" s="2"/>
      <c r="P53" s="2"/>
      <c r="Q53" s="2"/>
      <c r="R53" s="2"/>
      <c r="S53" s="2"/>
      <c r="T53" s="2"/>
      <c r="U53" s="2"/>
      <c r="V53" s="2"/>
      <c r="W53" s="2"/>
      <c r="X53" s="2"/>
      <c r="Y53" s="2"/>
    </row>
    <row r="54" spans="1:25" ht="16.8" x14ac:dyDescent="0.3">
      <c r="A54" s="2"/>
      <c r="B54" s="2"/>
      <c r="C54" s="2"/>
      <c r="D54" s="2"/>
      <c r="E54" s="2"/>
      <c r="F54" s="2"/>
      <c r="G54" s="2"/>
      <c r="H54" s="2"/>
      <c r="I54" s="2"/>
      <c r="J54" s="4"/>
      <c r="K54" s="2"/>
      <c r="L54" s="2"/>
      <c r="M54" s="2"/>
      <c r="N54" s="2"/>
      <c r="O54" s="2"/>
      <c r="P54" s="2"/>
      <c r="Q54" s="2"/>
      <c r="R54" s="2"/>
      <c r="S54" s="2"/>
      <c r="T54" s="2"/>
      <c r="U54" s="2"/>
      <c r="V54" s="2"/>
      <c r="W54" s="2"/>
      <c r="X54" s="2"/>
      <c r="Y54" s="2"/>
    </row>
    <row r="55" spans="1:25" ht="16.8" x14ac:dyDescent="0.3">
      <c r="A55" s="2"/>
      <c r="B55" s="2"/>
      <c r="C55" s="2"/>
      <c r="D55" s="2"/>
      <c r="E55" s="2"/>
      <c r="F55" s="2"/>
      <c r="G55" s="2"/>
      <c r="H55" s="2"/>
      <c r="I55" s="2"/>
      <c r="J55" s="4"/>
      <c r="K55" s="2"/>
      <c r="L55" s="2"/>
      <c r="M55" s="2"/>
      <c r="N55" s="2"/>
      <c r="O55" s="2"/>
      <c r="P55" s="2"/>
      <c r="Q55" s="2"/>
      <c r="R55" s="2"/>
      <c r="S55" s="2"/>
      <c r="T55" s="2"/>
      <c r="U55" s="2"/>
      <c r="V55" s="2"/>
      <c r="W55" s="2"/>
      <c r="X55" s="2"/>
      <c r="Y55" s="2"/>
    </row>
    <row r="56" spans="1:25" ht="16.8" x14ac:dyDescent="0.3">
      <c r="A56" s="2"/>
      <c r="B56" s="2"/>
      <c r="C56" s="2"/>
      <c r="D56" s="2"/>
      <c r="E56" s="2"/>
      <c r="F56" s="2"/>
      <c r="G56" s="2"/>
      <c r="H56" s="2"/>
      <c r="I56" s="2"/>
      <c r="J56" s="4"/>
      <c r="K56" s="2"/>
      <c r="L56" s="2"/>
      <c r="M56" s="2"/>
      <c r="N56" s="2"/>
      <c r="O56" s="2"/>
      <c r="P56" s="2"/>
      <c r="Q56" s="2"/>
      <c r="R56" s="2"/>
      <c r="S56" s="2"/>
      <c r="T56" s="2"/>
      <c r="U56" s="2"/>
      <c r="V56" s="2"/>
      <c r="W56" s="2"/>
      <c r="X56" s="2"/>
      <c r="Y56" s="2"/>
    </row>
    <row r="57" spans="1:25" ht="16.8" x14ac:dyDescent="0.3">
      <c r="A57" s="2"/>
      <c r="B57" s="2"/>
      <c r="C57" s="2"/>
      <c r="D57" s="2"/>
      <c r="E57" s="2"/>
      <c r="F57" s="2"/>
      <c r="G57" s="2"/>
      <c r="H57" s="2"/>
      <c r="I57" s="2"/>
      <c r="J57" s="4"/>
      <c r="K57" s="2"/>
      <c r="L57" s="2"/>
      <c r="M57" s="2"/>
      <c r="N57" s="2"/>
      <c r="O57" s="2"/>
      <c r="P57" s="2"/>
      <c r="Q57" s="2"/>
      <c r="R57" s="2"/>
      <c r="S57" s="2"/>
      <c r="T57" s="2"/>
      <c r="U57" s="2"/>
      <c r="V57" s="2"/>
      <c r="W57" s="2"/>
      <c r="X57" s="2"/>
      <c r="Y57" s="2"/>
    </row>
    <row r="58" spans="1:25" ht="16.8" x14ac:dyDescent="0.3">
      <c r="A58" s="2"/>
      <c r="B58" s="2"/>
      <c r="C58" s="2"/>
      <c r="D58" s="2"/>
      <c r="E58" s="2"/>
      <c r="F58" s="2"/>
      <c r="G58" s="2"/>
      <c r="H58" s="2"/>
      <c r="I58" s="2"/>
      <c r="J58" s="4"/>
      <c r="K58" s="2"/>
      <c r="L58" s="2"/>
      <c r="M58" s="2"/>
      <c r="N58" s="2"/>
      <c r="O58" s="2"/>
      <c r="P58" s="2"/>
      <c r="Q58" s="2"/>
      <c r="R58" s="2"/>
      <c r="S58" s="2"/>
      <c r="T58" s="2"/>
      <c r="U58" s="2"/>
      <c r="V58" s="2"/>
      <c r="W58" s="2"/>
      <c r="X58" s="2"/>
      <c r="Y58" s="2"/>
    </row>
    <row r="59" spans="1:25" ht="16.8" x14ac:dyDescent="0.3">
      <c r="A59" s="2"/>
      <c r="B59" s="2"/>
      <c r="C59" s="2"/>
      <c r="D59" s="2"/>
      <c r="E59" s="2"/>
      <c r="F59" s="2"/>
      <c r="G59" s="2"/>
      <c r="H59" s="2"/>
      <c r="I59" s="2"/>
      <c r="J59" s="4"/>
      <c r="K59" s="2"/>
      <c r="L59" s="2"/>
      <c r="M59" s="2"/>
      <c r="N59" s="2"/>
      <c r="O59" s="2"/>
      <c r="P59" s="2"/>
      <c r="Q59" s="2"/>
      <c r="R59" s="2"/>
      <c r="S59" s="2"/>
      <c r="T59" s="2"/>
      <c r="U59" s="2"/>
      <c r="V59" s="2"/>
      <c r="W59" s="2"/>
      <c r="X59" s="2"/>
      <c r="Y59" s="2"/>
    </row>
    <row r="60" spans="1:25" ht="16.8" x14ac:dyDescent="0.3">
      <c r="A60" s="2"/>
      <c r="B60" s="2"/>
      <c r="C60" s="2"/>
      <c r="D60" s="2"/>
      <c r="E60" s="2"/>
      <c r="F60" s="2"/>
      <c r="G60" s="2"/>
      <c r="H60" s="2"/>
      <c r="I60" s="2"/>
      <c r="J60" s="4"/>
      <c r="K60" s="2"/>
      <c r="L60" s="2"/>
      <c r="M60" s="2"/>
      <c r="N60" s="2"/>
      <c r="O60" s="2"/>
      <c r="P60" s="2"/>
      <c r="Q60" s="2"/>
      <c r="R60" s="2"/>
      <c r="S60" s="2"/>
      <c r="T60" s="2"/>
      <c r="U60" s="2"/>
      <c r="V60" s="2"/>
      <c r="W60" s="2"/>
      <c r="X60" s="2"/>
      <c r="Y60" s="2"/>
    </row>
    <row r="61" spans="1:25" ht="16.8" x14ac:dyDescent="0.3">
      <c r="A61" s="2"/>
      <c r="B61" s="2"/>
      <c r="C61" s="2"/>
      <c r="D61" s="2"/>
      <c r="E61" s="2"/>
      <c r="F61" s="2"/>
      <c r="G61" s="2"/>
      <c r="H61" s="2"/>
      <c r="I61" s="2"/>
      <c r="J61" s="4"/>
      <c r="K61" s="2"/>
      <c r="L61" s="2"/>
      <c r="M61" s="2"/>
      <c r="N61" s="2"/>
      <c r="O61" s="2"/>
      <c r="P61" s="2"/>
      <c r="Q61" s="2"/>
      <c r="R61" s="2"/>
      <c r="S61" s="2"/>
      <c r="T61" s="2"/>
      <c r="U61" s="2"/>
      <c r="V61" s="2"/>
      <c r="W61" s="2"/>
      <c r="X61" s="2"/>
      <c r="Y61" s="2"/>
    </row>
    <row r="62" spans="1:25" ht="16.8" x14ac:dyDescent="0.3">
      <c r="A62" s="1"/>
      <c r="B62" s="2"/>
      <c r="C62" s="2"/>
      <c r="D62" s="2"/>
      <c r="E62" s="2"/>
      <c r="F62" s="2"/>
      <c r="G62" s="2"/>
      <c r="H62" s="2"/>
      <c r="I62" s="2"/>
      <c r="J62" s="4"/>
      <c r="K62" s="2"/>
      <c r="L62" s="2"/>
      <c r="M62" s="2"/>
      <c r="N62" s="2"/>
      <c r="O62" s="2"/>
      <c r="P62" s="2"/>
      <c r="Q62" s="2"/>
      <c r="R62" s="2"/>
      <c r="S62" s="2"/>
      <c r="T62" s="2"/>
      <c r="U62" s="2"/>
      <c r="V62" s="2"/>
      <c r="W62" s="2"/>
      <c r="X62" s="2"/>
      <c r="Y62" s="2"/>
    </row>
    <row r="63" spans="1:25" ht="16.8" x14ac:dyDescent="0.3">
      <c r="A63" s="2"/>
      <c r="B63" s="2"/>
      <c r="C63" s="2"/>
      <c r="D63" s="2"/>
      <c r="E63" s="2"/>
      <c r="F63" s="2"/>
      <c r="G63" s="2"/>
      <c r="H63" s="2"/>
      <c r="I63" s="2"/>
      <c r="J63" s="4"/>
      <c r="K63" s="2"/>
      <c r="L63" s="2"/>
      <c r="M63" s="2"/>
      <c r="N63" s="2"/>
      <c r="O63" s="2"/>
      <c r="P63" s="2"/>
      <c r="Q63" s="2"/>
      <c r="R63" s="2"/>
      <c r="S63" s="2"/>
      <c r="T63" s="2"/>
      <c r="U63" s="2"/>
      <c r="V63" s="2"/>
      <c r="W63" s="2"/>
      <c r="X63" s="2"/>
      <c r="Y63" s="2"/>
    </row>
    <row r="64" spans="1:25" ht="16.8" x14ac:dyDescent="0.3">
      <c r="A64" s="2"/>
      <c r="B64" s="2"/>
      <c r="C64" s="2"/>
      <c r="D64" s="2"/>
      <c r="E64" s="2"/>
      <c r="F64" s="2"/>
      <c r="G64" s="2"/>
      <c r="H64" s="2"/>
      <c r="I64" s="2"/>
      <c r="J64" s="4"/>
      <c r="K64" s="2"/>
      <c r="L64" s="2"/>
      <c r="M64" s="2"/>
      <c r="N64" s="2"/>
      <c r="O64" s="2"/>
      <c r="P64" s="2"/>
      <c r="Q64" s="2"/>
      <c r="R64" s="2"/>
      <c r="S64" s="2"/>
      <c r="T64" s="2"/>
      <c r="U64" s="2"/>
      <c r="V64" s="2"/>
      <c r="W64" s="2"/>
      <c r="X64" s="2"/>
      <c r="Y64" s="2"/>
    </row>
    <row r="65" spans="1:25" ht="16.8" x14ac:dyDescent="0.3">
      <c r="A65" s="2"/>
      <c r="B65" s="2"/>
      <c r="C65" s="2"/>
      <c r="D65" s="2"/>
      <c r="E65" s="2"/>
      <c r="F65" s="2"/>
      <c r="G65" s="2"/>
      <c r="H65" s="2"/>
      <c r="I65" s="2"/>
      <c r="J65" s="4"/>
      <c r="K65" s="2"/>
      <c r="L65" s="2"/>
      <c r="M65" s="2"/>
      <c r="N65" s="2"/>
      <c r="O65" s="2"/>
      <c r="P65" s="2"/>
      <c r="Q65" s="2"/>
      <c r="R65" s="2"/>
      <c r="S65" s="2"/>
      <c r="T65" s="2"/>
      <c r="U65" s="2"/>
      <c r="V65" s="2"/>
      <c r="W65" s="2"/>
      <c r="X65" s="2"/>
      <c r="Y65" s="2"/>
    </row>
    <row r="66" spans="1:25" ht="16.8" x14ac:dyDescent="0.3">
      <c r="A66" s="2"/>
      <c r="B66" s="2"/>
      <c r="C66" s="2"/>
      <c r="D66" s="2"/>
      <c r="E66" s="2"/>
      <c r="F66" s="2"/>
      <c r="G66" s="2"/>
      <c r="H66" s="2"/>
      <c r="I66" s="2"/>
      <c r="J66" s="4"/>
      <c r="K66" s="2"/>
      <c r="L66" s="2"/>
      <c r="M66" s="2"/>
      <c r="N66" s="2"/>
      <c r="O66" s="2"/>
      <c r="P66" s="2"/>
      <c r="Q66" s="2"/>
      <c r="R66" s="2"/>
      <c r="S66" s="2"/>
      <c r="T66" s="2"/>
      <c r="U66" s="2"/>
      <c r="V66" s="2"/>
      <c r="W66" s="2"/>
      <c r="X66" s="2"/>
      <c r="Y66" s="2"/>
    </row>
    <row r="67" spans="1:25" ht="16.8" x14ac:dyDescent="0.3">
      <c r="A67" s="2"/>
      <c r="B67" s="2"/>
      <c r="C67" s="2"/>
      <c r="D67" s="2"/>
      <c r="E67" s="2"/>
      <c r="F67" s="2"/>
      <c r="G67" s="2"/>
      <c r="H67" s="2"/>
      <c r="I67" s="2"/>
      <c r="J67" s="4"/>
      <c r="K67" s="2"/>
      <c r="L67" s="2"/>
      <c r="M67" s="2"/>
      <c r="N67" s="2"/>
      <c r="O67" s="2"/>
      <c r="P67" s="2"/>
      <c r="Q67" s="2"/>
      <c r="R67" s="2"/>
      <c r="S67" s="2"/>
      <c r="T67" s="2"/>
      <c r="U67" s="2"/>
      <c r="V67" s="2"/>
      <c r="W67" s="2"/>
      <c r="X67" s="2"/>
      <c r="Y67" s="2"/>
    </row>
    <row r="68" spans="1:25" ht="16.8" x14ac:dyDescent="0.3">
      <c r="A68" s="3"/>
      <c r="B68" s="2"/>
      <c r="C68" s="2"/>
      <c r="D68" s="2"/>
      <c r="E68" s="2"/>
      <c r="F68" s="2"/>
      <c r="G68" s="2"/>
      <c r="H68" s="2"/>
      <c r="I68" s="2"/>
      <c r="J68" s="4"/>
      <c r="K68" s="2"/>
      <c r="L68" s="2"/>
      <c r="M68" s="2"/>
      <c r="N68" s="2"/>
      <c r="O68" s="2"/>
      <c r="P68" s="2"/>
      <c r="Q68" s="2"/>
      <c r="R68" s="2"/>
      <c r="S68" s="2"/>
      <c r="T68" s="2"/>
      <c r="U68" s="2"/>
      <c r="V68" s="2"/>
      <c r="W68" s="2"/>
      <c r="X68" s="2"/>
      <c r="Y68" s="2"/>
    </row>
    <row r="69" spans="1:25" ht="16.8" x14ac:dyDescent="0.3">
      <c r="A69" s="2"/>
      <c r="B69" s="2"/>
      <c r="C69" s="2"/>
      <c r="D69" s="2"/>
      <c r="E69" s="2"/>
      <c r="F69" s="2"/>
      <c r="G69" s="2"/>
      <c r="H69" s="2"/>
      <c r="I69" s="2"/>
      <c r="J69" s="4"/>
      <c r="K69" s="2"/>
      <c r="L69" s="2"/>
      <c r="M69" s="2"/>
      <c r="N69" s="2"/>
      <c r="O69" s="2"/>
      <c r="P69" s="2"/>
      <c r="Q69" s="2"/>
      <c r="R69" s="2"/>
      <c r="S69" s="2"/>
      <c r="T69" s="2"/>
      <c r="U69" s="2"/>
      <c r="V69" s="2"/>
      <c r="W69" s="2"/>
      <c r="X69" s="2"/>
      <c r="Y69" s="2"/>
    </row>
    <row r="70" spans="1:25" ht="16.8" x14ac:dyDescent="0.3">
      <c r="A70" s="3"/>
      <c r="B70" s="2"/>
      <c r="C70" s="2"/>
      <c r="D70" s="2"/>
      <c r="E70" s="2"/>
      <c r="F70" s="2"/>
      <c r="G70" s="2"/>
      <c r="H70" s="2"/>
      <c r="I70" s="2"/>
      <c r="J70" s="4"/>
      <c r="K70" s="2"/>
      <c r="L70" s="2"/>
      <c r="M70" s="2"/>
      <c r="N70" s="2"/>
      <c r="O70" s="2"/>
      <c r="P70" s="2"/>
      <c r="Q70" s="2"/>
      <c r="R70" s="2"/>
      <c r="S70" s="2"/>
      <c r="T70" s="2"/>
      <c r="U70" s="2"/>
      <c r="V70" s="2"/>
      <c r="W70" s="2"/>
      <c r="X70" s="2"/>
      <c r="Y70" s="2"/>
    </row>
    <row r="71" spans="1:25" ht="16.8" x14ac:dyDescent="0.3">
      <c r="A71" s="2"/>
      <c r="B71" s="2"/>
      <c r="C71" s="2"/>
      <c r="D71" s="2"/>
      <c r="E71" s="2"/>
      <c r="F71" s="2"/>
      <c r="G71" s="2"/>
      <c r="H71" s="2"/>
      <c r="I71" s="2"/>
      <c r="J71" s="4"/>
      <c r="K71" s="2"/>
      <c r="L71" s="2"/>
      <c r="M71" s="2"/>
      <c r="N71" s="2"/>
      <c r="O71" s="2"/>
      <c r="P71" s="2"/>
      <c r="Q71" s="2"/>
      <c r="R71" s="2"/>
      <c r="S71" s="2"/>
      <c r="T71" s="2"/>
      <c r="U71" s="2"/>
      <c r="V71" s="2"/>
      <c r="W71" s="2"/>
      <c r="X71" s="2"/>
      <c r="Y71" s="2"/>
    </row>
    <row r="72" spans="1:25" ht="16.8" x14ac:dyDescent="0.3">
      <c r="A72" s="2"/>
      <c r="B72" s="2"/>
      <c r="C72" s="2"/>
      <c r="D72" s="2"/>
      <c r="E72" s="2"/>
      <c r="F72" s="2"/>
      <c r="G72" s="2"/>
      <c r="H72" s="2"/>
      <c r="I72" s="2"/>
      <c r="J72" s="4"/>
      <c r="K72" s="2"/>
      <c r="L72" s="2"/>
      <c r="M72" s="2"/>
      <c r="N72" s="2"/>
      <c r="O72" s="2"/>
      <c r="P72" s="2"/>
      <c r="Q72" s="2"/>
      <c r="R72" s="2"/>
      <c r="S72" s="2"/>
      <c r="T72" s="2"/>
      <c r="U72" s="2"/>
      <c r="V72" s="2"/>
      <c r="W72" s="2"/>
      <c r="X72" s="2"/>
      <c r="Y72" s="2"/>
    </row>
    <row r="73" spans="1:25" ht="16.8" x14ac:dyDescent="0.3">
      <c r="A73" s="2"/>
      <c r="B73" s="2"/>
      <c r="C73" s="2"/>
      <c r="D73" s="2"/>
      <c r="E73" s="2"/>
      <c r="F73" s="2"/>
      <c r="G73" s="2"/>
      <c r="H73" s="2"/>
      <c r="I73" s="2"/>
      <c r="J73" s="4"/>
      <c r="K73" s="2"/>
      <c r="L73" s="2"/>
      <c r="M73" s="2"/>
      <c r="N73" s="2"/>
      <c r="O73" s="2"/>
      <c r="P73" s="2"/>
      <c r="Q73" s="2"/>
      <c r="R73" s="2"/>
      <c r="S73" s="2"/>
      <c r="T73" s="2"/>
      <c r="U73" s="2"/>
      <c r="V73" s="2"/>
      <c r="W73" s="2"/>
      <c r="X73" s="2"/>
      <c r="Y73" s="2"/>
    </row>
    <row r="74" spans="1:25" ht="16.8" x14ac:dyDescent="0.3">
      <c r="A74" s="2"/>
      <c r="B74" s="2"/>
      <c r="C74" s="2"/>
      <c r="D74" s="2"/>
      <c r="E74" s="2"/>
      <c r="F74" s="2"/>
      <c r="G74" s="2"/>
      <c r="H74" s="2"/>
      <c r="I74" s="2"/>
      <c r="J74" s="4"/>
      <c r="K74" s="2"/>
      <c r="L74" s="2"/>
      <c r="M74" s="2"/>
      <c r="N74" s="2"/>
      <c r="O74" s="2"/>
      <c r="P74" s="2"/>
      <c r="Q74" s="2"/>
      <c r="R74" s="2"/>
      <c r="S74" s="2"/>
      <c r="T74" s="2"/>
      <c r="U74" s="2"/>
      <c r="V74" s="2"/>
      <c r="W74" s="2"/>
      <c r="X74" s="2"/>
      <c r="Y74" s="2"/>
    </row>
    <row r="75" spans="1:25" ht="16.8" x14ac:dyDescent="0.3">
      <c r="A75" s="2"/>
      <c r="B75" s="2"/>
      <c r="C75" s="2"/>
      <c r="D75" s="2"/>
      <c r="E75" s="2"/>
      <c r="F75" s="2"/>
      <c r="G75" s="2"/>
      <c r="H75" s="2"/>
      <c r="I75" s="2"/>
      <c r="J75" s="4"/>
      <c r="K75" s="2"/>
      <c r="L75" s="2"/>
      <c r="M75" s="2"/>
      <c r="N75" s="2"/>
      <c r="O75" s="2"/>
      <c r="P75" s="2"/>
      <c r="Q75" s="2"/>
      <c r="R75" s="2"/>
      <c r="S75" s="2"/>
      <c r="T75" s="2"/>
      <c r="U75" s="2"/>
      <c r="V75" s="2"/>
      <c r="W75" s="2"/>
      <c r="X75" s="2"/>
      <c r="Y75" s="2"/>
    </row>
    <row r="76" spans="1:25" ht="16.8" x14ac:dyDescent="0.3">
      <c r="A76" s="2"/>
      <c r="B76" s="2"/>
      <c r="C76" s="2"/>
      <c r="D76" s="2"/>
      <c r="E76" s="2"/>
      <c r="F76" s="2"/>
      <c r="G76" s="2"/>
      <c r="H76" s="2"/>
      <c r="I76" s="2"/>
      <c r="J76" s="4"/>
      <c r="K76" s="2"/>
      <c r="L76" s="2"/>
      <c r="M76" s="2"/>
      <c r="N76" s="2"/>
      <c r="O76" s="2"/>
      <c r="P76" s="2"/>
      <c r="Q76" s="2"/>
      <c r="R76" s="2"/>
      <c r="S76" s="2"/>
      <c r="T76" s="2"/>
      <c r="U76" s="2"/>
      <c r="V76" s="2"/>
      <c r="W76" s="2"/>
      <c r="X76" s="2"/>
      <c r="Y76" s="2"/>
    </row>
    <row r="77" spans="1:25" ht="16.8" x14ac:dyDescent="0.3">
      <c r="A77" s="2"/>
      <c r="B77" s="2"/>
      <c r="C77" s="2"/>
      <c r="D77" s="2"/>
      <c r="E77" s="2"/>
      <c r="F77" s="2"/>
      <c r="G77" s="2"/>
      <c r="H77" s="2"/>
      <c r="I77" s="2"/>
      <c r="J77" s="4"/>
      <c r="K77" s="2"/>
      <c r="L77" s="2"/>
      <c r="M77" s="2"/>
      <c r="N77" s="2"/>
      <c r="O77" s="2"/>
      <c r="P77" s="2"/>
      <c r="Q77" s="2"/>
      <c r="R77" s="2"/>
      <c r="S77" s="2"/>
      <c r="T77" s="2"/>
      <c r="U77" s="2"/>
      <c r="V77" s="2"/>
      <c r="W77" s="2"/>
      <c r="X77" s="2"/>
      <c r="Y77" s="2"/>
    </row>
    <row r="78" spans="1:25" ht="16.8" x14ac:dyDescent="0.3">
      <c r="A78" s="2"/>
      <c r="B78" s="2"/>
      <c r="C78" s="2"/>
      <c r="D78" s="2"/>
      <c r="E78" s="2"/>
      <c r="F78" s="2"/>
      <c r="G78" s="2"/>
      <c r="H78" s="2"/>
      <c r="I78" s="2"/>
      <c r="J78" s="4"/>
      <c r="K78" s="2"/>
      <c r="L78" s="2"/>
      <c r="M78" s="2"/>
      <c r="N78" s="2"/>
      <c r="O78" s="2"/>
      <c r="P78" s="2"/>
      <c r="Q78" s="2"/>
      <c r="R78" s="2"/>
      <c r="S78" s="2"/>
      <c r="T78" s="2"/>
      <c r="U78" s="2"/>
      <c r="V78" s="2"/>
      <c r="W78" s="2"/>
      <c r="X78" s="2"/>
      <c r="Y78" s="2"/>
    </row>
    <row r="79" spans="1:25" ht="16.8" x14ac:dyDescent="0.3">
      <c r="A79" s="1"/>
      <c r="B79" s="2"/>
      <c r="C79" s="2"/>
      <c r="D79" s="2"/>
      <c r="E79" s="2"/>
      <c r="F79" s="2"/>
      <c r="G79" s="2"/>
      <c r="H79" s="2"/>
      <c r="I79" s="2"/>
      <c r="J79" s="4"/>
      <c r="K79" s="2"/>
      <c r="L79" s="2"/>
      <c r="M79" s="2"/>
      <c r="N79" s="2"/>
      <c r="O79" s="2"/>
      <c r="P79" s="2"/>
      <c r="Q79" s="2"/>
      <c r="R79" s="2"/>
      <c r="S79" s="2"/>
      <c r="T79" s="2"/>
      <c r="U79" s="2"/>
      <c r="V79" s="2"/>
      <c r="W79" s="2"/>
      <c r="X79" s="2"/>
      <c r="Y79" s="2"/>
    </row>
    <row r="80" spans="1:25" ht="16.8" x14ac:dyDescent="0.3">
      <c r="A80" s="2"/>
      <c r="B80" s="2"/>
      <c r="C80" s="2"/>
      <c r="D80" s="2"/>
      <c r="E80" s="2"/>
      <c r="F80" s="2"/>
      <c r="G80" s="2"/>
      <c r="H80" s="2"/>
      <c r="I80" s="2"/>
      <c r="J80" s="4"/>
      <c r="K80" s="2"/>
      <c r="L80" s="2"/>
      <c r="M80" s="2"/>
      <c r="N80" s="2"/>
      <c r="O80" s="2"/>
      <c r="P80" s="2"/>
      <c r="Q80" s="2"/>
      <c r="R80" s="2"/>
      <c r="S80" s="2"/>
      <c r="T80" s="2"/>
      <c r="U80" s="2"/>
      <c r="V80" s="2"/>
      <c r="W80" s="2"/>
      <c r="X80" s="2"/>
      <c r="Y80" s="2"/>
    </row>
    <row r="81" spans="1:25" ht="16.8" x14ac:dyDescent="0.3">
      <c r="A81" s="2"/>
      <c r="B81" s="2"/>
      <c r="C81" s="2"/>
      <c r="D81" s="2"/>
      <c r="E81" s="2"/>
      <c r="F81" s="2"/>
      <c r="G81" s="2"/>
      <c r="H81" s="2"/>
      <c r="I81" s="2"/>
      <c r="J81" s="4"/>
      <c r="K81" s="2"/>
      <c r="L81" s="2"/>
      <c r="M81" s="2"/>
      <c r="N81" s="2"/>
      <c r="O81" s="2"/>
      <c r="P81" s="2"/>
      <c r="Q81" s="2"/>
      <c r="R81" s="2"/>
      <c r="S81" s="2"/>
      <c r="T81" s="2"/>
      <c r="U81" s="2"/>
      <c r="V81" s="2"/>
      <c r="W81" s="2"/>
      <c r="X81" s="2"/>
      <c r="Y81" s="2"/>
    </row>
    <row r="82" spans="1:25" ht="16.8" x14ac:dyDescent="0.3">
      <c r="A82" s="2"/>
      <c r="B82" s="2"/>
      <c r="C82" s="2"/>
      <c r="D82" s="2"/>
      <c r="E82" s="2"/>
      <c r="F82" s="2"/>
      <c r="G82" s="2"/>
      <c r="H82" s="2"/>
      <c r="I82" s="2"/>
      <c r="J82" s="4"/>
      <c r="K82" s="2"/>
      <c r="L82" s="2"/>
      <c r="M82" s="2"/>
      <c r="N82" s="2"/>
      <c r="O82" s="2"/>
      <c r="P82" s="2"/>
      <c r="Q82" s="2"/>
      <c r="R82" s="2"/>
      <c r="S82" s="2"/>
      <c r="T82" s="2"/>
      <c r="U82" s="2"/>
      <c r="V82" s="2"/>
      <c r="W82" s="2"/>
      <c r="X82" s="2"/>
      <c r="Y82" s="2"/>
    </row>
    <row r="83" spans="1:25" ht="16.8" x14ac:dyDescent="0.3">
      <c r="A83" s="2"/>
      <c r="B83" s="2"/>
      <c r="C83" s="2"/>
      <c r="D83" s="2"/>
      <c r="E83" s="2"/>
      <c r="F83" s="2"/>
      <c r="G83" s="2"/>
      <c r="H83" s="2"/>
      <c r="I83" s="2"/>
      <c r="J83" s="4"/>
      <c r="K83" s="2"/>
      <c r="L83" s="2"/>
      <c r="M83" s="2"/>
      <c r="N83" s="2"/>
      <c r="O83" s="2"/>
      <c r="P83" s="2"/>
      <c r="Q83" s="2"/>
      <c r="R83" s="2"/>
      <c r="S83" s="2"/>
      <c r="T83" s="2"/>
      <c r="U83" s="2"/>
      <c r="V83" s="2"/>
      <c r="W83" s="2"/>
      <c r="X83" s="2"/>
      <c r="Y83" s="2"/>
    </row>
    <row r="84" spans="1:25" ht="16.8" x14ac:dyDescent="0.3">
      <c r="A84" s="2"/>
      <c r="B84" s="2"/>
      <c r="C84" s="2"/>
      <c r="D84" s="2"/>
      <c r="E84" s="2"/>
      <c r="F84" s="2"/>
      <c r="G84" s="2"/>
      <c r="H84" s="2"/>
      <c r="I84" s="2"/>
      <c r="J84" s="4"/>
      <c r="K84" s="2"/>
      <c r="L84" s="2"/>
      <c r="M84" s="2"/>
      <c r="N84" s="2"/>
      <c r="O84" s="2"/>
      <c r="P84" s="2"/>
      <c r="Q84" s="2"/>
      <c r="R84" s="2"/>
      <c r="S84" s="2"/>
      <c r="T84" s="2"/>
      <c r="U84" s="2"/>
      <c r="V84" s="2"/>
      <c r="W84" s="2"/>
      <c r="X84" s="2"/>
      <c r="Y84" s="2"/>
    </row>
    <row r="85" spans="1:25" ht="16.8" x14ac:dyDescent="0.3">
      <c r="A85" s="3"/>
      <c r="B85" s="2"/>
      <c r="C85" s="2"/>
      <c r="D85" s="2"/>
      <c r="E85" s="2"/>
      <c r="F85" s="2"/>
      <c r="G85" s="2"/>
      <c r="H85" s="2"/>
      <c r="I85" s="2"/>
      <c r="J85" s="4"/>
      <c r="K85" s="2"/>
      <c r="L85" s="2"/>
      <c r="M85" s="2"/>
      <c r="N85" s="2"/>
      <c r="O85" s="2"/>
      <c r="P85" s="2"/>
      <c r="Q85" s="2"/>
      <c r="R85" s="2"/>
      <c r="S85" s="2"/>
      <c r="T85" s="2"/>
      <c r="U85" s="2"/>
      <c r="V85" s="2"/>
      <c r="W85" s="2"/>
      <c r="X85" s="2"/>
      <c r="Y85" s="2"/>
    </row>
    <row r="86" spans="1:25" ht="16.8" x14ac:dyDescent="0.3">
      <c r="A86" s="2"/>
      <c r="B86" s="2"/>
      <c r="C86" s="2"/>
      <c r="D86" s="2"/>
      <c r="E86" s="2"/>
      <c r="F86" s="2"/>
      <c r="G86" s="2"/>
      <c r="H86" s="2"/>
      <c r="I86" s="2"/>
      <c r="J86" s="4"/>
      <c r="K86" s="2"/>
      <c r="L86" s="2"/>
      <c r="M86" s="2"/>
      <c r="N86" s="2"/>
      <c r="O86" s="2"/>
      <c r="P86" s="2"/>
      <c r="Q86" s="2"/>
      <c r="R86" s="2"/>
      <c r="S86" s="2"/>
      <c r="T86" s="2"/>
      <c r="U86" s="2"/>
      <c r="V86" s="2"/>
      <c r="W86" s="2"/>
      <c r="X86" s="2"/>
      <c r="Y86" s="2"/>
    </row>
    <row r="87" spans="1:25" ht="16.8" x14ac:dyDescent="0.3">
      <c r="A87" s="3"/>
      <c r="B87" s="2"/>
      <c r="C87" s="2"/>
      <c r="D87" s="2"/>
      <c r="E87" s="2"/>
      <c r="F87" s="2"/>
      <c r="G87" s="2"/>
      <c r="H87" s="2"/>
      <c r="I87" s="2"/>
      <c r="J87" s="4"/>
      <c r="K87" s="2"/>
      <c r="L87" s="2"/>
      <c r="M87" s="2"/>
      <c r="N87" s="2"/>
      <c r="O87" s="2"/>
      <c r="P87" s="2"/>
      <c r="Q87" s="2"/>
      <c r="R87" s="2"/>
      <c r="S87" s="2"/>
      <c r="T87" s="2"/>
      <c r="U87" s="2"/>
      <c r="V87" s="2"/>
      <c r="W87" s="2"/>
      <c r="X87" s="2"/>
      <c r="Y87" s="2"/>
    </row>
    <row r="88" spans="1:25" ht="16.8" x14ac:dyDescent="0.3">
      <c r="A88" s="2"/>
      <c r="B88" s="2"/>
      <c r="C88" s="2"/>
      <c r="D88" s="2"/>
      <c r="E88" s="2"/>
      <c r="F88" s="2"/>
      <c r="G88" s="2"/>
      <c r="H88" s="2"/>
      <c r="I88" s="2"/>
      <c r="J88" s="4"/>
      <c r="K88" s="2"/>
      <c r="L88" s="2"/>
      <c r="M88" s="2"/>
      <c r="N88" s="2"/>
      <c r="O88" s="2"/>
      <c r="P88" s="2"/>
      <c r="Q88" s="2"/>
      <c r="R88" s="2"/>
      <c r="S88" s="2"/>
      <c r="T88" s="2"/>
      <c r="U88" s="2"/>
      <c r="V88" s="2"/>
      <c r="W88" s="2"/>
      <c r="X88" s="2"/>
      <c r="Y88" s="2"/>
    </row>
    <row r="89" spans="1:25" ht="16.8" x14ac:dyDescent="0.3">
      <c r="A89" s="2"/>
      <c r="B89" s="2"/>
      <c r="C89" s="2"/>
      <c r="D89" s="2"/>
      <c r="E89" s="2"/>
      <c r="F89" s="2"/>
      <c r="G89" s="2"/>
      <c r="H89" s="2"/>
      <c r="I89" s="2"/>
      <c r="J89" s="4"/>
      <c r="K89" s="2"/>
      <c r="L89" s="2"/>
      <c r="M89" s="2"/>
      <c r="N89" s="2"/>
      <c r="O89" s="2"/>
      <c r="P89" s="2"/>
      <c r="Q89" s="2"/>
      <c r="R89" s="2"/>
      <c r="S89" s="2"/>
      <c r="T89" s="2"/>
      <c r="U89" s="2"/>
      <c r="V89" s="2"/>
      <c r="W89" s="2"/>
      <c r="X89" s="2"/>
      <c r="Y89" s="2"/>
    </row>
    <row r="90" spans="1:25" ht="16.8" x14ac:dyDescent="0.3">
      <c r="A90" s="2"/>
      <c r="B90" s="2"/>
      <c r="C90" s="2"/>
      <c r="D90" s="2"/>
      <c r="E90" s="2"/>
      <c r="F90" s="2"/>
      <c r="G90" s="2"/>
      <c r="H90" s="2"/>
      <c r="I90" s="2"/>
      <c r="J90" s="4"/>
      <c r="K90" s="2"/>
      <c r="L90" s="2"/>
      <c r="M90" s="2"/>
      <c r="N90" s="2"/>
      <c r="O90" s="2"/>
      <c r="P90" s="2"/>
      <c r="Q90" s="2"/>
      <c r="R90" s="2"/>
      <c r="S90" s="2"/>
      <c r="T90" s="2"/>
      <c r="U90" s="2"/>
      <c r="V90" s="2"/>
      <c r="W90" s="2"/>
      <c r="X90" s="2"/>
      <c r="Y90" s="2"/>
    </row>
    <row r="91" spans="1:25" ht="16.8" x14ac:dyDescent="0.3">
      <c r="A91" s="2"/>
      <c r="B91" s="2"/>
      <c r="C91" s="2"/>
      <c r="D91" s="2"/>
      <c r="E91" s="2"/>
      <c r="F91" s="2"/>
      <c r="G91" s="2"/>
      <c r="H91" s="2"/>
      <c r="I91" s="2"/>
      <c r="J91" s="4"/>
      <c r="K91" s="2"/>
      <c r="L91" s="2"/>
      <c r="M91" s="2"/>
      <c r="N91" s="2"/>
      <c r="O91" s="2"/>
      <c r="P91" s="2"/>
      <c r="Q91" s="2"/>
      <c r="R91" s="2"/>
      <c r="S91" s="2"/>
      <c r="T91" s="2"/>
      <c r="U91" s="2"/>
      <c r="V91" s="2"/>
      <c r="W91" s="2"/>
      <c r="X91" s="2"/>
      <c r="Y91" s="2"/>
    </row>
    <row r="92" spans="1:25" ht="16.8" x14ac:dyDescent="0.3">
      <c r="A92" s="2"/>
      <c r="B92" s="2"/>
      <c r="C92" s="2"/>
      <c r="D92" s="2"/>
      <c r="E92" s="2"/>
      <c r="F92" s="2"/>
      <c r="G92" s="2"/>
      <c r="H92" s="2"/>
      <c r="I92" s="2"/>
      <c r="J92" s="4"/>
      <c r="K92" s="2"/>
      <c r="L92" s="2"/>
      <c r="M92" s="2"/>
      <c r="N92" s="2"/>
      <c r="O92" s="2"/>
      <c r="P92" s="2"/>
      <c r="Q92" s="2"/>
      <c r="R92" s="2"/>
      <c r="S92" s="2"/>
      <c r="T92" s="2"/>
      <c r="U92" s="2"/>
      <c r="V92" s="2"/>
      <c r="W92" s="2"/>
      <c r="X92" s="2"/>
      <c r="Y92" s="2"/>
    </row>
    <row r="93" spans="1:25" ht="16.8" x14ac:dyDescent="0.3">
      <c r="A93" s="2"/>
      <c r="B93" s="2"/>
      <c r="C93" s="2"/>
      <c r="D93" s="2"/>
      <c r="E93" s="2"/>
      <c r="F93" s="2"/>
      <c r="G93" s="2"/>
      <c r="H93" s="2"/>
      <c r="I93" s="2"/>
      <c r="J93" s="4"/>
      <c r="K93" s="2"/>
      <c r="L93" s="2"/>
      <c r="M93" s="2"/>
      <c r="N93" s="2"/>
      <c r="O93" s="2"/>
      <c r="P93" s="2"/>
      <c r="Q93" s="2"/>
      <c r="R93" s="2"/>
      <c r="S93" s="2"/>
      <c r="T93" s="2"/>
      <c r="U93" s="2"/>
      <c r="V93" s="2"/>
      <c r="W93" s="2"/>
      <c r="X93" s="2"/>
      <c r="Y93" s="2"/>
    </row>
    <row r="94" spans="1:25" ht="16.8" x14ac:dyDescent="0.3">
      <c r="A94" s="2"/>
      <c r="B94" s="2"/>
      <c r="C94" s="2"/>
      <c r="D94" s="2"/>
      <c r="E94" s="2"/>
      <c r="F94" s="2"/>
      <c r="G94" s="2"/>
      <c r="H94" s="2"/>
      <c r="I94" s="2"/>
      <c r="J94" s="4"/>
      <c r="K94" s="2"/>
      <c r="L94" s="2"/>
      <c r="M94" s="2"/>
      <c r="N94" s="2"/>
      <c r="O94" s="2"/>
      <c r="P94" s="2"/>
      <c r="Q94" s="2"/>
      <c r="R94" s="2"/>
      <c r="S94" s="2"/>
      <c r="T94" s="2"/>
      <c r="U94" s="2"/>
      <c r="V94" s="2"/>
      <c r="W94" s="2"/>
      <c r="X94" s="2"/>
      <c r="Y94" s="2"/>
    </row>
    <row r="95" spans="1:25" ht="16.8" x14ac:dyDescent="0.3">
      <c r="A95" s="2"/>
      <c r="B95" s="2"/>
      <c r="C95" s="2"/>
      <c r="D95" s="2"/>
      <c r="E95" s="2"/>
      <c r="F95" s="2"/>
      <c r="G95" s="2"/>
      <c r="H95" s="2"/>
      <c r="I95" s="2"/>
      <c r="J95" s="4"/>
      <c r="K95" s="2"/>
      <c r="L95" s="2"/>
      <c r="M95" s="2"/>
      <c r="N95" s="2"/>
      <c r="O95" s="2"/>
      <c r="P95" s="2"/>
      <c r="Q95" s="2"/>
      <c r="R95" s="2"/>
      <c r="S95" s="2"/>
      <c r="T95" s="2"/>
      <c r="U95" s="2"/>
      <c r="V95" s="2"/>
      <c r="W95" s="2"/>
      <c r="X95" s="2"/>
      <c r="Y95" s="2"/>
    </row>
    <row r="96" spans="1:25" ht="16.8" x14ac:dyDescent="0.3">
      <c r="A96" s="1"/>
      <c r="B96" s="2"/>
      <c r="C96" s="2"/>
      <c r="D96" s="2"/>
      <c r="E96" s="2"/>
      <c r="F96" s="2"/>
      <c r="G96" s="2"/>
      <c r="H96" s="2"/>
      <c r="I96" s="2"/>
      <c r="J96" s="4"/>
      <c r="K96" s="2"/>
      <c r="L96" s="2"/>
      <c r="M96" s="2"/>
      <c r="N96" s="2"/>
      <c r="O96" s="2"/>
      <c r="P96" s="2"/>
      <c r="Q96" s="2"/>
      <c r="R96" s="2"/>
      <c r="S96" s="2"/>
      <c r="T96" s="2"/>
      <c r="U96" s="2"/>
      <c r="V96" s="2"/>
      <c r="W96" s="2"/>
      <c r="X96" s="2"/>
      <c r="Y96" s="2"/>
    </row>
    <row r="97" spans="1:25" ht="16.8" x14ac:dyDescent="0.3">
      <c r="A97" s="1"/>
      <c r="B97" s="2"/>
      <c r="C97" s="2"/>
      <c r="D97" s="2"/>
      <c r="E97" s="2"/>
      <c r="F97" s="2"/>
      <c r="G97" s="2"/>
      <c r="H97" s="2"/>
      <c r="I97" s="2"/>
      <c r="J97" s="4"/>
      <c r="K97" s="2"/>
      <c r="L97" s="2"/>
      <c r="M97" s="2"/>
      <c r="N97" s="2"/>
      <c r="O97" s="2"/>
      <c r="P97" s="2"/>
      <c r="Q97" s="2"/>
      <c r="R97" s="2"/>
      <c r="S97" s="2"/>
      <c r="T97" s="2"/>
      <c r="U97" s="2"/>
      <c r="V97" s="2"/>
      <c r="W97" s="2"/>
      <c r="X97" s="2"/>
      <c r="Y97" s="2"/>
    </row>
    <row r="98" spans="1:25" ht="16.8" x14ac:dyDescent="0.3">
      <c r="A98" s="2"/>
      <c r="B98" s="2"/>
      <c r="C98" s="2"/>
      <c r="D98" s="2"/>
      <c r="E98" s="2"/>
      <c r="F98" s="2"/>
      <c r="G98" s="2"/>
      <c r="H98" s="2"/>
      <c r="I98" s="2"/>
      <c r="J98" s="4"/>
      <c r="K98" s="2"/>
      <c r="L98" s="2"/>
      <c r="M98" s="2"/>
      <c r="N98" s="2"/>
      <c r="O98" s="2"/>
      <c r="P98" s="2"/>
      <c r="Q98" s="2"/>
      <c r="R98" s="2"/>
      <c r="S98" s="2"/>
      <c r="T98" s="2"/>
      <c r="U98" s="2"/>
      <c r="V98" s="2"/>
      <c r="W98" s="2"/>
      <c r="X98" s="2"/>
      <c r="Y98" s="2"/>
    </row>
    <row r="99" spans="1:25" ht="16.8" x14ac:dyDescent="0.3">
      <c r="A99" s="2"/>
      <c r="B99" s="2"/>
      <c r="C99" s="2"/>
      <c r="D99" s="2"/>
      <c r="E99" s="2"/>
      <c r="F99" s="2"/>
      <c r="G99" s="2"/>
      <c r="H99" s="2"/>
      <c r="I99" s="2"/>
      <c r="J99" s="4"/>
      <c r="K99" s="2"/>
      <c r="L99" s="2"/>
      <c r="M99" s="2"/>
      <c r="N99" s="2"/>
      <c r="O99" s="2"/>
      <c r="P99" s="2"/>
      <c r="Q99" s="2"/>
      <c r="R99" s="2"/>
      <c r="S99" s="2"/>
      <c r="T99" s="2"/>
      <c r="U99" s="2"/>
      <c r="V99" s="2"/>
      <c r="W99" s="2"/>
      <c r="X99" s="2"/>
      <c r="Y99" s="2"/>
    </row>
    <row r="100" spans="1:25" ht="16.8" x14ac:dyDescent="0.3">
      <c r="A100" s="2"/>
      <c r="B100" s="2"/>
      <c r="C100" s="2"/>
      <c r="D100" s="2"/>
      <c r="E100" s="2"/>
      <c r="F100" s="2"/>
      <c r="G100" s="2"/>
      <c r="H100" s="2"/>
      <c r="I100" s="2"/>
      <c r="J100" s="4"/>
      <c r="K100" s="2"/>
      <c r="L100" s="2"/>
      <c r="M100" s="2"/>
      <c r="N100" s="2"/>
      <c r="O100" s="2"/>
      <c r="P100" s="2"/>
      <c r="Q100" s="2"/>
      <c r="R100" s="2"/>
      <c r="S100" s="2"/>
      <c r="T100" s="2"/>
      <c r="U100" s="2"/>
      <c r="V100" s="2"/>
      <c r="W100" s="2"/>
      <c r="X100" s="2"/>
      <c r="Y100" s="2"/>
    </row>
    <row r="101" spans="1:25" ht="16.8" x14ac:dyDescent="0.3">
      <c r="A101" s="2"/>
      <c r="B101" s="2"/>
      <c r="C101" s="2"/>
      <c r="D101" s="2"/>
      <c r="E101" s="2"/>
      <c r="F101" s="2"/>
      <c r="G101" s="2"/>
      <c r="H101" s="2"/>
      <c r="I101" s="2"/>
      <c r="J101" s="4"/>
      <c r="K101" s="2"/>
      <c r="L101" s="2"/>
      <c r="M101" s="2"/>
      <c r="N101" s="2"/>
      <c r="O101" s="2"/>
      <c r="P101" s="2"/>
      <c r="Q101" s="2"/>
      <c r="R101" s="2"/>
      <c r="S101" s="2"/>
      <c r="T101" s="2"/>
      <c r="U101" s="2"/>
      <c r="V101" s="2"/>
      <c r="W101" s="2"/>
      <c r="X101" s="2"/>
      <c r="Y101" s="2"/>
    </row>
    <row r="102" spans="1:25" ht="16.8" x14ac:dyDescent="0.3">
      <c r="A102" s="2"/>
      <c r="B102" s="2"/>
      <c r="C102" s="2"/>
      <c r="D102" s="2"/>
      <c r="E102" s="2"/>
      <c r="F102" s="2"/>
      <c r="G102" s="2"/>
      <c r="H102" s="2"/>
      <c r="I102" s="2"/>
      <c r="J102" s="4"/>
      <c r="K102" s="2"/>
      <c r="L102" s="2"/>
      <c r="M102" s="2"/>
      <c r="N102" s="2"/>
      <c r="O102" s="2"/>
      <c r="P102" s="2"/>
      <c r="Q102" s="2"/>
      <c r="R102" s="2"/>
      <c r="S102" s="2"/>
      <c r="T102" s="2"/>
      <c r="U102" s="2"/>
      <c r="V102" s="2"/>
      <c r="W102" s="2"/>
      <c r="X102" s="2"/>
      <c r="Y102" s="2"/>
    </row>
    <row r="103" spans="1:25" ht="16.8" x14ac:dyDescent="0.3">
      <c r="A103" s="3"/>
      <c r="B103" s="2"/>
      <c r="C103" s="2"/>
      <c r="D103" s="2"/>
      <c r="E103" s="2"/>
      <c r="F103" s="2"/>
      <c r="G103" s="2"/>
      <c r="H103" s="2"/>
      <c r="I103" s="2"/>
      <c r="J103" s="4"/>
      <c r="K103" s="2"/>
      <c r="L103" s="2"/>
      <c r="M103" s="2"/>
      <c r="N103" s="2"/>
      <c r="O103" s="2"/>
      <c r="P103" s="2"/>
      <c r="Q103" s="2"/>
      <c r="R103" s="2"/>
      <c r="S103" s="2"/>
      <c r="T103" s="2"/>
      <c r="U103" s="2"/>
      <c r="V103" s="2"/>
      <c r="W103" s="2"/>
      <c r="X103" s="2"/>
      <c r="Y103" s="2"/>
    </row>
    <row r="104" spans="1:25" ht="16.8" x14ac:dyDescent="0.3">
      <c r="A104" s="2"/>
      <c r="B104" s="2"/>
      <c r="C104" s="2"/>
      <c r="D104" s="2"/>
      <c r="E104" s="2"/>
      <c r="F104" s="2"/>
      <c r="G104" s="2"/>
      <c r="H104" s="2"/>
      <c r="I104" s="2"/>
      <c r="J104" s="4"/>
      <c r="K104" s="2"/>
      <c r="L104" s="2"/>
      <c r="M104" s="2"/>
      <c r="N104" s="2"/>
      <c r="O104" s="2"/>
      <c r="P104" s="2"/>
      <c r="Q104" s="2"/>
      <c r="R104" s="2"/>
      <c r="S104" s="2"/>
      <c r="T104" s="2"/>
      <c r="U104" s="2"/>
      <c r="V104" s="2"/>
      <c r="W104" s="2"/>
      <c r="X104" s="2"/>
      <c r="Y104" s="2"/>
    </row>
    <row r="105" spans="1:25" ht="16.8" x14ac:dyDescent="0.3">
      <c r="A105" s="3"/>
      <c r="B105" s="2"/>
      <c r="C105" s="2"/>
      <c r="D105" s="2"/>
      <c r="E105" s="2"/>
      <c r="F105" s="2"/>
      <c r="G105" s="2"/>
      <c r="H105" s="2"/>
      <c r="I105" s="2"/>
      <c r="J105" s="4"/>
      <c r="K105" s="2"/>
      <c r="L105" s="2"/>
      <c r="M105" s="2"/>
      <c r="N105" s="2"/>
      <c r="O105" s="2"/>
      <c r="P105" s="2"/>
      <c r="Q105" s="2"/>
      <c r="R105" s="2"/>
      <c r="S105" s="2"/>
      <c r="T105" s="2"/>
      <c r="U105" s="2"/>
      <c r="V105" s="2"/>
      <c r="W105" s="2"/>
      <c r="X105" s="2"/>
      <c r="Y105" s="2"/>
    </row>
    <row r="106" spans="1:25" ht="16.8" x14ac:dyDescent="0.3">
      <c r="A106" s="2"/>
      <c r="B106" s="2"/>
      <c r="C106" s="2"/>
      <c r="D106" s="2"/>
      <c r="E106" s="2"/>
      <c r="F106" s="2"/>
      <c r="G106" s="2"/>
      <c r="H106" s="2"/>
      <c r="I106" s="2"/>
      <c r="J106" s="4"/>
      <c r="K106" s="2"/>
      <c r="L106" s="2"/>
      <c r="M106" s="2"/>
      <c r="N106" s="2"/>
      <c r="O106" s="2"/>
      <c r="P106" s="2"/>
      <c r="Q106" s="2"/>
      <c r="R106" s="2"/>
      <c r="S106" s="2"/>
      <c r="T106" s="2"/>
      <c r="U106" s="2"/>
      <c r="V106" s="2"/>
      <c r="W106" s="2"/>
      <c r="X106" s="2"/>
      <c r="Y106" s="2"/>
    </row>
    <row r="107" spans="1:25" ht="16.8" x14ac:dyDescent="0.3">
      <c r="A107" s="2"/>
      <c r="B107" s="2"/>
      <c r="C107" s="2"/>
      <c r="D107" s="2"/>
      <c r="E107" s="2"/>
      <c r="F107" s="2"/>
      <c r="G107" s="2"/>
      <c r="H107" s="2"/>
      <c r="I107" s="2"/>
      <c r="J107" s="4"/>
      <c r="K107" s="2"/>
      <c r="L107" s="2"/>
      <c r="M107" s="2"/>
      <c r="N107" s="2"/>
      <c r="O107" s="2"/>
      <c r="P107" s="2"/>
      <c r="Q107" s="2"/>
      <c r="R107" s="2"/>
      <c r="S107" s="2"/>
      <c r="T107" s="2"/>
      <c r="U107" s="2"/>
      <c r="V107" s="2"/>
      <c r="W107" s="2"/>
      <c r="X107" s="2"/>
      <c r="Y107" s="2"/>
    </row>
    <row r="108" spans="1:25" ht="16.8" x14ac:dyDescent="0.3">
      <c r="A108" s="2"/>
      <c r="B108" s="2"/>
      <c r="C108" s="2"/>
      <c r="D108" s="2"/>
      <c r="E108" s="2"/>
      <c r="F108" s="2"/>
      <c r="G108" s="2"/>
      <c r="H108" s="2"/>
      <c r="I108" s="2"/>
      <c r="J108" s="4"/>
      <c r="K108" s="2"/>
      <c r="L108" s="2"/>
      <c r="M108" s="2"/>
      <c r="N108" s="2"/>
      <c r="O108" s="2"/>
      <c r="P108" s="2"/>
      <c r="Q108" s="2"/>
      <c r="R108" s="2"/>
      <c r="S108" s="2"/>
      <c r="T108" s="2"/>
      <c r="U108" s="2"/>
      <c r="V108" s="2"/>
      <c r="W108" s="2"/>
      <c r="X108" s="2"/>
      <c r="Y108" s="2"/>
    </row>
    <row r="109" spans="1:25" ht="16.8" x14ac:dyDescent="0.3">
      <c r="A109" s="2"/>
      <c r="B109" s="2"/>
      <c r="C109" s="2"/>
      <c r="D109" s="2"/>
      <c r="E109" s="2"/>
      <c r="F109" s="2"/>
      <c r="G109" s="2"/>
      <c r="H109" s="2"/>
      <c r="I109" s="2"/>
      <c r="J109" s="4"/>
      <c r="K109" s="2"/>
      <c r="L109" s="2"/>
      <c r="M109" s="2"/>
      <c r="N109" s="2"/>
      <c r="O109" s="2"/>
      <c r="P109" s="2"/>
      <c r="Q109" s="2"/>
      <c r="R109" s="2"/>
      <c r="S109" s="2"/>
      <c r="T109" s="2"/>
      <c r="U109" s="2"/>
      <c r="V109" s="2"/>
      <c r="W109" s="2"/>
      <c r="X109" s="2"/>
      <c r="Y109" s="2"/>
    </row>
    <row r="110" spans="1:25" ht="16.8" x14ac:dyDescent="0.3">
      <c r="A110" s="2"/>
      <c r="B110" s="2"/>
      <c r="C110" s="2"/>
      <c r="D110" s="2"/>
      <c r="E110" s="2"/>
      <c r="F110" s="2"/>
      <c r="G110" s="2"/>
      <c r="H110" s="2"/>
      <c r="I110" s="2"/>
      <c r="J110" s="4"/>
      <c r="K110" s="2"/>
      <c r="L110" s="2"/>
      <c r="M110" s="2"/>
      <c r="N110" s="2"/>
      <c r="O110" s="2"/>
      <c r="P110" s="2"/>
      <c r="Q110" s="2"/>
      <c r="R110" s="2"/>
      <c r="S110" s="2"/>
      <c r="T110" s="2"/>
      <c r="U110" s="2"/>
      <c r="V110" s="2"/>
      <c r="W110" s="2"/>
      <c r="X110" s="2"/>
      <c r="Y110" s="2"/>
    </row>
    <row r="111" spans="1:25" ht="16.8" x14ac:dyDescent="0.3">
      <c r="A111" s="2"/>
      <c r="B111" s="2"/>
      <c r="C111" s="2"/>
      <c r="D111" s="2"/>
      <c r="E111" s="2"/>
      <c r="F111" s="2"/>
      <c r="G111" s="2"/>
      <c r="H111" s="2"/>
      <c r="I111" s="2"/>
      <c r="J111" s="4"/>
      <c r="K111" s="2"/>
      <c r="L111" s="2"/>
      <c r="M111" s="2"/>
      <c r="N111" s="2"/>
      <c r="O111" s="2"/>
      <c r="P111" s="2"/>
      <c r="Q111" s="2"/>
      <c r="R111" s="2"/>
      <c r="S111" s="2"/>
      <c r="T111" s="2"/>
      <c r="U111" s="2"/>
      <c r="V111" s="2"/>
      <c r="W111" s="2"/>
      <c r="X111" s="2"/>
      <c r="Y111" s="2"/>
    </row>
    <row r="112" spans="1:25" ht="16.8" x14ac:dyDescent="0.3">
      <c r="A112" s="2"/>
      <c r="B112" s="2"/>
      <c r="C112" s="2"/>
      <c r="D112" s="2"/>
      <c r="E112" s="2"/>
      <c r="F112" s="2"/>
      <c r="G112" s="2"/>
      <c r="H112" s="2"/>
      <c r="I112" s="2"/>
      <c r="J112" s="4"/>
      <c r="K112" s="2"/>
      <c r="L112" s="2"/>
      <c r="M112" s="2"/>
      <c r="N112" s="2"/>
      <c r="O112" s="2"/>
      <c r="P112" s="2"/>
      <c r="Q112" s="2"/>
      <c r="R112" s="2"/>
      <c r="S112" s="2"/>
      <c r="T112" s="2"/>
      <c r="U112" s="2"/>
      <c r="V112" s="2"/>
      <c r="W112" s="2"/>
      <c r="X112" s="2"/>
      <c r="Y112" s="2"/>
    </row>
    <row r="113" spans="1:25" ht="16.8" x14ac:dyDescent="0.3">
      <c r="A113" s="2"/>
      <c r="B113" s="2"/>
      <c r="C113" s="2"/>
      <c r="D113" s="2"/>
      <c r="E113" s="2"/>
      <c r="F113" s="2"/>
      <c r="G113" s="2"/>
      <c r="H113" s="2"/>
      <c r="I113" s="2"/>
      <c r="J113" s="4"/>
      <c r="K113" s="2"/>
      <c r="L113" s="2"/>
      <c r="M113" s="2"/>
      <c r="N113" s="2"/>
      <c r="O113" s="2"/>
      <c r="P113" s="2"/>
      <c r="Q113" s="2"/>
      <c r="R113" s="2"/>
      <c r="S113" s="2"/>
      <c r="T113" s="2"/>
      <c r="U113" s="2"/>
      <c r="V113" s="2"/>
      <c r="W113" s="2"/>
      <c r="X113" s="2"/>
      <c r="Y113" s="2"/>
    </row>
    <row r="114" spans="1:25" ht="16.8" x14ac:dyDescent="0.3">
      <c r="A114" s="1"/>
      <c r="B114" s="2"/>
      <c r="C114" s="2"/>
      <c r="D114" s="2"/>
      <c r="E114" s="2"/>
      <c r="F114" s="2"/>
      <c r="G114" s="2"/>
      <c r="H114" s="2"/>
      <c r="I114" s="2"/>
      <c r="J114" s="4"/>
      <c r="K114" s="2"/>
      <c r="L114" s="2"/>
      <c r="M114" s="2"/>
      <c r="N114" s="2"/>
      <c r="O114" s="2"/>
      <c r="P114" s="2"/>
      <c r="Q114" s="2"/>
      <c r="R114" s="2"/>
      <c r="S114" s="2"/>
      <c r="T114" s="2"/>
      <c r="U114" s="2"/>
      <c r="V114" s="2"/>
      <c r="W114" s="2"/>
      <c r="X114" s="2"/>
      <c r="Y114" s="2"/>
    </row>
    <row r="115" spans="1:25" ht="16.8" x14ac:dyDescent="0.3">
      <c r="A115" s="2"/>
      <c r="B115" s="2"/>
      <c r="C115" s="2"/>
      <c r="D115" s="2"/>
      <c r="E115" s="2"/>
      <c r="F115" s="2"/>
      <c r="G115" s="2"/>
      <c r="H115" s="2"/>
      <c r="I115" s="2"/>
      <c r="J115" s="4"/>
      <c r="K115" s="2"/>
      <c r="L115" s="2"/>
      <c r="M115" s="2"/>
      <c r="N115" s="2"/>
      <c r="O115" s="2"/>
      <c r="P115" s="2"/>
      <c r="Q115" s="2"/>
      <c r="R115" s="2"/>
      <c r="S115" s="2"/>
      <c r="T115" s="2"/>
      <c r="U115" s="2"/>
      <c r="V115" s="2"/>
      <c r="W115" s="2"/>
      <c r="X115" s="2"/>
      <c r="Y115" s="2"/>
    </row>
    <row r="116" spans="1:25" ht="16.8" x14ac:dyDescent="0.3">
      <c r="A116" s="2"/>
      <c r="B116" s="2"/>
      <c r="C116" s="2"/>
      <c r="D116" s="2"/>
      <c r="E116" s="2"/>
      <c r="F116" s="2"/>
      <c r="G116" s="2"/>
      <c r="H116" s="2"/>
      <c r="I116" s="2"/>
      <c r="J116" s="4"/>
      <c r="K116" s="2"/>
      <c r="L116" s="2"/>
      <c r="M116" s="2"/>
      <c r="N116" s="2"/>
      <c r="O116" s="2"/>
      <c r="P116" s="2"/>
      <c r="Q116" s="2"/>
      <c r="R116" s="2"/>
      <c r="S116" s="2"/>
      <c r="T116" s="2"/>
      <c r="U116" s="2"/>
      <c r="V116" s="2"/>
      <c r="W116" s="2"/>
      <c r="X116" s="2"/>
      <c r="Y116" s="2"/>
    </row>
    <row r="117" spans="1:25" ht="16.8" x14ac:dyDescent="0.3">
      <c r="A117" s="2"/>
      <c r="B117" s="2"/>
      <c r="C117" s="2"/>
      <c r="D117" s="2"/>
      <c r="E117" s="2"/>
      <c r="F117" s="2"/>
      <c r="G117" s="2"/>
      <c r="H117" s="2"/>
      <c r="I117" s="2"/>
      <c r="J117" s="4"/>
      <c r="K117" s="2"/>
      <c r="L117" s="2"/>
      <c r="M117" s="2"/>
      <c r="N117" s="2"/>
      <c r="O117" s="2"/>
      <c r="P117" s="2"/>
      <c r="Q117" s="2"/>
      <c r="R117" s="2"/>
      <c r="S117" s="2"/>
      <c r="T117" s="2"/>
      <c r="U117" s="2"/>
      <c r="V117" s="2"/>
      <c r="W117" s="2"/>
      <c r="X117" s="2"/>
      <c r="Y117" s="2"/>
    </row>
    <row r="118" spans="1:25" ht="16.8" x14ac:dyDescent="0.3">
      <c r="A118" s="2"/>
      <c r="B118" s="2"/>
      <c r="C118" s="2"/>
      <c r="D118" s="2"/>
      <c r="E118" s="2"/>
      <c r="F118" s="2"/>
      <c r="G118" s="2"/>
      <c r="H118" s="2"/>
      <c r="I118" s="2"/>
      <c r="J118" s="4"/>
      <c r="K118" s="2"/>
      <c r="L118" s="2"/>
      <c r="M118" s="2"/>
      <c r="N118" s="2"/>
      <c r="O118" s="2"/>
      <c r="P118" s="2"/>
      <c r="Q118" s="2"/>
      <c r="R118" s="2"/>
      <c r="S118" s="2"/>
      <c r="T118" s="2"/>
      <c r="U118" s="2"/>
      <c r="V118" s="2"/>
      <c r="W118" s="2"/>
      <c r="X118" s="2"/>
      <c r="Y118" s="2"/>
    </row>
    <row r="119" spans="1:25" ht="16.8" x14ac:dyDescent="0.3">
      <c r="A119" s="2"/>
      <c r="B119" s="2"/>
      <c r="C119" s="2"/>
      <c r="D119" s="2"/>
      <c r="E119" s="2"/>
      <c r="F119" s="2"/>
      <c r="G119" s="2"/>
      <c r="H119" s="2"/>
      <c r="I119" s="2"/>
      <c r="J119" s="4"/>
      <c r="K119" s="2"/>
      <c r="L119" s="2"/>
      <c r="M119" s="2"/>
      <c r="N119" s="2"/>
      <c r="O119" s="2"/>
      <c r="P119" s="2"/>
      <c r="Q119" s="2"/>
      <c r="R119" s="2"/>
      <c r="S119" s="2"/>
      <c r="T119" s="2"/>
      <c r="U119" s="2"/>
      <c r="V119" s="2"/>
      <c r="W119" s="2"/>
      <c r="X119" s="2"/>
      <c r="Y119" s="2"/>
    </row>
    <row r="120" spans="1:25" ht="16.8" x14ac:dyDescent="0.3">
      <c r="A120" s="3"/>
      <c r="B120" s="2"/>
      <c r="C120" s="2"/>
      <c r="D120" s="2"/>
      <c r="E120" s="2"/>
      <c r="F120" s="2"/>
      <c r="G120" s="2"/>
      <c r="H120" s="2"/>
      <c r="I120" s="2"/>
      <c r="J120" s="4"/>
      <c r="K120" s="2"/>
      <c r="L120" s="2"/>
      <c r="M120" s="2"/>
      <c r="N120" s="2"/>
      <c r="O120" s="2"/>
      <c r="P120" s="2"/>
      <c r="Q120" s="2"/>
      <c r="R120" s="2"/>
      <c r="S120" s="2"/>
      <c r="T120" s="2"/>
      <c r="U120" s="2"/>
      <c r="V120" s="2"/>
      <c r="W120" s="2"/>
      <c r="X120" s="2"/>
      <c r="Y120" s="2"/>
    </row>
    <row r="121" spans="1:25" ht="16.8" x14ac:dyDescent="0.3">
      <c r="A121" s="2"/>
      <c r="B121" s="2"/>
      <c r="C121" s="2"/>
      <c r="D121" s="2"/>
      <c r="E121" s="2"/>
      <c r="F121" s="2"/>
      <c r="G121" s="2"/>
      <c r="H121" s="2"/>
      <c r="I121" s="2"/>
      <c r="J121" s="4"/>
      <c r="K121" s="2"/>
      <c r="L121" s="2"/>
      <c r="M121" s="2"/>
      <c r="N121" s="2"/>
      <c r="O121" s="2"/>
      <c r="P121" s="2"/>
      <c r="Q121" s="2"/>
      <c r="R121" s="2"/>
      <c r="S121" s="2"/>
      <c r="T121" s="2"/>
      <c r="U121" s="2"/>
      <c r="V121" s="2"/>
      <c r="W121" s="2"/>
      <c r="X121" s="2"/>
      <c r="Y121" s="2"/>
    </row>
    <row r="122" spans="1:25" ht="16.8" x14ac:dyDescent="0.3">
      <c r="A122" s="3"/>
      <c r="B122" s="2"/>
      <c r="C122" s="2"/>
      <c r="D122" s="2"/>
      <c r="E122" s="2"/>
      <c r="F122" s="2"/>
      <c r="G122" s="2"/>
      <c r="H122" s="2"/>
      <c r="I122" s="2"/>
      <c r="J122" s="4"/>
      <c r="K122" s="2"/>
      <c r="L122" s="2"/>
      <c r="M122" s="2"/>
      <c r="N122" s="2"/>
      <c r="O122" s="2"/>
      <c r="P122" s="2"/>
      <c r="Q122" s="2"/>
      <c r="R122" s="2"/>
      <c r="S122" s="2"/>
      <c r="T122" s="2"/>
      <c r="U122" s="2"/>
      <c r="V122" s="2"/>
      <c r="W122" s="2"/>
      <c r="X122" s="2"/>
      <c r="Y122" s="2"/>
    </row>
    <row r="123" spans="1:25" ht="16.8" x14ac:dyDescent="0.3">
      <c r="A123" s="2"/>
      <c r="B123" s="2"/>
      <c r="C123" s="2"/>
      <c r="D123" s="2"/>
      <c r="E123" s="2"/>
      <c r="F123" s="2"/>
      <c r="G123" s="2"/>
      <c r="H123" s="2"/>
      <c r="I123" s="2"/>
      <c r="J123" s="4"/>
      <c r="K123" s="2"/>
      <c r="L123" s="2"/>
      <c r="M123" s="2"/>
      <c r="N123" s="2"/>
      <c r="O123" s="2"/>
      <c r="P123" s="2"/>
      <c r="Q123" s="2"/>
      <c r="R123" s="2"/>
      <c r="S123" s="2"/>
      <c r="T123" s="2"/>
      <c r="U123" s="2"/>
      <c r="V123" s="2"/>
      <c r="W123" s="2"/>
      <c r="X123" s="2"/>
      <c r="Y123" s="2"/>
    </row>
    <row r="124" spans="1:25" ht="16.8" x14ac:dyDescent="0.3">
      <c r="A124" s="2"/>
      <c r="B124" s="2"/>
      <c r="C124" s="2"/>
      <c r="D124" s="2"/>
      <c r="E124" s="2"/>
      <c r="F124" s="2"/>
      <c r="G124" s="2"/>
      <c r="H124" s="2"/>
      <c r="I124" s="2"/>
      <c r="J124" s="4"/>
      <c r="K124" s="2"/>
      <c r="L124" s="2"/>
      <c r="M124" s="2"/>
      <c r="N124" s="2"/>
      <c r="O124" s="2"/>
      <c r="P124" s="2"/>
      <c r="Q124" s="2"/>
      <c r="R124" s="2"/>
      <c r="S124" s="2"/>
      <c r="T124" s="2"/>
      <c r="U124" s="2"/>
      <c r="V124" s="2"/>
      <c r="W124" s="2"/>
      <c r="X124" s="2"/>
      <c r="Y124" s="2"/>
    </row>
    <row r="125" spans="1:25" ht="16.8" x14ac:dyDescent="0.3">
      <c r="A125" s="2"/>
      <c r="B125" s="2"/>
      <c r="C125" s="2"/>
      <c r="D125" s="2"/>
      <c r="E125" s="2"/>
      <c r="F125" s="2"/>
      <c r="G125" s="2"/>
      <c r="H125" s="2"/>
      <c r="I125" s="2"/>
      <c r="J125" s="4"/>
      <c r="K125" s="2"/>
      <c r="L125" s="2"/>
      <c r="M125" s="2"/>
      <c r="N125" s="2"/>
      <c r="O125" s="2"/>
      <c r="P125" s="2"/>
      <c r="Q125" s="2"/>
      <c r="R125" s="2"/>
      <c r="S125" s="2"/>
      <c r="T125" s="2"/>
      <c r="U125" s="2"/>
      <c r="V125" s="2"/>
      <c r="W125" s="2"/>
      <c r="X125" s="2"/>
      <c r="Y125" s="2"/>
    </row>
    <row r="126" spans="1:25" ht="16.8" x14ac:dyDescent="0.3">
      <c r="A126" s="2"/>
      <c r="B126" s="2"/>
      <c r="C126" s="2"/>
      <c r="D126" s="2"/>
      <c r="E126" s="2"/>
      <c r="F126" s="2"/>
      <c r="G126" s="2"/>
      <c r="H126" s="2"/>
      <c r="I126" s="2"/>
      <c r="J126" s="4"/>
      <c r="K126" s="2"/>
      <c r="L126" s="2"/>
      <c r="M126" s="2"/>
      <c r="N126" s="2"/>
      <c r="O126" s="2"/>
      <c r="P126" s="2"/>
      <c r="Q126" s="2"/>
      <c r="R126" s="2"/>
      <c r="S126" s="2"/>
      <c r="T126" s="2"/>
      <c r="U126" s="2"/>
      <c r="V126" s="2"/>
      <c r="W126" s="2"/>
      <c r="X126" s="2"/>
      <c r="Y126" s="2"/>
    </row>
    <row r="127" spans="1:25" ht="16.8" x14ac:dyDescent="0.3">
      <c r="A127" s="2"/>
      <c r="B127" s="2"/>
      <c r="C127" s="2"/>
      <c r="D127" s="2"/>
      <c r="E127" s="2"/>
      <c r="F127" s="2"/>
      <c r="G127" s="2"/>
      <c r="H127" s="2"/>
      <c r="I127" s="2"/>
      <c r="J127" s="4"/>
      <c r="K127" s="2"/>
      <c r="L127" s="2"/>
      <c r="M127" s="2"/>
      <c r="N127" s="2"/>
      <c r="O127" s="2"/>
      <c r="P127" s="2"/>
      <c r="Q127" s="2"/>
      <c r="R127" s="2"/>
      <c r="S127" s="2"/>
      <c r="T127" s="2"/>
      <c r="U127" s="2"/>
      <c r="V127" s="2"/>
      <c r="W127" s="2"/>
      <c r="X127" s="2"/>
      <c r="Y127" s="2"/>
    </row>
    <row r="128" spans="1:25" ht="16.8" x14ac:dyDescent="0.3">
      <c r="A128" s="2"/>
      <c r="B128" s="2"/>
      <c r="C128" s="2"/>
      <c r="D128" s="2"/>
      <c r="E128" s="2"/>
      <c r="F128" s="2"/>
      <c r="G128" s="2"/>
      <c r="H128" s="2"/>
      <c r="I128" s="2"/>
      <c r="J128" s="4"/>
      <c r="K128" s="2"/>
      <c r="L128" s="2"/>
      <c r="M128" s="2"/>
      <c r="N128" s="2"/>
      <c r="O128" s="2"/>
      <c r="P128" s="2"/>
      <c r="Q128" s="2"/>
      <c r="R128" s="2"/>
      <c r="S128" s="2"/>
      <c r="T128" s="2"/>
      <c r="U128" s="2"/>
      <c r="V128" s="2"/>
      <c r="W128" s="2"/>
      <c r="X128" s="2"/>
      <c r="Y128" s="2"/>
    </row>
    <row r="129" spans="1:25" ht="16.8" x14ac:dyDescent="0.3">
      <c r="A129" s="2"/>
      <c r="B129" s="2"/>
      <c r="C129" s="2"/>
      <c r="D129" s="2"/>
      <c r="E129" s="2"/>
      <c r="F129" s="2"/>
      <c r="G129" s="2"/>
      <c r="H129" s="2"/>
      <c r="I129" s="2"/>
      <c r="J129" s="4"/>
      <c r="K129" s="2"/>
      <c r="L129" s="2"/>
      <c r="M129" s="2"/>
      <c r="N129" s="2"/>
      <c r="O129" s="2"/>
      <c r="P129" s="2"/>
      <c r="Q129" s="2"/>
      <c r="R129" s="2"/>
      <c r="S129" s="2"/>
      <c r="T129" s="2"/>
      <c r="U129" s="2"/>
      <c r="V129" s="2"/>
      <c r="W129" s="2"/>
      <c r="X129" s="2"/>
      <c r="Y129" s="2"/>
    </row>
    <row r="130" spans="1:25" ht="16.8" x14ac:dyDescent="0.3">
      <c r="A130" s="2"/>
      <c r="B130" s="2"/>
      <c r="C130" s="2"/>
      <c r="D130" s="2"/>
      <c r="E130" s="2"/>
      <c r="F130" s="2"/>
      <c r="G130" s="2"/>
      <c r="H130" s="2"/>
      <c r="I130" s="2"/>
      <c r="J130" s="4"/>
      <c r="K130" s="2"/>
      <c r="L130" s="2"/>
      <c r="M130" s="2"/>
      <c r="N130" s="2"/>
      <c r="O130" s="2"/>
      <c r="P130" s="2"/>
      <c r="Q130" s="2"/>
      <c r="R130" s="2"/>
      <c r="S130" s="2"/>
      <c r="T130" s="2"/>
      <c r="U130" s="2"/>
      <c r="V130" s="2"/>
      <c r="W130" s="2"/>
      <c r="X130" s="2"/>
      <c r="Y130" s="2"/>
    </row>
    <row r="131" spans="1:25" ht="16.8" x14ac:dyDescent="0.3">
      <c r="A131" s="1"/>
      <c r="B131" s="2"/>
      <c r="C131" s="2"/>
      <c r="D131" s="2"/>
      <c r="E131" s="2"/>
      <c r="F131" s="2"/>
      <c r="G131" s="2"/>
      <c r="H131" s="2"/>
      <c r="I131" s="2"/>
      <c r="J131" s="4"/>
      <c r="K131" s="2"/>
      <c r="L131" s="2"/>
      <c r="M131" s="2"/>
      <c r="N131" s="2"/>
      <c r="O131" s="2"/>
      <c r="P131" s="2"/>
      <c r="Q131" s="2"/>
      <c r="R131" s="2"/>
      <c r="S131" s="2"/>
      <c r="T131" s="2"/>
      <c r="U131" s="2"/>
      <c r="V131" s="2"/>
      <c r="W131" s="2"/>
      <c r="X131" s="2"/>
      <c r="Y131" s="2"/>
    </row>
    <row r="132" spans="1:25" ht="16.8" x14ac:dyDescent="0.3">
      <c r="A132" s="2"/>
      <c r="B132" s="2"/>
      <c r="C132" s="2"/>
      <c r="D132" s="2"/>
      <c r="E132" s="2"/>
      <c r="F132" s="2"/>
      <c r="G132" s="2"/>
      <c r="H132" s="2"/>
      <c r="I132" s="2"/>
      <c r="J132" s="4"/>
      <c r="K132" s="2"/>
      <c r="L132" s="2"/>
      <c r="M132" s="2"/>
      <c r="N132" s="2"/>
      <c r="O132" s="2"/>
      <c r="P132" s="2"/>
      <c r="Q132" s="2"/>
      <c r="R132" s="2"/>
      <c r="S132" s="2"/>
      <c r="T132" s="2"/>
      <c r="U132" s="2"/>
      <c r="V132" s="2"/>
      <c r="W132" s="2"/>
      <c r="X132" s="2"/>
      <c r="Y132" s="2"/>
    </row>
    <row r="133" spans="1:25" ht="16.8" x14ac:dyDescent="0.3">
      <c r="A133" s="2"/>
      <c r="B133" s="2"/>
      <c r="C133" s="2"/>
      <c r="D133" s="2"/>
      <c r="E133" s="2"/>
      <c r="F133" s="2"/>
      <c r="G133" s="2"/>
      <c r="H133" s="2"/>
      <c r="I133" s="2"/>
      <c r="J133" s="4"/>
      <c r="K133" s="2"/>
      <c r="L133" s="2"/>
      <c r="M133" s="2"/>
      <c r="N133" s="2"/>
      <c r="O133" s="2"/>
      <c r="P133" s="2"/>
      <c r="Q133" s="2"/>
      <c r="R133" s="2"/>
      <c r="S133" s="2"/>
      <c r="T133" s="2"/>
      <c r="U133" s="2"/>
      <c r="V133" s="2"/>
      <c r="W133" s="2"/>
      <c r="X133" s="2"/>
      <c r="Y133" s="2"/>
    </row>
    <row r="134" spans="1:25" ht="16.8" x14ac:dyDescent="0.3">
      <c r="A134" s="2"/>
      <c r="B134" s="2"/>
      <c r="C134" s="2"/>
      <c r="D134" s="2"/>
      <c r="E134" s="2"/>
      <c r="F134" s="2"/>
      <c r="G134" s="2"/>
      <c r="H134" s="2"/>
      <c r="I134" s="2"/>
      <c r="J134" s="4"/>
      <c r="K134" s="2"/>
      <c r="L134" s="2"/>
      <c r="M134" s="2"/>
      <c r="N134" s="2"/>
      <c r="O134" s="2"/>
      <c r="P134" s="2"/>
      <c r="Q134" s="2"/>
      <c r="R134" s="2"/>
      <c r="S134" s="2"/>
      <c r="T134" s="2"/>
      <c r="U134" s="2"/>
      <c r="V134" s="2"/>
      <c r="W134" s="2"/>
      <c r="X134" s="2"/>
      <c r="Y134" s="2"/>
    </row>
    <row r="135" spans="1:25" ht="16.8" x14ac:dyDescent="0.3">
      <c r="A135" s="2"/>
      <c r="B135" s="2"/>
      <c r="C135" s="2"/>
      <c r="D135" s="2"/>
      <c r="E135" s="2"/>
      <c r="F135" s="2"/>
      <c r="G135" s="2"/>
      <c r="H135" s="2"/>
      <c r="I135" s="2"/>
      <c r="J135" s="4"/>
      <c r="K135" s="2"/>
      <c r="L135" s="2"/>
      <c r="M135" s="2"/>
      <c r="N135" s="2"/>
      <c r="O135" s="2"/>
      <c r="P135" s="2"/>
      <c r="Q135" s="2"/>
      <c r="R135" s="2"/>
      <c r="S135" s="2"/>
      <c r="T135" s="2"/>
      <c r="U135" s="2"/>
      <c r="V135" s="2"/>
      <c r="W135" s="2"/>
      <c r="X135" s="2"/>
      <c r="Y135" s="2"/>
    </row>
    <row r="136" spans="1:25" ht="16.8" x14ac:dyDescent="0.3">
      <c r="A136" s="2"/>
      <c r="B136" s="2"/>
      <c r="C136" s="2"/>
      <c r="D136" s="2"/>
      <c r="E136" s="2"/>
      <c r="F136" s="2"/>
      <c r="G136" s="2"/>
      <c r="H136" s="2"/>
      <c r="I136" s="2"/>
      <c r="J136" s="4"/>
      <c r="K136" s="2"/>
      <c r="L136" s="2"/>
      <c r="M136" s="2"/>
      <c r="N136" s="2"/>
      <c r="O136" s="2"/>
      <c r="P136" s="2"/>
      <c r="Q136" s="2"/>
      <c r="R136" s="2"/>
      <c r="S136" s="2"/>
      <c r="T136" s="2"/>
      <c r="U136" s="2"/>
      <c r="V136" s="2"/>
      <c r="W136" s="2"/>
      <c r="X136" s="2"/>
      <c r="Y136" s="2"/>
    </row>
    <row r="137" spans="1:25" ht="16.8" x14ac:dyDescent="0.3">
      <c r="A137" s="3"/>
      <c r="B137" s="2"/>
      <c r="C137" s="2"/>
      <c r="D137" s="2"/>
      <c r="E137" s="2"/>
      <c r="F137" s="2"/>
      <c r="G137" s="2"/>
      <c r="H137" s="2"/>
      <c r="I137" s="2"/>
      <c r="J137" s="4"/>
      <c r="K137" s="2"/>
      <c r="L137" s="2"/>
      <c r="M137" s="2"/>
      <c r="N137" s="2"/>
      <c r="O137" s="2"/>
      <c r="P137" s="2"/>
      <c r="Q137" s="2"/>
      <c r="R137" s="2"/>
      <c r="S137" s="2"/>
      <c r="T137" s="2"/>
      <c r="U137" s="2"/>
      <c r="V137" s="2"/>
      <c r="W137" s="2"/>
      <c r="X137" s="2"/>
      <c r="Y137" s="2"/>
    </row>
    <row r="138" spans="1:25" ht="16.8" x14ac:dyDescent="0.3">
      <c r="A138" s="2"/>
      <c r="B138" s="2"/>
      <c r="C138" s="2"/>
      <c r="D138" s="2"/>
      <c r="E138" s="2"/>
      <c r="F138" s="2"/>
      <c r="G138" s="2"/>
      <c r="H138" s="2"/>
      <c r="I138" s="2"/>
      <c r="J138" s="4"/>
      <c r="K138" s="2"/>
      <c r="L138" s="2"/>
      <c r="M138" s="2"/>
      <c r="N138" s="2"/>
      <c r="O138" s="2"/>
      <c r="P138" s="2"/>
      <c r="Q138" s="2"/>
      <c r="R138" s="2"/>
      <c r="S138" s="2"/>
      <c r="T138" s="2"/>
      <c r="U138" s="2"/>
      <c r="V138" s="2"/>
      <c r="W138" s="2"/>
      <c r="X138" s="2"/>
      <c r="Y138" s="2"/>
    </row>
    <row r="139" spans="1:25" ht="16.8" x14ac:dyDescent="0.3">
      <c r="A139" s="3"/>
      <c r="B139" s="2"/>
      <c r="C139" s="2"/>
      <c r="D139" s="2"/>
      <c r="E139" s="2"/>
      <c r="F139" s="2"/>
      <c r="G139" s="2"/>
      <c r="H139" s="2"/>
      <c r="I139" s="2"/>
      <c r="J139" s="4"/>
      <c r="K139" s="2"/>
      <c r="L139" s="2"/>
      <c r="M139" s="2"/>
      <c r="N139" s="2"/>
      <c r="O139" s="2"/>
      <c r="P139" s="2"/>
      <c r="Q139" s="2"/>
      <c r="R139" s="2"/>
      <c r="S139" s="2"/>
      <c r="T139" s="2"/>
      <c r="U139" s="2"/>
      <c r="V139" s="2"/>
      <c r="W139" s="2"/>
      <c r="X139" s="2"/>
      <c r="Y139" s="2"/>
    </row>
    <row r="140" spans="1:25" ht="16.8" x14ac:dyDescent="0.3">
      <c r="A140" s="2"/>
      <c r="B140" s="2"/>
      <c r="C140" s="2"/>
      <c r="D140" s="2"/>
      <c r="E140" s="2"/>
      <c r="F140" s="2"/>
      <c r="G140" s="2"/>
      <c r="H140" s="2"/>
      <c r="I140" s="2"/>
      <c r="J140" s="4"/>
      <c r="K140" s="2"/>
      <c r="L140" s="2"/>
      <c r="M140" s="2"/>
      <c r="N140" s="2"/>
      <c r="O140" s="2"/>
      <c r="P140" s="2"/>
      <c r="Q140" s="2"/>
      <c r="R140" s="2"/>
      <c r="S140" s="2"/>
      <c r="T140" s="2"/>
      <c r="U140" s="2"/>
      <c r="V140" s="2"/>
      <c r="W140" s="2"/>
      <c r="X140" s="2"/>
      <c r="Y140" s="2"/>
    </row>
    <row r="141" spans="1:25" ht="16.8" x14ac:dyDescent="0.3">
      <c r="A141" s="2"/>
      <c r="B141" s="2"/>
      <c r="C141" s="2"/>
      <c r="D141" s="2"/>
      <c r="E141" s="2"/>
      <c r="F141" s="2"/>
      <c r="G141" s="2"/>
      <c r="H141" s="2"/>
      <c r="I141" s="2"/>
      <c r="J141" s="4"/>
      <c r="K141" s="2"/>
      <c r="L141" s="2"/>
      <c r="M141" s="2"/>
      <c r="N141" s="2"/>
      <c r="O141" s="2"/>
      <c r="P141" s="2"/>
      <c r="Q141" s="2"/>
      <c r="R141" s="2"/>
      <c r="S141" s="2"/>
      <c r="T141" s="2"/>
      <c r="U141" s="2"/>
      <c r="V141" s="2"/>
      <c r="W141" s="2"/>
      <c r="X141" s="2"/>
      <c r="Y141" s="2"/>
    </row>
    <row r="142" spans="1:25" ht="16.8" x14ac:dyDescent="0.3">
      <c r="A142" s="2"/>
      <c r="B142" s="2"/>
      <c r="C142" s="2"/>
      <c r="D142" s="2"/>
      <c r="E142" s="2"/>
      <c r="F142" s="2"/>
      <c r="G142" s="2"/>
      <c r="H142" s="2"/>
      <c r="I142" s="2"/>
      <c r="J142" s="4"/>
      <c r="K142" s="2"/>
      <c r="L142" s="2"/>
      <c r="M142" s="2"/>
      <c r="N142" s="2"/>
      <c r="O142" s="2"/>
      <c r="P142" s="2"/>
      <c r="Q142" s="2"/>
      <c r="R142" s="2"/>
      <c r="S142" s="2"/>
      <c r="T142" s="2"/>
      <c r="U142" s="2"/>
      <c r="V142" s="2"/>
      <c r="W142" s="2"/>
      <c r="X142" s="2"/>
      <c r="Y142" s="2"/>
    </row>
    <row r="143" spans="1:25" ht="16.8" x14ac:dyDescent="0.3">
      <c r="A143" s="2"/>
      <c r="B143" s="2"/>
      <c r="C143" s="2"/>
      <c r="D143" s="2"/>
      <c r="E143" s="2"/>
      <c r="F143" s="2"/>
      <c r="G143" s="2"/>
      <c r="H143" s="2"/>
      <c r="I143" s="2"/>
      <c r="J143" s="4"/>
      <c r="K143" s="2"/>
      <c r="L143" s="2"/>
      <c r="M143" s="2"/>
      <c r="N143" s="2"/>
      <c r="O143" s="2"/>
      <c r="P143" s="2"/>
      <c r="Q143" s="2"/>
      <c r="R143" s="2"/>
      <c r="S143" s="2"/>
      <c r="T143" s="2"/>
      <c r="U143" s="2"/>
      <c r="V143" s="2"/>
      <c r="W143" s="2"/>
      <c r="X143" s="2"/>
      <c r="Y143" s="2"/>
    </row>
    <row r="144" spans="1:25" ht="16.8" x14ac:dyDescent="0.3">
      <c r="A144" s="2"/>
      <c r="B144" s="2"/>
      <c r="C144" s="2"/>
      <c r="D144" s="2"/>
      <c r="E144" s="2"/>
      <c r="F144" s="2"/>
      <c r="G144" s="2"/>
      <c r="H144" s="2"/>
      <c r="I144" s="2"/>
      <c r="J144" s="4"/>
      <c r="K144" s="2"/>
      <c r="L144" s="2"/>
      <c r="M144" s="2"/>
      <c r="N144" s="2"/>
      <c r="O144" s="2"/>
      <c r="P144" s="2"/>
      <c r="Q144" s="2"/>
      <c r="R144" s="2"/>
      <c r="S144" s="2"/>
      <c r="T144" s="2"/>
      <c r="U144" s="2"/>
      <c r="V144" s="2"/>
      <c r="W144" s="2"/>
      <c r="X144" s="2"/>
      <c r="Y144" s="2"/>
    </row>
    <row r="145" spans="1:25" ht="16.8" x14ac:dyDescent="0.3">
      <c r="A145" s="2"/>
      <c r="B145" s="2"/>
      <c r="C145" s="2"/>
      <c r="D145" s="2"/>
      <c r="E145" s="2"/>
      <c r="F145" s="2"/>
      <c r="G145" s="2"/>
      <c r="H145" s="2"/>
      <c r="I145" s="2"/>
      <c r="J145" s="4"/>
      <c r="K145" s="2"/>
      <c r="L145" s="2"/>
      <c r="M145" s="2"/>
      <c r="N145" s="2"/>
      <c r="O145" s="2"/>
      <c r="P145" s="2"/>
      <c r="Q145" s="2"/>
      <c r="R145" s="2"/>
      <c r="S145" s="2"/>
      <c r="T145" s="2"/>
      <c r="U145" s="2"/>
      <c r="V145" s="2"/>
      <c r="W145" s="2"/>
      <c r="X145" s="2"/>
      <c r="Y145" s="2"/>
    </row>
    <row r="146" spans="1:25" ht="16.8" x14ac:dyDescent="0.3">
      <c r="A146" s="2"/>
      <c r="B146" s="2"/>
      <c r="C146" s="2"/>
      <c r="D146" s="2"/>
      <c r="E146" s="2"/>
      <c r="F146" s="2"/>
      <c r="G146" s="2"/>
      <c r="H146" s="2"/>
      <c r="I146" s="2"/>
      <c r="J146" s="4"/>
      <c r="K146" s="2"/>
      <c r="L146" s="2"/>
      <c r="M146" s="2"/>
      <c r="N146" s="2"/>
      <c r="O146" s="2"/>
      <c r="P146" s="2"/>
      <c r="Q146" s="2"/>
      <c r="R146" s="2"/>
      <c r="S146" s="2"/>
      <c r="T146" s="2"/>
      <c r="U146" s="2"/>
      <c r="V146" s="2"/>
      <c r="W146" s="2"/>
      <c r="X146" s="2"/>
      <c r="Y146" s="2"/>
    </row>
    <row r="147" spans="1:25" ht="16.8" x14ac:dyDescent="0.3">
      <c r="A147" s="2"/>
      <c r="B147" s="2"/>
      <c r="C147" s="2"/>
      <c r="D147" s="2"/>
      <c r="E147" s="2"/>
      <c r="F147" s="2"/>
      <c r="G147" s="2"/>
      <c r="H147" s="2"/>
      <c r="I147" s="2"/>
      <c r="J147" s="4"/>
      <c r="K147" s="2"/>
      <c r="L147" s="2"/>
      <c r="M147" s="2"/>
      <c r="N147" s="2"/>
      <c r="O147" s="2"/>
      <c r="P147" s="2"/>
      <c r="Q147" s="2"/>
      <c r="R147" s="2"/>
      <c r="S147" s="2"/>
      <c r="T147" s="2"/>
      <c r="U147" s="2"/>
      <c r="V147" s="2"/>
      <c r="W147" s="2"/>
      <c r="X147" s="2"/>
      <c r="Y147" s="2"/>
    </row>
    <row r="148" spans="1:25" ht="16.8" x14ac:dyDescent="0.3">
      <c r="A148" s="1"/>
      <c r="B148" s="2"/>
      <c r="C148" s="2"/>
      <c r="D148" s="2"/>
      <c r="E148" s="2"/>
      <c r="F148" s="2"/>
      <c r="G148" s="2"/>
      <c r="H148" s="2"/>
      <c r="I148" s="2"/>
      <c r="J148" s="4"/>
      <c r="K148" s="2"/>
      <c r="L148" s="2"/>
      <c r="M148" s="2"/>
      <c r="N148" s="2"/>
      <c r="O148" s="2"/>
      <c r="P148" s="2"/>
      <c r="Q148" s="2"/>
      <c r="R148" s="2"/>
      <c r="S148" s="2"/>
      <c r="T148" s="2"/>
      <c r="U148" s="2"/>
      <c r="V148" s="2"/>
      <c r="W148" s="2"/>
      <c r="X148" s="2"/>
      <c r="Y148" s="2"/>
    </row>
    <row r="149" spans="1:25" ht="16.8" x14ac:dyDescent="0.3">
      <c r="A149" s="1"/>
      <c r="B149" s="2"/>
      <c r="C149" s="2"/>
      <c r="D149" s="2"/>
      <c r="E149" s="2"/>
      <c r="F149" s="2"/>
      <c r="G149" s="2"/>
      <c r="H149" s="2"/>
      <c r="I149" s="2"/>
      <c r="J149" s="4"/>
      <c r="K149" s="2"/>
      <c r="L149" s="2"/>
      <c r="M149" s="2"/>
      <c r="N149" s="2"/>
      <c r="O149" s="2"/>
      <c r="P149" s="2"/>
      <c r="Q149" s="2"/>
      <c r="R149" s="2"/>
      <c r="S149" s="2"/>
      <c r="T149" s="2"/>
      <c r="U149" s="2"/>
      <c r="V149" s="2"/>
      <c r="W149" s="2"/>
      <c r="X149" s="2"/>
      <c r="Y149" s="2"/>
    </row>
    <row r="150" spans="1:25" ht="16.8" x14ac:dyDescent="0.3">
      <c r="A150" s="2"/>
      <c r="B150" s="2"/>
      <c r="C150" s="2"/>
      <c r="D150" s="2"/>
      <c r="E150" s="2"/>
      <c r="F150" s="2"/>
      <c r="G150" s="2"/>
      <c r="H150" s="2"/>
      <c r="I150" s="2"/>
      <c r="J150" s="4"/>
      <c r="K150" s="2"/>
      <c r="L150" s="2"/>
      <c r="M150" s="2"/>
      <c r="N150" s="2"/>
      <c r="O150" s="2"/>
      <c r="P150" s="2"/>
      <c r="Q150" s="2"/>
      <c r="R150" s="2"/>
      <c r="S150" s="2"/>
      <c r="T150" s="2"/>
      <c r="U150" s="2"/>
      <c r="V150" s="2"/>
      <c r="W150" s="2"/>
      <c r="X150" s="2"/>
      <c r="Y150" s="2"/>
    </row>
    <row r="151" spans="1:25" ht="16.8" x14ac:dyDescent="0.3">
      <c r="A151" s="2"/>
      <c r="B151" s="2"/>
      <c r="C151" s="2"/>
      <c r="D151" s="2"/>
      <c r="E151" s="2"/>
      <c r="F151" s="2"/>
      <c r="G151" s="2"/>
      <c r="H151" s="2"/>
      <c r="I151" s="2"/>
      <c r="J151" s="4"/>
      <c r="K151" s="2"/>
      <c r="L151" s="2"/>
      <c r="M151" s="2"/>
      <c r="N151" s="2"/>
      <c r="O151" s="2"/>
      <c r="P151" s="2"/>
      <c r="Q151" s="2"/>
      <c r="R151" s="2"/>
      <c r="S151" s="2"/>
      <c r="T151" s="2"/>
      <c r="U151" s="2"/>
      <c r="V151" s="2"/>
      <c r="W151" s="2"/>
      <c r="X151" s="2"/>
      <c r="Y151" s="2"/>
    </row>
    <row r="152" spans="1:25" ht="16.8" x14ac:dyDescent="0.3">
      <c r="A152" s="2"/>
      <c r="B152" s="2"/>
      <c r="C152" s="2"/>
      <c r="D152" s="2"/>
      <c r="E152" s="2"/>
      <c r="F152" s="2"/>
      <c r="G152" s="2"/>
      <c r="H152" s="2"/>
      <c r="I152" s="2"/>
      <c r="J152" s="4"/>
      <c r="K152" s="2"/>
      <c r="L152" s="2"/>
      <c r="M152" s="2"/>
      <c r="N152" s="2"/>
      <c r="O152" s="2"/>
      <c r="P152" s="2"/>
      <c r="Q152" s="2"/>
      <c r="R152" s="2"/>
      <c r="S152" s="2"/>
      <c r="T152" s="2"/>
      <c r="U152" s="2"/>
      <c r="V152" s="2"/>
      <c r="W152" s="2"/>
      <c r="X152" s="2"/>
      <c r="Y152" s="2"/>
    </row>
    <row r="153" spans="1:25" ht="16.8" x14ac:dyDescent="0.3">
      <c r="A153" s="2"/>
      <c r="B153" s="2"/>
      <c r="C153" s="2"/>
      <c r="D153" s="2"/>
      <c r="E153" s="2"/>
      <c r="F153" s="2"/>
      <c r="G153" s="2"/>
      <c r="H153" s="2"/>
      <c r="I153" s="2"/>
      <c r="J153" s="4"/>
      <c r="K153" s="2"/>
      <c r="L153" s="2"/>
      <c r="M153" s="2"/>
      <c r="N153" s="2"/>
      <c r="O153" s="2"/>
      <c r="P153" s="2"/>
      <c r="Q153" s="2"/>
      <c r="R153" s="2"/>
      <c r="S153" s="2"/>
      <c r="T153" s="2"/>
      <c r="U153" s="2"/>
      <c r="V153" s="2"/>
      <c r="W153" s="2"/>
      <c r="X153" s="2"/>
      <c r="Y153" s="2"/>
    </row>
    <row r="154" spans="1:25" ht="16.8" x14ac:dyDescent="0.3">
      <c r="A154" s="2"/>
      <c r="B154" s="2"/>
      <c r="C154" s="2"/>
      <c r="D154" s="2"/>
      <c r="E154" s="2"/>
      <c r="F154" s="2"/>
      <c r="G154" s="2"/>
      <c r="H154" s="2"/>
      <c r="I154" s="2"/>
      <c r="J154" s="4"/>
      <c r="K154" s="2"/>
      <c r="L154" s="2"/>
      <c r="M154" s="2"/>
      <c r="N154" s="2"/>
      <c r="O154" s="2"/>
      <c r="P154" s="2"/>
      <c r="Q154" s="2"/>
      <c r="R154" s="2"/>
      <c r="S154" s="2"/>
      <c r="T154" s="2"/>
      <c r="U154" s="2"/>
      <c r="V154" s="2"/>
      <c r="W154" s="2"/>
      <c r="X154" s="2"/>
      <c r="Y154" s="2"/>
    </row>
    <row r="155" spans="1:25" ht="16.8" x14ac:dyDescent="0.3">
      <c r="A155" s="3"/>
      <c r="B155" s="2"/>
      <c r="C155" s="2"/>
      <c r="D155" s="2"/>
      <c r="E155" s="2"/>
      <c r="F155" s="2"/>
      <c r="G155" s="2"/>
      <c r="H155" s="2"/>
      <c r="I155" s="2"/>
      <c r="J155" s="4"/>
      <c r="K155" s="2"/>
      <c r="L155" s="2"/>
      <c r="M155" s="2"/>
      <c r="N155" s="2"/>
      <c r="O155" s="2"/>
      <c r="P155" s="2"/>
      <c r="Q155" s="2"/>
      <c r="R155" s="2"/>
      <c r="S155" s="2"/>
      <c r="T155" s="2"/>
      <c r="U155" s="2"/>
      <c r="V155" s="2"/>
      <c r="W155" s="2"/>
      <c r="X155" s="2"/>
      <c r="Y155" s="2"/>
    </row>
    <row r="156" spans="1:25" ht="16.8" x14ac:dyDescent="0.3">
      <c r="A156" s="2"/>
      <c r="B156" s="2"/>
      <c r="C156" s="2"/>
      <c r="D156" s="2"/>
      <c r="E156" s="2"/>
      <c r="F156" s="2"/>
      <c r="G156" s="2"/>
      <c r="H156" s="2"/>
      <c r="I156" s="2"/>
      <c r="J156" s="4"/>
      <c r="K156" s="2"/>
      <c r="L156" s="2"/>
      <c r="M156" s="2"/>
      <c r="N156" s="2"/>
      <c r="O156" s="2"/>
      <c r="P156" s="2"/>
      <c r="Q156" s="2"/>
      <c r="R156" s="2"/>
      <c r="S156" s="2"/>
      <c r="T156" s="2"/>
      <c r="U156" s="2"/>
      <c r="V156" s="2"/>
      <c r="W156" s="2"/>
      <c r="X156" s="2"/>
      <c r="Y156" s="2"/>
    </row>
    <row r="157" spans="1:25" ht="16.8" x14ac:dyDescent="0.3">
      <c r="A157" s="3"/>
      <c r="B157" s="2"/>
      <c r="C157" s="2"/>
      <c r="D157" s="2"/>
      <c r="E157" s="2"/>
      <c r="F157" s="2"/>
      <c r="G157" s="2"/>
      <c r="H157" s="2"/>
      <c r="I157" s="2"/>
      <c r="J157" s="4"/>
      <c r="K157" s="2"/>
      <c r="L157" s="2"/>
      <c r="M157" s="2"/>
      <c r="N157" s="2"/>
      <c r="O157" s="2"/>
      <c r="P157" s="2"/>
      <c r="Q157" s="2"/>
      <c r="R157" s="2"/>
      <c r="S157" s="2"/>
      <c r="T157" s="2"/>
      <c r="U157" s="2"/>
      <c r="V157" s="2"/>
      <c r="W157" s="2"/>
      <c r="X157" s="2"/>
      <c r="Y157" s="2"/>
    </row>
    <row r="158" spans="1:25" ht="16.8" x14ac:dyDescent="0.3">
      <c r="A158" s="2"/>
      <c r="B158" s="2"/>
      <c r="C158" s="2"/>
      <c r="D158" s="2"/>
      <c r="E158" s="2"/>
      <c r="F158" s="2"/>
      <c r="G158" s="2"/>
      <c r="H158" s="2"/>
      <c r="I158" s="2"/>
      <c r="J158" s="4"/>
      <c r="K158" s="2"/>
      <c r="L158" s="2"/>
      <c r="M158" s="2"/>
      <c r="N158" s="2"/>
      <c r="O158" s="2"/>
      <c r="P158" s="2"/>
      <c r="Q158" s="2"/>
      <c r="R158" s="2"/>
      <c r="S158" s="2"/>
      <c r="T158" s="2"/>
      <c r="U158" s="2"/>
      <c r="V158" s="2"/>
      <c r="W158" s="2"/>
      <c r="X158" s="2"/>
      <c r="Y158" s="2"/>
    </row>
    <row r="159" spans="1:25" ht="16.8" x14ac:dyDescent="0.3">
      <c r="A159" s="2"/>
      <c r="B159" s="2"/>
      <c r="C159" s="2"/>
      <c r="D159" s="2"/>
      <c r="E159" s="2"/>
      <c r="F159" s="2"/>
      <c r="G159" s="2"/>
      <c r="H159" s="2"/>
      <c r="I159" s="2"/>
      <c r="J159" s="4"/>
      <c r="K159" s="2"/>
      <c r="L159" s="2"/>
      <c r="M159" s="2"/>
      <c r="N159" s="2"/>
      <c r="O159" s="2"/>
      <c r="P159" s="2"/>
      <c r="Q159" s="2"/>
      <c r="R159" s="2"/>
      <c r="S159" s="2"/>
      <c r="T159" s="2"/>
      <c r="U159" s="2"/>
      <c r="V159" s="2"/>
      <c r="W159" s="2"/>
      <c r="X159" s="2"/>
      <c r="Y159" s="2"/>
    </row>
    <row r="160" spans="1:25" ht="16.8" x14ac:dyDescent="0.3">
      <c r="A160" s="2"/>
      <c r="B160" s="2"/>
      <c r="C160" s="2"/>
      <c r="D160" s="2"/>
      <c r="E160" s="2"/>
      <c r="F160" s="2"/>
      <c r="G160" s="2"/>
      <c r="H160" s="2"/>
      <c r="I160" s="2"/>
      <c r="J160" s="4"/>
      <c r="K160" s="2"/>
      <c r="L160" s="2"/>
      <c r="M160" s="2"/>
      <c r="N160" s="2"/>
      <c r="O160" s="2"/>
      <c r="P160" s="2"/>
      <c r="Q160" s="2"/>
      <c r="R160" s="2"/>
      <c r="S160" s="2"/>
      <c r="T160" s="2"/>
      <c r="U160" s="2"/>
      <c r="V160" s="2"/>
      <c r="W160" s="2"/>
      <c r="X160" s="2"/>
      <c r="Y160" s="2"/>
    </row>
    <row r="161" spans="1:25" ht="16.8" x14ac:dyDescent="0.3">
      <c r="A161" s="2"/>
      <c r="B161" s="2"/>
      <c r="C161" s="2"/>
      <c r="D161" s="2"/>
      <c r="E161" s="2"/>
      <c r="F161" s="2"/>
      <c r="G161" s="2"/>
      <c r="H161" s="2"/>
      <c r="I161" s="2"/>
      <c r="J161" s="4"/>
      <c r="K161" s="2"/>
      <c r="L161" s="2"/>
      <c r="M161" s="2"/>
      <c r="N161" s="2"/>
      <c r="O161" s="2"/>
      <c r="P161" s="2"/>
      <c r="Q161" s="2"/>
      <c r="R161" s="2"/>
      <c r="S161" s="2"/>
      <c r="T161" s="2"/>
      <c r="U161" s="2"/>
      <c r="V161" s="2"/>
      <c r="W161" s="2"/>
      <c r="X161" s="2"/>
      <c r="Y161" s="2"/>
    </row>
    <row r="162" spans="1:25" ht="16.8" x14ac:dyDescent="0.3">
      <c r="A162" s="2"/>
      <c r="B162" s="2"/>
      <c r="C162" s="2"/>
      <c r="D162" s="2"/>
      <c r="E162" s="2"/>
      <c r="F162" s="2"/>
      <c r="G162" s="2"/>
      <c r="H162" s="2"/>
      <c r="I162" s="2"/>
      <c r="J162" s="4"/>
      <c r="K162" s="2"/>
      <c r="L162" s="2"/>
      <c r="M162" s="2"/>
      <c r="N162" s="2"/>
      <c r="O162" s="2"/>
      <c r="P162" s="2"/>
      <c r="Q162" s="2"/>
      <c r="R162" s="2"/>
      <c r="S162" s="2"/>
      <c r="T162" s="2"/>
      <c r="U162" s="2"/>
      <c r="V162" s="2"/>
      <c r="W162" s="2"/>
      <c r="X162" s="2"/>
      <c r="Y162" s="2"/>
    </row>
    <row r="163" spans="1:25" ht="16.8" x14ac:dyDescent="0.3">
      <c r="A163" s="2"/>
      <c r="B163" s="2"/>
      <c r="C163" s="2"/>
      <c r="D163" s="2"/>
      <c r="E163" s="2"/>
      <c r="F163" s="2"/>
      <c r="G163" s="2"/>
      <c r="H163" s="2"/>
      <c r="I163" s="2"/>
      <c r="J163" s="4"/>
      <c r="K163" s="2"/>
      <c r="L163" s="2"/>
      <c r="M163" s="2"/>
      <c r="N163" s="2"/>
      <c r="O163" s="2"/>
      <c r="P163" s="2"/>
      <c r="Q163" s="2"/>
      <c r="R163" s="2"/>
      <c r="S163" s="2"/>
      <c r="T163" s="2"/>
      <c r="U163" s="2"/>
      <c r="V163" s="2"/>
      <c r="W163" s="2"/>
      <c r="X163" s="2"/>
      <c r="Y163" s="2"/>
    </row>
    <row r="164" spans="1:25" ht="16.8" x14ac:dyDescent="0.3">
      <c r="A164" s="2"/>
      <c r="B164" s="2"/>
      <c r="C164" s="2"/>
      <c r="D164" s="2"/>
      <c r="E164" s="2"/>
      <c r="F164" s="2"/>
      <c r="G164" s="2"/>
      <c r="H164" s="2"/>
      <c r="I164" s="2"/>
      <c r="J164" s="4"/>
      <c r="K164" s="2"/>
      <c r="L164" s="2"/>
      <c r="M164" s="2"/>
      <c r="N164" s="2"/>
      <c r="O164" s="2"/>
      <c r="P164" s="2"/>
      <c r="Q164" s="2"/>
      <c r="R164" s="2"/>
      <c r="S164" s="2"/>
      <c r="T164" s="2"/>
      <c r="U164" s="2"/>
      <c r="V164" s="2"/>
      <c r="W164" s="2"/>
      <c r="X164" s="2"/>
      <c r="Y164" s="2"/>
    </row>
    <row r="165" spans="1:25" ht="16.8" x14ac:dyDescent="0.3">
      <c r="A165" s="2"/>
      <c r="B165" s="2"/>
      <c r="C165" s="2"/>
      <c r="D165" s="2"/>
      <c r="E165" s="2"/>
      <c r="F165" s="2"/>
      <c r="G165" s="2"/>
      <c r="H165" s="2"/>
      <c r="I165" s="2"/>
      <c r="J165" s="4"/>
      <c r="K165" s="2"/>
      <c r="L165" s="2"/>
      <c r="M165" s="2"/>
      <c r="N165" s="2"/>
      <c r="O165" s="2"/>
      <c r="P165" s="2"/>
      <c r="Q165" s="2"/>
      <c r="R165" s="2"/>
      <c r="S165" s="2"/>
      <c r="T165" s="2"/>
      <c r="U165" s="2"/>
      <c r="V165" s="2"/>
      <c r="W165" s="2"/>
      <c r="X165" s="2"/>
      <c r="Y165" s="2"/>
    </row>
    <row r="166" spans="1:25" ht="16.8" x14ac:dyDescent="0.3">
      <c r="A166" s="1"/>
      <c r="B166" s="2"/>
      <c r="C166" s="2"/>
      <c r="D166" s="2"/>
      <c r="E166" s="2"/>
      <c r="F166" s="2"/>
      <c r="G166" s="2"/>
      <c r="H166" s="2"/>
      <c r="I166" s="2"/>
      <c r="J166" s="4"/>
      <c r="K166" s="2"/>
      <c r="L166" s="2"/>
      <c r="M166" s="2"/>
      <c r="N166" s="2"/>
      <c r="O166" s="2"/>
      <c r="P166" s="2"/>
      <c r="Q166" s="2"/>
      <c r="R166" s="2"/>
      <c r="S166" s="2"/>
      <c r="T166" s="2"/>
      <c r="U166" s="2"/>
      <c r="V166" s="2"/>
      <c r="W166" s="2"/>
      <c r="X166" s="2"/>
      <c r="Y166" s="2"/>
    </row>
    <row r="167" spans="1:25" ht="16.8" x14ac:dyDescent="0.3">
      <c r="A167" s="2"/>
      <c r="B167" s="2"/>
      <c r="C167" s="2"/>
      <c r="D167" s="2"/>
      <c r="E167" s="2"/>
      <c r="F167" s="2"/>
      <c r="G167" s="2"/>
      <c r="H167" s="2"/>
      <c r="I167" s="2"/>
      <c r="J167" s="4"/>
      <c r="K167" s="2"/>
      <c r="L167" s="2"/>
      <c r="M167" s="2"/>
      <c r="N167" s="2"/>
      <c r="O167" s="2"/>
      <c r="P167" s="2"/>
      <c r="Q167" s="2"/>
      <c r="R167" s="2"/>
      <c r="S167" s="2"/>
      <c r="T167" s="2"/>
      <c r="U167" s="2"/>
      <c r="V167" s="2"/>
      <c r="W167" s="2"/>
      <c r="X167" s="2"/>
      <c r="Y167" s="2"/>
    </row>
    <row r="168" spans="1:25" ht="16.8" x14ac:dyDescent="0.3">
      <c r="A168" s="2"/>
      <c r="B168" s="2"/>
      <c r="C168" s="2"/>
      <c r="D168" s="2"/>
      <c r="E168" s="2"/>
      <c r="F168" s="2"/>
      <c r="G168" s="2"/>
      <c r="H168" s="2"/>
      <c r="I168" s="2"/>
      <c r="J168" s="4"/>
      <c r="K168" s="2"/>
      <c r="L168" s="2"/>
      <c r="M168" s="2"/>
      <c r="N168" s="2"/>
      <c r="O168" s="2"/>
      <c r="P168" s="2"/>
      <c r="Q168" s="2"/>
      <c r="R168" s="2"/>
      <c r="S168" s="2"/>
      <c r="T168" s="2"/>
      <c r="U168" s="2"/>
      <c r="V168" s="2"/>
      <c r="W168" s="2"/>
      <c r="X168" s="2"/>
      <c r="Y168" s="2"/>
    </row>
    <row r="169" spans="1:25" ht="16.8" x14ac:dyDescent="0.3">
      <c r="A169" s="2"/>
      <c r="B169" s="2"/>
      <c r="C169" s="2"/>
      <c r="D169" s="2"/>
      <c r="E169" s="2"/>
      <c r="F169" s="2"/>
      <c r="G169" s="2"/>
      <c r="H169" s="2"/>
      <c r="I169" s="2"/>
      <c r="J169" s="4"/>
      <c r="K169" s="2"/>
      <c r="L169" s="2"/>
      <c r="M169" s="2"/>
      <c r="N169" s="2"/>
      <c r="O169" s="2"/>
      <c r="P169" s="2"/>
      <c r="Q169" s="2"/>
      <c r="R169" s="2"/>
      <c r="S169" s="2"/>
      <c r="T169" s="2"/>
      <c r="U169" s="2"/>
      <c r="V169" s="2"/>
      <c r="W169" s="2"/>
      <c r="X169" s="2"/>
      <c r="Y169" s="2"/>
    </row>
    <row r="170" spans="1:25" ht="16.8" x14ac:dyDescent="0.3">
      <c r="A170" s="2"/>
      <c r="B170" s="2"/>
      <c r="C170" s="2"/>
      <c r="D170" s="2"/>
      <c r="E170" s="2"/>
      <c r="F170" s="2"/>
      <c r="G170" s="2"/>
      <c r="H170" s="2"/>
      <c r="I170" s="2"/>
      <c r="J170" s="4"/>
      <c r="K170" s="2"/>
      <c r="L170" s="2"/>
      <c r="M170" s="2"/>
      <c r="N170" s="2"/>
      <c r="O170" s="2"/>
      <c r="P170" s="2"/>
      <c r="Q170" s="2"/>
      <c r="R170" s="2"/>
      <c r="S170" s="2"/>
      <c r="T170" s="2"/>
      <c r="U170" s="2"/>
      <c r="V170" s="2"/>
      <c r="W170" s="2"/>
      <c r="X170" s="2"/>
      <c r="Y170" s="2"/>
    </row>
    <row r="171" spans="1:25" ht="16.8" x14ac:dyDescent="0.3">
      <c r="A171" s="2"/>
      <c r="B171" s="2"/>
      <c r="C171" s="2"/>
      <c r="D171" s="2"/>
      <c r="E171" s="2"/>
      <c r="F171" s="2"/>
      <c r="G171" s="2"/>
      <c r="H171" s="2"/>
      <c r="I171" s="2"/>
      <c r="J171" s="4"/>
      <c r="K171" s="2"/>
      <c r="L171" s="2"/>
      <c r="M171" s="2"/>
      <c r="N171" s="2"/>
      <c r="O171" s="2"/>
      <c r="P171" s="2"/>
      <c r="Q171" s="2"/>
      <c r="R171" s="2"/>
      <c r="S171" s="2"/>
      <c r="T171" s="2"/>
      <c r="U171" s="2"/>
      <c r="V171" s="2"/>
      <c r="W171" s="2"/>
      <c r="X171" s="2"/>
      <c r="Y171" s="2"/>
    </row>
    <row r="172" spans="1:25" ht="16.8" x14ac:dyDescent="0.3">
      <c r="A172" s="3"/>
      <c r="B172" s="2"/>
      <c r="C172" s="2"/>
      <c r="D172" s="2"/>
      <c r="E172" s="2"/>
      <c r="F172" s="2"/>
      <c r="G172" s="2"/>
      <c r="H172" s="2"/>
      <c r="I172" s="2"/>
      <c r="J172" s="4"/>
      <c r="K172" s="2"/>
      <c r="L172" s="2"/>
      <c r="M172" s="2"/>
      <c r="N172" s="2"/>
      <c r="O172" s="2"/>
      <c r="P172" s="2"/>
      <c r="Q172" s="2"/>
      <c r="R172" s="2"/>
      <c r="S172" s="2"/>
      <c r="T172" s="2"/>
      <c r="U172" s="2"/>
      <c r="V172" s="2"/>
      <c r="W172" s="2"/>
      <c r="X172" s="2"/>
      <c r="Y172" s="2"/>
    </row>
    <row r="173" spans="1:25" ht="16.8" x14ac:dyDescent="0.3">
      <c r="A173" s="2"/>
      <c r="B173" s="2"/>
      <c r="C173" s="2"/>
      <c r="D173" s="2"/>
      <c r="E173" s="2"/>
      <c r="F173" s="2"/>
      <c r="G173" s="2"/>
      <c r="H173" s="2"/>
      <c r="I173" s="2"/>
      <c r="J173" s="4"/>
      <c r="K173" s="2"/>
      <c r="L173" s="2"/>
      <c r="M173" s="2"/>
      <c r="N173" s="2"/>
      <c r="O173" s="2"/>
      <c r="P173" s="2"/>
      <c r="Q173" s="2"/>
      <c r="R173" s="2"/>
      <c r="S173" s="2"/>
      <c r="T173" s="2"/>
      <c r="U173" s="2"/>
      <c r="V173" s="2"/>
      <c r="W173" s="2"/>
      <c r="X173" s="2"/>
      <c r="Y173" s="2"/>
    </row>
    <row r="174" spans="1:25" ht="16.8" x14ac:dyDescent="0.3">
      <c r="A174" s="3"/>
      <c r="B174" s="2"/>
      <c r="C174" s="2"/>
      <c r="D174" s="2"/>
      <c r="E174" s="2"/>
      <c r="F174" s="2"/>
      <c r="G174" s="2"/>
      <c r="H174" s="2"/>
      <c r="I174" s="2"/>
      <c r="J174" s="4"/>
      <c r="K174" s="2"/>
      <c r="L174" s="2"/>
      <c r="M174" s="2"/>
      <c r="N174" s="2"/>
      <c r="O174" s="2"/>
      <c r="P174" s="2"/>
      <c r="Q174" s="2"/>
      <c r="R174" s="2"/>
      <c r="S174" s="2"/>
      <c r="T174" s="2"/>
      <c r="U174" s="2"/>
      <c r="V174" s="2"/>
      <c r="W174" s="2"/>
      <c r="X174" s="2"/>
      <c r="Y174" s="2"/>
    </row>
    <row r="175" spans="1:25" ht="16.8" x14ac:dyDescent="0.3">
      <c r="A175" s="2"/>
      <c r="B175" s="2"/>
      <c r="C175" s="2"/>
      <c r="D175" s="2"/>
      <c r="E175" s="2"/>
      <c r="F175" s="2"/>
      <c r="G175" s="2"/>
      <c r="H175" s="2"/>
      <c r="I175" s="2"/>
      <c r="J175" s="4"/>
      <c r="K175" s="2"/>
      <c r="L175" s="2"/>
      <c r="M175" s="2"/>
      <c r="N175" s="2"/>
      <c r="O175" s="2"/>
      <c r="P175" s="2"/>
      <c r="Q175" s="2"/>
      <c r="R175" s="2"/>
      <c r="S175" s="2"/>
      <c r="T175" s="2"/>
      <c r="U175" s="2"/>
      <c r="V175" s="2"/>
      <c r="W175" s="2"/>
      <c r="X175" s="2"/>
      <c r="Y175" s="2"/>
    </row>
    <row r="176" spans="1:25" ht="16.8" x14ac:dyDescent="0.3">
      <c r="A176" s="2"/>
      <c r="B176" s="2"/>
      <c r="C176" s="2"/>
      <c r="D176" s="2"/>
      <c r="E176" s="2"/>
      <c r="F176" s="2"/>
      <c r="G176" s="2"/>
      <c r="H176" s="2"/>
      <c r="I176" s="2"/>
      <c r="J176" s="4"/>
      <c r="K176" s="2"/>
      <c r="L176" s="2"/>
      <c r="M176" s="2"/>
      <c r="N176" s="2"/>
      <c r="O176" s="2"/>
      <c r="P176" s="2"/>
      <c r="Q176" s="2"/>
      <c r="R176" s="2"/>
      <c r="S176" s="2"/>
      <c r="T176" s="2"/>
      <c r="U176" s="2"/>
      <c r="V176" s="2"/>
      <c r="W176" s="2"/>
      <c r="X176" s="2"/>
      <c r="Y176" s="2"/>
    </row>
    <row r="177" spans="1:25" ht="16.8" x14ac:dyDescent="0.3">
      <c r="A177" s="2"/>
      <c r="B177" s="2"/>
      <c r="C177" s="2"/>
      <c r="D177" s="2"/>
      <c r="E177" s="2"/>
      <c r="F177" s="2"/>
      <c r="G177" s="2"/>
      <c r="H177" s="2"/>
      <c r="I177" s="2"/>
      <c r="J177" s="4"/>
      <c r="K177" s="2"/>
      <c r="L177" s="2"/>
      <c r="M177" s="2"/>
      <c r="N177" s="2"/>
      <c r="O177" s="2"/>
      <c r="P177" s="2"/>
      <c r="Q177" s="2"/>
      <c r="R177" s="2"/>
      <c r="S177" s="2"/>
      <c r="T177" s="2"/>
      <c r="U177" s="2"/>
      <c r="V177" s="2"/>
      <c r="W177" s="2"/>
      <c r="X177" s="2"/>
      <c r="Y177" s="2"/>
    </row>
    <row r="178" spans="1:25" ht="16.8" x14ac:dyDescent="0.3">
      <c r="A178" s="2"/>
      <c r="B178" s="2"/>
      <c r="C178" s="2"/>
      <c r="D178" s="2"/>
      <c r="E178" s="2"/>
      <c r="F178" s="2"/>
      <c r="G178" s="2"/>
      <c r="H178" s="2"/>
      <c r="I178" s="2"/>
      <c r="J178" s="4"/>
      <c r="K178" s="2"/>
      <c r="L178" s="2"/>
      <c r="M178" s="2"/>
      <c r="N178" s="2"/>
      <c r="O178" s="2"/>
      <c r="P178" s="2"/>
      <c r="Q178" s="2"/>
      <c r="R178" s="2"/>
      <c r="S178" s="2"/>
      <c r="T178" s="2"/>
      <c r="U178" s="2"/>
      <c r="V178" s="2"/>
      <c r="W178" s="2"/>
      <c r="X178" s="2"/>
      <c r="Y178" s="2"/>
    </row>
    <row r="179" spans="1:25" ht="16.8" x14ac:dyDescent="0.3">
      <c r="A179" s="2"/>
      <c r="B179" s="2"/>
      <c r="C179" s="2"/>
      <c r="D179" s="2"/>
      <c r="E179" s="2"/>
      <c r="F179" s="2"/>
      <c r="G179" s="2"/>
      <c r="H179" s="2"/>
      <c r="I179" s="2"/>
      <c r="J179" s="4"/>
      <c r="K179" s="2"/>
      <c r="L179" s="2"/>
      <c r="M179" s="2"/>
      <c r="N179" s="2"/>
      <c r="O179" s="2"/>
      <c r="P179" s="2"/>
      <c r="Q179" s="2"/>
      <c r="R179" s="2"/>
      <c r="S179" s="2"/>
      <c r="T179" s="2"/>
      <c r="U179" s="2"/>
      <c r="V179" s="2"/>
      <c r="W179" s="2"/>
      <c r="X179" s="2"/>
      <c r="Y179" s="2"/>
    </row>
    <row r="180" spans="1:25" ht="16.8" x14ac:dyDescent="0.3">
      <c r="A180" s="2"/>
      <c r="B180" s="2"/>
      <c r="C180" s="2"/>
      <c r="D180" s="2"/>
      <c r="E180" s="2"/>
      <c r="F180" s="2"/>
      <c r="G180" s="2"/>
      <c r="H180" s="2"/>
      <c r="I180" s="2"/>
      <c r="J180" s="4"/>
      <c r="K180" s="2"/>
      <c r="L180" s="2"/>
      <c r="M180" s="2"/>
      <c r="N180" s="2"/>
      <c r="O180" s="2"/>
      <c r="P180" s="2"/>
      <c r="Q180" s="2"/>
      <c r="R180" s="2"/>
      <c r="S180" s="2"/>
      <c r="T180" s="2"/>
      <c r="U180" s="2"/>
      <c r="V180" s="2"/>
      <c r="W180" s="2"/>
      <c r="X180" s="2"/>
      <c r="Y180" s="2"/>
    </row>
    <row r="181" spans="1:25" ht="16.8" x14ac:dyDescent="0.3">
      <c r="A181" s="2"/>
      <c r="B181" s="2"/>
      <c r="C181" s="2"/>
      <c r="D181" s="2"/>
      <c r="E181" s="2"/>
      <c r="F181" s="2"/>
      <c r="G181" s="2"/>
      <c r="H181" s="2"/>
      <c r="I181" s="2"/>
      <c r="J181" s="4"/>
      <c r="K181" s="2"/>
      <c r="L181" s="2"/>
      <c r="M181" s="2"/>
      <c r="N181" s="2"/>
      <c r="O181" s="2"/>
      <c r="P181" s="2"/>
      <c r="Q181" s="2"/>
      <c r="R181" s="2"/>
      <c r="S181" s="2"/>
      <c r="T181" s="2"/>
      <c r="U181" s="2"/>
      <c r="V181" s="2"/>
      <c r="W181" s="2"/>
      <c r="X181" s="2"/>
      <c r="Y181" s="2"/>
    </row>
    <row r="182" spans="1:25" ht="16.8" x14ac:dyDescent="0.3">
      <c r="A182" s="2"/>
      <c r="B182" s="2"/>
      <c r="C182" s="2"/>
      <c r="D182" s="2"/>
      <c r="E182" s="2"/>
      <c r="F182" s="2"/>
      <c r="G182" s="2"/>
      <c r="H182" s="2"/>
      <c r="I182" s="2"/>
      <c r="J182" s="4"/>
      <c r="K182" s="2"/>
      <c r="L182" s="2"/>
      <c r="M182" s="2"/>
      <c r="N182" s="2"/>
      <c r="O182" s="2"/>
      <c r="P182" s="2"/>
      <c r="Q182" s="2"/>
      <c r="R182" s="2"/>
      <c r="S182" s="2"/>
      <c r="T182" s="2"/>
      <c r="U182" s="2"/>
      <c r="V182" s="2"/>
      <c r="W182" s="2"/>
      <c r="X182" s="2"/>
      <c r="Y182" s="2"/>
    </row>
    <row r="183" spans="1:25" ht="16.8" x14ac:dyDescent="0.3">
      <c r="A183" s="1"/>
      <c r="B183" s="2"/>
      <c r="C183" s="2"/>
      <c r="D183" s="2"/>
      <c r="E183" s="2"/>
      <c r="F183" s="2"/>
      <c r="G183" s="2"/>
      <c r="H183" s="2"/>
      <c r="I183" s="2"/>
      <c r="J183" s="4"/>
      <c r="K183" s="2"/>
      <c r="L183" s="2"/>
      <c r="M183" s="2"/>
      <c r="N183" s="2"/>
      <c r="O183" s="2"/>
      <c r="P183" s="2"/>
      <c r="Q183" s="2"/>
      <c r="R183" s="2"/>
      <c r="S183" s="2"/>
      <c r="T183" s="2"/>
      <c r="U183" s="2"/>
      <c r="V183" s="2"/>
      <c r="W183" s="2"/>
      <c r="X183" s="2"/>
      <c r="Y183" s="2"/>
    </row>
    <row r="184" spans="1:25" ht="16.8" x14ac:dyDescent="0.3">
      <c r="A184" s="2"/>
      <c r="B184" s="2"/>
      <c r="C184" s="2"/>
      <c r="D184" s="2"/>
      <c r="E184" s="2"/>
      <c r="F184" s="2"/>
      <c r="G184" s="2"/>
      <c r="H184" s="2"/>
      <c r="I184" s="2"/>
      <c r="J184" s="4"/>
      <c r="K184" s="2"/>
      <c r="L184" s="2"/>
      <c r="M184" s="2"/>
      <c r="N184" s="2"/>
      <c r="O184" s="2"/>
      <c r="P184" s="2"/>
      <c r="Q184" s="2"/>
      <c r="R184" s="2"/>
      <c r="S184" s="2"/>
      <c r="T184" s="2"/>
      <c r="U184" s="2"/>
      <c r="V184" s="2"/>
      <c r="W184" s="2"/>
      <c r="X184" s="2"/>
      <c r="Y184" s="2"/>
    </row>
    <row r="185" spans="1:25" ht="16.8" x14ac:dyDescent="0.3">
      <c r="A185" s="2"/>
      <c r="B185" s="2"/>
      <c r="C185" s="2"/>
      <c r="D185" s="2"/>
      <c r="E185" s="2"/>
      <c r="F185" s="2"/>
      <c r="G185" s="2"/>
      <c r="H185" s="2"/>
      <c r="I185" s="2"/>
      <c r="J185" s="4"/>
      <c r="K185" s="2"/>
      <c r="L185" s="2"/>
      <c r="M185" s="2"/>
      <c r="N185" s="2"/>
      <c r="O185" s="2"/>
      <c r="P185" s="2"/>
      <c r="Q185" s="2"/>
      <c r="R185" s="2"/>
      <c r="S185" s="2"/>
      <c r="T185" s="2"/>
      <c r="U185" s="2"/>
      <c r="V185" s="2"/>
      <c r="W185" s="2"/>
      <c r="X185" s="2"/>
      <c r="Y185" s="2"/>
    </row>
    <row r="186" spans="1:25" ht="16.8" x14ac:dyDescent="0.3">
      <c r="A186" s="2"/>
      <c r="B186" s="2"/>
      <c r="C186" s="2"/>
      <c r="D186" s="2"/>
      <c r="E186" s="2"/>
      <c r="F186" s="2"/>
      <c r="G186" s="2"/>
      <c r="H186" s="2"/>
      <c r="I186" s="2"/>
      <c r="J186" s="4"/>
      <c r="K186" s="2"/>
      <c r="L186" s="2"/>
      <c r="M186" s="2"/>
      <c r="N186" s="2"/>
      <c r="O186" s="2"/>
      <c r="P186" s="2"/>
      <c r="Q186" s="2"/>
      <c r="R186" s="2"/>
      <c r="S186" s="2"/>
      <c r="T186" s="2"/>
      <c r="U186" s="2"/>
      <c r="V186" s="2"/>
      <c r="W186" s="2"/>
      <c r="X186" s="2"/>
      <c r="Y186" s="2"/>
    </row>
    <row r="187" spans="1:25" ht="16.8" x14ac:dyDescent="0.3">
      <c r="A187" s="2"/>
      <c r="B187" s="2"/>
      <c r="C187" s="2"/>
      <c r="D187" s="2"/>
      <c r="E187" s="2"/>
      <c r="F187" s="2"/>
      <c r="G187" s="2"/>
      <c r="H187" s="2"/>
      <c r="I187" s="2"/>
      <c r="J187" s="4"/>
      <c r="K187" s="2"/>
      <c r="L187" s="2"/>
      <c r="M187" s="2"/>
      <c r="N187" s="2"/>
      <c r="O187" s="2"/>
      <c r="P187" s="2"/>
      <c r="Q187" s="2"/>
      <c r="R187" s="2"/>
      <c r="S187" s="2"/>
      <c r="T187" s="2"/>
      <c r="U187" s="2"/>
      <c r="V187" s="2"/>
      <c r="W187" s="2"/>
      <c r="X187" s="2"/>
      <c r="Y187" s="2"/>
    </row>
    <row r="188" spans="1:25" ht="16.8" x14ac:dyDescent="0.3">
      <c r="A188" s="2"/>
      <c r="B188" s="2"/>
      <c r="C188" s="2"/>
      <c r="D188" s="2"/>
      <c r="E188" s="2"/>
      <c r="F188" s="2"/>
      <c r="G188" s="2"/>
      <c r="H188" s="2"/>
      <c r="I188" s="2"/>
      <c r="J188" s="4"/>
      <c r="K188" s="2"/>
      <c r="L188" s="2"/>
      <c r="M188" s="2"/>
      <c r="N188" s="2"/>
      <c r="O188" s="2"/>
      <c r="P188" s="2"/>
      <c r="Q188" s="2"/>
      <c r="R188" s="2"/>
      <c r="S188" s="2"/>
      <c r="T188" s="2"/>
      <c r="U188" s="2"/>
      <c r="V188" s="2"/>
      <c r="W188" s="2"/>
      <c r="X188" s="2"/>
      <c r="Y188" s="2"/>
    </row>
    <row r="189" spans="1:25" ht="16.8" x14ac:dyDescent="0.3">
      <c r="A189" s="3"/>
      <c r="B189" s="2"/>
      <c r="C189" s="2"/>
      <c r="D189" s="2"/>
      <c r="E189" s="2"/>
      <c r="F189" s="2"/>
      <c r="G189" s="2"/>
      <c r="H189" s="2"/>
      <c r="I189" s="2"/>
      <c r="J189" s="4"/>
      <c r="K189" s="2"/>
      <c r="L189" s="2"/>
      <c r="M189" s="2"/>
      <c r="N189" s="2"/>
      <c r="O189" s="2"/>
      <c r="P189" s="2"/>
      <c r="Q189" s="2"/>
      <c r="R189" s="2"/>
      <c r="S189" s="2"/>
      <c r="T189" s="2"/>
      <c r="U189" s="2"/>
      <c r="V189" s="2"/>
      <c r="W189" s="2"/>
      <c r="X189" s="2"/>
      <c r="Y189" s="2"/>
    </row>
    <row r="190" spans="1:25" ht="16.8" x14ac:dyDescent="0.3">
      <c r="A190" s="2"/>
      <c r="B190" s="2"/>
      <c r="C190" s="2"/>
      <c r="D190" s="2"/>
      <c r="E190" s="2"/>
      <c r="F190" s="2"/>
      <c r="G190" s="2"/>
      <c r="H190" s="2"/>
      <c r="I190" s="2"/>
      <c r="J190" s="4"/>
      <c r="K190" s="2"/>
      <c r="L190" s="2"/>
      <c r="M190" s="2"/>
      <c r="N190" s="2"/>
      <c r="O190" s="2"/>
      <c r="P190" s="2"/>
      <c r="Q190" s="2"/>
      <c r="R190" s="2"/>
      <c r="S190" s="2"/>
      <c r="T190" s="2"/>
      <c r="U190" s="2"/>
      <c r="V190" s="2"/>
      <c r="W190" s="2"/>
      <c r="X190" s="2"/>
      <c r="Y190" s="2"/>
    </row>
    <row r="191" spans="1:25" ht="16.8" x14ac:dyDescent="0.3">
      <c r="A191" s="3"/>
      <c r="B191" s="2"/>
      <c r="C191" s="2"/>
      <c r="D191" s="2"/>
      <c r="E191" s="2"/>
      <c r="F191" s="2"/>
      <c r="G191" s="2"/>
      <c r="H191" s="2"/>
      <c r="I191" s="2"/>
      <c r="J191" s="4"/>
      <c r="K191" s="2"/>
      <c r="L191" s="2"/>
      <c r="M191" s="2"/>
      <c r="N191" s="2"/>
      <c r="O191" s="2"/>
      <c r="P191" s="2"/>
      <c r="Q191" s="2"/>
      <c r="R191" s="2"/>
      <c r="S191" s="2"/>
      <c r="T191" s="2"/>
      <c r="U191" s="2"/>
      <c r="V191" s="2"/>
      <c r="W191" s="2"/>
      <c r="X191" s="2"/>
      <c r="Y191" s="2"/>
    </row>
    <row r="192" spans="1:25" ht="16.8" x14ac:dyDescent="0.3">
      <c r="A192" s="2"/>
      <c r="B192" s="2"/>
      <c r="C192" s="2"/>
      <c r="D192" s="2"/>
      <c r="E192" s="2"/>
      <c r="F192" s="2"/>
      <c r="G192" s="2"/>
      <c r="H192" s="2"/>
      <c r="I192" s="2"/>
      <c r="J192" s="4"/>
      <c r="K192" s="2"/>
      <c r="L192" s="2"/>
      <c r="M192" s="2"/>
      <c r="N192" s="2"/>
      <c r="O192" s="2"/>
      <c r="P192" s="2"/>
      <c r="Q192" s="2"/>
      <c r="R192" s="2"/>
      <c r="S192" s="2"/>
      <c r="T192" s="2"/>
      <c r="U192" s="2"/>
      <c r="V192" s="2"/>
      <c r="W192" s="2"/>
      <c r="X192" s="2"/>
      <c r="Y192" s="2"/>
    </row>
    <row r="193" spans="1:25" ht="16.8" x14ac:dyDescent="0.3">
      <c r="A193" s="2"/>
      <c r="B193" s="2"/>
      <c r="C193" s="2"/>
      <c r="D193" s="2"/>
      <c r="E193" s="2"/>
      <c r="F193" s="2"/>
      <c r="G193" s="2"/>
      <c r="H193" s="2"/>
      <c r="I193" s="2"/>
      <c r="J193" s="4"/>
      <c r="K193" s="2"/>
      <c r="L193" s="2"/>
      <c r="M193" s="2"/>
      <c r="N193" s="2"/>
      <c r="O193" s="2"/>
      <c r="P193" s="2"/>
      <c r="Q193" s="2"/>
      <c r="R193" s="2"/>
      <c r="S193" s="2"/>
      <c r="T193" s="2"/>
      <c r="U193" s="2"/>
      <c r="V193" s="2"/>
      <c r="W193" s="2"/>
      <c r="X193" s="2"/>
      <c r="Y193" s="2"/>
    </row>
    <row r="194" spans="1:25" ht="16.8" x14ac:dyDescent="0.3">
      <c r="A194" s="2"/>
      <c r="B194" s="2"/>
      <c r="C194" s="2"/>
      <c r="D194" s="2"/>
      <c r="E194" s="2"/>
      <c r="F194" s="2"/>
      <c r="G194" s="2"/>
      <c r="H194" s="2"/>
      <c r="I194" s="2"/>
      <c r="J194" s="4"/>
      <c r="K194" s="2"/>
      <c r="L194" s="2"/>
      <c r="M194" s="2"/>
      <c r="N194" s="2"/>
      <c r="O194" s="2"/>
      <c r="P194" s="2"/>
      <c r="Q194" s="2"/>
      <c r="R194" s="2"/>
      <c r="S194" s="2"/>
      <c r="T194" s="2"/>
      <c r="U194" s="2"/>
      <c r="V194" s="2"/>
      <c r="W194" s="2"/>
      <c r="X194" s="2"/>
      <c r="Y194" s="2"/>
    </row>
    <row r="195" spans="1:25" ht="16.8" x14ac:dyDescent="0.3">
      <c r="A195" s="2"/>
      <c r="B195" s="2"/>
      <c r="C195" s="2"/>
      <c r="D195" s="2"/>
      <c r="E195" s="2"/>
      <c r="F195" s="2"/>
      <c r="G195" s="2"/>
      <c r="H195" s="2"/>
      <c r="I195" s="2"/>
      <c r="J195" s="4"/>
      <c r="K195" s="2"/>
      <c r="L195" s="2"/>
      <c r="M195" s="2"/>
      <c r="N195" s="2"/>
      <c r="O195" s="2"/>
      <c r="P195" s="2"/>
      <c r="Q195" s="2"/>
      <c r="R195" s="2"/>
      <c r="S195" s="2"/>
      <c r="T195" s="2"/>
      <c r="U195" s="2"/>
      <c r="V195" s="2"/>
      <c r="W195" s="2"/>
      <c r="X195" s="2"/>
      <c r="Y195" s="2"/>
    </row>
    <row r="196" spans="1:25" ht="16.8" x14ac:dyDescent="0.3">
      <c r="A196" s="2"/>
      <c r="B196" s="2"/>
      <c r="C196" s="2"/>
      <c r="D196" s="2"/>
      <c r="E196" s="2"/>
      <c r="F196" s="2"/>
      <c r="G196" s="2"/>
      <c r="H196" s="2"/>
      <c r="I196" s="2"/>
      <c r="J196" s="4"/>
      <c r="K196" s="2"/>
      <c r="L196" s="2"/>
      <c r="M196" s="2"/>
      <c r="N196" s="2"/>
      <c r="O196" s="2"/>
      <c r="P196" s="2"/>
      <c r="Q196" s="2"/>
      <c r="R196" s="2"/>
      <c r="S196" s="2"/>
      <c r="T196" s="2"/>
      <c r="U196" s="2"/>
      <c r="V196" s="2"/>
      <c r="W196" s="2"/>
      <c r="X196" s="2"/>
      <c r="Y196" s="2"/>
    </row>
    <row r="197" spans="1:25" ht="16.8" x14ac:dyDescent="0.3">
      <c r="A197" s="2"/>
      <c r="B197" s="2"/>
      <c r="C197" s="2"/>
      <c r="D197" s="2"/>
      <c r="E197" s="2"/>
      <c r="F197" s="2"/>
      <c r="G197" s="2"/>
      <c r="H197" s="2"/>
      <c r="I197" s="2"/>
      <c r="J197" s="4"/>
      <c r="K197" s="2"/>
      <c r="L197" s="2"/>
      <c r="M197" s="2"/>
      <c r="N197" s="2"/>
      <c r="O197" s="2"/>
      <c r="P197" s="2"/>
      <c r="Q197" s="2"/>
      <c r="R197" s="2"/>
      <c r="S197" s="2"/>
      <c r="T197" s="2"/>
      <c r="U197" s="2"/>
      <c r="V197" s="2"/>
      <c r="W197" s="2"/>
      <c r="X197" s="2"/>
      <c r="Y197" s="2"/>
    </row>
    <row r="198" spans="1:25" ht="16.8" x14ac:dyDescent="0.3">
      <c r="A198" s="2"/>
      <c r="B198" s="2"/>
      <c r="C198" s="2"/>
      <c r="D198" s="2"/>
      <c r="E198" s="2"/>
      <c r="F198" s="2"/>
      <c r="G198" s="2"/>
      <c r="H198" s="2"/>
      <c r="I198" s="2"/>
      <c r="J198" s="4"/>
      <c r="K198" s="2"/>
      <c r="L198" s="2"/>
      <c r="M198" s="2"/>
      <c r="N198" s="2"/>
      <c r="O198" s="2"/>
      <c r="P198" s="2"/>
      <c r="Q198" s="2"/>
      <c r="R198" s="2"/>
      <c r="S198" s="2"/>
      <c r="T198" s="2"/>
      <c r="U198" s="2"/>
      <c r="V198" s="2"/>
      <c r="W198" s="2"/>
      <c r="X198" s="2"/>
      <c r="Y198" s="2"/>
    </row>
    <row r="199" spans="1:25" ht="16.8" x14ac:dyDescent="0.3">
      <c r="A199" s="2"/>
      <c r="B199" s="2"/>
      <c r="C199" s="2"/>
      <c r="D199" s="2"/>
      <c r="E199" s="2"/>
      <c r="F199" s="2"/>
      <c r="G199" s="2"/>
      <c r="H199" s="2"/>
      <c r="I199" s="2"/>
      <c r="J199" s="4"/>
      <c r="K199" s="2"/>
      <c r="L199" s="2"/>
      <c r="M199" s="2"/>
      <c r="N199" s="2"/>
      <c r="O199" s="2"/>
      <c r="P199" s="2"/>
      <c r="Q199" s="2"/>
      <c r="R199" s="2"/>
      <c r="S199" s="2"/>
      <c r="T199" s="2"/>
      <c r="U199" s="2"/>
      <c r="V199" s="2"/>
      <c r="W199" s="2"/>
      <c r="X199" s="2"/>
      <c r="Y199" s="2"/>
    </row>
    <row r="200" spans="1:25" ht="16.8" x14ac:dyDescent="0.3">
      <c r="A200" s="1"/>
      <c r="B200" s="2"/>
      <c r="C200" s="2"/>
      <c r="D200" s="2"/>
      <c r="E200" s="2"/>
      <c r="F200" s="2"/>
      <c r="G200" s="2"/>
      <c r="H200" s="2"/>
      <c r="I200" s="2"/>
      <c r="J200" s="4"/>
      <c r="K200" s="2"/>
      <c r="L200" s="2"/>
      <c r="M200" s="2"/>
      <c r="N200" s="2"/>
      <c r="O200" s="2"/>
      <c r="P200" s="2"/>
      <c r="Q200" s="2"/>
      <c r="R200" s="2"/>
      <c r="S200" s="2"/>
      <c r="T200" s="2"/>
      <c r="U200" s="2"/>
      <c r="V200" s="2"/>
      <c r="W200" s="2"/>
      <c r="X200" s="2"/>
      <c r="Y200" s="2"/>
    </row>
    <row r="201" spans="1:25" ht="16.8" x14ac:dyDescent="0.3">
      <c r="A201" s="2"/>
      <c r="B201" s="2"/>
      <c r="C201" s="2"/>
      <c r="D201" s="2"/>
      <c r="E201" s="2"/>
      <c r="F201" s="2"/>
      <c r="G201" s="2"/>
      <c r="H201" s="2"/>
      <c r="I201" s="2"/>
      <c r="J201" s="4"/>
      <c r="K201" s="2"/>
      <c r="L201" s="2"/>
      <c r="M201" s="2"/>
      <c r="N201" s="2"/>
      <c r="O201" s="2"/>
      <c r="P201" s="2"/>
      <c r="Q201" s="2"/>
      <c r="R201" s="2"/>
      <c r="S201" s="2"/>
      <c r="T201" s="2"/>
      <c r="U201" s="2"/>
      <c r="V201" s="2"/>
      <c r="W201" s="2"/>
      <c r="X201" s="2"/>
      <c r="Y201" s="2"/>
    </row>
    <row r="202" spans="1:25" ht="16.8" x14ac:dyDescent="0.3">
      <c r="A202" s="2"/>
      <c r="B202" s="2"/>
      <c r="C202" s="2"/>
      <c r="D202" s="2"/>
      <c r="E202" s="2"/>
      <c r="F202" s="2"/>
      <c r="G202" s="2"/>
      <c r="H202" s="2"/>
      <c r="I202" s="2"/>
      <c r="J202" s="4"/>
      <c r="K202" s="2"/>
      <c r="L202" s="2"/>
      <c r="M202" s="2"/>
      <c r="N202" s="2"/>
      <c r="O202" s="2"/>
      <c r="P202" s="2"/>
      <c r="Q202" s="2"/>
      <c r="R202" s="2"/>
      <c r="S202" s="2"/>
      <c r="T202" s="2"/>
      <c r="U202" s="2"/>
      <c r="V202" s="2"/>
      <c r="W202" s="2"/>
      <c r="X202" s="2"/>
      <c r="Y202" s="2"/>
    </row>
    <row r="203" spans="1:25" ht="16.8" x14ac:dyDescent="0.3">
      <c r="A203" s="1"/>
      <c r="B203" s="2"/>
      <c r="C203" s="2"/>
      <c r="D203" s="2"/>
      <c r="E203" s="2"/>
      <c r="F203" s="2"/>
      <c r="G203" s="2"/>
      <c r="H203" s="2"/>
      <c r="I203" s="2"/>
      <c r="J203" s="4"/>
      <c r="K203" s="2"/>
      <c r="L203" s="2"/>
      <c r="M203" s="2"/>
      <c r="N203" s="2"/>
      <c r="O203" s="2"/>
      <c r="P203" s="2"/>
      <c r="Q203" s="2"/>
      <c r="R203" s="2"/>
      <c r="S203" s="2"/>
      <c r="T203" s="2"/>
      <c r="U203" s="2"/>
      <c r="V203" s="2"/>
      <c r="W203" s="2"/>
      <c r="X203" s="2"/>
      <c r="Y203" s="2"/>
    </row>
    <row r="204" spans="1:25" ht="16.8" x14ac:dyDescent="0.3">
      <c r="A204" s="2"/>
      <c r="B204" s="2"/>
      <c r="C204" s="2"/>
      <c r="D204" s="2"/>
      <c r="E204" s="2"/>
      <c r="F204" s="2"/>
      <c r="G204" s="2"/>
      <c r="H204" s="2"/>
      <c r="I204" s="2"/>
      <c r="J204" s="4"/>
      <c r="K204" s="2"/>
      <c r="L204" s="2"/>
      <c r="M204" s="2"/>
      <c r="N204" s="2"/>
      <c r="O204" s="2"/>
      <c r="P204" s="2"/>
      <c r="Q204" s="2"/>
      <c r="R204" s="2"/>
      <c r="S204" s="2"/>
      <c r="T204" s="2"/>
      <c r="U204" s="2"/>
      <c r="V204" s="2"/>
      <c r="W204" s="2"/>
      <c r="X204" s="2"/>
      <c r="Y204" s="2"/>
    </row>
    <row r="205" spans="1:25" ht="16.8" x14ac:dyDescent="0.3">
      <c r="A205" s="2"/>
      <c r="B205" s="2"/>
      <c r="C205" s="2"/>
      <c r="D205" s="2"/>
      <c r="E205" s="2"/>
      <c r="F205" s="2"/>
      <c r="G205" s="2"/>
      <c r="H205" s="2"/>
      <c r="I205" s="2"/>
      <c r="J205" s="4"/>
      <c r="K205" s="2"/>
      <c r="L205" s="2"/>
      <c r="M205" s="2"/>
      <c r="N205" s="2"/>
      <c r="O205" s="2"/>
      <c r="P205" s="2"/>
      <c r="Q205" s="2"/>
      <c r="R205" s="2"/>
      <c r="S205" s="2"/>
      <c r="T205" s="2"/>
      <c r="U205" s="2"/>
      <c r="V205" s="2"/>
      <c r="W205" s="2"/>
      <c r="X205" s="2"/>
      <c r="Y205" s="2"/>
    </row>
    <row r="206" spans="1:25" ht="16.8" x14ac:dyDescent="0.3">
      <c r="A206" s="2"/>
      <c r="B206" s="2"/>
      <c r="C206" s="2"/>
      <c r="D206" s="2"/>
      <c r="E206" s="2"/>
      <c r="F206" s="2"/>
      <c r="G206" s="2"/>
      <c r="H206" s="2"/>
      <c r="I206" s="2"/>
      <c r="J206" s="4"/>
      <c r="K206" s="2"/>
      <c r="L206" s="2"/>
      <c r="M206" s="2"/>
      <c r="N206" s="2"/>
      <c r="O206" s="2"/>
      <c r="P206" s="2"/>
      <c r="Q206" s="2"/>
      <c r="R206" s="2"/>
      <c r="S206" s="2"/>
      <c r="T206" s="2"/>
      <c r="U206" s="2"/>
      <c r="V206" s="2"/>
      <c r="W206" s="2"/>
      <c r="X206" s="2"/>
      <c r="Y206" s="2"/>
    </row>
    <row r="207" spans="1:25" ht="16.8" x14ac:dyDescent="0.3">
      <c r="A207" s="2"/>
      <c r="B207" s="2"/>
      <c r="C207" s="2"/>
      <c r="D207" s="2"/>
      <c r="E207" s="2"/>
      <c r="F207" s="2"/>
      <c r="G207" s="2"/>
      <c r="H207" s="2"/>
      <c r="I207" s="2"/>
      <c r="J207" s="4"/>
      <c r="K207" s="2"/>
      <c r="L207" s="2"/>
      <c r="M207" s="2"/>
      <c r="N207" s="2"/>
      <c r="O207" s="2"/>
      <c r="P207" s="2"/>
      <c r="Q207" s="2"/>
      <c r="R207" s="2"/>
      <c r="S207" s="2"/>
      <c r="T207" s="2"/>
      <c r="U207" s="2"/>
      <c r="V207" s="2"/>
      <c r="W207" s="2"/>
      <c r="X207" s="2"/>
      <c r="Y207" s="2"/>
    </row>
    <row r="208" spans="1:25" ht="16.8" x14ac:dyDescent="0.3">
      <c r="A208" s="2"/>
      <c r="B208" s="2"/>
      <c r="C208" s="2"/>
      <c r="D208" s="2"/>
      <c r="E208" s="2"/>
      <c r="F208" s="2"/>
      <c r="G208" s="2"/>
      <c r="H208" s="2"/>
      <c r="I208" s="2"/>
      <c r="J208" s="4"/>
      <c r="K208" s="2"/>
      <c r="L208" s="2"/>
      <c r="M208" s="2"/>
      <c r="N208" s="2"/>
      <c r="O208" s="2"/>
      <c r="P208" s="2"/>
      <c r="Q208" s="2"/>
      <c r="R208" s="2"/>
      <c r="S208" s="2"/>
      <c r="T208" s="2"/>
      <c r="U208" s="2"/>
      <c r="V208" s="2"/>
      <c r="W208" s="2"/>
      <c r="X208" s="2"/>
      <c r="Y208" s="2"/>
    </row>
    <row r="209" spans="1:25" ht="16.8" x14ac:dyDescent="0.3">
      <c r="A209" s="3"/>
      <c r="B209" s="2"/>
      <c r="C209" s="2"/>
      <c r="D209" s="2"/>
      <c r="E209" s="2"/>
      <c r="F209" s="2"/>
      <c r="G209" s="2"/>
      <c r="H209" s="2"/>
      <c r="I209" s="2"/>
      <c r="J209" s="4"/>
      <c r="K209" s="2"/>
      <c r="L209" s="2"/>
      <c r="M209" s="2"/>
      <c r="N209" s="2"/>
      <c r="O209" s="2"/>
      <c r="P209" s="2"/>
      <c r="Q209" s="2"/>
      <c r="R209" s="2"/>
      <c r="S209" s="2"/>
      <c r="T209" s="2"/>
      <c r="U209" s="2"/>
      <c r="V209" s="2"/>
      <c r="W209" s="2"/>
      <c r="X209" s="2"/>
      <c r="Y209" s="2"/>
    </row>
    <row r="210" spans="1:25" ht="16.8" x14ac:dyDescent="0.3">
      <c r="A210" s="2"/>
      <c r="B210" s="2"/>
      <c r="C210" s="2"/>
      <c r="D210" s="2"/>
      <c r="E210" s="2"/>
      <c r="F210" s="2"/>
      <c r="G210" s="2"/>
      <c r="H210" s="2"/>
      <c r="I210" s="2"/>
      <c r="J210" s="4"/>
      <c r="K210" s="2"/>
      <c r="L210" s="2"/>
      <c r="M210" s="2"/>
      <c r="N210" s="2"/>
      <c r="O210" s="2"/>
      <c r="P210" s="2"/>
      <c r="Q210" s="2"/>
      <c r="R210" s="2"/>
      <c r="S210" s="2"/>
      <c r="T210" s="2"/>
      <c r="U210" s="2"/>
      <c r="V210" s="2"/>
      <c r="W210" s="2"/>
      <c r="X210" s="2"/>
      <c r="Y210" s="2"/>
    </row>
    <row r="211" spans="1:25" ht="16.8" x14ac:dyDescent="0.3">
      <c r="A211" s="3"/>
      <c r="B211" s="2"/>
      <c r="C211" s="2"/>
      <c r="D211" s="2"/>
      <c r="E211" s="2"/>
      <c r="F211" s="2"/>
      <c r="G211" s="2"/>
      <c r="H211" s="2"/>
      <c r="I211" s="2"/>
      <c r="J211" s="4"/>
      <c r="K211" s="2"/>
      <c r="L211" s="2"/>
      <c r="M211" s="2"/>
      <c r="N211" s="2"/>
      <c r="O211" s="2"/>
      <c r="P211" s="2"/>
      <c r="Q211" s="2"/>
      <c r="R211" s="2"/>
      <c r="S211" s="2"/>
      <c r="T211" s="2"/>
      <c r="U211" s="2"/>
      <c r="V211" s="2"/>
      <c r="W211" s="2"/>
      <c r="X211" s="2"/>
      <c r="Y211" s="2"/>
    </row>
    <row r="212" spans="1:25" ht="16.8" x14ac:dyDescent="0.3">
      <c r="A212" s="2"/>
      <c r="B212" s="2"/>
      <c r="C212" s="2"/>
      <c r="D212" s="2"/>
      <c r="E212" s="2"/>
      <c r="F212" s="2"/>
      <c r="G212" s="2"/>
      <c r="H212" s="2"/>
      <c r="I212" s="2"/>
      <c r="J212" s="4"/>
      <c r="K212" s="2"/>
      <c r="L212" s="2"/>
      <c r="M212" s="2"/>
      <c r="N212" s="2"/>
      <c r="O212" s="2"/>
      <c r="P212" s="2"/>
      <c r="Q212" s="2"/>
      <c r="R212" s="2"/>
      <c r="S212" s="2"/>
      <c r="T212" s="2"/>
      <c r="U212" s="2"/>
      <c r="V212" s="2"/>
      <c r="W212" s="2"/>
      <c r="X212" s="2"/>
      <c r="Y212" s="2"/>
    </row>
    <row r="213" spans="1:25" ht="16.8" x14ac:dyDescent="0.3">
      <c r="A213" s="2"/>
      <c r="B213" s="2"/>
      <c r="C213" s="2"/>
      <c r="D213" s="2"/>
      <c r="E213" s="2"/>
      <c r="F213" s="2"/>
      <c r="G213" s="2"/>
      <c r="H213" s="2"/>
      <c r="I213" s="2"/>
      <c r="J213" s="4"/>
      <c r="K213" s="2"/>
      <c r="L213" s="2"/>
      <c r="M213" s="2"/>
      <c r="N213" s="2"/>
      <c r="O213" s="2"/>
      <c r="P213" s="2"/>
      <c r="Q213" s="2"/>
      <c r="R213" s="2"/>
      <c r="S213" s="2"/>
      <c r="T213" s="2"/>
      <c r="U213" s="2"/>
      <c r="V213" s="2"/>
      <c r="W213" s="2"/>
      <c r="X213" s="2"/>
      <c r="Y213" s="2"/>
    </row>
    <row r="214" spans="1:25" ht="16.8" x14ac:dyDescent="0.3">
      <c r="A214" s="2"/>
      <c r="B214" s="2"/>
      <c r="C214" s="2"/>
      <c r="D214" s="2"/>
      <c r="E214" s="2"/>
      <c r="F214" s="2"/>
      <c r="G214" s="2"/>
      <c r="H214" s="2"/>
      <c r="I214" s="2"/>
      <c r="J214" s="4"/>
      <c r="K214" s="2"/>
      <c r="L214" s="2"/>
      <c r="M214" s="2"/>
      <c r="N214" s="2"/>
      <c r="O214" s="2"/>
      <c r="P214" s="2"/>
      <c r="Q214" s="2"/>
      <c r="R214" s="2"/>
      <c r="S214" s="2"/>
      <c r="T214" s="2"/>
      <c r="U214" s="2"/>
      <c r="V214" s="2"/>
      <c r="W214" s="2"/>
      <c r="X214" s="2"/>
      <c r="Y214" s="2"/>
    </row>
    <row r="215" spans="1:25" ht="16.8" x14ac:dyDescent="0.3">
      <c r="A215" s="2"/>
      <c r="B215" s="2"/>
      <c r="C215" s="2"/>
      <c r="D215" s="2"/>
      <c r="E215" s="2"/>
      <c r="F215" s="2"/>
      <c r="G215" s="2"/>
      <c r="H215" s="2"/>
      <c r="I215" s="2"/>
      <c r="J215" s="4"/>
      <c r="K215" s="2"/>
      <c r="L215" s="2"/>
      <c r="M215" s="2"/>
      <c r="N215" s="2"/>
      <c r="O215" s="2"/>
      <c r="P215" s="2"/>
      <c r="Q215" s="2"/>
      <c r="R215" s="2"/>
      <c r="S215" s="2"/>
      <c r="T215" s="2"/>
      <c r="U215" s="2"/>
      <c r="V215" s="2"/>
      <c r="W215" s="2"/>
      <c r="X215" s="2"/>
      <c r="Y215" s="2"/>
    </row>
    <row r="216" spans="1:25" ht="16.8" x14ac:dyDescent="0.3">
      <c r="A216" s="2"/>
      <c r="B216" s="2"/>
      <c r="C216" s="2"/>
      <c r="D216" s="2"/>
      <c r="E216" s="2"/>
      <c r="F216" s="2"/>
      <c r="G216" s="2"/>
      <c r="H216" s="2"/>
      <c r="I216" s="2"/>
      <c r="J216" s="4"/>
      <c r="K216" s="2"/>
      <c r="L216" s="2"/>
      <c r="M216" s="2"/>
      <c r="N216" s="2"/>
      <c r="O216" s="2"/>
      <c r="P216" s="2"/>
      <c r="Q216" s="2"/>
      <c r="R216" s="2"/>
      <c r="S216" s="2"/>
      <c r="T216" s="2"/>
      <c r="U216" s="2"/>
      <c r="V216" s="2"/>
      <c r="W216" s="2"/>
      <c r="X216" s="2"/>
      <c r="Y216" s="2"/>
    </row>
    <row r="217" spans="1:25" ht="16.8" x14ac:dyDescent="0.3">
      <c r="A217" s="2"/>
      <c r="B217" s="2"/>
      <c r="C217" s="2"/>
      <c r="D217" s="2"/>
      <c r="E217" s="2"/>
      <c r="F217" s="2"/>
      <c r="G217" s="2"/>
      <c r="H217" s="2"/>
      <c r="I217" s="2"/>
      <c r="J217" s="4"/>
      <c r="K217" s="2"/>
      <c r="L217" s="2"/>
      <c r="M217" s="2"/>
      <c r="N217" s="2"/>
      <c r="O217" s="2"/>
      <c r="P217" s="2"/>
      <c r="Q217" s="2"/>
      <c r="R217" s="2"/>
      <c r="S217" s="2"/>
      <c r="T217" s="2"/>
      <c r="U217" s="2"/>
      <c r="V217" s="2"/>
      <c r="W217" s="2"/>
      <c r="X217" s="2"/>
      <c r="Y217" s="2"/>
    </row>
    <row r="218" spans="1:25" ht="16.8" x14ac:dyDescent="0.3">
      <c r="A218" s="2"/>
      <c r="B218" s="2"/>
      <c r="C218" s="2"/>
      <c r="D218" s="2"/>
      <c r="E218" s="2"/>
      <c r="F218" s="2"/>
      <c r="G218" s="2"/>
      <c r="H218" s="2"/>
      <c r="I218" s="2"/>
      <c r="J218" s="4"/>
      <c r="K218" s="2"/>
      <c r="L218" s="2"/>
      <c r="M218" s="2"/>
      <c r="N218" s="2"/>
      <c r="O218" s="2"/>
      <c r="P218" s="2"/>
      <c r="Q218" s="2"/>
      <c r="R218" s="2"/>
      <c r="S218" s="2"/>
      <c r="T218" s="2"/>
      <c r="U218" s="2"/>
      <c r="V218" s="2"/>
      <c r="W218" s="2"/>
      <c r="X218" s="2"/>
      <c r="Y218" s="2"/>
    </row>
    <row r="219" spans="1:25" ht="16.8" x14ac:dyDescent="0.3">
      <c r="A219" s="2"/>
      <c r="B219" s="2"/>
      <c r="C219" s="2"/>
      <c r="D219" s="2"/>
      <c r="E219" s="2"/>
      <c r="F219" s="2"/>
      <c r="G219" s="2"/>
      <c r="H219" s="2"/>
      <c r="I219" s="2"/>
      <c r="J219" s="4"/>
      <c r="K219" s="2"/>
      <c r="L219" s="2"/>
      <c r="M219" s="2"/>
      <c r="N219" s="2"/>
      <c r="O219" s="2"/>
      <c r="P219" s="2"/>
      <c r="Q219" s="2"/>
      <c r="R219" s="2"/>
      <c r="S219" s="2"/>
      <c r="T219" s="2"/>
      <c r="U219" s="2"/>
      <c r="V219" s="2"/>
      <c r="W219" s="2"/>
      <c r="X219" s="2"/>
      <c r="Y219" s="2"/>
    </row>
    <row r="220" spans="1:25" ht="16.8" x14ac:dyDescent="0.3">
      <c r="A220" s="2"/>
      <c r="B220" s="2"/>
      <c r="C220" s="2"/>
      <c r="D220" s="2"/>
      <c r="E220" s="2"/>
      <c r="F220" s="2"/>
      <c r="G220" s="2"/>
      <c r="H220" s="2"/>
      <c r="I220" s="2"/>
      <c r="J220" s="4"/>
      <c r="K220" s="2"/>
      <c r="L220" s="2"/>
      <c r="M220" s="2"/>
      <c r="N220" s="2"/>
      <c r="O220" s="2"/>
      <c r="P220" s="2"/>
      <c r="Q220" s="2"/>
      <c r="R220" s="2"/>
      <c r="S220" s="2"/>
      <c r="T220" s="2"/>
      <c r="U220" s="2"/>
      <c r="V220" s="2"/>
      <c r="W220" s="2"/>
      <c r="X220" s="2"/>
      <c r="Y220" s="2"/>
    </row>
    <row r="221" spans="1:25" ht="16.8" x14ac:dyDescent="0.3">
      <c r="A221" s="2"/>
      <c r="B221" s="2"/>
      <c r="C221" s="2"/>
      <c r="D221" s="2"/>
      <c r="E221" s="2"/>
      <c r="F221" s="2"/>
      <c r="G221" s="2"/>
      <c r="H221" s="2"/>
      <c r="I221" s="2"/>
      <c r="J221" s="4"/>
      <c r="K221" s="2"/>
      <c r="L221" s="2"/>
      <c r="M221" s="2"/>
      <c r="N221" s="2"/>
      <c r="O221" s="2"/>
      <c r="P221" s="2"/>
      <c r="Q221" s="2"/>
      <c r="R221" s="2"/>
      <c r="S221" s="2"/>
      <c r="T221" s="2"/>
      <c r="U221" s="2"/>
      <c r="V221" s="2"/>
      <c r="W221" s="2"/>
      <c r="X221" s="2"/>
      <c r="Y221" s="2"/>
    </row>
    <row r="222" spans="1:25" ht="16.8" x14ac:dyDescent="0.3">
      <c r="A222" s="2"/>
      <c r="B222" s="2"/>
      <c r="C222" s="2"/>
      <c r="D222" s="2"/>
      <c r="E222" s="2"/>
      <c r="F222" s="2"/>
      <c r="G222" s="2"/>
      <c r="H222" s="2"/>
      <c r="I222" s="2"/>
      <c r="J222" s="4"/>
      <c r="K222" s="2"/>
      <c r="L222" s="2"/>
      <c r="M222" s="2"/>
      <c r="N222" s="2"/>
      <c r="O222" s="2"/>
      <c r="P222" s="2"/>
      <c r="Q222" s="2"/>
      <c r="R222" s="2"/>
      <c r="S222" s="2"/>
      <c r="T222" s="2"/>
      <c r="U222" s="2"/>
      <c r="V222" s="2"/>
      <c r="W222" s="2"/>
      <c r="X222" s="2"/>
      <c r="Y222" s="2"/>
    </row>
    <row r="223" spans="1:25" ht="16.8" x14ac:dyDescent="0.3">
      <c r="A223" s="2"/>
      <c r="B223" s="2"/>
      <c r="C223" s="2"/>
      <c r="D223" s="2"/>
      <c r="E223" s="2"/>
      <c r="F223" s="2"/>
      <c r="G223" s="2"/>
      <c r="H223" s="2"/>
      <c r="I223" s="2"/>
      <c r="J223" s="4"/>
      <c r="K223" s="2"/>
      <c r="L223" s="2"/>
      <c r="M223" s="2"/>
      <c r="N223" s="2"/>
      <c r="O223" s="2"/>
      <c r="P223" s="2"/>
      <c r="Q223" s="2"/>
      <c r="R223" s="2"/>
      <c r="S223" s="2"/>
      <c r="T223" s="2"/>
      <c r="U223" s="2"/>
      <c r="V223" s="2"/>
      <c r="W223" s="2"/>
      <c r="X223" s="2"/>
      <c r="Y223" s="2"/>
    </row>
    <row r="224" spans="1:25" ht="16.8" x14ac:dyDescent="0.3">
      <c r="A224" s="2"/>
      <c r="B224" s="2"/>
      <c r="C224" s="2"/>
      <c r="D224" s="2"/>
      <c r="E224" s="2"/>
      <c r="F224" s="2"/>
      <c r="G224" s="2"/>
      <c r="H224" s="2"/>
      <c r="I224" s="2"/>
      <c r="J224" s="4"/>
      <c r="K224" s="2"/>
      <c r="L224" s="2"/>
      <c r="M224" s="2"/>
      <c r="N224" s="2"/>
      <c r="O224" s="2"/>
      <c r="P224" s="2"/>
      <c r="Q224" s="2"/>
      <c r="R224" s="2"/>
      <c r="S224" s="2"/>
      <c r="T224" s="2"/>
      <c r="U224" s="2"/>
      <c r="V224" s="2"/>
      <c r="W224" s="2"/>
      <c r="X224" s="2"/>
      <c r="Y224" s="2"/>
    </row>
    <row r="225" spans="1:25" ht="16.8" x14ac:dyDescent="0.3">
      <c r="A225" s="2"/>
      <c r="B225" s="2"/>
      <c r="C225" s="2"/>
      <c r="D225" s="2"/>
      <c r="E225" s="2"/>
      <c r="F225" s="2"/>
      <c r="G225" s="2"/>
      <c r="H225" s="2"/>
      <c r="I225" s="2"/>
      <c r="J225" s="4"/>
      <c r="K225" s="2"/>
      <c r="L225" s="2"/>
      <c r="M225" s="2"/>
      <c r="N225" s="2"/>
      <c r="O225" s="2"/>
      <c r="P225" s="2"/>
      <c r="Q225" s="2"/>
      <c r="R225" s="2"/>
      <c r="S225" s="2"/>
      <c r="T225" s="2"/>
      <c r="U225" s="2"/>
      <c r="V225" s="2"/>
      <c r="W225" s="2"/>
      <c r="X225" s="2"/>
      <c r="Y225" s="2"/>
    </row>
    <row r="226" spans="1:25" ht="16.8" x14ac:dyDescent="0.3">
      <c r="A226" s="2"/>
      <c r="B226" s="2"/>
      <c r="C226" s="2"/>
      <c r="D226" s="2"/>
      <c r="E226" s="2"/>
      <c r="F226" s="2"/>
      <c r="G226" s="2"/>
      <c r="H226" s="2"/>
      <c r="I226" s="2"/>
      <c r="J226" s="4"/>
      <c r="K226" s="2"/>
      <c r="L226" s="2"/>
      <c r="M226" s="2"/>
      <c r="N226" s="2"/>
      <c r="O226" s="2"/>
      <c r="P226" s="2"/>
      <c r="Q226" s="2"/>
      <c r="R226" s="2"/>
      <c r="S226" s="2"/>
      <c r="T226" s="2"/>
      <c r="U226" s="2"/>
      <c r="V226" s="2"/>
      <c r="W226" s="2"/>
      <c r="X226" s="2"/>
      <c r="Y226" s="2"/>
    </row>
    <row r="227" spans="1:25" ht="16.8" x14ac:dyDescent="0.3">
      <c r="A227" s="2"/>
      <c r="B227" s="2"/>
      <c r="C227" s="2"/>
      <c r="D227" s="2"/>
      <c r="E227" s="2"/>
      <c r="F227" s="2"/>
      <c r="G227" s="2"/>
      <c r="H227" s="2"/>
      <c r="I227" s="2"/>
      <c r="J227" s="4"/>
      <c r="K227" s="2"/>
      <c r="L227" s="2"/>
      <c r="M227" s="2"/>
      <c r="N227" s="2"/>
      <c r="O227" s="2"/>
      <c r="P227" s="2"/>
      <c r="Q227" s="2"/>
      <c r="R227" s="2"/>
      <c r="S227" s="2"/>
      <c r="T227" s="2"/>
      <c r="U227" s="2"/>
      <c r="V227" s="2"/>
      <c r="W227" s="2"/>
      <c r="X227" s="2"/>
      <c r="Y227" s="2"/>
    </row>
    <row r="228" spans="1:25" ht="16.8" x14ac:dyDescent="0.3">
      <c r="A228" s="2"/>
      <c r="B228" s="2"/>
      <c r="C228" s="2"/>
      <c r="D228" s="2"/>
      <c r="E228" s="2"/>
      <c r="F228" s="2"/>
      <c r="G228" s="2"/>
      <c r="H228" s="2"/>
      <c r="I228" s="2"/>
      <c r="J228" s="4"/>
      <c r="K228" s="2"/>
      <c r="L228" s="2"/>
      <c r="M228" s="2"/>
      <c r="N228" s="2"/>
      <c r="O228" s="2"/>
      <c r="P228" s="2"/>
      <c r="Q228" s="2"/>
      <c r="R228" s="2"/>
      <c r="S228" s="2"/>
      <c r="T228" s="2"/>
      <c r="U228" s="2"/>
      <c r="V228" s="2"/>
      <c r="W228" s="2"/>
      <c r="X228" s="2"/>
      <c r="Y228" s="2"/>
    </row>
    <row r="229" spans="1:25" ht="16.8" x14ac:dyDescent="0.3">
      <c r="A229" s="2"/>
      <c r="B229" s="2"/>
      <c r="C229" s="2"/>
      <c r="D229" s="2"/>
      <c r="E229" s="2"/>
      <c r="F229" s="2"/>
      <c r="G229" s="2"/>
      <c r="H229" s="2"/>
      <c r="I229" s="2"/>
      <c r="J229" s="4"/>
      <c r="K229" s="2"/>
      <c r="L229" s="2"/>
      <c r="M229" s="2"/>
      <c r="N229" s="2"/>
      <c r="O229" s="2"/>
      <c r="P229" s="2"/>
      <c r="Q229" s="2"/>
      <c r="R229" s="2"/>
      <c r="S229" s="2"/>
      <c r="T229" s="2"/>
      <c r="U229" s="2"/>
      <c r="V229" s="2"/>
      <c r="W229" s="2"/>
      <c r="X229" s="2"/>
      <c r="Y229" s="2"/>
    </row>
    <row r="230" spans="1:25" ht="16.8" x14ac:dyDescent="0.3">
      <c r="A230" s="2"/>
      <c r="B230" s="2"/>
      <c r="C230" s="2"/>
      <c r="D230" s="2"/>
      <c r="E230" s="2"/>
      <c r="F230" s="2"/>
      <c r="G230" s="2"/>
      <c r="H230" s="2"/>
      <c r="I230" s="2"/>
      <c r="J230" s="4"/>
      <c r="K230" s="2"/>
      <c r="L230" s="2"/>
      <c r="M230" s="2"/>
      <c r="N230" s="2"/>
      <c r="O230" s="2"/>
      <c r="P230" s="2"/>
      <c r="Q230" s="2"/>
      <c r="R230" s="2"/>
      <c r="S230" s="2"/>
      <c r="T230" s="2"/>
      <c r="U230" s="2"/>
      <c r="V230" s="2"/>
      <c r="W230" s="2"/>
      <c r="X230" s="2"/>
      <c r="Y230" s="2"/>
    </row>
    <row r="231" spans="1:25" ht="16.8" x14ac:dyDescent="0.3">
      <c r="A231" s="2"/>
      <c r="B231" s="2"/>
      <c r="C231" s="2"/>
      <c r="D231" s="2"/>
      <c r="E231" s="2"/>
      <c r="F231" s="2"/>
      <c r="G231" s="2"/>
      <c r="H231" s="2"/>
      <c r="I231" s="2"/>
      <c r="J231" s="4"/>
      <c r="K231" s="2"/>
      <c r="L231" s="2"/>
      <c r="M231" s="2"/>
      <c r="N231" s="2"/>
      <c r="O231" s="2"/>
      <c r="P231" s="2"/>
      <c r="Q231" s="2"/>
      <c r="R231" s="2"/>
      <c r="S231" s="2"/>
      <c r="T231" s="2"/>
      <c r="U231" s="2"/>
      <c r="V231" s="2"/>
      <c r="W231" s="2"/>
      <c r="X231" s="2"/>
      <c r="Y231" s="2"/>
    </row>
    <row r="232" spans="1:25" ht="16.8" x14ac:dyDescent="0.3">
      <c r="A232" s="2"/>
      <c r="B232" s="2"/>
      <c r="C232" s="2"/>
      <c r="D232" s="2"/>
      <c r="E232" s="2"/>
      <c r="F232" s="2"/>
      <c r="G232" s="2"/>
      <c r="H232" s="2"/>
      <c r="I232" s="2"/>
      <c r="J232" s="4"/>
      <c r="K232" s="2"/>
      <c r="L232" s="2"/>
      <c r="M232" s="2"/>
      <c r="N232" s="2"/>
      <c r="O232" s="2"/>
      <c r="P232" s="2"/>
      <c r="Q232" s="2"/>
      <c r="R232" s="2"/>
      <c r="S232" s="2"/>
      <c r="T232" s="2"/>
      <c r="U232" s="2"/>
      <c r="V232" s="2"/>
      <c r="W232" s="2"/>
      <c r="X232" s="2"/>
      <c r="Y232" s="2"/>
    </row>
    <row r="233" spans="1:25" ht="16.8" x14ac:dyDescent="0.3">
      <c r="A233" s="2"/>
      <c r="B233" s="2"/>
      <c r="C233" s="2"/>
      <c r="D233" s="2"/>
      <c r="E233" s="2"/>
      <c r="F233" s="2"/>
      <c r="G233" s="2"/>
      <c r="H233" s="2"/>
      <c r="I233" s="2"/>
      <c r="J233" s="4"/>
      <c r="K233" s="2"/>
      <c r="L233" s="2"/>
      <c r="M233" s="2"/>
      <c r="N233" s="2"/>
      <c r="O233" s="2"/>
      <c r="P233" s="2"/>
      <c r="Q233" s="2"/>
      <c r="R233" s="2"/>
      <c r="S233" s="2"/>
      <c r="T233" s="2"/>
      <c r="U233" s="2"/>
      <c r="V233" s="2"/>
      <c r="W233" s="2"/>
      <c r="X233" s="2"/>
      <c r="Y233" s="2"/>
    </row>
    <row r="234" spans="1:25" ht="16.8" x14ac:dyDescent="0.3">
      <c r="A234" s="2"/>
      <c r="B234" s="2"/>
      <c r="C234" s="2"/>
      <c r="D234" s="2"/>
      <c r="E234" s="2"/>
      <c r="F234" s="2"/>
      <c r="G234" s="2"/>
      <c r="H234" s="2"/>
      <c r="I234" s="2"/>
      <c r="J234" s="4"/>
      <c r="K234" s="2"/>
      <c r="L234" s="2"/>
      <c r="M234" s="2"/>
      <c r="N234" s="2"/>
      <c r="O234" s="2"/>
      <c r="P234" s="2"/>
      <c r="Q234" s="2"/>
      <c r="R234" s="2"/>
      <c r="S234" s="2"/>
      <c r="T234" s="2"/>
      <c r="U234" s="2"/>
      <c r="V234" s="2"/>
      <c r="W234" s="2"/>
      <c r="X234" s="2"/>
      <c r="Y234" s="2"/>
    </row>
    <row r="235" spans="1:25" ht="16.8" x14ac:dyDescent="0.3">
      <c r="A235" s="2"/>
      <c r="B235" s="2"/>
      <c r="C235" s="2"/>
      <c r="D235" s="2"/>
      <c r="E235" s="2"/>
      <c r="F235" s="2"/>
      <c r="G235" s="2"/>
      <c r="H235" s="2"/>
      <c r="I235" s="2"/>
      <c r="J235" s="4"/>
      <c r="K235" s="2"/>
      <c r="L235" s="2"/>
      <c r="M235" s="2"/>
      <c r="N235" s="2"/>
      <c r="O235" s="2"/>
      <c r="P235" s="2"/>
      <c r="Q235" s="2"/>
      <c r="R235" s="2"/>
      <c r="S235" s="2"/>
      <c r="T235" s="2"/>
      <c r="U235" s="2"/>
      <c r="V235" s="2"/>
      <c r="W235" s="2"/>
      <c r="X235" s="2"/>
      <c r="Y235" s="2"/>
    </row>
    <row r="236" spans="1:25" ht="16.8" x14ac:dyDescent="0.3">
      <c r="A236" s="2"/>
      <c r="B236" s="2"/>
      <c r="C236" s="2"/>
      <c r="D236" s="2"/>
      <c r="E236" s="2"/>
      <c r="F236" s="2"/>
      <c r="G236" s="2"/>
      <c r="H236" s="2"/>
      <c r="I236" s="2"/>
      <c r="J236" s="4"/>
      <c r="K236" s="2"/>
      <c r="L236" s="2"/>
      <c r="M236" s="2"/>
      <c r="N236" s="2"/>
      <c r="O236" s="2"/>
      <c r="P236" s="2"/>
      <c r="Q236" s="2"/>
      <c r="R236" s="2"/>
      <c r="S236" s="2"/>
      <c r="T236" s="2"/>
      <c r="U236" s="2"/>
      <c r="V236" s="2"/>
      <c r="W236" s="2"/>
      <c r="X236" s="2"/>
      <c r="Y236" s="2"/>
    </row>
    <row r="237" spans="1:25" ht="16.8" x14ac:dyDescent="0.3">
      <c r="A237" s="2"/>
      <c r="B237" s="2"/>
      <c r="C237" s="2"/>
      <c r="D237" s="2"/>
      <c r="E237" s="2"/>
      <c r="F237" s="2"/>
      <c r="G237" s="2"/>
      <c r="H237" s="2"/>
      <c r="I237" s="2"/>
      <c r="J237" s="4"/>
      <c r="K237" s="2"/>
      <c r="L237" s="2"/>
      <c r="M237" s="2"/>
      <c r="N237" s="2"/>
      <c r="O237" s="2"/>
      <c r="P237" s="2"/>
      <c r="Q237" s="2"/>
      <c r="R237" s="2"/>
      <c r="S237" s="2"/>
      <c r="T237" s="2"/>
      <c r="U237" s="2"/>
      <c r="V237" s="2"/>
      <c r="W237" s="2"/>
      <c r="X237" s="2"/>
      <c r="Y237" s="2"/>
    </row>
    <row r="238" spans="1:25" ht="16.8" x14ac:dyDescent="0.3">
      <c r="A238" s="1"/>
      <c r="B238" s="2"/>
      <c r="C238" s="2"/>
      <c r="D238" s="2"/>
      <c r="E238" s="2"/>
      <c r="F238" s="2"/>
      <c r="G238" s="2"/>
      <c r="H238" s="2"/>
      <c r="I238" s="2"/>
      <c r="J238" s="4"/>
      <c r="K238" s="2"/>
      <c r="L238" s="2"/>
      <c r="M238" s="2"/>
      <c r="N238" s="2"/>
      <c r="O238" s="2"/>
      <c r="P238" s="2"/>
      <c r="Q238" s="2"/>
      <c r="R238" s="2"/>
      <c r="S238" s="2"/>
      <c r="T238" s="2"/>
      <c r="U238" s="2"/>
      <c r="V238" s="2"/>
      <c r="W238" s="2"/>
      <c r="X238" s="2"/>
      <c r="Y238" s="2"/>
    </row>
    <row r="239" spans="1:25" ht="16.8" x14ac:dyDescent="0.3">
      <c r="A239" s="2"/>
      <c r="B239" s="2"/>
      <c r="C239" s="2"/>
      <c r="D239" s="2"/>
      <c r="E239" s="2"/>
      <c r="F239" s="2"/>
      <c r="G239" s="2"/>
      <c r="H239" s="2"/>
      <c r="I239" s="2"/>
      <c r="J239" s="4"/>
      <c r="K239" s="2"/>
      <c r="L239" s="2"/>
      <c r="M239" s="2"/>
      <c r="N239" s="2"/>
      <c r="O239" s="2"/>
      <c r="P239" s="2"/>
      <c r="Q239" s="2"/>
      <c r="R239" s="2"/>
      <c r="S239" s="2"/>
      <c r="T239" s="2"/>
      <c r="U239" s="2"/>
      <c r="V239" s="2"/>
      <c r="W239" s="2"/>
      <c r="X239" s="2"/>
      <c r="Y239" s="2"/>
    </row>
    <row r="240" spans="1:25" ht="16.8" x14ac:dyDescent="0.3">
      <c r="A240" s="2"/>
      <c r="B240" s="2"/>
      <c r="C240" s="2"/>
      <c r="D240" s="2"/>
      <c r="E240" s="2"/>
      <c r="F240" s="2"/>
      <c r="G240" s="2"/>
      <c r="H240" s="2"/>
      <c r="I240" s="2"/>
      <c r="J240" s="4"/>
      <c r="K240" s="2"/>
      <c r="L240" s="2"/>
      <c r="M240" s="2"/>
      <c r="N240" s="2"/>
      <c r="O240" s="2"/>
      <c r="P240" s="2"/>
      <c r="Q240" s="2"/>
      <c r="R240" s="2"/>
      <c r="S240" s="2"/>
      <c r="T240" s="2"/>
      <c r="U240" s="2"/>
      <c r="V240" s="2"/>
      <c r="W240" s="2"/>
      <c r="X240" s="2"/>
      <c r="Y240" s="2"/>
    </row>
    <row r="241" spans="1:25" ht="16.8" x14ac:dyDescent="0.3">
      <c r="A241" s="2"/>
      <c r="B241" s="2"/>
      <c r="C241" s="2"/>
      <c r="D241" s="2"/>
      <c r="E241" s="2"/>
      <c r="F241" s="2"/>
      <c r="G241" s="2"/>
      <c r="H241" s="2"/>
      <c r="I241" s="2"/>
      <c r="J241" s="4"/>
      <c r="K241" s="2"/>
      <c r="L241" s="2"/>
      <c r="M241" s="2"/>
      <c r="N241" s="2"/>
      <c r="O241" s="2"/>
      <c r="P241" s="2"/>
      <c r="Q241" s="2"/>
      <c r="R241" s="2"/>
      <c r="S241" s="2"/>
      <c r="T241" s="2"/>
      <c r="U241" s="2"/>
      <c r="V241" s="2"/>
      <c r="W241" s="2"/>
      <c r="X241" s="2"/>
      <c r="Y241" s="2"/>
    </row>
    <row r="242" spans="1:25" ht="16.8" x14ac:dyDescent="0.3">
      <c r="A242" s="2"/>
      <c r="B242" s="2"/>
      <c r="C242" s="2"/>
      <c r="D242" s="2"/>
      <c r="E242" s="2"/>
      <c r="F242" s="2"/>
      <c r="G242" s="2"/>
      <c r="H242" s="2"/>
      <c r="I242" s="2"/>
      <c r="J242" s="4"/>
      <c r="K242" s="2"/>
      <c r="L242" s="2"/>
      <c r="M242" s="2"/>
      <c r="N242" s="2"/>
      <c r="O242" s="2"/>
      <c r="P242" s="2"/>
      <c r="Q242" s="2"/>
      <c r="R242" s="2"/>
      <c r="S242" s="2"/>
      <c r="T242" s="2"/>
      <c r="U242" s="2"/>
      <c r="V242" s="2"/>
      <c r="W242" s="2"/>
      <c r="X242" s="2"/>
      <c r="Y242" s="2"/>
    </row>
    <row r="243" spans="1:25" ht="16.8" x14ac:dyDescent="0.3">
      <c r="A243" s="2"/>
      <c r="B243" s="2"/>
      <c r="C243" s="2"/>
      <c r="D243" s="2"/>
      <c r="E243" s="2"/>
      <c r="F243" s="2"/>
      <c r="G243" s="2"/>
      <c r="H243" s="2"/>
      <c r="I243" s="2"/>
      <c r="J243" s="4"/>
      <c r="K243" s="2"/>
      <c r="L243" s="2"/>
      <c r="M243" s="2"/>
      <c r="N243" s="2"/>
      <c r="O243" s="2"/>
      <c r="P243" s="2"/>
      <c r="Q243" s="2"/>
      <c r="R243" s="2"/>
      <c r="S243" s="2"/>
      <c r="T243" s="2"/>
      <c r="U243" s="2"/>
      <c r="V243" s="2"/>
      <c r="W243" s="2"/>
      <c r="X243" s="2"/>
      <c r="Y243" s="2"/>
    </row>
    <row r="244" spans="1:25" ht="16.8" x14ac:dyDescent="0.3">
      <c r="A244" s="3"/>
      <c r="B244" s="2"/>
      <c r="C244" s="2"/>
      <c r="D244" s="2"/>
      <c r="E244" s="2"/>
      <c r="F244" s="2"/>
      <c r="G244" s="2"/>
      <c r="H244" s="2"/>
      <c r="I244" s="2"/>
      <c r="J244" s="4"/>
      <c r="K244" s="2"/>
      <c r="L244" s="2"/>
      <c r="M244" s="2"/>
      <c r="N244" s="2"/>
      <c r="O244" s="2"/>
      <c r="P244" s="2"/>
      <c r="Q244" s="2"/>
      <c r="R244" s="2"/>
      <c r="S244" s="2"/>
      <c r="T244" s="2"/>
      <c r="U244" s="2"/>
      <c r="V244" s="2"/>
      <c r="W244" s="2"/>
      <c r="X244" s="2"/>
      <c r="Y244" s="2"/>
    </row>
    <row r="245" spans="1:25" ht="16.8" x14ac:dyDescent="0.3">
      <c r="A245" s="2"/>
      <c r="B245" s="2"/>
      <c r="C245" s="2"/>
      <c r="D245" s="2"/>
      <c r="E245" s="2"/>
      <c r="F245" s="2"/>
      <c r="G245" s="2"/>
      <c r="H245" s="2"/>
      <c r="I245" s="2"/>
      <c r="J245" s="4"/>
      <c r="K245" s="2"/>
      <c r="L245" s="2"/>
      <c r="M245" s="2"/>
      <c r="N245" s="2"/>
      <c r="O245" s="2"/>
      <c r="P245" s="2"/>
      <c r="Q245" s="2"/>
      <c r="R245" s="2"/>
      <c r="S245" s="2"/>
      <c r="T245" s="2"/>
      <c r="U245" s="2"/>
      <c r="V245" s="2"/>
      <c r="W245" s="2"/>
      <c r="X245" s="2"/>
      <c r="Y245" s="2"/>
    </row>
    <row r="246" spans="1:25" ht="16.8" x14ac:dyDescent="0.3">
      <c r="A246" s="3"/>
      <c r="B246" s="2"/>
      <c r="C246" s="2"/>
      <c r="D246" s="2"/>
      <c r="E246" s="2"/>
      <c r="F246" s="2"/>
      <c r="G246" s="2"/>
      <c r="H246" s="2"/>
      <c r="I246" s="2"/>
      <c r="J246" s="4"/>
      <c r="K246" s="2"/>
      <c r="L246" s="2"/>
      <c r="M246" s="2"/>
      <c r="N246" s="2"/>
      <c r="O246" s="2"/>
      <c r="P246" s="2"/>
      <c r="Q246" s="2"/>
      <c r="R246" s="2"/>
      <c r="S246" s="2"/>
      <c r="T246" s="2"/>
      <c r="U246" s="2"/>
      <c r="V246" s="2"/>
      <c r="W246" s="2"/>
      <c r="X246" s="2"/>
      <c r="Y246" s="2"/>
    </row>
    <row r="247" spans="1:25" ht="16.8" x14ac:dyDescent="0.3">
      <c r="A247" s="2"/>
      <c r="B247" s="2"/>
      <c r="C247" s="2"/>
      <c r="D247" s="2"/>
      <c r="E247" s="2"/>
      <c r="F247" s="2"/>
      <c r="G247" s="2"/>
      <c r="H247" s="2"/>
      <c r="I247" s="2"/>
      <c r="J247" s="4"/>
      <c r="K247" s="2"/>
      <c r="L247" s="2"/>
      <c r="M247" s="2"/>
      <c r="N247" s="2"/>
      <c r="O247" s="2"/>
      <c r="P247" s="2"/>
      <c r="Q247" s="2"/>
      <c r="R247" s="2"/>
      <c r="S247" s="2"/>
      <c r="T247" s="2"/>
      <c r="U247" s="2"/>
      <c r="V247" s="2"/>
      <c r="W247" s="2"/>
      <c r="X247" s="2"/>
      <c r="Y247" s="2"/>
    </row>
    <row r="248" spans="1:25" ht="16.8" x14ac:dyDescent="0.3">
      <c r="A248" s="2"/>
      <c r="B248" s="2"/>
      <c r="C248" s="2"/>
      <c r="D248" s="2"/>
      <c r="E248" s="2"/>
      <c r="F248" s="2"/>
      <c r="G248" s="2"/>
      <c r="H248" s="2"/>
      <c r="I248" s="2"/>
      <c r="J248" s="4"/>
      <c r="K248" s="2"/>
      <c r="L248" s="2"/>
      <c r="M248" s="2"/>
      <c r="N248" s="2"/>
      <c r="O248" s="2"/>
      <c r="P248" s="2"/>
      <c r="Q248" s="2"/>
      <c r="R248" s="2"/>
      <c r="S248" s="2"/>
      <c r="T248" s="2"/>
      <c r="U248" s="2"/>
      <c r="V248" s="2"/>
      <c r="W248" s="2"/>
      <c r="X248" s="2"/>
      <c r="Y248" s="2"/>
    </row>
    <row r="249" spans="1:25" ht="16.8" x14ac:dyDescent="0.3">
      <c r="A249" s="2"/>
      <c r="B249" s="2"/>
      <c r="C249" s="2"/>
      <c r="D249" s="2"/>
      <c r="E249" s="2"/>
      <c r="F249" s="2"/>
      <c r="G249" s="2"/>
      <c r="H249" s="2"/>
      <c r="I249" s="2"/>
      <c r="J249" s="4"/>
      <c r="K249" s="2"/>
      <c r="L249" s="2"/>
      <c r="M249" s="2"/>
      <c r="N249" s="2"/>
      <c r="O249" s="2"/>
      <c r="P249" s="2"/>
      <c r="Q249" s="2"/>
      <c r="R249" s="2"/>
      <c r="S249" s="2"/>
      <c r="T249" s="2"/>
      <c r="U249" s="2"/>
      <c r="V249" s="2"/>
      <c r="W249" s="2"/>
      <c r="X249" s="2"/>
      <c r="Y249" s="2"/>
    </row>
    <row r="250" spans="1:25" ht="16.8" x14ac:dyDescent="0.3">
      <c r="A250" s="2"/>
      <c r="B250" s="2"/>
      <c r="C250" s="2"/>
      <c r="D250" s="2"/>
      <c r="E250" s="2"/>
      <c r="F250" s="2"/>
      <c r="G250" s="2"/>
      <c r="H250" s="2"/>
      <c r="I250" s="2"/>
      <c r="J250" s="4"/>
      <c r="K250" s="2"/>
      <c r="L250" s="2"/>
      <c r="M250" s="2"/>
      <c r="N250" s="2"/>
      <c r="O250" s="2"/>
      <c r="P250" s="2"/>
      <c r="Q250" s="2"/>
      <c r="R250" s="2"/>
      <c r="S250" s="2"/>
      <c r="T250" s="2"/>
      <c r="U250" s="2"/>
      <c r="V250" s="2"/>
      <c r="W250" s="2"/>
      <c r="X250" s="2"/>
      <c r="Y250" s="2"/>
    </row>
    <row r="251" spans="1:25" ht="16.8" x14ac:dyDescent="0.3">
      <c r="A251" s="2"/>
      <c r="B251" s="2"/>
      <c r="C251" s="2"/>
      <c r="D251" s="2"/>
      <c r="E251" s="2"/>
      <c r="F251" s="2"/>
      <c r="G251" s="2"/>
      <c r="H251" s="2"/>
      <c r="I251" s="2"/>
      <c r="J251" s="4"/>
      <c r="K251" s="2"/>
      <c r="L251" s="2"/>
      <c r="M251" s="2"/>
      <c r="N251" s="2"/>
      <c r="O251" s="2"/>
      <c r="P251" s="2"/>
      <c r="Q251" s="2"/>
      <c r="R251" s="2"/>
      <c r="S251" s="2"/>
      <c r="T251" s="2"/>
      <c r="U251" s="2"/>
      <c r="V251" s="2"/>
      <c r="W251" s="2"/>
      <c r="X251" s="2"/>
      <c r="Y251" s="2"/>
    </row>
    <row r="252" spans="1:25" ht="16.8" x14ac:dyDescent="0.3">
      <c r="A252" s="2"/>
      <c r="B252" s="2"/>
      <c r="C252" s="2"/>
      <c r="D252" s="2"/>
      <c r="E252" s="2"/>
      <c r="F252" s="2"/>
      <c r="G252" s="2"/>
      <c r="H252" s="2"/>
      <c r="I252" s="2"/>
      <c r="J252" s="4"/>
      <c r="K252" s="2"/>
      <c r="L252" s="2"/>
      <c r="M252" s="2"/>
      <c r="N252" s="2"/>
      <c r="O252" s="2"/>
      <c r="P252" s="2"/>
      <c r="Q252" s="2"/>
      <c r="R252" s="2"/>
      <c r="S252" s="2"/>
      <c r="T252" s="2"/>
      <c r="U252" s="2"/>
      <c r="V252" s="2"/>
      <c r="W252" s="2"/>
      <c r="X252" s="2"/>
      <c r="Y252" s="2"/>
    </row>
    <row r="253" spans="1:25" ht="16.8" x14ac:dyDescent="0.3">
      <c r="A253" s="2"/>
      <c r="B253" s="2"/>
      <c r="C253" s="2"/>
      <c r="D253" s="2"/>
      <c r="E253" s="2"/>
      <c r="F253" s="2"/>
      <c r="G253" s="2"/>
      <c r="H253" s="2"/>
      <c r="I253" s="2"/>
      <c r="J253" s="4"/>
      <c r="K253" s="2"/>
      <c r="L253" s="2"/>
      <c r="M253" s="2"/>
      <c r="N253" s="2"/>
      <c r="O253" s="2"/>
      <c r="P253" s="2"/>
      <c r="Q253" s="2"/>
      <c r="R253" s="2"/>
      <c r="S253" s="2"/>
      <c r="T253" s="2"/>
      <c r="U253" s="2"/>
      <c r="V253" s="2"/>
      <c r="W253" s="2"/>
      <c r="X253" s="2"/>
      <c r="Y253" s="2"/>
    </row>
    <row r="254" spans="1:25" ht="16.8" x14ac:dyDescent="0.3">
      <c r="A254" s="2"/>
      <c r="B254" s="2"/>
      <c r="C254" s="2"/>
      <c r="D254" s="2"/>
      <c r="E254" s="2"/>
      <c r="F254" s="2"/>
      <c r="G254" s="2"/>
      <c r="H254" s="2"/>
      <c r="I254" s="2"/>
      <c r="J254" s="4"/>
      <c r="K254" s="2"/>
      <c r="L254" s="2"/>
      <c r="M254" s="2"/>
      <c r="N254" s="2"/>
      <c r="O254" s="2"/>
      <c r="P254" s="2"/>
      <c r="Q254" s="2"/>
      <c r="R254" s="2"/>
      <c r="S254" s="2"/>
      <c r="T254" s="2"/>
      <c r="U254" s="2"/>
      <c r="V254" s="2"/>
      <c r="W254" s="2"/>
      <c r="X254" s="2"/>
      <c r="Y254" s="2"/>
    </row>
    <row r="255" spans="1:25" ht="16.8" x14ac:dyDescent="0.3">
      <c r="A255" s="2"/>
      <c r="B255" s="2"/>
      <c r="C255" s="2"/>
      <c r="D255" s="2"/>
      <c r="E255" s="2"/>
      <c r="F255" s="2"/>
      <c r="G255" s="2"/>
      <c r="H255" s="2"/>
      <c r="I255" s="2"/>
      <c r="J255" s="4"/>
      <c r="K255" s="2"/>
      <c r="L255" s="2"/>
      <c r="M255" s="2"/>
      <c r="N255" s="2"/>
      <c r="O255" s="2"/>
      <c r="P255" s="2"/>
      <c r="Q255" s="2"/>
      <c r="R255" s="2"/>
      <c r="S255" s="2"/>
      <c r="T255" s="2"/>
      <c r="U255" s="2"/>
      <c r="V255" s="2"/>
      <c r="W255" s="2"/>
      <c r="X255" s="2"/>
      <c r="Y255" s="2"/>
    </row>
    <row r="256" spans="1:25" ht="16.8" x14ac:dyDescent="0.3">
      <c r="A256" s="2"/>
      <c r="B256" s="2"/>
      <c r="C256" s="2"/>
      <c r="D256" s="2"/>
      <c r="E256" s="2"/>
      <c r="F256" s="2"/>
      <c r="G256" s="2"/>
      <c r="H256" s="2"/>
      <c r="I256" s="2"/>
      <c r="J256" s="4"/>
      <c r="K256" s="2"/>
      <c r="L256" s="2"/>
      <c r="M256" s="2"/>
      <c r="N256" s="2"/>
      <c r="O256" s="2"/>
      <c r="P256" s="2"/>
      <c r="Q256" s="2"/>
      <c r="R256" s="2"/>
      <c r="S256" s="2"/>
      <c r="T256" s="2"/>
      <c r="U256" s="2"/>
      <c r="V256" s="2"/>
      <c r="W256" s="2"/>
      <c r="X256" s="2"/>
      <c r="Y256" s="2"/>
    </row>
    <row r="257" spans="1:25" ht="16.8" x14ac:dyDescent="0.3">
      <c r="A257" s="2"/>
      <c r="B257" s="2"/>
      <c r="C257" s="2"/>
      <c r="D257" s="2"/>
      <c r="E257" s="2"/>
      <c r="F257" s="2"/>
      <c r="G257" s="2"/>
      <c r="H257" s="2"/>
      <c r="I257" s="2"/>
      <c r="J257" s="4"/>
      <c r="K257" s="2"/>
      <c r="L257" s="2"/>
      <c r="M257" s="2"/>
      <c r="N257" s="2"/>
      <c r="O257" s="2"/>
      <c r="P257" s="2"/>
      <c r="Q257" s="2"/>
      <c r="R257" s="2"/>
      <c r="S257" s="2"/>
      <c r="T257" s="2"/>
      <c r="U257" s="2"/>
      <c r="V257" s="2"/>
      <c r="W257" s="2"/>
      <c r="X257" s="2"/>
      <c r="Y257" s="2"/>
    </row>
    <row r="258" spans="1:25" ht="16.8" x14ac:dyDescent="0.3">
      <c r="A258" s="2"/>
      <c r="B258" s="2"/>
      <c r="C258" s="2"/>
      <c r="D258" s="2"/>
      <c r="E258" s="2"/>
      <c r="F258" s="2"/>
      <c r="G258" s="2"/>
      <c r="H258" s="2"/>
      <c r="I258" s="2"/>
      <c r="J258" s="4"/>
      <c r="K258" s="2"/>
      <c r="L258" s="2"/>
      <c r="M258" s="2"/>
      <c r="N258" s="2"/>
      <c r="O258" s="2"/>
      <c r="P258" s="2"/>
      <c r="Q258" s="2"/>
      <c r="R258" s="2"/>
      <c r="S258" s="2"/>
      <c r="T258" s="2"/>
      <c r="U258" s="2"/>
      <c r="V258" s="2"/>
      <c r="W258" s="2"/>
      <c r="X258" s="2"/>
      <c r="Y258" s="2"/>
    </row>
    <row r="259" spans="1:25" ht="16.8" x14ac:dyDescent="0.3">
      <c r="A259" s="2"/>
      <c r="B259" s="2"/>
      <c r="C259" s="2"/>
      <c r="D259" s="2"/>
      <c r="E259" s="2"/>
      <c r="F259" s="2"/>
      <c r="G259" s="2"/>
      <c r="H259" s="2"/>
      <c r="I259" s="2"/>
      <c r="J259" s="4"/>
      <c r="K259" s="2"/>
      <c r="L259" s="2"/>
      <c r="M259" s="2"/>
      <c r="N259" s="2"/>
      <c r="O259" s="2"/>
      <c r="P259" s="2"/>
      <c r="Q259" s="2"/>
      <c r="R259" s="2"/>
      <c r="S259" s="2"/>
      <c r="T259" s="2"/>
      <c r="U259" s="2"/>
      <c r="V259" s="2"/>
      <c r="W259" s="2"/>
      <c r="X259" s="2"/>
      <c r="Y259" s="2"/>
    </row>
    <row r="260" spans="1:25" ht="16.8" x14ac:dyDescent="0.3">
      <c r="A260" s="2"/>
      <c r="B260" s="2"/>
      <c r="C260" s="2"/>
      <c r="D260" s="2"/>
      <c r="E260" s="2"/>
      <c r="F260" s="2"/>
      <c r="G260" s="2"/>
      <c r="H260" s="2"/>
      <c r="I260" s="2"/>
      <c r="J260" s="4"/>
      <c r="K260" s="2"/>
      <c r="L260" s="2"/>
      <c r="M260" s="2"/>
      <c r="N260" s="2"/>
      <c r="O260" s="2"/>
      <c r="P260" s="2"/>
      <c r="Q260" s="2"/>
      <c r="R260" s="2"/>
      <c r="S260" s="2"/>
      <c r="T260" s="2"/>
      <c r="U260" s="2"/>
      <c r="V260" s="2"/>
      <c r="W260" s="2"/>
      <c r="X260" s="2"/>
      <c r="Y260" s="2"/>
    </row>
    <row r="261" spans="1:25" ht="16.8" x14ac:dyDescent="0.3">
      <c r="A261" s="2"/>
      <c r="B261" s="2"/>
      <c r="C261" s="2"/>
      <c r="D261" s="2"/>
      <c r="E261" s="2"/>
      <c r="F261" s="2"/>
      <c r="G261" s="2"/>
      <c r="H261" s="2"/>
      <c r="I261" s="2"/>
      <c r="J261" s="4"/>
      <c r="K261" s="2"/>
      <c r="L261" s="2"/>
      <c r="M261" s="2"/>
      <c r="N261" s="2"/>
      <c r="O261" s="2"/>
      <c r="P261" s="2"/>
      <c r="Q261" s="2"/>
      <c r="R261" s="2"/>
      <c r="S261" s="2"/>
      <c r="T261" s="2"/>
      <c r="U261" s="2"/>
      <c r="V261" s="2"/>
      <c r="W261" s="2"/>
      <c r="X261" s="2"/>
      <c r="Y261" s="2"/>
    </row>
    <row r="262" spans="1:25" ht="16.8" x14ac:dyDescent="0.3">
      <c r="A262" s="2"/>
      <c r="B262" s="2"/>
      <c r="C262" s="2"/>
      <c r="D262" s="2"/>
      <c r="E262" s="2"/>
      <c r="F262" s="2"/>
      <c r="G262" s="2"/>
      <c r="H262" s="2"/>
      <c r="I262" s="2"/>
      <c r="J262" s="4"/>
      <c r="K262" s="2"/>
      <c r="L262" s="2"/>
      <c r="M262" s="2"/>
      <c r="N262" s="2"/>
      <c r="O262" s="2"/>
      <c r="P262" s="2"/>
      <c r="Q262" s="2"/>
      <c r="R262" s="2"/>
      <c r="S262" s="2"/>
      <c r="T262" s="2"/>
      <c r="U262" s="2"/>
      <c r="V262" s="2"/>
      <c r="W262" s="2"/>
      <c r="X262" s="2"/>
      <c r="Y262" s="2"/>
    </row>
    <row r="263" spans="1:25" ht="16.8" x14ac:dyDescent="0.3">
      <c r="A263" s="2"/>
      <c r="B263" s="2"/>
      <c r="C263" s="2"/>
      <c r="D263" s="2"/>
      <c r="E263" s="2"/>
      <c r="F263" s="2"/>
      <c r="G263" s="2"/>
      <c r="H263" s="2"/>
      <c r="I263" s="2"/>
      <c r="J263" s="4"/>
      <c r="K263" s="2"/>
      <c r="L263" s="2"/>
      <c r="M263" s="2"/>
      <c r="N263" s="2"/>
      <c r="O263" s="2"/>
      <c r="P263" s="2"/>
      <c r="Q263" s="2"/>
      <c r="R263" s="2"/>
      <c r="S263" s="2"/>
      <c r="T263" s="2"/>
      <c r="U263" s="2"/>
      <c r="V263" s="2"/>
      <c r="W263" s="2"/>
      <c r="X263" s="2"/>
      <c r="Y263" s="2"/>
    </row>
    <row r="264" spans="1:25" ht="16.8" x14ac:dyDescent="0.3">
      <c r="A264" s="2"/>
      <c r="B264" s="2"/>
      <c r="C264" s="2"/>
      <c r="D264" s="2"/>
      <c r="E264" s="2"/>
      <c r="F264" s="2"/>
      <c r="G264" s="2"/>
      <c r="H264" s="2"/>
      <c r="I264" s="2"/>
      <c r="J264" s="4"/>
      <c r="K264" s="2"/>
      <c r="L264" s="2"/>
      <c r="M264" s="2"/>
      <c r="N264" s="2"/>
      <c r="O264" s="2"/>
      <c r="P264" s="2"/>
      <c r="Q264" s="2"/>
      <c r="R264" s="2"/>
      <c r="S264" s="2"/>
      <c r="T264" s="2"/>
      <c r="U264" s="2"/>
      <c r="V264" s="2"/>
      <c r="W264" s="2"/>
      <c r="X264" s="2"/>
      <c r="Y264" s="2"/>
    </row>
    <row r="265" spans="1:25" ht="16.8" x14ac:dyDescent="0.3">
      <c r="A265" s="2"/>
      <c r="B265" s="2"/>
      <c r="C265" s="2"/>
      <c r="D265" s="2"/>
      <c r="E265" s="2"/>
      <c r="F265" s="2"/>
      <c r="G265" s="2"/>
      <c r="H265" s="2"/>
      <c r="I265" s="2"/>
      <c r="J265" s="4"/>
      <c r="K265" s="2"/>
      <c r="L265" s="2"/>
      <c r="M265" s="2"/>
      <c r="N265" s="2"/>
      <c r="O265" s="2"/>
      <c r="P265" s="2"/>
      <c r="Q265" s="2"/>
      <c r="R265" s="2"/>
      <c r="S265" s="2"/>
      <c r="T265" s="2"/>
      <c r="U265" s="2"/>
      <c r="V265" s="2"/>
      <c r="W265" s="2"/>
      <c r="X265" s="2"/>
      <c r="Y265" s="2"/>
    </row>
    <row r="266" spans="1:25" ht="16.8" x14ac:dyDescent="0.3">
      <c r="A266" s="2"/>
      <c r="B266" s="2"/>
      <c r="C266" s="2"/>
      <c r="D266" s="2"/>
      <c r="E266" s="2"/>
      <c r="F266" s="2"/>
      <c r="G266" s="2"/>
      <c r="H266" s="2"/>
      <c r="I266" s="2"/>
      <c r="J266" s="4"/>
      <c r="K266" s="2"/>
      <c r="L266" s="2"/>
      <c r="M266" s="2"/>
      <c r="N266" s="2"/>
      <c r="O266" s="2"/>
      <c r="P266" s="2"/>
      <c r="Q266" s="2"/>
      <c r="R266" s="2"/>
      <c r="S266" s="2"/>
      <c r="T266" s="2"/>
      <c r="U266" s="2"/>
      <c r="V266" s="2"/>
      <c r="W266" s="2"/>
      <c r="X266" s="2"/>
      <c r="Y266" s="2"/>
    </row>
    <row r="267" spans="1:25" ht="16.8" x14ac:dyDescent="0.3">
      <c r="A267" s="1"/>
      <c r="B267" s="2"/>
      <c r="C267" s="2"/>
      <c r="D267" s="2"/>
      <c r="E267" s="2"/>
      <c r="F267" s="2"/>
      <c r="G267" s="2"/>
      <c r="H267" s="2"/>
      <c r="I267" s="2"/>
      <c r="J267" s="4"/>
      <c r="K267" s="2"/>
      <c r="L267" s="2"/>
      <c r="M267" s="2"/>
      <c r="N267" s="2"/>
      <c r="O267" s="2"/>
      <c r="P267" s="2"/>
      <c r="Q267" s="2"/>
      <c r="R267" s="2"/>
      <c r="S267" s="2"/>
      <c r="T267" s="2"/>
      <c r="U267" s="2"/>
      <c r="V267" s="2"/>
      <c r="W267" s="2"/>
      <c r="X267" s="2"/>
      <c r="Y267" s="2"/>
    </row>
    <row r="268" spans="1:25" ht="16.8" x14ac:dyDescent="0.3">
      <c r="A268" s="2"/>
      <c r="B268" s="2"/>
      <c r="C268" s="2"/>
      <c r="D268" s="2"/>
      <c r="E268" s="2"/>
      <c r="F268" s="2"/>
      <c r="G268" s="2"/>
      <c r="H268" s="2"/>
      <c r="I268" s="2"/>
      <c r="J268" s="4"/>
      <c r="K268" s="2"/>
      <c r="L268" s="2"/>
      <c r="M268" s="2"/>
      <c r="N268" s="2"/>
      <c r="O268" s="2"/>
      <c r="P268" s="2"/>
      <c r="Q268" s="2"/>
      <c r="R268" s="2"/>
      <c r="S268" s="2"/>
      <c r="T268" s="2"/>
      <c r="U268" s="2"/>
      <c r="V268" s="2"/>
      <c r="W268" s="2"/>
      <c r="X268" s="2"/>
      <c r="Y268" s="2"/>
    </row>
    <row r="269" spans="1:25" ht="16.8" x14ac:dyDescent="0.3">
      <c r="A269" s="2"/>
      <c r="B269" s="2"/>
      <c r="C269" s="2"/>
      <c r="D269" s="2"/>
      <c r="E269" s="2"/>
      <c r="F269" s="2"/>
      <c r="G269" s="2"/>
      <c r="H269" s="2"/>
      <c r="I269" s="2"/>
      <c r="J269" s="4"/>
      <c r="K269" s="2"/>
      <c r="L269" s="2"/>
      <c r="M269" s="2"/>
      <c r="N269" s="2"/>
      <c r="O269" s="2"/>
      <c r="P269" s="2"/>
      <c r="Q269" s="2"/>
      <c r="R269" s="2"/>
      <c r="S269" s="2"/>
      <c r="T269" s="2"/>
      <c r="U269" s="2"/>
      <c r="V269" s="2"/>
      <c r="W269" s="2"/>
      <c r="X269" s="2"/>
      <c r="Y269" s="2"/>
    </row>
    <row r="270" spans="1:25" ht="16.8" x14ac:dyDescent="0.3">
      <c r="A270" s="2"/>
      <c r="B270" s="2"/>
      <c r="C270" s="2"/>
      <c r="D270" s="2"/>
      <c r="E270" s="2"/>
      <c r="F270" s="2"/>
      <c r="G270" s="2"/>
      <c r="H270" s="2"/>
      <c r="I270" s="2"/>
      <c r="J270" s="4"/>
      <c r="K270" s="2"/>
      <c r="L270" s="2"/>
      <c r="M270" s="2"/>
      <c r="N270" s="2"/>
      <c r="O270" s="2"/>
      <c r="P270" s="2"/>
      <c r="Q270" s="2"/>
      <c r="R270" s="2"/>
      <c r="S270" s="2"/>
      <c r="T270" s="2"/>
      <c r="U270" s="2"/>
      <c r="V270" s="2"/>
      <c r="W270" s="2"/>
      <c r="X270" s="2"/>
      <c r="Y270" s="2"/>
    </row>
    <row r="271" spans="1:25" ht="16.8" x14ac:dyDescent="0.3">
      <c r="A271" s="2"/>
      <c r="B271" s="2"/>
      <c r="C271" s="2"/>
      <c r="D271" s="2"/>
      <c r="E271" s="2"/>
      <c r="F271" s="2"/>
      <c r="G271" s="2"/>
      <c r="H271" s="2"/>
      <c r="I271" s="2"/>
      <c r="J271" s="4"/>
      <c r="K271" s="2"/>
      <c r="L271" s="2"/>
      <c r="M271" s="2"/>
      <c r="N271" s="2"/>
      <c r="O271" s="2"/>
      <c r="P271" s="2"/>
      <c r="Q271" s="2"/>
      <c r="R271" s="2"/>
      <c r="S271" s="2"/>
      <c r="T271" s="2"/>
      <c r="U271" s="2"/>
      <c r="V271" s="2"/>
      <c r="W271" s="2"/>
      <c r="X271" s="2"/>
      <c r="Y271" s="2"/>
    </row>
    <row r="272" spans="1:25" ht="16.8" x14ac:dyDescent="0.3">
      <c r="A272" s="2"/>
      <c r="B272" s="2"/>
      <c r="C272" s="2"/>
      <c r="D272" s="2"/>
      <c r="E272" s="2"/>
      <c r="F272" s="2"/>
      <c r="G272" s="2"/>
      <c r="H272" s="2"/>
      <c r="I272" s="2"/>
      <c r="J272" s="4"/>
      <c r="K272" s="2"/>
      <c r="L272" s="2"/>
      <c r="M272" s="2"/>
      <c r="N272" s="2"/>
      <c r="O272" s="2"/>
      <c r="P272" s="2"/>
      <c r="Q272" s="2"/>
      <c r="R272" s="2"/>
      <c r="S272" s="2"/>
      <c r="T272" s="2"/>
      <c r="U272" s="2"/>
      <c r="V272" s="2"/>
      <c r="W272" s="2"/>
      <c r="X272" s="2"/>
      <c r="Y272" s="2"/>
    </row>
    <row r="273" spans="1:25" ht="16.8" x14ac:dyDescent="0.3">
      <c r="A273" s="3"/>
      <c r="B273" s="2"/>
      <c r="C273" s="2"/>
      <c r="D273" s="2"/>
      <c r="E273" s="2"/>
      <c r="F273" s="2"/>
      <c r="G273" s="2"/>
      <c r="H273" s="2"/>
      <c r="I273" s="2"/>
      <c r="J273" s="4"/>
      <c r="K273" s="2"/>
      <c r="L273" s="2"/>
      <c r="M273" s="2"/>
      <c r="N273" s="2"/>
      <c r="O273" s="2"/>
      <c r="P273" s="2"/>
      <c r="Q273" s="2"/>
      <c r="R273" s="2"/>
      <c r="S273" s="2"/>
      <c r="T273" s="2"/>
      <c r="U273" s="2"/>
      <c r="V273" s="2"/>
      <c r="W273" s="2"/>
      <c r="X273" s="2"/>
      <c r="Y273" s="2"/>
    </row>
    <row r="274" spans="1:25" ht="16.8" x14ac:dyDescent="0.3">
      <c r="A274" s="2"/>
      <c r="B274" s="2"/>
      <c r="C274" s="2"/>
      <c r="D274" s="2"/>
      <c r="E274" s="2"/>
      <c r="F274" s="2"/>
      <c r="G274" s="2"/>
      <c r="H274" s="2"/>
      <c r="I274" s="2"/>
      <c r="J274" s="4"/>
      <c r="K274" s="2"/>
      <c r="L274" s="2"/>
      <c r="M274" s="2"/>
      <c r="N274" s="2"/>
      <c r="O274" s="2"/>
      <c r="P274" s="2"/>
      <c r="Q274" s="2"/>
      <c r="R274" s="2"/>
      <c r="S274" s="2"/>
      <c r="T274" s="2"/>
      <c r="U274" s="2"/>
      <c r="V274" s="2"/>
      <c r="W274" s="2"/>
      <c r="X274" s="2"/>
      <c r="Y274" s="2"/>
    </row>
    <row r="275" spans="1:25" ht="16.8" x14ac:dyDescent="0.3">
      <c r="A275" s="3"/>
      <c r="B275" s="2"/>
      <c r="C275" s="2"/>
      <c r="D275" s="2"/>
      <c r="E275" s="2"/>
      <c r="F275" s="2"/>
      <c r="G275" s="2"/>
      <c r="H275" s="2"/>
      <c r="I275" s="2"/>
      <c r="J275" s="4"/>
      <c r="K275" s="2"/>
      <c r="L275" s="2"/>
      <c r="M275" s="2"/>
      <c r="N275" s="2"/>
      <c r="O275" s="2"/>
      <c r="P275" s="2"/>
      <c r="Q275" s="2"/>
      <c r="R275" s="2"/>
      <c r="S275" s="2"/>
      <c r="T275" s="2"/>
      <c r="U275" s="2"/>
      <c r="V275" s="2"/>
      <c r="W275" s="2"/>
      <c r="X275" s="2"/>
      <c r="Y275" s="2"/>
    </row>
    <row r="276" spans="1:25" ht="16.8" x14ac:dyDescent="0.3">
      <c r="A276" s="2"/>
      <c r="B276" s="2"/>
      <c r="C276" s="2"/>
      <c r="D276" s="2"/>
      <c r="E276" s="2"/>
      <c r="F276" s="2"/>
      <c r="G276" s="2"/>
      <c r="H276" s="2"/>
      <c r="I276" s="2"/>
      <c r="J276" s="4"/>
      <c r="K276" s="2"/>
      <c r="L276" s="2"/>
      <c r="M276" s="2"/>
      <c r="N276" s="2"/>
      <c r="O276" s="2"/>
      <c r="P276" s="2"/>
      <c r="Q276" s="2"/>
      <c r="R276" s="2"/>
      <c r="S276" s="2"/>
      <c r="T276" s="2"/>
      <c r="U276" s="2"/>
      <c r="V276" s="2"/>
      <c r="W276" s="2"/>
      <c r="X276" s="2"/>
      <c r="Y276" s="2"/>
    </row>
    <row r="277" spans="1:25" ht="16.8" x14ac:dyDescent="0.3">
      <c r="A277" s="2"/>
      <c r="B277" s="2"/>
      <c r="C277" s="2"/>
      <c r="D277" s="2"/>
      <c r="E277" s="2"/>
      <c r="F277" s="2"/>
      <c r="G277" s="2"/>
      <c r="H277" s="2"/>
      <c r="I277" s="2"/>
      <c r="J277" s="4"/>
      <c r="K277" s="2"/>
      <c r="L277" s="2"/>
      <c r="M277" s="2"/>
      <c r="N277" s="2"/>
      <c r="O277" s="2"/>
      <c r="P277" s="2"/>
      <c r="Q277" s="2"/>
      <c r="R277" s="2"/>
      <c r="S277" s="2"/>
      <c r="T277" s="2"/>
      <c r="U277" s="2"/>
      <c r="V277" s="2"/>
      <c r="W277" s="2"/>
      <c r="X277" s="2"/>
      <c r="Y277" s="2"/>
    </row>
    <row r="278" spans="1:25" ht="16.8" x14ac:dyDescent="0.3">
      <c r="A278" s="2"/>
      <c r="B278" s="2"/>
      <c r="C278" s="2"/>
      <c r="D278" s="2"/>
      <c r="E278" s="2"/>
      <c r="F278" s="2"/>
      <c r="G278" s="2"/>
      <c r="H278" s="2"/>
      <c r="I278" s="2"/>
      <c r="J278" s="4"/>
      <c r="K278" s="2"/>
      <c r="L278" s="2"/>
      <c r="M278" s="2"/>
      <c r="N278" s="2"/>
      <c r="O278" s="2"/>
      <c r="P278" s="2"/>
      <c r="Q278" s="2"/>
      <c r="R278" s="2"/>
      <c r="S278" s="2"/>
      <c r="T278" s="2"/>
      <c r="U278" s="2"/>
      <c r="V278" s="2"/>
      <c r="W278" s="2"/>
      <c r="X278" s="2"/>
      <c r="Y278" s="2"/>
    </row>
    <row r="279" spans="1:25" ht="16.8" x14ac:dyDescent="0.3">
      <c r="A279" s="2"/>
      <c r="B279" s="2"/>
      <c r="C279" s="2"/>
      <c r="D279" s="2"/>
      <c r="E279" s="2"/>
      <c r="F279" s="2"/>
      <c r="G279" s="2"/>
      <c r="H279" s="2"/>
      <c r="I279" s="2"/>
      <c r="J279" s="4"/>
      <c r="K279" s="2"/>
      <c r="L279" s="2"/>
      <c r="M279" s="2"/>
      <c r="N279" s="2"/>
      <c r="O279" s="2"/>
      <c r="P279" s="2"/>
      <c r="Q279" s="2"/>
      <c r="R279" s="2"/>
      <c r="S279" s="2"/>
      <c r="T279" s="2"/>
      <c r="U279" s="2"/>
      <c r="V279" s="2"/>
      <c r="W279" s="2"/>
      <c r="X279" s="2"/>
      <c r="Y279" s="2"/>
    </row>
    <row r="280" spans="1:25" ht="16.8" x14ac:dyDescent="0.3">
      <c r="A280" s="2"/>
      <c r="B280" s="2"/>
      <c r="C280" s="2"/>
      <c r="D280" s="2"/>
      <c r="E280" s="2"/>
      <c r="F280" s="2"/>
      <c r="G280" s="2"/>
      <c r="H280" s="2"/>
      <c r="I280" s="2"/>
      <c r="J280" s="4"/>
      <c r="K280" s="2"/>
      <c r="L280" s="2"/>
      <c r="M280" s="2"/>
      <c r="N280" s="2"/>
      <c r="O280" s="2"/>
      <c r="P280" s="2"/>
      <c r="Q280" s="2"/>
      <c r="R280" s="2"/>
      <c r="S280" s="2"/>
      <c r="T280" s="2"/>
      <c r="U280" s="2"/>
      <c r="V280" s="2"/>
      <c r="W280" s="2"/>
      <c r="X280" s="2"/>
      <c r="Y280" s="2"/>
    </row>
    <row r="281" spans="1:25" ht="16.8" x14ac:dyDescent="0.3">
      <c r="A281" s="2"/>
      <c r="B281" s="2"/>
      <c r="C281" s="2"/>
      <c r="D281" s="2"/>
      <c r="E281" s="2"/>
      <c r="F281" s="2"/>
      <c r="G281" s="2"/>
      <c r="H281" s="2"/>
      <c r="I281" s="2"/>
      <c r="J281" s="4"/>
      <c r="K281" s="2"/>
      <c r="L281" s="2"/>
      <c r="M281" s="2"/>
      <c r="N281" s="2"/>
      <c r="O281" s="2"/>
      <c r="P281" s="2"/>
      <c r="Q281" s="2"/>
      <c r="R281" s="2"/>
      <c r="S281" s="2"/>
      <c r="T281" s="2"/>
      <c r="U281" s="2"/>
      <c r="V281" s="2"/>
      <c r="W281" s="2"/>
      <c r="X281" s="2"/>
      <c r="Y281" s="2"/>
    </row>
    <row r="282" spans="1:25" ht="16.8" x14ac:dyDescent="0.3">
      <c r="A282" s="2"/>
      <c r="B282" s="2"/>
      <c r="C282" s="2"/>
      <c r="D282" s="2"/>
      <c r="E282" s="2"/>
      <c r="F282" s="2"/>
      <c r="G282" s="2"/>
      <c r="H282" s="2"/>
      <c r="I282" s="2"/>
      <c r="J282" s="4"/>
      <c r="K282" s="2"/>
      <c r="L282" s="2"/>
      <c r="M282" s="2"/>
      <c r="N282" s="2"/>
      <c r="O282" s="2"/>
      <c r="P282" s="2"/>
      <c r="Q282" s="2"/>
      <c r="R282" s="2"/>
      <c r="S282" s="2"/>
      <c r="T282" s="2"/>
      <c r="U282" s="2"/>
      <c r="V282" s="2"/>
      <c r="W282" s="2"/>
      <c r="X282" s="2"/>
      <c r="Y282" s="2"/>
    </row>
    <row r="283" spans="1:25" ht="16.8" x14ac:dyDescent="0.3">
      <c r="A283" s="2"/>
      <c r="B283" s="2"/>
      <c r="C283" s="2"/>
      <c r="D283" s="2"/>
      <c r="E283" s="2"/>
      <c r="F283" s="2"/>
      <c r="G283" s="2"/>
      <c r="H283" s="2"/>
      <c r="I283" s="2"/>
      <c r="J283" s="4"/>
      <c r="K283" s="2"/>
      <c r="L283" s="2"/>
      <c r="M283" s="2"/>
      <c r="N283" s="2"/>
      <c r="O283" s="2"/>
      <c r="P283" s="2"/>
      <c r="Q283" s="2"/>
      <c r="R283" s="2"/>
      <c r="S283" s="2"/>
      <c r="T283" s="2"/>
      <c r="U283" s="2"/>
      <c r="V283" s="2"/>
      <c r="W283" s="2"/>
      <c r="X283" s="2"/>
      <c r="Y283" s="2"/>
    </row>
    <row r="284" spans="1:25" ht="16.8" x14ac:dyDescent="0.3">
      <c r="A284" s="2"/>
      <c r="B284" s="2"/>
      <c r="C284" s="2"/>
      <c r="D284" s="2"/>
      <c r="E284" s="2"/>
      <c r="F284" s="2"/>
      <c r="G284" s="2"/>
      <c r="H284" s="2"/>
      <c r="I284" s="2"/>
      <c r="J284" s="4"/>
      <c r="K284" s="2"/>
      <c r="L284" s="2"/>
      <c r="M284" s="2"/>
      <c r="N284" s="2"/>
      <c r="O284" s="2"/>
      <c r="P284" s="2"/>
      <c r="Q284" s="2"/>
      <c r="R284" s="2"/>
      <c r="S284" s="2"/>
      <c r="T284" s="2"/>
      <c r="U284" s="2"/>
      <c r="V284" s="2"/>
      <c r="W284" s="2"/>
      <c r="X284" s="2"/>
      <c r="Y284" s="2"/>
    </row>
    <row r="285" spans="1:25" ht="16.8" x14ac:dyDescent="0.3">
      <c r="A285" s="2"/>
      <c r="B285" s="2"/>
      <c r="C285" s="2"/>
      <c r="D285" s="2"/>
      <c r="E285" s="2"/>
      <c r="F285" s="2"/>
      <c r="G285" s="2"/>
      <c r="H285" s="2"/>
      <c r="I285" s="2"/>
      <c r="J285" s="4"/>
      <c r="K285" s="2"/>
      <c r="L285" s="2"/>
      <c r="M285" s="2"/>
      <c r="N285" s="2"/>
      <c r="O285" s="2"/>
      <c r="P285" s="2"/>
      <c r="Q285" s="2"/>
      <c r="R285" s="2"/>
      <c r="S285" s="2"/>
      <c r="T285" s="2"/>
      <c r="U285" s="2"/>
      <c r="V285" s="2"/>
      <c r="W285" s="2"/>
      <c r="X285" s="2"/>
      <c r="Y285" s="2"/>
    </row>
    <row r="286" spans="1:25" ht="16.8" x14ac:dyDescent="0.3">
      <c r="A286" s="1"/>
      <c r="B286" s="2"/>
      <c r="C286" s="2"/>
      <c r="D286" s="2"/>
      <c r="E286" s="2"/>
      <c r="F286" s="2"/>
      <c r="G286" s="2"/>
      <c r="H286" s="2"/>
      <c r="I286" s="2"/>
      <c r="J286" s="4"/>
      <c r="K286" s="2"/>
      <c r="L286" s="2"/>
      <c r="M286" s="2"/>
      <c r="N286" s="2"/>
      <c r="O286" s="2"/>
      <c r="P286" s="2"/>
      <c r="Q286" s="2"/>
      <c r="R286" s="2"/>
      <c r="S286" s="2"/>
      <c r="T286" s="2"/>
      <c r="U286" s="2"/>
      <c r="V286" s="2"/>
      <c r="W286" s="2"/>
      <c r="X286" s="2"/>
      <c r="Y286" s="2"/>
    </row>
    <row r="287" spans="1:25" ht="16.8" x14ac:dyDescent="0.3">
      <c r="A287" s="2"/>
      <c r="B287" s="2"/>
      <c r="C287" s="2"/>
      <c r="D287" s="2"/>
      <c r="E287" s="2"/>
      <c r="F287" s="2"/>
      <c r="G287" s="2"/>
      <c r="H287" s="2"/>
      <c r="I287" s="2"/>
      <c r="J287" s="4"/>
      <c r="K287" s="2"/>
      <c r="L287" s="2"/>
      <c r="M287" s="2"/>
      <c r="N287" s="2"/>
      <c r="O287" s="2"/>
      <c r="P287" s="2"/>
      <c r="Q287" s="2"/>
      <c r="R287" s="2"/>
      <c r="S287" s="2"/>
      <c r="T287" s="2"/>
      <c r="U287" s="2"/>
      <c r="V287" s="2"/>
      <c r="W287" s="2"/>
      <c r="X287" s="2"/>
      <c r="Y287" s="2"/>
    </row>
    <row r="288" spans="1:25" ht="16.8" x14ac:dyDescent="0.3">
      <c r="A288" s="2"/>
      <c r="B288" s="2"/>
      <c r="C288" s="2"/>
      <c r="D288" s="2"/>
      <c r="E288" s="2"/>
      <c r="F288" s="2"/>
      <c r="G288" s="2"/>
      <c r="H288" s="2"/>
      <c r="I288" s="2"/>
      <c r="J288" s="4"/>
      <c r="K288" s="2"/>
      <c r="L288" s="2"/>
      <c r="M288" s="2"/>
      <c r="N288" s="2"/>
      <c r="O288" s="2"/>
      <c r="P288" s="2"/>
      <c r="Q288" s="2"/>
      <c r="R288" s="2"/>
      <c r="S288" s="2"/>
      <c r="T288" s="2"/>
      <c r="U288" s="2"/>
      <c r="V288" s="2"/>
      <c r="W288" s="2"/>
      <c r="X288" s="2"/>
      <c r="Y288" s="2"/>
    </row>
    <row r="289" spans="1:25" ht="16.8" x14ac:dyDescent="0.3">
      <c r="A289" s="2"/>
      <c r="B289" s="2"/>
      <c r="C289" s="2"/>
      <c r="D289" s="2"/>
      <c r="E289" s="2"/>
      <c r="F289" s="2"/>
      <c r="G289" s="2"/>
      <c r="H289" s="2"/>
      <c r="I289" s="2"/>
      <c r="J289" s="4"/>
      <c r="K289" s="2"/>
      <c r="L289" s="2"/>
      <c r="M289" s="2"/>
      <c r="N289" s="2"/>
      <c r="O289" s="2"/>
      <c r="P289" s="2"/>
      <c r="Q289" s="2"/>
      <c r="R289" s="2"/>
      <c r="S289" s="2"/>
      <c r="T289" s="2"/>
      <c r="U289" s="2"/>
      <c r="V289" s="2"/>
      <c r="W289" s="2"/>
      <c r="X289" s="2"/>
      <c r="Y289" s="2"/>
    </row>
    <row r="290" spans="1:25" ht="16.8" x14ac:dyDescent="0.3">
      <c r="A290" s="2"/>
      <c r="B290" s="2"/>
      <c r="C290" s="2"/>
      <c r="D290" s="2"/>
      <c r="E290" s="2"/>
      <c r="F290" s="2"/>
      <c r="G290" s="2"/>
      <c r="H290" s="2"/>
      <c r="I290" s="2"/>
      <c r="J290" s="4"/>
      <c r="K290" s="2"/>
      <c r="L290" s="2"/>
      <c r="M290" s="2"/>
      <c r="N290" s="2"/>
      <c r="O290" s="2"/>
      <c r="P290" s="2"/>
      <c r="Q290" s="2"/>
      <c r="R290" s="2"/>
      <c r="S290" s="2"/>
      <c r="T290" s="2"/>
      <c r="U290" s="2"/>
      <c r="V290" s="2"/>
      <c r="W290" s="2"/>
      <c r="X290" s="2"/>
      <c r="Y290" s="2"/>
    </row>
    <row r="291" spans="1:25" ht="16.8" x14ac:dyDescent="0.3">
      <c r="A291" s="2"/>
      <c r="B291" s="2"/>
      <c r="C291" s="2"/>
      <c r="D291" s="2"/>
      <c r="E291" s="2"/>
      <c r="F291" s="2"/>
      <c r="G291" s="2"/>
      <c r="H291" s="2"/>
      <c r="I291" s="2"/>
      <c r="J291" s="4"/>
      <c r="K291" s="2"/>
      <c r="L291" s="2"/>
      <c r="M291" s="2"/>
      <c r="N291" s="2"/>
      <c r="O291" s="2"/>
      <c r="P291" s="2"/>
      <c r="Q291" s="2"/>
      <c r="R291" s="2"/>
      <c r="S291" s="2"/>
      <c r="T291" s="2"/>
      <c r="U291" s="2"/>
      <c r="V291" s="2"/>
      <c r="W291" s="2"/>
      <c r="X291" s="2"/>
      <c r="Y291" s="2"/>
    </row>
    <row r="292" spans="1:25" ht="16.8" x14ac:dyDescent="0.3">
      <c r="A292" s="2"/>
      <c r="B292" s="2"/>
      <c r="C292" s="2"/>
      <c r="D292" s="2"/>
      <c r="E292" s="2"/>
      <c r="F292" s="2"/>
      <c r="G292" s="2"/>
      <c r="H292" s="2"/>
      <c r="I292" s="2"/>
      <c r="J292" s="4"/>
      <c r="K292" s="2"/>
      <c r="L292" s="2"/>
      <c r="M292" s="2"/>
      <c r="N292" s="2"/>
      <c r="O292" s="2"/>
      <c r="P292" s="2"/>
      <c r="Q292" s="2"/>
      <c r="R292" s="2"/>
      <c r="S292" s="2"/>
      <c r="T292" s="2"/>
      <c r="U292" s="2"/>
      <c r="V292" s="2"/>
      <c r="W292" s="2"/>
      <c r="X292" s="2"/>
      <c r="Y292" s="2"/>
    </row>
    <row r="293" spans="1:25" ht="16.8" x14ac:dyDescent="0.3">
      <c r="A293" s="2"/>
      <c r="B293" s="2"/>
      <c r="C293" s="2"/>
      <c r="D293" s="2"/>
      <c r="E293" s="2"/>
      <c r="F293" s="2"/>
      <c r="G293" s="2"/>
      <c r="H293" s="2"/>
      <c r="I293" s="2"/>
      <c r="J293" s="4"/>
      <c r="K293" s="2"/>
      <c r="L293" s="2"/>
      <c r="M293" s="2"/>
      <c r="N293" s="2"/>
      <c r="O293" s="2"/>
      <c r="P293" s="2"/>
      <c r="Q293" s="2"/>
      <c r="R293" s="2"/>
      <c r="S293" s="2"/>
      <c r="T293" s="2"/>
      <c r="U293" s="2"/>
      <c r="V293" s="2"/>
      <c r="W293" s="2"/>
      <c r="X293" s="2"/>
      <c r="Y293" s="2"/>
    </row>
    <row r="294" spans="1:25" ht="16.8" x14ac:dyDescent="0.3">
      <c r="A294" s="2"/>
      <c r="B294" s="2"/>
      <c r="C294" s="2"/>
      <c r="D294" s="2"/>
      <c r="E294" s="2"/>
      <c r="F294" s="2"/>
      <c r="G294" s="2"/>
      <c r="H294" s="2"/>
      <c r="I294" s="2"/>
      <c r="J294" s="4"/>
      <c r="K294" s="2"/>
      <c r="L294" s="2"/>
      <c r="M294" s="2"/>
      <c r="N294" s="2"/>
      <c r="O294" s="2"/>
      <c r="P294" s="2"/>
      <c r="Q294" s="2"/>
      <c r="R294" s="2"/>
      <c r="S294" s="2"/>
      <c r="T294" s="2"/>
      <c r="U294" s="2"/>
      <c r="V294" s="2"/>
      <c r="W294" s="2"/>
      <c r="X294" s="2"/>
      <c r="Y294" s="2"/>
    </row>
    <row r="295" spans="1:25" ht="16.8" x14ac:dyDescent="0.3">
      <c r="A295" s="2"/>
      <c r="B295" s="2"/>
      <c r="C295" s="2"/>
      <c r="D295" s="2"/>
      <c r="E295" s="2"/>
      <c r="F295" s="2"/>
      <c r="G295" s="2"/>
      <c r="H295" s="2"/>
      <c r="I295" s="2"/>
      <c r="J295" s="4"/>
      <c r="K295" s="2"/>
      <c r="L295" s="2"/>
      <c r="M295" s="2"/>
      <c r="N295" s="2"/>
      <c r="O295" s="2"/>
      <c r="P295" s="2"/>
      <c r="Q295" s="2"/>
      <c r="R295" s="2"/>
      <c r="S295" s="2"/>
      <c r="T295" s="2"/>
      <c r="U295" s="2"/>
      <c r="V295" s="2"/>
      <c r="W295" s="2"/>
      <c r="X295" s="2"/>
      <c r="Y295" s="2"/>
    </row>
    <row r="296" spans="1:25" ht="16.8" x14ac:dyDescent="0.3">
      <c r="A296" s="2"/>
      <c r="B296" s="2"/>
      <c r="C296" s="2"/>
      <c r="D296" s="2"/>
      <c r="E296" s="2"/>
      <c r="F296" s="2"/>
      <c r="G296" s="2"/>
      <c r="H296" s="2"/>
      <c r="I296" s="2"/>
      <c r="J296" s="4"/>
      <c r="K296" s="2"/>
      <c r="L296" s="2"/>
      <c r="M296" s="2"/>
      <c r="N296" s="2"/>
      <c r="O296" s="2"/>
      <c r="P296" s="2"/>
      <c r="Q296" s="2"/>
      <c r="R296" s="2"/>
      <c r="S296" s="2"/>
      <c r="T296" s="2"/>
      <c r="U296" s="2"/>
      <c r="V296" s="2"/>
      <c r="W296" s="2"/>
      <c r="X296" s="2"/>
      <c r="Y296" s="2"/>
    </row>
    <row r="297" spans="1:25" ht="16.8" x14ac:dyDescent="0.3">
      <c r="A297" s="2"/>
      <c r="B297" s="2"/>
      <c r="C297" s="2"/>
      <c r="D297" s="2"/>
      <c r="E297" s="2"/>
      <c r="F297" s="2"/>
      <c r="G297" s="2"/>
      <c r="H297" s="2"/>
      <c r="I297" s="2"/>
      <c r="J297" s="4"/>
      <c r="K297" s="2"/>
      <c r="L297" s="2"/>
      <c r="M297" s="2"/>
      <c r="N297" s="2"/>
      <c r="O297" s="2"/>
      <c r="P297" s="2"/>
      <c r="Q297" s="2"/>
      <c r="R297" s="2"/>
      <c r="S297" s="2"/>
      <c r="T297" s="2"/>
      <c r="U297" s="2"/>
      <c r="V297" s="2"/>
      <c r="W297" s="2"/>
      <c r="X297" s="2"/>
      <c r="Y297" s="2"/>
    </row>
    <row r="298" spans="1:25" ht="16.8" x14ac:dyDescent="0.3">
      <c r="A298" s="2"/>
      <c r="B298" s="2"/>
      <c r="C298" s="2"/>
      <c r="D298" s="2"/>
      <c r="E298" s="2"/>
      <c r="F298" s="2"/>
      <c r="G298" s="2"/>
      <c r="H298" s="2"/>
      <c r="I298" s="2"/>
      <c r="J298" s="4"/>
      <c r="K298" s="2"/>
      <c r="L298" s="2"/>
      <c r="M298" s="2"/>
      <c r="N298" s="2"/>
      <c r="O298" s="2"/>
      <c r="P298" s="2"/>
      <c r="Q298" s="2"/>
      <c r="R298" s="2"/>
      <c r="S298" s="2"/>
      <c r="T298" s="2"/>
      <c r="U298" s="2"/>
      <c r="V298" s="2"/>
      <c r="W298" s="2"/>
      <c r="X298" s="2"/>
      <c r="Y298" s="2"/>
    </row>
    <row r="299" spans="1:25" ht="16.8" x14ac:dyDescent="0.3">
      <c r="A299" s="2"/>
      <c r="B299" s="2"/>
      <c r="C299" s="2"/>
      <c r="D299" s="2"/>
      <c r="E299" s="2"/>
      <c r="F299" s="2"/>
      <c r="G299" s="2"/>
      <c r="H299" s="2"/>
      <c r="I299" s="2"/>
      <c r="J299" s="4"/>
      <c r="K299" s="2"/>
      <c r="L299" s="2"/>
      <c r="M299" s="2"/>
      <c r="N299" s="2"/>
      <c r="O299" s="2"/>
      <c r="P299" s="2"/>
      <c r="Q299" s="2"/>
      <c r="R299" s="2"/>
      <c r="S299" s="2"/>
      <c r="T299" s="2"/>
      <c r="U299" s="2"/>
      <c r="V299" s="2"/>
      <c r="W299" s="2"/>
      <c r="X299" s="2"/>
      <c r="Y299" s="2"/>
    </row>
    <row r="300" spans="1:25" ht="16.8" x14ac:dyDescent="0.3">
      <c r="A300" s="2"/>
      <c r="B300" s="2"/>
      <c r="C300" s="2"/>
      <c r="D300" s="2"/>
      <c r="E300" s="2"/>
      <c r="F300" s="2"/>
      <c r="G300" s="2"/>
      <c r="H300" s="2"/>
      <c r="I300" s="2"/>
      <c r="J300" s="4"/>
      <c r="K300" s="2"/>
      <c r="L300" s="2"/>
      <c r="M300" s="2"/>
      <c r="N300" s="2"/>
      <c r="O300" s="2"/>
      <c r="P300" s="2"/>
      <c r="Q300" s="2"/>
      <c r="R300" s="2"/>
      <c r="S300" s="2"/>
      <c r="T300" s="2"/>
      <c r="U300" s="2"/>
      <c r="V300" s="2"/>
      <c r="W300" s="2"/>
      <c r="X300" s="2"/>
      <c r="Y300" s="2"/>
    </row>
    <row r="301" spans="1:25" ht="16.8" x14ac:dyDescent="0.3">
      <c r="A301" s="2"/>
      <c r="B301" s="2"/>
      <c r="C301" s="2"/>
      <c r="D301" s="2"/>
      <c r="E301" s="2"/>
      <c r="F301" s="2"/>
      <c r="G301" s="2"/>
      <c r="H301" s="2"/>
      <c r="I301" s="2"/>
      <c r="J301" s="4"/>
      <c r="K301" s="2"/>
      <c r="L301" s="2"/>
      <c r="M301" s="2"/>
      <c r="N301" s="2"/>
      <c r="O301" s="2"/>
      <c r="P301" s="2"/>
      <c r="Q301" s="2"/>
      <c r="R301" s="2"/>
      <c r="S301" s="2"/>
      <c r="T301" s="2"/>
      <c r="U301" s="2"/>
      <c r="V301" s="2"/>
      <c r="W301" s="2"/>
      <c r="X301" s="2"/>
      <c r="Y301" s="2"/>
    </row>
    <row r="302" spans="1:25" ht="16.8" x14ac:dyDescent="0.3">
      <c r="A302" s="2"/>
      <c r="B302" s="2"/>
      <c r="C302" s="2"/>
      <c r="D302" s="2"/>
      <c r="E302" s="2"/>
      <c r="F302" s="2"/>
      <c r="G302" s="2"/>
      <c r="H302" s="2"/>
      <c r="I302" s="2"/>
      <c r="J302" s="4"/>
      <c r="K302" s="2"/>
      <c r="L302" s="2"/>
      <c r="M302" s="2"/>
      <c r="N302" s="2"/>
      <c r="O302" s="2"/>
      <c r="P302" s="2"/>
      <c r="Q302" s="2"/>
      <c r="R302" s="2"/>
      <c r="S302" s="2"/>
      <c r="T302" s="2"/>
      <c r="U302" s="2"/>
      <c r="V302" s="2"/>
      <c r="W302" s="2"/>
      <c r="X302" s="2"/>
      <c r="Y302" s="2"/>
    </row>
    <row r="303" spans="1:25" ht="16.8" x14ac:dyDescent="0.3">
      <c r="A303" s="2"/>
      <c r="B303" s="2"/>
      <c r="C303" s="2"/>
      <c r="D303" s="2"/>
      <c r="E303" s="2"/>
      <c r="F303" s="2"/>
      <c r="G303" s="2"/>
      <c r="H303" s="2"/>
      <c r="I303" s="2"/>
      <c r="J303" s="4"/>
      <c r="K303" s="2"/>
      <c r="L303" s="2"/>
      <c r="M303" s="2"/>
      <c r="N303" s="2"/>
      <c r="O303" s="2"/>
      <c r="P303" s="2"/>
      <c r="Q303" s="2"/>
      <c r="R303" s="2"/>
      <c r="S303" s="2"/>
      <c r="T303" s="2"/>
      <c r="U303" s="2"/>
      <c r="V303" s="2"/>
      <c r="W303" s="2"/>
      <c r="X303" s="2"/>
      <c r="Y303" s="2"/>
    </row>
    <row r="304" spans="1:25" ht="16.8" x14ac:dyDescent="0.3">
      <c r="A304" s="2"/>
      <c r="B304" s="2"/>
      <c r="C304" s="2"/>
      <c r="D304" s="2"/>
      <c r="E304" s="2"/>
      <c r="F304" s="2"/>
      <c r="G304" s="2"/>
      <c r="H304" s="2"/>
      <c r="I304" s="2"/>
      <c r="J304" s="4"/>
      <c r="K304" s="2"/>
      <c r="L304" s="2"/>
      <c r="M304" s="2"/>
      <c r="N304" s="2"/>
      <c r="O304" s="2"/>
      <c r="P304" s="2"/>
      <c r="Q304" s="2"/>
      <c r="R304" s="2"/>
      <c r="S304" s="2"/>
      <c r="T304" s="2"/>
      <c r="U304" s="2"/>
      <c r="V304" s="2"/>
      <c r="W304" s="2"/>
      <c r="X304" s="2"/>
      <c r="Y304" s="2"/>
    </row>
    <row r="305" spans="1:25" ht="16.8" x14ac:dyDescent="0.3">
      <c r="A305" s="2"/>
      <c r="B305" s="2"/>
      <c r="C305" s="2"/>
      <c r="D305" s="2"/>
      <c r="E305" s="2"/>
      <c r="F305" s="2"/>
      <c r="G305" s="2"/>
      <c r="H305" s="2"/>
      <c r="I305" s="2"/>
      <c r="J305" s="4"/>
      <c r="K305" s="2"/>
      <c r="L305" s="2"/>
      <c r="M305" s="2"/>
      <c r="N305" s="2"/>
      <c r="O305" s="2"/>
      <c r="P305" s="2"/>
      <c r="Q305" s="2"/>
      <c r="R305" s="2"/>
      <c r="S305" s="2"/>
      <c r="T305" s="2"/>
      <c r="U305" s="2"/>
      <c r="V305" s="2"/>
      <c r="W305" s="2"/>
      <c r="X305" s="2"/>
      <c r="Y305" s="2"/>
    </row>
    <row r="306" spans="1:25" ht="16.8" x14ac:dyDescent="0.3">
      <c r="A306" s="2"/>
      <c r="B306" s="2"/>
      <c r="C306" s="2"/>
      <c r="D306" s="2"/>
      <c r="E306" s="2"/>
      <c r="F306" s="2"/>
      <c r="G306" s="2"/>
      <c r="H306" s="2"/>
      <c r="I306" s="2"/>
      <c r="J306" s="4"/>
      <c r="K306" s="2"/>
      <c r="L306" s="2"/>
      <c r="M306" s="2"/>
      <c r="N306" s="2"/>
      <c r="O306" s="2"/>
      <c r="P306" s="2"/>
      <c r="Q306" s="2"/>
      <c r="R306" s="2"/>
      <c r="S306" s="2"/>
      <c r="T306" s="2"/>
      <c r="U306" s="2"/>
      <c r="V306" s="2"/>
      <c r="W306" s="2"/>
      <c r="X306" s="2"/>
      <c r="Y306" s="2"/>
    </row>
    <row r="307" spans="1:25" ht="16.8" x14ac:dyDescent="0.3">
      <c r="A307" s="2"/>
      <c r="B307" s="2"/>
      <c r="C307" s="2"/>
      <c r="D307" s="2"/>
      <c r="E307" s="2"/>
      <c r="F307" s="2"/>
      <c r="G307" s="2"/>
      <c r="H307" s="2"/>
      <c r="I307" s="2"/>
      <c r="J307" s="4"/>
      <c r="K307" s="2"/>
      <c r="L307" s="2"/>
      <c r="M307" s="2"/>
      <c r="N307" s="2"/>
      <c r="O307" s="2"/>
      <c r="P307" s="2"/>
      <c r="Q307" s="2"/>
      <c r="R307" s="2"/>
      <c r="S307" s="2"/>
      <c r="T307" s="2"/>
      <c r="U307" s="2"/>
      <c r="V307" s="2"/>
      <c r="W307" s="2"/>
      <c r="X307" s="2"/>
      <c r="Y307" s="2"/>
    </row>
    <row r="308" spans="1:25" ht="16.8" x14ac:dyDescent="0.3">
      <c r="A308" s="2"/>
      <c r="B308" s="2"/>
      <c r="C308" s="2"/>
      <c r="D308" s="2"/>
      <c r="E308" s="2"/>
      <c r="F308" s="2"/>
      <c r="G308" s="2"/>
      <c r="H308" s="2"/>
      <c r="I308" s="2"/>
      <c r="J308" s="4"/>
      <c r="K308" s="2"/>
      <c r="L308" s="2"/>
      <c r="M308" s="2"/>
      <c r="N308" s="2"/>
      <c r="O308" s="2"/>
      <c r="P308" s="2"/>
      <c r="Q308" s="2"/>
      <c r="R308" s="2"/>
      <c r="S308" s="2"/>
      <c r="T308" s="2"/>
      <c r="U308" s="2"/>
      <c r="V308" s="2"/>
      <c r="W308" s="2"/>
      <c r="X308" s="2"/>
      <c r="Y308" s="2"/>
    </row>
    <row r="309" spans="1:25" ht="16.8" x14ac:dyDescent="0.3">
      <c r="A309" s="2"/>
      <c r="B309" s="2"/>
      <c r="C309" s="2"/>
      <c r="D309" s="2"/>
      <c r="E309" s="2"/>
      <c r="F309" s="2"/>
      <c r="G309" s="2"/>
      <c r="H309" s="2"/>
      <c r="I309" s="2"/>
      <c r="J309" s="4"/>
      <c r="K309" s="2"/>
      <c r="L309" s="2"/>
      <c r="M309" s="2"/>
      <c r="N309" s="2"/>
      <c r="O309" s="2"/>
      <c r="P309" s="2"/>
      <c r="Q309" s="2"/>
      <c r="R309" s="2"/>
      <c r="S309" s="2"/>
      <c r="T309" s="2"/>
      <c r="U309" s="2"/>
      <c r="V309" s="2"/>
      <c r="W309" s="2"/>
      <c r="X309" s="2"/>
      <c r="Y309" s="2"/>
    </row>
    <row r="310" spans="1:25" ht="16.8" x14ac:dyDescent="0.3">
      <c r="A310" s="2"/>
      <c r="B310" s="2"/>
      <c r="C310" s="2"/>
      <c r="D310" s="2"/>
      <c r="E310" s="2"/>
      <c r="F310" s="2"/>
      <c r="G310" s="2"/>
      <c r="H310" s="2"/>
      <c r="I310" s="2"/>
      <c r="J310" s="4"/>
      <c r="K310" s="2"/>
      <c r="L310" s="2"/>
      <c r="M310" s="2"/>
      <c r="N310" s="2"/>
      <c r="O310" s="2"/>
      <c r="P310" s="2"/>
      <c r="Q310" s="2"/>
      <c r="R310" s="2"/>
      <c r="S310" s="2"/>
      <c r="T310" s="2"/>
      <c r="U310" s="2"/>
      <c r="V310" s="2"/>
      <c r="W310" s="2"/>
      <c r="X310" s="2"/>
      <c r="Y310" s="2"/>
    </row>
  </sheetData>
  <mergeCells count="21">
    <mergeCell ref="L1:M1"/>
    <mergeCell ref="I1:J1"/>
    <mergeCell ref="A33:C33"/>
    <mergeCell ref="D33:F33"/>
    <mergeCell ref="G33:I33"/>
    <mergeCell ref="A31:D31"/>
    <mergeCell ref="A1:G1"/>
    <mergeCell ref="A2:A5"/>
    <mergeCell ref="B2:G2"/>
    <mergeCell ref="B3:G3"/>
    <mergeCell ref="B4:G4"/>
    <mergeCell ref="B5:G5"/>
    <mergeCell ref="A23:F23"/>
    <mergeCell ref="A9:G9"/>
    <mergeCell ref="A10:G10"/>
    <mergeCell ref="B6:D6"/>
    <mergeCell ref="E6:E7"/>
    <mergeCell ref="F6:G7"/>
    <mergeCell ref="B7:D7"/>
    <mergeCell ref="B8:D8"/>
    <mergeCell ref="F8:G8"/>
  </mergeCells>
  <pageMargins left="0.7" right="0.7" top="0.75" bottom="0.75" header="0.3" footer="0.3"/>
  <ignoredErrors>
    <ignoredError sqref="J3:J6" formulaRange="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29</vt:i4>
      </vt:variant>
    </vt:vector>
  </HeadingPairs>
  <TitlesOfParts>
    <vt:vector size="29" baseType="lpstr">
      <vt:lpstr>Portada</vt:lpstr>
      <vt:lpstr>Torre admin</vt:lpstr>
      <vt:lpstr>Monitor Admin</vt:lpstr>
      <vt:lpstr>DiscoSolido Admin</vt:lpstr>
      <vt:lpstr>Disco duro interno Admin</vt:lpstr>
      <vt:lpstr>ram Admin</vt:lpstr>
      <vt:lpstr>Servidor Admin</vt:lpstr>
      <vt:lpstr>Teclado Admin</vt:lpstr>
      <vt:lpstr>Mouse Admin</vt:lpstr>
      <vt:lpstr>Portatil Nosotros</vt:lpstr>
      <vt:lpstr>Monitor Nosotros</vt:lpstr>
      <vt:lpstr> Disco mecanico Nosotros</vt:lpstr>
      <vt:lpstr> Servidor Nosotros</vt:lpstr>
      <vt:lpstr> ram nosotros</vt:lpstr>
      <vt:lpstr>Tarjeta de video nosotros</vt:lpstr>
      <vt:lpstr>Procesador Nosotros</vt:lpstr>
      <vt:lpstr>Teclado nosostros </vt:lpstr>
      <vt:lpstr>Mouse nosotros</vt:lpstr>
      <vt:lpstr>software licencia</vt:lpstr>
      <vt:lpstr>windows 11 licencia</vt:lpstr>
      <vt:lpstr>Nube</vt:lpstr>
      <vt:lpstr>Ensamblaje</vt:lpstr>
      <vt:lpstr>Parafiscales</vt:lpstr>
      <vt:lpstr>Gastos del personal</vt:lpstr>
      <vt:lpstr>Licencias</vt:lpstr>
      <vt:lpstr>Infraestructura Y Estructura</vt:lpstr>
      <vt:lpstr>Herramientas Y Pruebas</vt:lpstr>
      <vt:lpstr>Seguridad</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Carol Benavides</cp:lastModifiedBy>
  <dcterms:created xsi:type="dcterms:W3CDTF">2010-11-08T17:12:41Z</dcterms:created>
  <dcterms:modified xsi:type="dcterms:W3CDTF">2026-04-30T15:45:49Z</dcterms:modified>
</cp:coreProperties>
</file>