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gurokur\Desktop\kişisel bilgilerim\python_uygulama\python_enflasyon data\"/>
    </mc:Choice>
  </mc:AlternateContent>
  <bookViews>
    <workbookView xWindow="0" yWindow="0" windowWidth="23040" windowHeight="9210" activeTab="1"/>
  </bookViews>
  <sheets>
    <sheet name="Sayfa1" sheetId="1" r:id="rId1"/>
    <sheet name="Sayf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2" l="1"/>
  <c r="X16" i="2"/>
  <c r="AJ16" i="2" l="1"/>
  <c r="AJ17" i="2"/>
  <c r="AJ15" i="2"/>
  <c r="AJ13" i="2"/>
  <c r="AJ14" i="2"/>
  <c r="AJ12" i="2"/>
  <c r="AJ18" i="2" s="1"/>
  <c r="AL18" i="2" s="1"/>
  <c r="AN18" i="2" s="1"/>
  <c r="AN20" i="2" s="1"/>
  <c r="AN21" i="2" s="1"/>
  <c r="Y5" i="2" l="1"/>
  <c r="Y7" i="2" s="1"/>
  <c r="AH19" i="2"/>
  <c r="AD13" i="2"/>
  <c r="AD14" i="2"/>
  <c r="AD15" i="2"/>
  <c r="AD16" i="2"/>
  <c r="AD17" i="2"/>
  <c r="AD12" i="2"/>
  <c r="X15" i="2"/>
  <c r="X13" i="2"/>
  <c r="X14" i="2"/>
  <c r="X12" i="2"/>
  <c r="X18" i="2" s="1"/>
  <c r="Z18" i="2" s="1"/>
  <c r="AB18" i="2" s="1"/>
  <c r="AB20" i="2" s="1"/>
  <c r="AB21" i="2" s="1"/>
  <c r="AD18" i="2" l="1"/>
  <c r="AF18" i="2" s="1"/>
  <c r="AH18" i="2" s="1"/>
  <c r="AH20" i="2" s="1"/>
  <c r="AH21" i="2" s="1"/>
  <c r="X21" i="1"/>
  <c r="Z21" i="1"/>
  <c r="Y17" i="1"/>
  <c r="Y16" i="1"/>
  <c r="Y15" i="1"/>
  <c r="AA26" i="1"/>
  <c r="AA23" i="1" l="1"/>
  <c r="Z16" i="1" l="1"/>
  <c r="Y7" i="1"/>
  <c r="Y18" i="1" l="1"/>
  <c r="Y13" i="1"/>
  <c r="Y12" i="1"/>
  <c r="X18" i="1"/>
  <c r="X13" i="1"/>
  <c r="X12" i="1"/>
  <c r="X15" i="1"/>
  <c r="X16" i="1"/>
  <c r="X17" i="1"/>
  <c r="Y11" i="1" l="1"/>
  <c r="AA14" i="1" s="1"/>
  <c r="AC13" i="1" s="1"/>
  <c r="Z19" i="1"/>
  <c r="AA19" i="1" s="1"/>
  <c r="AB22" i="1" l="1"/>
  <c r="AB23" i="1" s="1"/>
  <c r="Z18" i="1"/>
  <c r="AA17" i="1" s="1"/>
  <c r="AC16" i="1" s="1"/>
</calcChain>
</file>

<file path=xl/sharedStrings.xml><?xml version="1.0" encoding="utf-8"?>
<sst xmlns="http://schemas.openxmlformats.org/spreadsheetml/2006/main" count="275" uniqueCount="46">
  <si>
    <t>TÜKETİCİ FİYATLARI ENDEKSİ (TÜFE)</t>
  </si>
  <si>
    <t>TÜFE</t>
  </si>
  <si>
    <t> 2009</t>
  </si>
  <si>
    <t>Yıllık Artış</t>
  </si>
  <si>
    <t>Aylık</t>
  </si>
  <si>
    <t>Yıllık</t>
  </si>
  <si>
    <t>Artış </t>
  </si>
  <si>
    <t>Artış</t>
  </si>
  <si>
    <t>Ocak</t>
  </si>
  <si>
    <t>Şubat</t>
  </si>
  <si>
    <t>Mart</t>
  </si>
  <si>
    <t>   0,13</t>
  </si>
  <si>
    <t>Nisan</t>
  </si>
  <si>
    <t>Mayıs</t>
  </si>
  <si>
    <t>Haziran</t>
  </si>
  <si>
    <t>Temmuz</t>
  </si>
  <si>
    <t> -0,29</t>
  </si>
  <si>
    <t>Ağustos</t>
  </si>
  <si>
    <t>Eylül</t>
  </si>
  <si>
    <t>Ekim</t>
  </si>
  <si>
    <t>Kasım</t>
  </si>
  <si>
    <t>Aralık</t>
  </si>
  <si>
    <t>ÜRETİCİ FİYATLARI ENDEKSİ (ÜFE)</t>
  </si>
  <si>
    <t>ÜFE</t>
  </si>
  <si>
    <t>   2009</t>
  </si>
  <si>
    <t>15.47</t>
  </si>
  <si>
    <t>  </t>
  </si>
  <si>
    <t>Değerler, yüzde cinsindendir</t>
  </si>
  <si>
    <t>2018 ilk 6 aylık enflasyon</t>
  </si>
  <si>
    <t>2018 yıllık beklenti</t>
  </si>
  <si>
    <t>2018 ikinci 6 ay enf</t>
  </si>
  <si>
    <t>ikinci ay verilen zam oranı</t>
  </si>
  <si>
    <t>verilecek zam</t>
  </si>
  <si>
    <t>2019-1</t>
  </si>
  <si>
    <t>2019-2</t>
  </si>
  <si>
    <t>fark</t>
  </si>
  <si>
    <t>maaş</t>
  </si>
  <si>
    <t>2019 ocak</t>
  </si>
  <si>
    <t>benim hesap</t>
  </si>
  <si>
    <t>en az</t>
  </si>
  <si>
    <t>ort</t>
  </si>
  <si>
    <t>zam</t>
  </si>
  <si>
    <t>ortalama hesap</t>
  </si>
  <si>
    <t>maas</t>
  </si>
  <si>
    <t>t</t>
  </si>
  <si>
    <t>geçen yıl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</si>
</sst>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 x14ac:knownFonts="1">
    <font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162"/>
    </font>
    <font>
      <b/>
      <sz val="13.5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rgb="FFFFFFFF"/>
      <name val="Arial"/>
      <family val="2"/>
      <charset val="162"/>
    </font>
    <font>
      <b/>
      <sz val="11"/>
      <color rgb="FF000000"/>
      <name val="Arial"/>
      <family val="2"/>
      <charset val="162"/>
    </font>
    <font>
      <sz val="11"/>
      <color rgb="FF000000"/>
      <name val="Calibri"/>
      <family val="2"/>
      <charset val="162"/>
    </font>
    <font>
      <sz val="9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sz val="9"/>
      <color rgb="FF000000"/>
      <name val="Calibri"/>
      <family val="2"/>
      <charset val="162"/>
    </font>
    <font>
      <sz val="11"/>
      <color rgb="FF000000"/>
      <name val="Calibri"/>
      <family val="2"/>
      <charset val="162"/>
      <scheme val="minor"/>
    </font>
    <font>
      <sz val="9"/>
      <color rgb="FF00000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40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rgb="FF111111"/>
      </left>
      <right style="medium">
        <color rgb="FF111111"/>
      </right>
      <top style="medium">
        <color rgb="FF111111"/>
      </top>
      <bottom style="medium">
        <color rgb="FF111111"/>
      </bottom>
      <diagonal/>
    </border>
    <border>
      <left style="medium">
        <color rgb="FF111111"/>
      </left>
      <right/>
      <top style="medium">
        <color rgb="FF111111"/>
      </top>
      <bottom style="medium">
        <color rgb="FF111111"/>
      </bottom>
      <diagonal/>
    </border>
    <border>
      <left/>
      <right/>
      <top style="medium">
        <color rgb="FF111111"/>
      </top>
      <bottom style="medium">
        <color rgb="FF111111"/>
      </bottom>
      <diagonal/>
    </border>
    <border>
      <left style="medium">
        <color rgb="FF111111"/>
      </left>
      <right style="medium">
        <color rgb="FF111111"/>
      </right>
      <top style="medium">
        <color rgb="FF111111"/>
      </top>
      <bottom/>
      <diagonal/>
    </border>
    <border>
      <left style="medium">
        <color rgb="FF111111"/>
      </left>
      <right style="medium">
        <color rgb="FF111111"/>
      </right>
      <top/>
      <bottom style="medium">
        <color rgb="FF111111"/>
      </bottom>
      <diagonal/>
    </border>
    <border>
      <left/>
      <right style="medium">
        <color rgb="FF111111"/>
      </right>
      <top style="medium">
        <color rgb="FF111111"/>
      </top>
      <bottom style="medium">
        <color rgb="FF111111"/>
      </bottom>
      <diagonal/>
    </border>
    <border>
      <left/>
      <right/>
      <top/>
      <bottom style="medium">
        <color rgb="FF111111"/>
      </bottom>
      <diagonal/>
    </border>
    <border>
      <left/>
      <right/>
      <top style="medium">
        <color rgb="FF111111"/>
      </top>
      <bottom/>
      <diagonal/>
    </border>
    <border>
      <left style="medium">
        <color rgb="FF111111"/>
      </left>
      <right style="medium">
        <color rgb="FF11111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111111"/>
      </left>
      <right/>
      <top style="medium">
        <color rgb="FF111111"/>
      </top>
      <bottom/>
      <diagonal/>
    </border>
    <border>
      <left style="medium">
        <color rgb="FF111111"/>
      </left>
      <right/>
      <top/>
      <bottom style="medium">
        <color rgb="FF11111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rgb="FF111111"/>
      </top>
      <bottom style="medium">
        <color rgb="FF1111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111111"/>
      </bottom>
      <diagonal/>
    </border>
    <border>
      <left/>
      <right style="medium">
        <color indexed="64"/>
      </right>
      <top style="medium">
        <color indexed="64"/>
      </top>
      <bottom style="medium">
        <color rgb="FF111111"/>
      </bottom>
      <diagonal/>
    </border>
    <border>
      <left style="medium">
        <color indexed="64"/>
      </left>
      <right style="medium">
        <color rgb="FF111111"/>
      </right>
      <top style="medium">
        <color rgb="FF111111"/>
      </top>
      <bottom/>
      <diagonal/>
    </border>
    <border>
      <left style="medium">
        <color rgb="FF111111"/>
      </left>
      <right style="medium">
        <color indexed="64"/>
      </right>
      <top style="medium">
        <color rgb="FF111111"/>
      </top>
      <bottom/>
      <diagonal/>
    </border>
    <border>
      <left style="medium">
        <color indexed="64"/>
      </left>
      <right style="medium">
        <color rgb="FF111111"/>
      </right>
      <top/>
      <bottom style="medium">
        <color rgb="FF111111"/>
      </bottom>
      <diagonal/>
    </border>
    <border>
      <left style="medium">
        <color rgb="FF111111"/>
      </left>
      <right style="medium">
        <color indexed="64"/>
      </right>
      <top/>
      <bottom style="medium">
        <color rgb="FF111111"/>
      </bottom>
      <diagonal/>
    </border>
    <border>
      <left style="medium">
        <color indexed="64"/>
      </left>
      <right style="medium">
        <color rgb="FF111111"/>
      </right>
      <top style="medium">
        <color rgb="FF111111"/>
      </top>
      <bottom style="medium">
        <color rgb="FF111111"/>
      </bottom>
      <diagonal/>
    </border>
    <border>
      <left style="medium">
        <color rgb="FF111111"/>
      </left>
      <right style="medium">
        <color indexed="64"/>
      </right>
      <top style="medium">
        <color rgb="FF111111"/>
      </top>
      <bottom style="medium">
        <color rgb="FF111111"/>
      </bottom>
      <diagonal/>
    </border>
    <border>
      <left style="medium">
        <color indexed="64"/>
      </left>
      <right style="medium">
        <color rgb="FF11111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2" fontId="0" fillId="0" borderId="18" xfId="0" applyNumberFormat="1" applyBorder="1"/>
    <xf numFmtId="2" fontId="0" fillId="0" borderId="17" xfId="0" applyNumberFormat="1" applyBorder="1"/>
    <xf numFmtId="2" fontId="0" fillId="0" borderId="0" xfId="0" applyNumberFormat="1"/>
    <xf numFmtId="0" fontId="0" fillId="0" borderId="20" xfId="0" applyBorder="1"/>
    <xf numFmtId="0" fontId="0" fillId="0" borderId="21" xfId="0" applyBorder="1"/>
    <xf numFmtId="0" fontId="0" fillId="7" borderId="0" xfId="0" applyFill="1"/>
    <xf numFmtId="0" fontId="0" fillId="7" borderId="17" xfId="0" applyFill="1" applyBorder="1" applyAlignment="1">
      <alignment wrapText="1"/>
    </xf>
    <xf numFmtId="0" fontId="0" fillId="7" borderId="19" xfId="0" applyFill="1" applyBorder="1"/>
    <xf numFmtId="0" fontId="0" fillId="7" borderId="18" xfId="0" applyFill="1" applyBorder="1"/>
    <xf numFmtId="0" fontId="0" fillId="7" borderId="17" xfId="0" applyFill="1" applyBorder="1"/>
    <xf numFmtId="2" fontId="0" fillId="7" borderId="18" xfId="0" applyNumberFormat="1" applyFill="1" applyBorder="1"/>
    <xf numFmtId="2" fontId="0" fillId="7" borderId="17" xfId="0" applyNumberFormat="1" applyFill="1" applyBorder="1"/>
    <xf numFmtId="2" fontId="0" fillId="7" borderId="0" xfId="0" applyNumberFormat="1" applyFill="1"/>
    <xf numFmtId="0" fontId="0" fillId="8" borderId="15" xfId="0" applyFill="1" applyBorder="1"/>
    <xf numFmtId="0" fontId="0" fillId="6" borderId="0" xfId="0" applyFill="1"/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9" borderId="0" xfId="0" applyFill="1" applyBorder="1"/>
    <xf numFmtId="0" fontId="0" fillId="0" borderId="15" xfId="0" applyBorder="1"/>
    <xf numFmtId="0" fontId="0" fillId="0" borderId="24" xfId="0" applyBorder="1"/>
    <xf numFmtId="0" fontId="8" fillId="2" borderId="26" xfId="0" applyFont="1" applyFill="1" applyBorder="1" applyAlignment="1">
      <alignment horizontal="center" vertical="center" wrapText="1"/>
    </xf>
    <xf numFmtId="0" fontId="0" fillId="9" borderId="25" xfId="0" applyFill="1" applyBorder="1"/>
    <xf numFmtId="2" fontId="0" fillId="9" borderId="25" xfId="0" applyNumberFormat="1" applyFill="1" applyBorder="1"/>
    <xf numFmtId="0" fontId="0" fillId="9" borderId="27" xfId="0" applyFill="1" applyBorder="1"/>
    <xf numFmtId="0" fontId="0" fillId="0" borderId="25" xfId="0" applyBorder="1"/>
    <xf numFmtId="0" fontId="0" fillId="9" borderId="25" xfId="0" applyFill="1" applyBorder="1" applyAlignment="1">
      <alignment wrapText="1"/>
    </xf>
    <xf numFmtId="0" fontId="0" fillId="10" borderId="25" xfId="0" applyFill="1" applyBorder="1"/>
    <xf numFmtId="0" fontId="0" fillId="11" borderId="25" xfId="0" applyFill="1" applyBorder="1"/>
    <xf numFmtId="0" fontId="0" fillId="12" borderId="27" xfId="0" applyFill="1" applyBorder="1"/>
    <xf numFmtId="0" fontId="0" fillId="12" borderId="25" xfId="0" applyFill="1" applyBorder="1"/>
    <xf numFmtId="0" fontId="8" fillId="4" borderId="22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top" wrapText="1"/>
    </xf>
    <xf numFmtId="0" fontId="10" fillId="4" borderId="2" xfId="0" applyFont="1" applyFill="1" applyBorder="1" applyAlignment="1">
      <alignment horizontal="center" vertical="center" wrapText="1"/>
    </xf>
    <xf numFmtId="0" fontId="0" fillId="9" borderId="28" xfId="0" applyFill="1" applyBorder="1"/>
    <xf numFmtId="164" fontId="0" fillId="9" borderId="28" xfId="1" applyNumberFormat="1" applyFont="1" applyFill="1" applyBorder="1"/>
    <xf numFmtId="0" fontId="0" fillId="7" borderId="15" xfId="0" applyFill="1" applyBorder="1" applyAlignment="1">
      <alignment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top" wrapText="1"/>
    </xf>
    <xf numFmtId="0" fontId="10" fillId="2" borderId="26" xfId="0" applyFont="1" applyFill="1" applyBorder="1" applyAlignment="1">
      <alignment horizontal="center" vertical="center" wrapText="1"/>
    </xf>
    <xf numFmtId="0" fontId="0" fillId="0" borderId="25" xfId="0" applyBorder="1" applyAlignment="1">
      <alignment wrapText="1"/>
    </xf>
    <xf numFmtId="0" fontId="12" fillId="4" borderId="2" xfId="0" applyFont="1" applyFill="1" applyBorder="1" applyAlignment="1">
      <alignment horizontal="center" vertical="center" wrapText="1"/>
    </xf>
    <xf numFmtId="0" fontId="12" fillId="2" borderId="35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10" fillId="2" borderId="38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83820</xdr:colOff>
      <xdr:row>10</xdr:row>
      <xdr:rowOff>121920</xdr:rowOff>
    </xdr:from>
    <xdr:to>
      <xdr:col>26</xdr:col>
      <xdr:colOff>30480</xdr:colOff>
      <xdr:row>11</xdr:row>
      <xdr:rowOff>152400</xdr:rowOff>
    </xdr:to>
    <xdr:cxnSp macro="">
      <xdr:nvCxnSpPr>
        <xdr:cNvPr id="3" name="Düz Ok Bağlayıcısı 2"/>
        <xdr:cNvCxnSpPr/>
      </xdr:nvCxnSpPr>
      <xdr:spPr>
        <a:xfrm flipH="1" flipV="1">
          <a:off x="14714220" y="2065020"/>
          <a:ext cx="556260" cy="2209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220980</xdr:colOff>
      <xdr:row>16</xdr:row>
      <xdr:rowOff>76200</xdr:rowOff>
    </xdr:from>
    <xdr:to>
      <xdr:col>26</xdr:col>
      <xdr:colOff>426720</xdr:colOff>
      <xdr:row>18</xdr:row>
      <xdr:rowOff>22860</xdr:rowOff>
    </xdr:to>
    <xdr:cxnSp macro="">
      <xdr:nvCxnSpPr>
        <xdr:cNvPr id="5" name="Düz Ok Bağlayıcısı 4"/>
        <xdr:cNvCxnSpPr/>
      </xdr:nvCxnSpPr>
      <xdr:spPr>
        <a:xfrm flipH="1">
          <a:off x="15460980" y="3162300"/>
          <a:ext cx="205740" cy="510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F1" workbookViewId="0">
      <selection activeCell="F1" sqref="A1:XFD1048576"/>
    </sheetView>
  </sheetViews>
  <sheetFormatPr defaultRowHeight="15" x14ac:dyDescent="0.25"/>
  <cols>
    <col min="24" max="24" width="8.85546875" customWidth="1"/>
  </cols>
  <sheetData>
    <row r="1" spans="1:29" ht="17.45" customHeight="1" thickBot="1" x14ac:dyDescent="0.3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9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Y2" s="18" t="s">
        <v>28</v>
      </c>
      <c r="Z2" s="19"/>
      <c r="AA2" s="19"/>
      <c r="AB2" s="20"/>
    </row>
    <row r="3" spans="1:29" ht="16.5" thickBot="1" x14ac:dyDescent="0.3">
      <c r="A3" s="1" t="s">
        <v>1</v>
      </c>
      <c r="B3" s="82">
        <v>2008</v>
      </c>
      <c r="C3" s="83"/>
      <c r="D3" s="84" t="s">
        <v>2</v>
      </c>
      <c r="E3" s="85"/>
      <c r="F3" s="82">
        <v>2010</v>
      </c>
      <c r="G3" s="83"/>
      <c r="H3" s="84">
        <v>2011</v>
      </c>
      <c r="I3" s="85"/>
      <c r="J3" s="82">
        <v>2012</v>
      </c>
      <c r="K3" s="83"/>
      <c r="L3" s="84">
        <v>2013</v>
      </c>
      <c r="M3" s="85"/>
      <c r="N3" s="82">
        <v>2014</v>
      </c>
      <c r="O3" s="83"/>
      <c r="P3" s="84">
        <v>2015</v>
      </c>
      <c r="Q3" s="85"/>
      <c r="R3" s="82">
        <v>2016</v>
      </c>
      <c r="S3" s="83"/>
      <c r="T3" s="84">
        <v>2017</v>
      </c>
      <c r="U3" s="85"/>
      <c r="V3" s="82">
        <v>2018</v>
      </c>
      <c r="W3" s="88"/>
      <c r="Y3" s="21">
        <v>9.17</v>
      </c>
      <c r="Z3" s="22"/>
      <c r="AA3" s="22"/>
      <c r="AB3" s="23"/>
    </row>
    <row r="4" spans="1:29" x14ac:dyDescent="0.25">
      <c r="A4" s="78"/>
      <c r="B4" s="80" t="s">
        <v>3</v>
      </c>
      <c r="C4" s="2" t="s">
        <v>4</v>
      </c>
      <c r="D4" s="3" t="s">
        <v>5</v>
      </c>
      <c r="E4" s="3" t="s">
        <v>4</v>
      </c>
      <c r="F4" s="2" t="s">
        <v>5</v>
      </c>
      <c r="G4" s="2" t="s">
        <v>4</v>
      </c>
      <c r="H4" s="3" t="s">
        <v>5</v>
      </c>
      <c r="I4" s="3" t="s">
        <v>4</v>
      </c>
      <c r="J4" s="2" t="s">
        <v>5</v>
      </c>
      <c r="K4" s="2" t="s">
        <v>4</v>
      </c>
      <c r="L4" s="3" t="s">
        <v>5</v>
      </c>
      <c r="M4" s="3" t="s">
        <v>4</v>
      </c>
      <c r="N4" s="2" t="s">
        <v>5</v>
      </c>
      <c r="O4" s="2" t="s">
        <v>4</v>
      </c>
      <c r="P4" s="3" t="s">
        <v>5</v>
      </c>
      <c r="Q4" s="3" t="s">
        <v>4</v>
      </c>
      <c r="R4" s="2" t="s">
        <v>5</v>
      </c>
      <c r="S4" s="2" t="s">
        <v>4</v>
      </c>
      <c r="T4" s="3" t="s">
        <v>5</v>
      </c>
      <c r="U4" s="3" t="s">
        <v>4</v>
      </c>
      <c r="V4" s="2" t="s">
        <v>5</v>
      </c>
      <c r="W4" s="2" t="s">
        <v>4</v>
      </c>
      <c r="Y4" s="21" t="s">
        <v>29</v>
      </c>
      <c r="Z4" s="22"/>
      <c r="AA4" s="22"/>
      <c r="AB4" s="23"/>
    </row>
    <row r="5" spans="1:29" ht="15.75" thickBot="1" x14ac:dyDescent="0.3">
      <c r="A5" s="79"/>
      <c r="B5" s="81"/>
      <c r="C5" s="4" t="s">
        <v>6</v>
      </c>
      <c r="D5" s="5" t="s">
        <v>7</v>
      </c>
      <c r="E5" s="5" t="s">
        <v>6</v>
      </c>
      <c r="F5" s="4" t="s">
        <v>6</v>
      </c>
      <c r="G5" s="4" t="s">
        <v>6</v>
      </c>
      <c r="H5" s="5" t="s">
        <v>6</v>
      </c>
      <c r="I5" s="5" t="s">
        <v>6</v>
      </c>
      <c r="J5" s="4" t="s">
        <v>7</v>
      </c>
      <c r="K5" s="4" t="s">
        <v>7</v>
      </c>
      <c r="L5" s="5" t="s">
        <v>7</v>
      </c>
      <c r="M5" s="5" t="s">
        <v>7</v>
      </c>
      <c r="N5" s="4" t="s">
        <v>7</v>
      </c>
      <c r="O5" s="4" t="s">
        <v>7</v>
      </c>
      <c r="P5" s="5" t="s">
        <v>7</v>
      </c>
      <c r="Q5" s="5" t="s">
        <v>7</v>
      </c>
      <c r="R5" s="4" t="s">
        <v>7</v>
      </c>
      <c r="S5" s="4" t="s">
        <v>7</v>
      </c>
      <c r="T5" s="5" t="s">
        <v>7</v>
      </c>
      <c r="U5" s="5" t="s">
        <v>7</v>
      </c>
      <c r="V5" s="4" t="s">
        <v>7</v>
      </c>
      <c r="W5" s="4" t="s">
        <v>7</v>
      </c>
      <c r="Y5" s="21">
        <v>20</v>
      </c>
      <c r="Z5" s="22"/>
      <c r="AA5" s="22"/>
      <c r="AB5" s="23"/>
    </row>
    <row r="6" spans="1:29" ht="15.75" thickBot="1" x14ac:dyDescent="0.3">
      <c r="A6" s="6" t="s">
        <v>8</v>
      </c>
      <c r="B6" s="7">
        <v>8.17</v>
      </c>
      <c r="C6" s="7">
        <v>0.8</v>
      </c>
      <c r="D6" s="8">
        <v>9.5</v>
      </c>
      <c r="E6" s="8">
        <v>0.28999999999999998</v>
      </c>
      <c r="F6" s="7">
        <v>8.19</v>
      </c>
      <c r="G6" s="7">
        <v>1.85</v>
      </c>
      <c r="H6" s="8">
        <v>4.9000000000000004</v>
      </c>
      <c r="I6" s="8">
        <v>0.41</v>
      </c>
      <c r="J6" s="7">
        <v>10.61</v>
      </c>
      <c r="K6" s="7">
        <v>0.56000000000000005</v>
      </c>
      <c r="L6" s="8">
        <v>7.31</v>
      </c>
      <c r="M6" s="8">
        <v>1.65</v>
      </c>
      <c r="N6" s="7">
        <v>7.75</v>
      </c>
      <c r="O6" s="7">
        <v>1.98</v>
      </c>
      <c r="P6" s="8">
        <v>7.24</v>
      </c>
      <c r="Q6" s="8">
        <v>1.1000000000000001</v>
      </c>
      <c r="R6" s="7">
        <v>9.58</v>
      </c>
      <c r="S6" s="7">
        <v>1.82</v>
      </c>
      <c r="T6" s="8">
        <v>9.2200000000000006</v>
      </c>
      <c r="U6" s="8">
        <v>2.46</v>
      </c>
      <c r="V6" s="7">
        <v>10.35</v>
      </c>
      <c r="W6" s="7">
        <v>1.02</v>
      </c>
      <c r="Y6" s="21" t="s">
        <v>30</v>
      </c>
      <c r="Z6" s="22"/>
      <c r="AA6" s="22"/>
      <c r="AB6" s="23"/>
    </row>
    <row r="7" spans="1:29" ht="15.75" thickBot="1" x14ac:dyDescent="0.3">
      <c r="A7" s="6" t="s">
        <v>9</v>
      </c>
      <c r="B7" s="9">
        <v>9.1</v>
      </c>
      <c r="C7" s="9">
        <v>1.29</v>
      </c>
      <c r="D7" s="8">
        <v>7.73</v>
      </c>
      <c r="E7" s="8">
        <v>-0.34</v>
      </c>
      <c r="F7" s="9">
        <v>10.130000000000001</v>
      </c>
      <c r="G7" s="9">
        <v>1.45</v>
      </c>
      <c r="H7" s="8">
        <v>4.16</v>
      </c>
      <c r="I7" s="8">
        <v>0.73</v>
      </c>
      <c r="J7" s="9">
        <v>10.43</v>
      </c>
      <c r="K7" s="9">
        <v>0.56000000000000005</v>
      </c>
      <c r="L7" s="8">
        <v>7.03</v>
      </c>
      <c r="M7" s="8">
        <v>0.3</v>
      </c>
      <c r="N7" s="9">
        <v>7.89</v>
      </c>
      <c r="O7" s="9">
        <v>0.43</v>
      </c>
      <c r="P7" s="8">
        <v>7.55</v>
      </c>
      <c r="Q7" s="8">
        <v>0.71</v>
      </c>
      <c r="R7" s="9">
        <v>8.7799999999999994</v>
      </c>
      <c r="S7" s="9">
        <v>0.02</v>
      </c>
      <c r="T7" s="10">
        <v>10.130000000000001</v>
      </c>
      <c r="U7" s="10">
        <v>0.81</v>
      </c>
      <c r="V7" s="9">
        <v>10.26</v>
      </c>
      <c r="W7" s="9">
        <v>0.73</v>
      </c>
      <c r="Y7" s="21">
        <f>+Y5-Y3</f>
        <v>10.83</v>
      </c>
      <c r="Z7" s="22"/>
      <c r="AA7" s="22"/>
      <c r="AB7" s="23"/>
    </row>
    <row r="8" spans="1:29" ht="15.75" thickBot="1" x14ac:dyDescent="0.3">
      <c r="A8" s="6" t="s">
        <v>10</v>
      </c>
      <c r="B8" s="9">
        <v>9.15</v>
      </c>
      <c r="C8" s="9">
        <v>0.96</v>
      </c>
      <c r="D8" s="8">
        <v>7.89</v>
      </c>
      <c r="E8" s="8">
        <v>1.1000000000000001</v>
      </c>
      <c r="F8" s="9">
        <v>9.56</v>
      </c>
      <c r="G8" s="9">
        <v>0.57999999999999996</v>
      </c>
      <c r="H8" s="8">
        <v>3.99</v>
      </c>
      <c r="I8" s="8">
        <v>0.42</v>
      </c>
      <c r="J8" s="9">
        <v>10.43</v>
      </c>
      <c r="K8" s="9">
        <v>0.41</v>
      </c>
      <c r="L8" s="8">
        <v>7.29</v>
      </c>
      <c r="M8" s="8">
        <v>0.66</v>
      </c>
      <c r="N8" s="9">
        <v>8.39</v>
      </c>
      <c r="O8" s="11" t="s">
        <v>11</v>
      </c>
      <c r="P8" s="8">
        <v>7.61</v>
      </c>
      <c r="Q8" s="8">
        <v>1.19</v>
      </c>
      <c r="R8" s="9">
        <v>7.46</v>
      </c>
      <c r="S8" s="9">
        <v>-0.04</v>
      </c>
      <c r="T8" s="10">
        <v>11.29</v>
      </c>
      <c r="U8" s="10">
        <v>1.02</v>
      </c>
      <c r="V8" s="9">
        <v>10.23</v>
      </c>
      <c r="W8" s="9">
        <v>0.99</v>
      </c>
      <c r="Y8" s="21" t="s">
        <v>31</v>
      </c>
      <c r="Z8" s="22"/>
      <c r="AA8" s="22"/>
      <c r="AB8" s="23"/>
    </row>
    <row r="9" spans="1:29" ht="15.75" thickBot="1" x14ac:dyDescent="0.3">
      <c r="A9" s="6" t="s">
        <v>12</v>
      </c>
      <c r="B9" s="9">
        <v>9.66</v>
      </c>
      <c r="C9" s="9">
        <v>1.68</v>
      </c>
      <c r="D9" s="8">
        <v>6.13</v>
      </c>
      <c r="E9" s="8">
        <v>0.02</v>
      </c>
      <c r="F9" s="9">
        <v>10.19</v>
      </c>
      <c r="G9" s="9">
        <v>0.6</v>
      </c>
      <c r="H9" s="8">
        <v>4.26</v>
      </c>
      <c r="I9" s="8">
        <v>0.87</v>
      </c>
      <c r="J9" s="9">
        <v>11.14</v>
      </c>
      <c r="K9" s="9">
        <v>1.52</v>
      </c>
      <c r="L9" s="8">
        <v>6.13</v>
      </c>
      <c r="M9" s="8">
        <v>0.42</v>
      </c>
      <c r="N9" s="9">
        <v>9.3800000000000008</v>
      </c>
      <c r="O9" s="9">
        <v>1.34</v>
      </c>
      <c r="P9" s="8">
        <v>7.91</v>
      </c>
      <c r="Q9" s="8">
        <v>1.63</v>
      </c>
      <c r="R9" s="7">
        <v>6.57</v>
      </c>
      <c r="S9" s="7">
        <v>0.78</v>
      </c>
      <c r="T9" s="8">
        <v>11.87</v>
      </c>
      <c r="U9" s="8">
        <v>1.31</v>
      </c>
      <c r="V9" s="7">
        <v>10.85</v>
      </c>
      <c r="W9" s="7">
        <v>1.87</v>
      </c>
      <c r="Y9" s="21">
        <v>3.5</v>
      </c>
      <c r="Z9" s="22"/>
      <c r="AA9" s="22"/>
      <c r="AB9" s="23"/>
    </row>
    <row r="10" spans="1:29" ht="15.75" thickBot="1" x14ac:dyDescent="0.3">
      <c r="A10" s="6" t="s">
        <v>13</v>
      </c>
      <c r="B10" s="9">
        <v>10.74</v>
      </c>
      <c r="C10" s="9">
        <v>1.49</v>
      </c>
      <c r="D10" s="8">
        <v>5.24</v>
      </c>
      <c r="E10" s="8">
        <v>0.64</v>
      </c>
      <c r="F10" s="9">
        <v>9.1</v>
      </c>
      <c r="G10" s="9">
        <v>-0.36</v>
      </c>
      <c r="H10" s="8">
        <v>7.17</v>
      </c>
      <c r="I10" s="8">
        <v>2.42</v>
      </c>
      <c r="J10" s="9">
        <v>8.2799999999999994</v>
      </c>
      <c r="K10" s="9">
        <v>-0.21</v>
      </c>
      <c r="L10" s="8">
        <v>6.51</v>
      </c>
      <c r="M10" s="8">
        <v>0.15</v>
      </c>
      <c r="N10" s="9">
        <v>9.66</v>
      </c>
      <c r="O10" s="9">
        <v>0.4</v>
      </c>
      <c r="P10" s="8">
        <v>8.09</v>
      </c>
      <c r="Q10" s="8">
        <v>0.56000000000000005</v>
      </c>
      <c r="R10" s="7">
        <v>6.58</v>
      </c>
      <c r="S10" s="7">
        <v>0.57999999999999996</v>
      </c>
      <c r="T10" s="12">
        <v>11.72</v>
      </c>
      <c r="U10" s="12">
        <v>0.45</v>
      </c>
      <c r="V10" s="13">
        <v>12.15</v>
      </c>
      <c r="W10" s="13">
        <v>1.62</v>
      </c>
      <c r="Y10" s="21" t="s">
        <v>32</v>
      </c>
      <c r="Z10" s="22"/>
      <c r="AA10" s="29" t="s">
        <v>33</v>
      </c>
      <c r="AB10" s="29" t="s">
        <v>34</v>
      </c>
    </row>
    <row r="11" spans="1:29" ht="15.75" thickBot="1" x14ac:dyDescent="0.3">
      <c r="A11" s="6" t="s">
        <v>14</v>
      </c>
      <c r="B11" s="7">
        <v>10.61</v>
      </c>
      <c r="C11" s="7">
        <v>-0.36</v>
      </c>
      <c r="D11" s="8">
        <v>5.73</v>
      </c>
      <c r="E11" s="8">
        <v>0.11</v>
      </c>
      <c r="F11" s="7">
        <v>8.3699999999999992</v>
      </c>
      <c r="G11" s="7">
        <v>-0.56000000000000005</v>
      </c>
      <c r="H11" s="8">
        <v>6.24</v>
      </c>
      <c r="I11" s="8">
        <v>-1.43</v>
      </c>
      <c r="J11" s="7">
        <v>8.8699999999999992</v>
      </c>
      <c r="K11" s="7">
        <v>-0.9</v>
      </c>
      <c r="L11" s="8">
        <v>8.3000000000000007</v>
      </c>
      <c r="M11" s="8">
        <v>0.76</v>
      </c>
      <c r="N11" s="7">
        <v>9.16</v>
      </c>
      <c r="O11" s="7">
        <v>0.31</v>
      </c>
      <c r="P11" s="8">
        <v>7.2</v>
      </c>
      <c r="Q11" s="8">
        <v>-0.51</v>
      </c>
      <c r="R11" s="7">
        <v>7.64</v>
      </c>
      <c r="S11" s="7">
        <v>0.47</v>
      </c>
      <c r="T11" s="12">
        <v>10.9</v>
      </c>
      <c r="U11" s="12">
        <v>-0.27</v>
      </c>
      <c r="V11" s="13">
        <v>15.39</v>
      </c>
      <c r="W11" s="13">
        <v>2.61</v>
      </c>
      <c r="Y11" s="39">
        <f>+Y18-Y9+AA11</f>
        <v>14.909999999999998</v>
      </c>
      <c r="Z11" s="24"/>
      <c r="AA11" s="30">
        <v>4</v>
      </c>
      <c r="AB11" s="30">
        <v>5</v>
      </c>
    </row>
    <row r="12" spans="1:29" ht="15.75" thickBot="1" x14ac:dyDescent="0.3">
      <c r="A12" s="6" t="s">
        <v>15</v>
      </c>
      <c r="B12" s="9">
        <v>12.06</v>
      </c>
      <c r="C12" s="9">
        <v>0.57999999999999996</v>
      </c>
      <c r="D12" s="8">
        <v>5.39</v>
      </c>
      <c r="E12" s="8">
        <v>0.25</v>
      </c>
      <c r="F12" s="9">
        <v>7.58</v>
      </c>
      <c r="G12" s="9">
        <v>-0.48</v>
      </c>
      <c r="H12" s="8">
        <v>6.31</v>
      </c>
      <c r="I12" s="8">
        <v>-0.41</v>
      </c>
      <c r="J12" s="9">
        <v>9.07</v>
      </c>
      <c r="K12" s="9">
        <v>-0.23</v>
      </c>
      <c r="L12" s="8">
        <v>8.8800000000000008</v>
      </c>
      <c r="M12" s="8">
        <v>0.31</v>
      </c>
      <c r="N12" s="9">
        <v>9.32</v>
      </c>
      <c r="O12" s="9">
        <v>0.45</v>
      </c>
      <c r="P12" s="8">
        <v>6.81</v>
      </c>
      <c r="Q12" s="8">
        <v>0.09</v>
      </c>
      <c r="R12" s="7">
        <v>8.0500000000000007</v>
      </c>
      <c r="S12" s="7" t="s">
        <v>16</v>
      </c>
      <c r="T12" s="8">
        <v>9.7899999999999991</v>
      </c>
      <c r="U12" s="8">
        <v>0.15</v>
      </c>
      <c r="V12" s="7">
        <v>15.85</v>
      </c>
      <c r="W12" s="7">
        <v>0.55000000000000004</v>
      </c>
      <c r="X12">
        <f>+W12</f>
        <v>0.55000000000000004</v>
      </c>
      <c r="Y12" s="31">
        <f>+X12</f>
        <v>0.55000000000000004</v>
      </c>
    </row>
    <row r="13" spans="1:29" ht="15.75" thickBot="1" x14ac:dyDescent="0.3">
      <c r="A13" s="6" t="s">
        <v>17</v>
      </c>
      <c r="B13" s="9">
        <v>11.77</v>
      </c>
      <c r="C13" s="9">
        <v>-0.24</v>
      </c>
      <c r="D13" s="8">
        <v>5.33</v>
      </c>
      <c r="E13" s="8">
        <v>-0.3</v>
      </c>
      <c r="F13" s="9">
        <v>8.33</v>
      </c>
      <c r="G13" s="9">
        <v>0.4</v>
      </c>
      <c r="H13" s="8">
        <v>6.65</v>
      </c>
      <c r="I13" s="8">
        <v>0.73</v>
      </c>
      <c r="J13" s="9">
        <v>8.8800000000000008</v>
      </c>
      <c r="K13" s="9">
        <v>0.56000000000000005</v>
      </c>
      <c r="L13" s="8">
        <v>8.17</v>
      </c>
      <c r="M13" s="8">
        <v>-0.1</v>
      </c>
      <c r="N13" s="9">
        <v>9.5399999999999991</v>
      </c>
      <c r="O13" s="9">
        <v>0.09</v>
      </c>
      <c r="P13" s="8">
        <v>7.14</v>
      </c>
      <c r="Q13" s="8">
        <v>0.4</v>
      </c>
      <c r="R13" s="7">
        <v>8.7899999999999991</v>
      </c>
      <c r="S13" s="7">
        <v>1.1599999999999999</v>
      </c>
      <c r="T13" s="8">
        <v>10.68</v>
      </c>
      <c r="U13" s="8">
        <v>0.52</v>
      </c>
      <c r="V13" s="7">
        <v>17.899999999999999</v>
      </c>
      <c r="W13" s="7">
        <v>2.2999999999999998</v>
      </c>
      <c r="X13">
        <f>+W13</f>
        <v>2.2999999999999998</v>
      </c>
      <c r="Y13" s="31">
        <f>+X13</f>
        <v>2.2999999999999998</v>
      </c>
      <c r="Z13" s="25" t="s">
        <v>36</v>
      </c>
      <c r="AA13" s="26">
        <v>3620</v>
      </c>
      <c r="AB13" s="27" t="s">
        <v>35</v>
      </c>
      <c r="AC13" s="26">
        <f>+AA14-AA13</f>
        <v>539.74200000000019</v>
      </c>
    </row>
    <row r="14" spans="1:29" ht="15.75" thickBot="1" x14ac:dyDescent="0.3">
      <c r="A14" s="6" t="s">
        <v>18</v>
      </c>
      <c r="B14" s="9">
        <v>11.13</v>
      </c>
      <c r="C14" s="9">
        <v>0.45</v>
      </c>
      <c r="D14" s="8">
        <v>5.27</v>
      </c>
      <c r="E14" s="8">
        <v>0.39</v>
      </c>
      <c r="F14" s="9">
        <v>9.24</v>
      </c>
      <c r="G14" s="9">
        <v>1.23</v>
      </c>
      <c r="H14" s="8">
        <v>6.15</v>
      </c>
      <c r="I14" s="8">
        <v>0.75</v>
      </c>
      <c r="J14" s="9">
        <v>9.19</v>
      </c>
      <c r="K14" s="9">
        <v>1.03</v>
      </c>
      <c r="L14" s="8">
        <v>7.88</v>
      </c>
      <c r="M14" s="8">
        <v>0.77</v>
      </c>
      <c r="N14" s="9">
        <v>8.86</v>
      </c>
      <c r="O14" s="9">
        <v>0.14000000000000001</v>
      </c>
      <c r="P14" s="8">
        <v>7.95</v>
      </c>
      <c r="Q14" s="8">
        <v>0.89</v>
      </c>
      <c r="R14" s="7">
        <v>7.28</v>
      </c>
      <c r="S14" s="7">
        <v>0.18</v>
      </c>
      <c r="T14" s="8">
        <v>7.29</v>
      </c>
      <c r="U14" s="8">
        <v>0.65</v>
      </c>
      <c r="V14" s="7">
        <v>24.52</v>
      </c>
      <c r="W14" s="7">
        <v>6.3</v>
      </c>
      <c r="X14">
        <v>6.3</v>
      </c>
      <c r="Y14" s="31">
        <v>6.3</v>
      </c>
      <c r="Z14" s="25" t="s">
        <v>37</v>
      </c>
      <c r="AA14" s="26">
        <f>+AA13+(AA13*Y11/100)</f>
        <v>4159.7420000000002</v>
      </c>
      <c r="AB14" s="28"/>
      <c r="AC14" s="28"/>
    </row>
    <row r="15" spans="1:29" ht="15.75" thickBot="1" x14ac:dyDescent="0.3">
      <c r="A15" s="6" t="s">
        <v>19</v>
      </c>
      <c r="B15" s="9">
        <v>11.99</v>
      </c>
      <c r="C15" s="9">
        <v>2.6</v>
      </c>
      <c r="D15" s="8">
        <v>5.08</v>
      </c>
      <c r="E15" s="8">
        <v>2.41</v>
      </c>
      <c r="F15" s="9">
        <v>8.6199999999999992</v>
      </c>
      <c r="G15" s="9">
        <v>1.83</v>
      </c>
      <c r="H15" s="8">
        <v>7.66</v>
      </c>
      <c r="I15" s="8">
        <v>3.27</v>
      </c>
      <c r="J15" s="9">
        <v>7.8</v>
      </c>
      <c r="K15" s="9">
        <v>1.96</v>
      </c>
      <c r="L15" s="8">
        <v>7.71</v>
      </c>
      <c r="M15" s="8">
        <v>1.8</v>
      </c>
      <c r="N15" s="9">
        <v>8.9600000000000009</v>
      </c>
      <c r="O15" s="9">
        <v>1.9</v>
      </c>
      <c r="P15" s="8">
        <v>7.58</v>
      </c>
      <c r="Q15" s="8">
        <v>1.55</v>
      </c>
      <c r="R15" s="7">
        <v>7.16</v>
      </c>
      <c r="S15" s="7">
        <v>1.44</v>
      </c>
      <c r="T15" s="8">
        <v>11.9</v>
      </c>
      <c r="U15" s="8">
        <v>2.08</v>
      </c>
      <c r="V15" s="7" t="s">
        <v>40</v>
      </c>
      <c r="W15" s="8">
        <v>1.97</v>
      </c>
      <c r="X15">
        <f t="shared" ref="X15:X17" si="0">+U15</f>
        <v>2.08</v>
      </c>
      <c r="Y15" s="31">
        <f>+X15+0.5</f>
        <v>2.58</v>
      </c>
      <c r="AA15" s="28"/>
      <c r="AB15" s="28"/>
      <c r="AC15" s="28"/>
    </row>
    <row r="16" spans="1:29" ht="15.75" thickBot="1" x14ac:dyDescent="0.3">
      <c r="A16" s="6" t="s">
        <v>20</v>
      </c>
      <c r="B16" s="9">
        <v>10.76</v>
      </c>
      <c r="C16" s="9">
        <v>0.83</v>
      </c>
      <c r="D16" s="8">
        <v>5.53</v>
      </c>
      <c r="E16" s="8">
        <v>1.27</v>
      </c>
      <c r="F16" s="9">
        <v>7.29</v>
      </c>
      <c r="G16" s="9">
        <v>0.03</v>
      </c>
      <c r="H16" s="8">
        <v>9.48</v>
      </c>
      <c r="I16" s="8">
        <v>1.73</v>
      </c>
      <c r="J16" s="9">
        <v>6.37</v>
      </c>
      <c r="K16" s="9">
        <v>0.38</v>
      </c>
      <c r="L16" s="8">
        <v>7.32</v>
      </c>
      <c r="M16" s="8">
        <v>0.01</v>
      </c>
      <c r="N16" s="9">
        <v>9.15</v>
      </c>
      <c r="O16" s="9">
        <v>0.18</v>
      </c>
      <c r="P16" s="8">
        <v>8.1</v>
      </c>
      <c r="Q16" s="8">
        <v>0.67</v>
      </c>
      <c r="R16" s="7">
        <v>7</v>
      </c>
      <c r="S16" s="7">
        <v>0.52</v>
      </c>
      <c r="T16" s="8">
        <v>12.98</v>
      </c>
      <c r="U16" s="8">
        <v>1.49</v>
      </c>
      <c r="V16" s="7" t="s">
        <v>40</v>
      </c>
      <c r="W16" s="8">
        <v>0.62</v>
      </c>
      <c r="X16">
        <f t="shared" si="0"/>
        <v>1.49</v>
      </c>
      <c r="Y16" s="31">
        <f>+X16+0.25</f>
        <v>1.74</v>
      </c>
      <c r="Z16" s="35" t="str">
        <f>+Z13</f>
        <v>maaş</v>
      </c>
      <c r="AA16" s="36">
        <v>3620</v>
      </c>
      <c r="AB16" s="37" t="s">
        <v>35</v>
      </c>
      <c r="AC16" s="36">
        <f>+AA17-AA16</f>
        <v>539.74200000000019</v>
      </c>
    </row>
    <row r="17" spans="1:29" ht="15.75" thickBot="1" x14ac:dyDescent="0.3">
      <c r="A17" s="6" t="s">
        <v>21</v>
      </c>
      <c r="B17" s="9">
        <v>10.06</v>
      </c>
      <c r="C17" s="9">
        <v>-0.41</v>
      </c>
      <c r="D17" s="8">
        <v>6.53</v>
      </c>
      <c r="E17" s="8">
        <v>0.53</v>
      </c>
      <c r="F17" s="9">
        <v>6.4</v>
      </c>
      <c r="G17" s="9">
        <v>-0.3</v>
      </c>
      <c r="H17" s="8">
        <v>10.45</v>
      </c>
      <c r="I17" s="8">
        <v>0.57999999999999996</v>
      </c>
      <c r="J17" s="9">
        <v>6.16</v>
      </c>
      <c r="K17" s="9">
        <v>0.38</v>
      </c>
      <c r="L17" s="8">
        <v>7.4</v>
      </c>
      <c r="M17" s="8">
        <v>0.46</v>
      </c>
      <c r="N17" s="9">
        <v>8.17</v>
      </c>
      <c r="O17" s="9">
        <v>-0.44</v>
      </c>
      <c r="P17" s="8">
        <v>8.81</v>
      </c>
      <c r="Q17" s="8">
        <v>0.21</v>
      </c>
      <c r="R17" s="7">
        <v>8.5299999999999994</v>
      </c>
      <c r="S17" s="7">
        <v>1.64</v>
      </c>
      <c r="T17" s="12">
        <v>11.92</v>
      </c>
      <c r="U17" s="12">
        <v>0.69</v>
      </c>
      <c r="V17" s="13" t="s">
        <v>40</v>
      </c>
      <c r="W17" s="12">
        <v>0.4</v>
      </c>
      <c r="X17">
        <f t="shared" si="0"/>
        <v>0.69</v>
      </c>
      <c r="Y17" s="31">
        <f>+X17+0.25</f>
        <v>0.94</v>
      </c>
      <c r="Z17" s="35" t="s">
        <v>37</v>
      </c>
      <c r="AA17" s="36">
        <f>+AA16+(AA16*Z18/100)</f>
        <v>4159.7420000000002</v>
      </c>
      <c r="AB17" s="31"/>
      <c r="AC17" s="38"/>
    </row>
    <row r="18" spans="1:29" ht="30.75" thickBot="1" x14ac:dyDescent="0.3">
      <c r="W18" s="32" t="s">
        <v>38</v>
      </c>
      <c r="X18" s="33">
        <f>SUM(X12:X17)</f>
        <v>13.409999999999998</v>
      </c>
      <c r="Y18" s="34">
        <f>SUM(Y12:Y17)</f>
        <v>14.409999999999998</v>
      </c>
      <c r="Z18">
        <f>+AA19</f>
        <v>14.909999999999998</v>
      </c>
    </row>
    <row r="19" spans="1:29" ht="21" customHeight="1" thickBot="1" x14ac:dyDescent="0.3">
      <c r="A19" s="86" t="s">
        <v>22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Y19" s="40" t="s">
        <v>39</v>
      </c>
      <c r="Z19" s="40">
        <f>+Y18</f>
        <v>14.409999999999998</v>
      </c>
      <c r="AA19" s="40">
        <f>+Z19-3.5+AA11</f>
        <v>14.909999999999998</v>
      </c>
    </row>
    <row r="20" spans="1:29" ht="16.5" thickBot="1" x14ac:dyDescent="0.3">
      <c r="A20" s="14" t="s">
        <v>23</v>
      </c>
      <c r="B20" s="82">
        <v>2008</v>
      </c>
      <c r="C20" s="83"/>
      <c r="D20" s="84" t="s">
        <v>24</v>
      </c>
      <c r="E20" s="85"/>
      <c r="F20" s="82">
        <v>2010</v>
      </c>
      <c r="G20" s="83"/>
      <c r="H20" s="84">
        <v>2011</v>
      </c>
      <c r="I20" s="85"/>
      <c r="J20" s="82">
        <v>2012</v>
      </c>
      <c r="K20" s="83"/>
      <c r="L20" s="84">
        <v>2013</v>
      </c>
      <c r="M20" s="85"/>
      <c r="N20" s="82">
        <v>2014</v>
      </c>
      <c r="O20" s="83"/>
      <c r="P20" s="84">
        <v>2015</v>
      </c>
      <c r="Q20" s="85"/>
      <c r="R20" s="82">
        <v>2016</v>
      </c>
      <c r="S20" s="83"/>
      <c r="T20" s="84">
        <v>2017</v>
      </c>
      <c r="U20" s="85"/>
      <c r="V20" s="82">
        <v>2018</v>
      </c>
      <c r="W20" s="88"/>
    </row>
    <row r="21" spans="1:29" x14ac:dyDescent="0.25">
      <c r="A21" s="89"/>
      <c r="B21" s="80" t="s">
        <v>3</v>
      </c>
      <c r="C21" s="2" t="s">
        <v>4</v>
      </c>
      <c r="D21" s="3" t="s">
        <v>5</v>
      </c>
      <c r="E21" s="3" t="s">
        <v>4</v>
      </c>
      <c r="F21" s="2" t="s">
        <v>5</v>
      </c>
      <c r="G21" s="2" t="s">
        <v>4</v>
      </c>
      <c r="H21" s="3" t="s">
        <v>5</v>
      </c>
      <c r="I21" s="3" t="s">
        <v>4</v>
      </c>
      <c r="J21" s="2" t="s">
        <v>5</v>
      </c>
      <c r="K21" s="2" t="s">
        <v>4</v>
      </c>
      <c r="L21" s="3" t="s">
        <v>5</v>
      </c>
      <c r="M21" s="3" t="s">
        <v>4</v>
      </c>
      <c r="N21" s="2" t="s">
        <v>5</v>
      </c>
      <c r="O21" s="2" t="s">
        <v>4</v>
      </c>
      <c r="P21" s="3" t="s">
        <v>5</v>
      </c>
      <c r="Q21" s="3" t="s">
        <v>4</v>
      </c>
      <c r="R21" s="2" t="s">
        <v>5</v>
      </c>
      <c r="S21" s="2" t="s">
        <v>4</v>
      </c>
      <c r="T21" s="3" t="s">
        <v>5</v>
      </c>
      <c r="U21" s="3" t="s">
        <v>4</v>
      </c>
      <c r="V21" s="2" t="s">
        <v>5</v>
      </c>
      <c r="W21" s="2" t="s">
        <v>4</v>
      </c>
      <c r="X21">
        <f>+X18-3.5</f>
        <v>9.9099999999999984</v>
      </c>
      <c r="Z21">
        <f>+AA19-3.5</f>
        <v>11.409999999999998</v>
      </c>
      <c r="AA21">
        <v>3620</v>
      </c>
      <c r="AB21">
        <v>4077</v>
      </c>
    </row>
    <row r="22" spans="1:29" ht="15.75" thickBot="1" x14ac:dyDescent="0.3">
      <c r="A22" s="90"/>
      <c r="B22" s="81"/>
      <c r="C22" s="4" t="s">
        <v>6</v>
      </c>
      <c r="D22" s="5" t="s">
        <v>7</v>
      </c>
      <c r="E22" s="5" t="s">
        <v>6</v>
      </c>
      <c r="F22" s="4" t="s">
        <v>6</v>
      </c>
      <c r="G22" s="4" t="s">
        <v>6</v>
      </c>
      <c r="H22" s="5" t="s">
        <v>6</v>
      </c>
      <c r="I22" s="5" t="s">
        <v>6</v>
      </c>
      <c r="J22" s="4" t="s">
        <v>7</v>
      </c>
      <c r="K22" s="4" t="s">
        <v>7</v>
      </c>
      <c r="L22" s="5" t="s">
        <v>7</v>
      </c>
      <c r="M22" s="5" t="s">
        <v>7</v>
      </c>
      <c r="N22" s="4" t="s">
        <v>7</v>
      </c>
      <c r="O22" s="4" t="s">
        <v>7</v>
      </c>
      <c r="P22" s="5" t="s">
        <v>7</v>
      </c>
      <c r="Q22" s="5" t="s">
        <v>7</v>
      </c>
      <c r="R22" s="4" t="s">
        <v>7</v>
      </c>
      <c r="S22" s="4" t="s">
        <v>7</v>
      </c>
      <c r="T22" s="5" t="s">
        <v>7</v>
      </c>
      <c r="U22" s="5" t="s">
        <v>7</v>
      </c>
      <c r="V22" s="4" t="s">
        <v>7</v>
      </c>
      <c r="W22" s="4" t="s">
        <v>7</v>
      </c>
      <c r="AA22">
        <v>4218</v>
      </c>
      <c r="AB22">
        <f>+AA22+(AA22*AA19/100)</f>
        <v>4846.9038</v>
      </c>
    </row>
    <row r="23" spans="1:29" ht="15.75" thickBot="1" x14ac:dyDescent="0.3">
      <c r="A23" s="6" t="s">
        <v>8</v>
      </c>
      <c r="B23" s="7">
        <v>6.44</v>
      </c>
      <c r="C23" s="7">
        <v>0.42</v>
      </c>
      <c r="D23" s="8">
        <v>7.9</v>
      </c>
      <c r="E23" s="8">
        <v>0.23</v>
      </c>
      <c r="F23" s="7">
        <v>6.3</v>
      </c>
      <c r="G23" s="7">
        <v>0.57999999999999996</v>
      </c>
      <c r="H23" s="8">
        <v>10.8</v>
      </c>
      <c r="I23" s="8">
        <v>2.36</v>
      </c>
      <c r="J23" s="7">
        <v>11.13</v>
      </c>
      <c r="K23" s="7">
        <v>0.38</v>
      </c>
      <c r="L23" s="8">
        <v>1.88</v>
      </c>
      <c r="M23" s="8">
        <v>-0.18</v>
      </c>
      <c r="N23" s="7">
        <v>10.72</v>
      </c>
      <c r="O23" s="7">
        <v>3.32</v>
      </c>
      <c r="P23" s="8">
        <v>3.28</v>
      </c>
      <c r="Q23" s="8">
        <v>0.33</v>
      </c>
      <c r="R23" s="7">
        <v>5.94</v>
      </c>
      <c r="S23" s="7">
        <v>0.55000000000000004</v>
      </c>
      <c r="T23" s="8">
        <v>13.69</v>
      </c>
      <c r="U23" s="8">
        <v>3.98</v>
      </c>
      <c r="V23" s="7">
        <v>12.14</v>
      </c>
      <c r="W23" s="7">
        <v>0.99</v>
      </c>
      <c r="AA23">
        <f>+AA22-AA21</f>
        <v>598</v>
      </c>
      <c r="AB23">
        <f>+AB22-AB21</f>
        <v>769.90380000000005</v>
      </c>
    </row>
    <row r="24" spans="1:29" ht="15.75" thickBot="1" x14ac:dyDescent="0.3">
      <c r="A24" s="6" t="s">
        <v>9</v>
      </c>
      <c r="B24" s="7">
        <v>8.15</v>
      </c>
      <c r="C24" s="7">
        <v>2.56</v>
      </c>
      <c r="D24" s="8">
        <v>6.43</v>
      </c>
      <c r="E24" s="8">
        <v>1.4</v>
      </c>
      <c r="F24" s="7">
        <v>6.82</v>
      </c>
      <c r="G24" s="7">
        <v>1.66</v>
      </c>
      <c r="H24" s="8">
        <v>10.87</v>
      </c>
      <c r="I24" s="8">
        <v>1.72</v>
      </c>
      <c r="J24" s="7">
        <v>9.15</v>
      </c>
      <c r="K24" s="7">
        <v>-0.09</v>
      </c>
      <c r="L24" s="8">
        <v>1.84</v>
      </c>
      <c r="M24" s="8">
        <v>-0.13</v>
      </c>
      <c r="N24" s="7">
        <v>12.4</v>
      </c>
      <c r="O24" s="7">
        <v>1.38</v>
      </c>
      <c r="P24" s="8">
        <v>3.1</v>
      </c>
      <c r="Q24" s="8">
        <v>1.2</v>
      </c>
      <c r="R24" s="7">
        <v>4.47</v>
      </c>
      <c r="S24" s="7">
        <v>-0.2</v>
      </c>
      <c r="T24" s="8">
        <v>15.36</v>
      </c>
      <c r="U24" s="8">
        <v>1.26</v>
      </c>
      <c r="V24" s="7">
        <v>13.71</v>
      </c>
      <c r="W24" s="7">
        <v>2.68</v>
      </c>
    </row>
    <row r="25" spans="1:29" ht="15.75" thickBot="1" x14ac:dyDescent="0.3">
      <c r="A25" s="6" t="s">
        <v>10</v>
      </c>
      <c r="B25" s="7">
        <v>10.5</v>
      </c>
      <c r="C25" s="7">
        <v>3.17</v>
      </c>
      <c r="D25" s="8">
        <v>3.46</v>
      </c>
      <c r="E25" s="8">
        <v>0.28999999999999998</v>
      </c>
      <c r="F25" s="7">
        <v>8.58</v>
      </c>
      <c r="G25" s="7">
        <v>1.94</v>
      </c>
      <c r="H25" s="8">
        <v>10.08</v>
      </c>
      <c r="I25" s="8">
        <v>1.22</v>
      </c>
      <c r="J25" s="7">
        <v>8.2200000000000006</v>
      </c>
      <c r="K25" s="7">
        <v>0.36</v>
      </c>
      <c r="L25" s="8">
        <v>2.2999999999999998</v>
      </c>
      <c r="M25" s="8">
        <v>0.81</v>
      </c>
      <c r="N25" s="7">
        <v>12.31</v>
      </c>
      <c r="O25" s="7">
        <v>0.74</v>
      </c>
      <c r="P25" s="8">
        <v>3.41</v>
      </c>
      <c r="Q25" s="8">
        <v>1.5</v>
      </c>
      <c r="R25" s="7">
        <v>3.8</v>
      </c>
      <c r="S25" s="7">
        <v>0.4</v>
      </c>
      <c r="T25" s="8">
        <v>16.09</v>
      </c>
      <c r="U25" s="8">
        <v>1.04</v>
      </c>
      <c r="V25" s="7">
        <v>14.28</v>
      </c>
      <c r="W25" s="7">
        <v>1.54</v>
      </c>
    </row>
    <row r="26" spans="1:29" ht="15.75" thickBot="1" x14ac:dyDescent="0.3">
      <c r="A26" s="6" t="s">
        <v>12</v>
      </c>
      <c r="B26" s="7">
        <v>14.56</v>
      </c>
      <c r="C26" s="7">
        <v>4.5</v>
      </c>
      <c r="D26" s="8">
        <v>-0.35</v>
      </c>
      <c r="E26" s="8">
        <v>0.65</v>
      </c>
      <c r="F26" s="7">
        <v>10.42</v>
      </c>
      <c r="G26" s="7">
        <v>2.35</v>
      </c>
      <c r="H26" s="8">
        <v>8.2100000000000009</v>
      </c>
      <c r="I26" s="8">
        <v>0.61</v>
      </c>
      <c r="J26" s="7">
        <v>7.65</v>
      </c>
      <c r="K26" s="7">
        <v>0.08</v>
      </c>
      <c r="L26" s="8">
        <v>1.7</v>
      </c>
      <c r="M26" s="8">
        <v>-0.51</v>
      </c>
      <c r="N26" s="7">
        <v>12.98</v>
      </c>
      <c r="O26" s="7">
        <v>0.09</v>
      </c>
      <c r="P26" s="8">
        <v>4.8</v>
      </c>
      <c r="Q26" s="8">
        <v>1.43</v>
      </c>
      <c r="R26" s="7">
        <v>2.87</v>
      </c>
      <c r="S26" s="7">
        <v>0.52</v>
      </c>
      <c r="T26" s="8">
        <v>16.37</v>
      </c>
      <c r="U26" s="8">
        <v>0.76</v>
      </c>
      <c r="V26" s="7">
        <v>16.37</v>
      </c>
      <c r="W26" s="7">
        <v>2.6</v>
      </c>
      <c r="AA26">
        <f>12.64-4</f>
        <v>8.64</v>
      </c>
    </row>
    <row r="27" spans="1:29" ht="15.75" thickBot="1" x14ac:dyDescent="0.3">
      <c r="A27" s="6" t="s">
        <v>13</v>
      </c>
      <c r="B27" s="7">
        <v>16.53</v>
      </c>
      <c r="C27" s="7">
        <v>2.12</v>
      </c>
      <c r="D27" s="8">
        <v>-2.46</v>
      </c>
      <c r="E27" s="8">
        <v>-0.05</v>
      </c>
      <c r="F27" s="7">
        <v>9.2100000000000009</v>
      </c>
      <c r="G27" s="7">
        <v>-1.1499999999999999</v>
      </c>
      <c r="H27" s="8">
        <v>9.6300000000000008</v>
      </c>
      <c r="I27" s="8">
        <v>0.15</v>
      </c>
      <c r="J27" s="7">
        <v>8.06</v>
      </c>
      <c r="K27" s="7">
        <v>0.53</v>
      </c>
      <c r="L27" s="8">
        <v>2.17</v>
      </c>
      <c r="M27" s="8">
        <v>1</v>
      </c>
      <c r="N27" s="7">
        <v>11.28</v>
      </c>
      <c r="O27" s="7">
        <v>-0.52</v>
      </c>
      <c r="P27" s="8">
        <v>6.52</v>
      </c>
      <c r="Q27" s="8">
        <v>1.1100000000000001</v>
      </c>
      <c r="R27" s="7">
        <v>3.25</v>
      </c>
      <c r="S27" s="7">
        <v>1.48</v>
      </c>
      <c r="T27" s="15">
        <v>15.26</v>
      </c>
      <c r="U27" s="15">
        <v>0.52</v>
      </c>
      <c r="V27" s="16">
        <v>20.16</v>
      </c>
      <c r="W27" s="16">
        <v>3.79</v>
      </c>
    </row>
    <row r="28" spans="1:29" ht="15.75" thickBot="1" x14ac:dyDescent="0.3">
      <c r="A28" s="6" t="s">
        <v>14</v>
      </c>
      <c r="B28" s="7">
        <v>17.03</v>
      </c>
      <c r="C28" s="7">
        <v>0.32</v>
      </c>
      <c r="D28" s="8">
        <v>-1.86</v>
      </c>
      <c r="E28" s="8">
        <v>0.94</v>
      </c>
      <c r="F28" s="7">
        <v>7.64</v>
      </c>
      <c r="G28" s="7">
        <v>-0.5</v>
      </c>
      <c r="H28" s="8">
        <v>10.19</v>
      </c>
      <c r="I28" s="8">
        <v>0.01</v>
      </c>
      <c r="J28" s="7">
        <v>6.44</v>
      </c>
      <c r="K28" s="7">
        <v>-1.49</v>
      </c>
      <c r="L28" s="8">
        <v>5.23</v>
      </c>
      <c r="M28" s="8">
        <v>1.46</v>
      </c>
      <c r="N28" s="7">
        <v>9.75</v>
      </c>
      <c r="O28" s="7">
        <v>0.06</v>
      </c>
      <c r="P28" s="8">
        <v>6.73</v>
      </c>
      <c r="Q28" s="8">
        <v>0.25</v>
      </c>
      <c r="R28" s="7">
        <v>3.41</v>
      </c>
      <c r="S28" s="7">
        <v>0.41</v>
      </c>
      <c r="T28" s="15">
        <v>14.87</v>
      </c>
      <c r="U28" s="15">
        <v>7.0000000000000007E-2</v>
      </c>
      <c r="V28" s="16">
        <v>23.71</v>
      </c>
      <c r="W28" s="16">
        <v>3.03</v>
      </c>
    </row>
    <row r="29" spans="1:29" ht="15.75" thickBot="1" x14ac:dyDescent="0.3">
      <c r="A29" s="6" t="s">
        <v>15</v>
      </c>
      <c r="B29" s="7">
        <v>18.41</v>
      </c>
      <c r="C29" s="7">
        <v>1.25</v>
      </c>
      <c r="D29" s="8">
        <v>-3.75</v>
      </c>
      <c r="E29" s="8">
        <v>-0.71</v>
      </c>
      <c r="F29" s="7">
        <v>8.24</v>
      </c>
      <c r="G29" s="7">
        <v>-0.16</v>
      </c>
      <c r="H29" s="8">
        <v>10.34</v>
      </c>
      <c r="I29" s="8">
        <v>-0.03</v>
      </c>
      <c r="J29" s="7">
        <v>6.13</v>
      </c>
      <c r="K29" s="7">
        <v>-0.31</v>
      </c>
      <c r="L29" s="8">
        <v>6.61</v>
      </c>
      <c r="M29" s="8">
        <v>0.99</v>
      </c>
      <c r="N29" s="7">
        <v>9.4600000000000009</v>
      </c>
      <c r="O29" s="7">
        <v>0.73</v>
      </c>
      <c r="P29" s="8">
        <v>5.62</v>
      </c>
      <c r="Q29" s="8">
        <v>-0.32</v>
      </c>
      <c r="R29" s="7">
        <v>3.03</v>
      </c>
      <c r="S29" s="7">
        <v>0.08</v>
      </c>
      <c r="T29" s="8">
        <v>15.45</v>
      </c>
      <c r="U29" s="8">
        <v>0.72</v>
      </c>
      <c r="V29" s="7">
        <v>25</v>
      </c>
      <c r="W29" s="7">
        <v>1.77</v>
      </c>
    </row>
    <row r="30" spans="1:29" ht="15.75" thickBot="1" x14ac:dyDescent="0.3">
      <c r="A30" s="6" t="s">
        <v>17</v>
      </c>
      <c r="B30" s="7">
        <v>14.67</v>
      </c>
      <c r="C30" s="7">
        <v>-2.34</v>
      </c>
      <c r="D30" s="8">
        <v>-1.04</v>
      </c>
      <c r="E30" s="8">
        <v>0.42</v>
      </c>
      <c r="F30" s="7">
        <v>9.0299999999999994</v>
      </c>
      <c r="G30" s="7">
        <v>1.1499999999999999</v>
      </c>
      <c r="H30" s="8">
        <v>11</v>
      </c>
      <c r="I30" s="8">
        <v>1.76</v>
      </c>
      <c r="J30" s="7">
        <v>4.5599999999999996</v>
      </c>
      <c r="K30" s="7">
        <v>0.26</v>
      </c>
      <c r="L30" s="8">
        <v>6.38</v>
      </c>
      <c r="M30" s="8">
        <v>0.04</v>
      </c>
      <c r="N30" s="7">
        <v>9.8800000000000008</v>
      </c>
      <c r="O30" s="7">
        <v>0.42</v>
      </c>
      <c r="P30" s="8">
        <v>6.21</v>
      </c>
      <c r="Q30" s="8">
        <v>0.98</v>
      </c>
      <c r="R30" s="7">
        <v>3.96</v>
      </c>
      <c r="S30" s="7">
        <v>0.21</v>
      </c>
      <c r="T30" s="8">
        <v>16.34</v>
      </c>
      <c r="U30" s="8">
        <v>0.85</v>
      </c>
      <c r="V30" s="17">
        <v>32.130000000000003</v>
      </c>
      <c r="W30" s="7">
        <v>6.6</v>
      </c>
    </row>
    <row r="31" spans="1:29" ht="15.75" thickBot="1" x14ac:dyDescent="0.3">
      <c r="A31" s="6" t="s">
        <v>18</v>
      </c>
      <c r="B31" s="7">
        <v>12.49</v>
      </c>
      <c r="C31" s="7">
        <v>-0.9</v>
      </c>
      <c r="D31" s="8">
        <v>0.47</v>
      </c>
      <c r="E31" s="8">
        <v>0.62</v>
      </c>
      <c r="F31" s="7">
        <v>8.91</v>
      </c>
      <c r="G31" s="7">
        <v>0.51</v>
      </c>
      <c r="H31" s="8">
        <v>12.15</v>
      </c>
      <c r="I31" s="8">
        <v>1.55</v>
      </c>
      <c r="J31" s="7">
        <v>4.03</v>
      </c>
      <c r="K31" s="7">
        <v>1.03</v>
      </c>
      <c r="L31" s="8">
        <v>6.23</v>
      </c>
      <c r="M31" s="8">
        <v>0.88</v>
      </c>
      <c r="N31" s="7">
        <v>9.84</v>
      </c>
      <c r="O31" s="7">
        <v>0.85</v>
      </c>
      <c r="P31" s="8">
        <v>6.92</v>
      </c>
      <c r="Q31" s="8">
        <v>1.53</v>
      </c>
      <c r="R31" s="7">
        <v>1.78</v>
      </c>
      <c r="S31" s="7">
        <v>0.28999999999999998</v>
      </c>
      <c r="T31" s="8">
        <v>16.28</v>
      </c>
      <c r="U31" s="8">
        <v>0.24</v>
      </c>
      <c r="V31" s="7">
        <v>46</v>
      </c>
      <c r="W31" s="7">
        <v>10.88</v>
      </c>
    </row>
    <row r="32" spans="1:29" ht="15.75" thickBot="1" x14ac:dyDescent="0.3">
      <c r="A32" s="6" t="s">
        <v>19</v>
      </c>
      <c r="B32" s="7">
        <v>13.29</v>
      </c>
      <c r="C32" s="7">
        <v>0.56999999999999995</v>
      </c>
      <c r="D32" s="8">
        <v>0.19</v>
      </c>
      <c r="E32" s="8">
        <v>0.28000000000000003</v>
      </c>
      <c r="F32" s="7">
        <v>9.92</v>
      </c>
      <c r="G32" s="7">
        <v>1.21</v>
      </c>
      <c r="H32" s="8">
        <v>12.58</v>
      </c>
      <c r="I32" s="8">
        <v>1.6</v>
      </c>
      <c r="J32" s="7">
        <v>2.57</v>
      </c>
      <c r="K32" s="7">
        <v>0.17</v>
      </c>
      <c r="L32" s="8">
        <v>6.77</v>
      </c>
      <c r="M32" s="8">
        <v>0.69</v>
      </c>
      <c r="N32" s="7">
        <v>10.1</v>
      </c>
      <c r="O32" s="7">
        <v>0.92</v>
      </c>
      <c r="P32" s="8">
        <v>5.74</v>
      </c>
      <c r="Q32" s="8">
        <v>-0.2</v>
      </c>
      <c r="R32" s="7">
        <v>2.84</v>
      </c>
      <c r="S32" s="7">
        <v>0.84</v>
      </c>
      <c r="T32" s="8">
        <v>17.28</v>
      </c>
      <c r="U32" s="8">
        <v>1.71</v>
      </c>
      <c r="V32" s="7"/>
      <c r="W32" s="7"/>
    </row>
    <row r="33" spans="1:23" ht="15.75" thickBot="1" x14ac:dyDescent="0.3">
      <c r="A33" s="6" t="s">
        <v>20</v>
      </c>
      <c r="B33" s="7">
        <v>12.25</v>
      </c>
      <c r="C33" s="7">
        <v>-0.03</v>
      </c>
      <c r="D33" s="8">
        <v>1.51</v>
      </c>
      <c r="E33" s="8">
        <v>1.29</v>
      </c>
      <c r="F33" s="7">
        <v>8.17</v>
      </c>
      <c r="G33" s="7">
        <v>-0.31</v>
      </c>
      <c r="H33" s="8">
        <v>13.67</v>
      </c>
      <c r="I33" s="8">
        <v>0.65</v>
      </c>
      <c r="J33" s="7">
        <v>3.6</v>
      </c>
      <c r="K33" s="7">
        <v>1.66</v>
      </c>
      <c r="L33" s="8">
        <v>5.67</v>
      </c>
      <c r="M33" s="8">
        <v>0.62</v>
      </c>
      <c r="N33" s="7">
        <v>8.36</v>
      </c>
      <c r="O33" s="7">
        <v>-0.97</v>
      </c>
      <c r="P33" s="8">
        <v>5.25</v>
      </c>
      <c r="Q33" s="8">
        <v>-1.42</v>
      </c>
      <c r="R33" s="7">
        <v>6.41</v>
      </c>
      <c r="S33" s="7">
        <v>2</v>
      </c>
      <c r="T33" s="8">
        <v>17.3</v>
      </c>
      <c r="U33" s="8">
        <v>2.02</v>
      </c>
      <c r="V33" s="7"/>
      <c r="W33" s="7"/>
    </row>
    <row r="34" spans="1:23" ht="15.75" thickBot="1" x14ac:dyDescent="0.3">
      <c r="A34" s="6" t="s">
        <v>21</v>
      </c>
      <c r="B34" s="7">
        <v>8.11</v>
      </c>
      <c r="C34" s="7">
        <v>-3.54</v>
      </c>
      <c r="D34" s="8">
        <v>5.93</v>
      </c>
      <c r="E34" s="8">
        <v>0.66</v>
      </c>
      <c r="F34" s="7">
        <v>8.8699999999999992</v>
      </c>
      <c r="G34" s="7">
        <v>1.31</v>
      </c>
      <c r="H34" s="8">
        <v>13.33</v>
      </c>
      <c r="I34" s="8">
        <v>1</v>
      </c>
      <c r="J34" s="7">
        <v>2.4500000000000002</v>
      </c>
      <c r="K34" s="7">
        <v>-0.12</v>
      </c>
      <c r="L34" s="8">
        <v>6.97</v>
      </c>
      <c r="M34" s="8">
        <v>1.1100000000000001</v>
      </c>
      <c r="N34" s="7">
        <v>6.36</v>
      </c>
      <c r="O34" s="7">
        <v>-0.76</v>
      </c>
      <c r="P34" s="8">
        <v>5.71</v>
      </c>
      <c r="Q34" s="8">
        <v>-0.33</v>
      </c>
      <c r="R34" s="7">
        <v>9.94</v>
      </c>
      <c r="S34" s="7">
        <v>2.98</v>
      </c>
      <c r="T34" s="15" t="s">
        <v>25</v>
      </c>
      <c r="U34" s="15">
        <v>1.37</v>
      </c>
      <c r="V34" s="16"/>
      <c r="W34" s="16"/>
    </row>
    <row r="35" spans="1:23" x14ac:dyDescent="0.25">
      <c r="A35" s="91" t="s">
        <v>26</v>
      </c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</row>
    <row r="36" spans="1:23" x14ac:dyDescent="0.25">
      <c r="A36" s="92" t="s">
        <v>27</v>
      </c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</row>
  </sheetData>
  <mergeCells count="31">
    <mergeCell ref="A21:A22"/>
    <mergeCell ref="B21:B22"/>
    <mergeCell ref="A35:W35"/>
    <mergeCell ref="A36:W36"/>
    <mergeCell ref="A19:W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V20:W20"/>
    <mergeCell ref="A1:W1"/>
    <mergeCell ref="A2:W2"/>
    <mergeCell ref="N3:O3"/>
    <mergeCell ref="P3:Q3"/>
    <mergeCell ref="R3:S3"/>
    <mergeCell ref="T3:U3"/>
    <mergeCell ref="V3:W3"/>
    <mergeCell ref="H3:I3"/>
    <mergeCell ref="J3:K3"/>
    <mergeCell ref="L3:M3"/>
    <mergeCell ref="A4:A5"/>
    <mergeCell ref="B4:B5"/>
    <mergeCell ref="B3:C3"/>
    <mergeCell ref="D3:E3"/>
    <mergeCell ref="F3:G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tabSelected="1" topLeftCell="H1" workbookViewId="0">
      <selection activeCell="Y9" sqref="Y9"/>
    </sheetView>
  </sheetViews>
  <sheetFormatPr defaultRowHeight="15" x14ac:dyDescent="0.25"/>
  <cols>
    <col min="24" max="24" width="8.85546875" customWidth="1"/>
    <col min="25" max="25" width="4.28515625" customWidth="1"/>
    <col min="26" max="26" width="8" bestFit="1" customWidth="1"/>
    <col min="27" max="27" width="4.28515625" bestFit="1" customWidth="1"/>
    <col min="28" max="28" width="9" bestFit="1" customWidth="1"/>
    <col min="29" max="29" width="7.85546875" customWidth="1"/>
    <col min="30" max="30" width="6" bestFit="1" customWidth="1"/>
    <col min="31" max="31" width="4.42578125" customWidth="1"/>
    <col min="32" max="32" width="5" bestFit="1" customWidth="1"/>
    <col min="33" max="33" width="4.28515625" bestFit="1" customWidth="1"/>
    <col min="34" max="34" width="6" bestFit="1" customWidth="1"/>
    <col min="35" max="35" width="4.7109375" customWidth="1"/>
    <col min="37" max="37" width="4.28515625" bestFit="1" customWidth="1"/>
    <col min="38" max="38" width="5" bestFit="1" customWidth="1"/>
    <col min="39" max="39" width="4.28515625" bestFit="1" customWidth="1"/>
    <col min="40" max="40" width="6" bestFit="1" customWidth="1"/>
  </cols>
  <sheetData>
    <row r="1" spans="1:40" ht="17.45" customHeight="1" thickBot="1" x14ac:dyDescent="0.3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4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97"/>
      <c r="W2" s="97"/>
      <c r="Y2" s="18" t="s">
        <v>28</v>
      </c>
      <c r="Z2" s="19"/>
      <c r="AA2" s="19"/>
      <c r="AB2" s="20"/>
    </row>
    <row r="3" spans="1:40" ht="16.5" thickBot="1" x14ac:dyDescent="0.3">
      <c r="A3" s="1" t="s">
        <v>1</v>
      </c>
      <c r="B3" s="82">
        <v>2008</v>
      </c>
      <c r="C3" s="83"/>
      <c r="D3" s="84" t="s">
        <v>2</v>
      </c>
      <c r="E3" s="85"/>
      <c r="F3" s="82">
        <v>2010</v>
      </c>
      <c r="G3" s="83"/>
      <c r="H3" s="84">
        <v>2011</v>
      </c>
      <c r="I3" s="85"/>
      <c r="J3" s="82">
        <v>2012</v>
      </c>
      <c r="K3" s="83"/>
      <c r="L3" s="84">
        <v>2013</v>
      </c>
      <c r="M3" s="85"/>
      <c r="N3" s="82">
        <v>2014</v>
      </c>
      <c r="O3" s="83"/>
      <c r="P3" s="84">
        <v>2015</v>
      </c>
      <c r="Q3" s="85"/>
      <c r="R3" s="82">
        <v>2016</v>
      </c>
      <c r="S3" s="83"/>
      <c r="T3" s="84">
        <v>2017</v>
      </c>
      <c r="U3" s="94"/>
      <c r="V3" s="95">
        <v>2018</v>
      </c>
      <c r="W3" s="96"/>
      <c r="Y3" s="21">
        <v>9.17</v>
      </c>
      <c r="Z3" s="22"/>
      <c r="AA3" s="22"/>
      <c r="AB3" s="23"/>
    </row>
    <row r="4" spans="1:40" x14ac:dyDescent="0.25">
      <c r="A4" s="78"/>
      <c r="B4" s="80" t="s">
        <v>3</v>
      </c>
      <c r="C4" s="41" t="s">
        <v>4</v>
      </c>
      <c r="D4" s="3" t="s">
        <v>5</v>
      </c>
      <c r="E4" s="3" t="s">
        <v>4</v>
      </c>
      <c r="F4" s="41" t="s">
        <v>5</v>
      </c>
      <c r="G4" s="41" t="s">
        <v>4</v>
      </c>
      <c r="H4" s="3" t="s">
        <v>5</v>
      </c>
      <c r="I4" s="3" t="s">
        <v>4</v>
      </c>
      <c r="J4" s="41" t="s">
        <v>5</v>
      </c>
      <c r="K4" s="41" t="s">
        <v>4</v>
      </c>
      <c r="L4" s="3" t="s">
        <v>5</v>
      </c>
      <c r="M4" s="3" t="s">
        <v>4</v>
      </c>
      <c r="N4" s="41" t="s">
        <v>5</v>
      </c>
      <c r="O4" s="41" t="s">
        <v>4</v>
      </c>
      <c r="P4" s="3" t="s">
        <v>5</v>
      </c>
      <c r="Q4" s="3" t="s">
        <v>4</v>
      </c>
      <c r="R4" s="41" t="s">
        <v>5</v>
      </c>
      <c r="S4" s="41" t="s">
        <v>4</v>
      </c>
      <c r="T4" s="3" t="s">
        <v>5</v>
      </c>
      <c r="U4" s="56" t="s">
        <v>4</v>
      </c>
      <c r="V4" s="64" t="s">
        <v>5</v>
      </c>
      <c r="W4" s="65" t="s">
        <v>4</v>
      </c>
      <c r="Y4" s="21" t="s">
        <v>29</v>
      </c>
      <c r="Z4" s="22"/>
      <c r="AA4" s="22"/>
      <c r="AB4" s="23"/>
    </row>
    <row r="5" spans="1:40" ht="15.75" thickBot="1" x14ac:dyDescent="0.3">
      <c r="A5" s="79"/>
      <c r="B5" s="81"/>
      <c r="C5" s="42" t="s">
        <v>6</v>
      </c>
      <c r="D5" s="5" t="s">
        <v>7</v>
      </c>
      <c r="E5" s="5" t="s">
        <v>6</v>
      </c>
      <c r="F5" s="42" t="s">
        <v>6</v>
      </c>
      <c r="G5" s="42" t="s">
        <v>6</v>
      </c>
      <c r="H5" s="5" t="s">
        <v>6</v>
      </c>
      <c r="I5" s="5" t="s">
        <v>6</v>
      </c>
      <c r="J5" s="42" t="s">
        <v>7</v>
      </c>
      <c r="K5" s="42" t="s">
        <v>7</v>
      </c>
      <c r="L5" s="5" t="s">
        <v>7</v>
      </c>
      <c r="M5" s="5" t="s">
        <v>7</v>
      </c>
      <c r="N5" s="42" t="s">
        <v>7</v>
      </c>
      <c r="O5" s="42" t="s">
        <v>7</v>
      </c>
      <c r="P5" s="5" t="s">
        <v>7</v>
      </c>
      <c r="Q5" s="5" t="s">
        <v>7</v>
      </c>
      <c r="R5" s="42" t="s">
        <v>7</v>
      </c>
      <c r="S5" s="42" t="s">
        <v>7</v>
      </c>
      <c r="T5" s="5" t="s">
        <v>7</v>
      </c>
      <c r="U5" s="57" t="s">
        <v>7</v>
      </c>
      <c r="V5" s="66" t="s">
        <v>7</v>
      </c>
      <c r="W5" s="67" t="s">
        <v>7</v>
      </c>
      <c r="Y5" s="21">
        <f>SUM(W6:W17)</f>
        <v>18.820000000000004</v>
      </c>
      <c r="Z5" s="22"/>
      <c r="AA5" s="22"/>
      <c r="AB5" s="23"/>
    </row>
    <row r="6" spans="1:40" ht="15.75" thickBot="1" x14ac:dyDescent="0.3">
      <c r="A6" s="6" t="s">
        <v>8</v>
      </c>
      <c r="B6" s="7">
        <v>8.17</v>
      </c>
      <c r="C6" s="7">
        <v>0.8</v>
      </c>
      <c r="D6" s="8">
        <v>9.5</v>
      </c>
      <c r="E6" s="8">
        <v>0.28999999999999998</v>
      </c>
      <c r="F6" s="7">
        <v>8.19</v>
      </c>
      <c r="G6" s="7">
        <v>1.85</v>
      </c>
      <c r="H6" s="8">
        <v>4.9000000000000004</v>
      </c>
      <c r="I6" s="8">
        <v>0.41</v>
      </c>
      <c r="J6" s="7">
        <v>10.61</v>
      </c>
      <c r="K6" s="7">
        <v>0.56000000000000005</v>
      </c>
      <c r="L6" s="8">
        <v>7.31</v>
      </c>
      <c r="M6" s="8">
        <v>1.65</v>
      </c>
      <c r="N6" s="7">
        <v>7.75</v>
      </c>
      <c r="O6" s="7">
        <v>1.98</v>
      </c>
      <c r="P6" s="8">
        <v>7.24</v>
      </c>
      <c r="Q6" s="8">
        <v>1.1000000000000001</v>
      </c>
      <c r="R6" s="7">
        <v>9.58</v>
      </c>
      <c r="S6" s="7">
        <v>1.82</v>
      </c>
      <c r="T6" s="8">
        <v>9.2200000000000006</v>
      </c>
      <c r="U6" s="58">
        <v>2.46</v>
      </c>
      <c r="V6" s="68">
        <v>10.35</v>
      </c>
      <c r="W6" s="7">
        <v>1.02</v>
      </c>
      <c r="Y6" s="21" t="s">
        <v>30</v>
      </c>
      <c r="Z6" s="22"/>
      <c r="AA6" s="22"/>
      <c r="AB6" s="23"/>
    </row>
    <row r="7" spans="1:40" ht="15.75" thickBot="1" x14ac:dyDescent="0.3">
      <c r="A7" s="6" t="s">
        <v>9</v>
      </c>
      <c r="B7" s="9">
        <v>9.1</v>
      </c>
      <c r="C7" s="9">
        <v>1.29</v>
      </c>
      <c r="D7" s="8">
        <v>7.73</v>
      </c>
      <c r="E7" s="8">
        <v>-0.34</v>
      </c>
      <c r="F7" s="9">
        <v>10.130000000000001</v>
      </c>
      <c r="G7" s="9">
        <v>1.45</v>
      </c>
      <c r="H7" s="8">
        <v>4.16</v>
      </c>
      <c r="I7" s="8">
        <v>0.73</v>
      </c>
      <c r="J7" s="9">
        <v>10.43</v>
      </c>
      <c r="K7" s="9">
        <v>0.56000000000000005</v>
      </c>
      <c r="L7" s="8">
        <v>7.03</v>
      </c>
      <c r="M7" s="8">
        <v>0.3</v>
      </c>
      <c r="N7" s="9">
        <v>7.89</v>
      </c>
      <c r="O7" s="9">
        <v>0.43</v>
      </c>
      <c r="P7" s="8">
        <v>7.55</v>
      </c>
      <c r="Q7" s="8">
        <v>0.71</v>
      </c>
      <c r="R7" s="9">
        <v>8.7799999999999994</v>
      </c>
      <c r="S7" s="9">
        <v>0.02</v>
      </c>
      <c r="T7" s="10">
        <v>10.130000000000001</v>
      </c>
      <c r="U7" s="59">
        <v>0.81</v>
      </c>
      <c r="V7" s="70">
        <v>10.26</v>
      </c>
      <c r="W7" s="9">
        <v>0.73</v>
      </c>
      <c r="Y7" s="21">
        <f>+Y5-Y3</f>
        <v>9.6500000000000039</v>
      </c>
      <c r="Z7" s="22"/>
      <c r="AA7" s="22"/>
      <c r="AB7" s="23"/>
    </row>
    <row r="8" spans="1:40" ht="15.75" thickBot="1" x14ac:dyDescent="0.3">
      <c r="A8" s="6" t="s">
        <v>10</v>
      </c>
      <c r="B8" s="9">
        <v>9.15</v>
      </c>
      <c r="C8" s="9">
        <v>0.96</v>
      </c>
      <c r="D8" s="8">
        <v>7.89</v>
      </c>
      <c r="E8" s="8">
        <v>1.1000000000000001</v>
      </c>
      <c r="F8" s="9">
        <v>9.56</v>
      </c>
      <c r="G8" s="9">
        <v>0.57999999999999996</v>
      </c>
      <c r="H8" s="8">
        <v>3.99</v>
      </c>
      <c r="I8" s="8">
        <v>0.42</v>
      </c>
      <c r="J8" s="9">
        <v>10.43</v>
      </c>
      <c r="K8" s="9">
        <v>0.41</v>
      </c>
      <c r="L8" s="8">
        <v>7.29</v>
      </c>
      <c r="M8" s="8">
        <v>0.66</v>
      </c>
      <c r="N8" s="9">
        <v>8.39</v>
      </c>
      <c r="O8" s="11" t="s">
        <v>11</v>
      </c>
      <c r="P8" s="8">
        <v>7.61</v>
      </c>
      <c r="Q8" s="8">
        <v>1.19</v>
      </c>
      <c r="R8" s="9">
        <v>7.46</v>
      </c>
      <c r="S8" s="9">
        <v>-0.04</v>
      </c>
      <c r="T8" s="10">
        <v>11.29</v>
      </c>
      <c r="U8" s="59">
        <v>1.02</v>
      </c>
      <c r="V8" s="70">
        <v>10.23</v>
      </c>
      <c r="W8" s="9">
        <v>0.99</v>
      </c>
      <c r="Y8" s="21" t="s">
        <v>31</v>
      </c>
      <c r="Z8" s="22"/>
      <c r="AA8" s="22"/>
      <c r="AB8" s="23"/>
    </row>
    <row r="9" spans="1:40" ht="15.75" thickBot="1" x14ac:dyDescent="0.3">
      <c r="A9" s="6" t="s">
        <v>12</v>
      </c>
      <c r="B9" s="9">
        <v>9.66</v>
      </c>
      <c r="C9" s="9">
        <v>1.68</v>
      </c>
      <c r="D9" s="8">
        <v>6.13</v>
      </c>
      <c r="E9" s="8">
        <v>0.02</v>
      </c>
      <c r="F9" s="9">
        <v>10.19</v>
      </c>
      <c r="G9" s="9">
        <v>0.6</v>
      </c>
      <c r="H9" s="8">
        <v>4.26</v>
      </c>
      <c r="I9" s="8">
        <v>0.87</v>
      </c>
      <c r="J9" s="9">
        <v>11.14</v>
      </c>
      <c r="K9" s="9">
        <v>1.52</v>
      </c>
      <c r="L9" s="8">
        <v>6.13</v>
      </c>
      <c r="M9" s="8">
        <v>0.42</v>
      </c>
      <c r="N9" s="9">
        <v>9.3800000000000008</v>
      </c>
      <c r="O9" s="9">
        <v>1.34</v>
      </c>
      <c r="P9" s="8">
        <v>7.91</v>
      </c>
      <c r="Q9" s="8">
        <v>1.63</v>
      </c>
      <c r="R9" s="7">
        <v>6.57</v>
      </c>
      <c r="S9" s="7">
        <v>0.78</v>
      </c>
      <c r="T9" s="8">
        <v>11.87</v>
      </c>
      <c r="U9" s="58">
        <v>1.31</v>
      </c>
      <c r="V9" s="46">
        <v>10.85</v>
      </c>
      <c r="W9" s="7">
        <v>1.87</v>
      </c>
      <c r="Y9" s="44">
        <v>3.5</v>
      </c>
      <c r="Z9" s="24"/>
      <c r="AA9" s="24"/>
      <c r="AB9" s="45"/>
    </row>
    <row r="10" spans="1:40" ht="15.75" thickBot="1" x14ac:dyDescent="0.3">
      <c r="A10" s="6" t="s">
        <v>13</v>
      </c>
      <c r="B10" s="9">
        <v>10.74</v>
      </c>
      <c r="C10" s="9">
        <v>1.49</v>
      </c>
      <c r="D10" s="8">
        <v>5.24</v>
      </c>
      <c r="E10" s="8">
        <v>0.64</v>
      </c>
      <c r="F10" s="9">
        <v>9.1</v>
      </c>
      <c r="G10" s="9">
        <v>-0.36</v>
      </c>
      <c r="H10" s="8">
        <v>7.17</v>
      </c>
      <c r="I10" s="8">
        <v>2.42</v>
      </c>
      <c r="J10" s="9">
        <v>8.2799999999999994</v>
      </c>
      <c r="K10" s="9">
        <v>-0.21</v>
      </c>
      <c r="L10" s="8">
        <v>6.51</v>
      </c>
      <c r="M10" s="8">
        <v>0.15</v>
      </c>
      <c r="N10" s="9">
        <v>9.66</v>
      </c>
      <c r="O10" s="9">
        <v>0.4</v>
      </c>
      <c r="P10" s="8">
        <v>8.09</v>
      </c>
      <c r="Q10" s="8">
        <v>0.56000000000000005</v>
      </c>
      <c r="R10" s="7">
        <v>6.58</v>
      </c>
      <c r="S10" s="7">
        <v>0.57999999999999996</v>
      </c>
      <c r="T10" s="12">
        <v>11.72</v>
      </c>
      <c r="U10" s="60">
        <v>0.45</v>
      </c>
      <c r="V10" s="71">
        <v>12.15</v>
      </c>
      <c r="W10" s="13">
        <v>1.62</v>
      </c>
      <c r="X10" s="43"/>
      <c r="Y10" s="43"/>
      <c r="Z10" s="43"/>
      <c r="AA10" s="43"/>
      <c r="AB10" s="43"/>
      <c r="AC10" s="43"/>
      <c r="AD10" s="43"/>
    </row>
    <row r="11" spans="1:40" ht="15.75" thickBot="1" x14ac:dyDescent="0.3">
      <c r="A11" s="6" t="s">
        <v>14</v>
      </c>
      <c r="B11" s="7">
        <v>10.61</v>
      </c>
      <c r="C11" s="7">
        <v>-0.36</v>
      </c>
      <c r="D11" s="8">
        <v>5.73</v>
      </c>
      <c r="E11" s="8">
        <v>0.11</v>
      </c>
      <c r="F11" s="7">
        <v>8.3699999999999992</v>
      </c>
      <c r="G11" s="7">
        <v>-0.56000000000000005</v>
      </c>
      <c r="H11" s="8">
        <v>6.24</v>
      </c>
      <c r="I11" s="8">
        <v>-1.43</v>
      </c>
      <c r="J11" s="7">
        <v>8.8699999999999992</v>
      </c>
      <c r="K11" s="7">
        <v>-0.9</v>
      </c>
      <c r="L11" s="8">
        <v>8.3000000000000007</v>
      </c>
      <c r="M11" s="8">
        <v>0.76</v>
      </c>
      <c r="N11" s="7">
        <v>9.16</v>
      </c>
      <c r="O11" s="7">
        <v>0.31</v>
      </c>
      <c r="P11" s="8">
        <v>7.2</v>
      </c>
      <c r="Q11" s="8">
        <v>-0.51</v>
      </c>
      <c r="R11" s="7">
        <v>7.64</v>
      </c>
      <c r="S11" s="7">
        <v>0.47</v>
      </c>
      <c r="T11" s="12">
        <v>10.9</v>
      </c>
      <c r="U11" s="60">
        <v>-0.27</v>
      </c>
      <c r="V11" s="71">
        <v>15.39</v>
      </c>
      <c r="W11" s="13">
        <v>2.61</v>
      </c>
      <c r="X11" s="43"/>
      <c r="Y11" s="43"/>
      <c r="Z11" s="43"/>
      <c r="AA11" s="43"/>
      <c r="AB11" s="43"/>
      <c r="AC11" s="43"/>
      <c r="AD11" s="43"/>
    </row>
    <row r="12" spans="1:40" ht="15.75" thickBot="1" x14ac:dyDescent="0.3">
      <c r="A12" s="6" t="s">
        <v>15</v>
      </c>
      <c r="B12" s="9">
        <v>12.06</v>
      </c>
      <c r="C12" s="9">
        <v>0.57999999999999996</v>
      </c>
      <c r="D12" s="8">
        <v>5.39</v>
      </c>
      <c r="E12" s="8">
        <v>0.25</v>
      </c>
      <c r="F12" s="9">
        <v>7.58</v>
      </c>
      <c r="G12" s="9">
        <v>-0.48</v>
      </c>
      <c r="H12" s="8">
        <v>6.31</v>
      </c>
      <c r="I12" s="8">
        <v>-0.41</v>
      </c>
      <c r="J12" s="9">
        <v>9.07</v>
      </c>
      <c r="K12" s="9">
        <v>-0.23</v>
      </c>
      <c r="L12" s="8">
        <v>8.8800000000000008</v>
      </c>
      <c r="M12" s="8">
        <v>0.31</v>
      </c>
      <c r="N12" s="9">
        <v>9.32</v>
      </c>
      <c r="O12" s="9">
        <v>0.45</v>
      </c>
      <c r="P12" s="8">
        <v>6.81</v>
      </c>
      <c r="Q12" s="8">
        <v>0.09</v>
      </c>
      <c r="R12" s="7">
        <v>8.0500000000000007</v>
      </c>
      <c r="S12" s="7" t="s">
        <v>16</v>
      </c>
      <c r="T12" s="8">
        <v>9.7899999999999991</v>
      </c>
      <c r="U12" s="58">
        <v>0.15</v>
      </c>
      <c r="V12" s="46">
        <v>15.85</v>
      </c>
      <c r="W12" s="7">
        <v>0.55000000000000004</v>
      </c>
      <c r="X12" s="61">
        <f>+W12</f>
        <v>0.55000000000000004</v>
      </c>
      <c r="Y12" s="47"/>
      <c r="Z12" s="47"/>
      <c r="AA12" s="47"/>
      <c r="AB12" s="47"/>
      <c r="AC12" s="47"/>
      <c r="AD12" s="47">
        <f>+W12</f>
        <v>0.55000000000000004</v>
      </c>
      <c r="AE12" s="50"/>
      <c r="AF12" s="50"/>
      <c r="AG12" s="50"/>
      <c r="AH12" s="50"/>
      <c r="AI12" s="50"/>
      <c r="AJ12" s="50">
        <f>+W12</f>
        <v>0.55000000000000004</v>
      </c>
      <c r="AK12" s="50"/>
      <c r="AL12" s="50"/>
      <c r="AM12" s="50"/>
      <c r="AN12" s="50"/>
    </row>
    <row r="13" spans="1:40" ht="15.75" thickBot="1" x14ac:dyDescent="0.3">
      <c r="A13" s="6" t="s">
        <v>17</v>
      </c>
      <c r="B13" s="9">
        <v>11.77</v>
      </c>
      <c r="C13" s="9">
        <v>-0.24</v>
      </c>
      <c r="D13" s="8">
        <v>5.33</v>
      </c>
      <c r="E13" s="8">
        <v>-0.3</v>
      </c>
      <c r="F13" s="9">
        <v>8.33</v>
      </c>
      <c r="G13" s="9">
        <v>0.4</v>
      </c>
      <c r="H13" s="8">
        <v>6.65</v>
      </c>
      <c r="I13" s="8">
        <v>0.73</v>
      </c>
      <c r="J13" s="9">
        <v>8.8800000000000008</v>
      </c>
      <c r="K13" s="9">
        <v>0.56000000000000005</v>
      </c>
      <c r="L13" s="8">
        <v>8.17</v>
      </c>
      <c r="M13" s="8">
        <v>-0.1</v>
      </c>
      <c r="N13" s="9">
        <v>9.5399999999999991</v>
      </c>
      <c r="O13" s="9">
        <v>0.09</v>
      </c>
      <c r="P13" s="8">
        <v>7.14</v>
      </c>
      <c r="Q13" s="8">
        <v>0.4</v>
      </c>
      <c r="R13" s="7">
        <v>8.7899999999999991</v>
      </c>
      <c r="S13" s="7">
        <v>1.1599999999999999</v>
      </c>
      <c r="T13" s="8">
        <v>10.68</v>
      </c>
      <c r="U13" s="58">
        <v>0.52</v>
      </c>
      <c r="V13" s="46">
        <v>17.899999999999999</v>
      </c>
      <c r="W13" s="7">
        <v>2.2999999999999998</v>
      </c>
      <c r="X13" s="61">
        <f t="shared" ref="X13:X14" si="0">+W13</f>
        <v>2.2999999999999998</v>
      </c>
      <c r="Y13" s="47"/>
      <c r="Z13" s="47"/>
      <c r="AA13" s="48"/>
      <c r="AB13" s="48"/>
      <c r="AC13" s="48"/>
      <c r="AD13" s="47">
        <f t="shared" ref="AD13:AD17" si="1">+W13</f>
        <v>2.2999999999999998</v>
      </c>
      <c r="AE13" s="50"/>
      <c r="AF13" s="50"/>
      <c r="AG13" s="50"/>
      <c r="AH13" s="50"/>
      <c r="AI13" s="50"/>
      <c r="AJ13" s="50">
        <f t="shared" ref="AJ13:AJ14" si="2">+W13</f>
        <v>2.2999999999999998</v>
      </c>
      <c r="AK13" s="50"/>
      <c r="AL13" s="50"/>
      <c r="AM13" s="50"/>
      <c r="AN13" s="50"/>
    </row>
    <row r="14" spans="1:40" ht="15.75" thickBot="1" x14ac:dyDescent="0.3">
      <c r="A14" s="6" t="s">
        <v>18</v>
      </c>
      <c r="B14" s="9">
        <v>11.13</v>
      </c>
      <c r="C14" s="9">
        <v>0.45</v>
      </c>
      <c r="D14" s="8">
        <v>5.27</v>
      </c>
      <c r="E14" s="8">
        <v>0.39</v>
      </c>
      <c r="F14" s="9">
        <v>9.24</v>
      </c>
      <c r="G14" s="9">
        <v>1.23</v>
      </c>
      <c r="H14" s="8">
        <v>6.15</v>
      </c>
      <c r="I14" s="8">
        <v>0.75</v>
      </c>
      <c r="J14" s="9">
        <v>9.19</v>
      </c>
      <c r="K14" s="9">
        <v>1.03</v>
      </c>
      <c r="L14" s="8">
        <v>7.88</v>
      </c>
      <c r="M14" s="8">
        <v>0.77</v>
      </c>
      <c r="N14" s="9">
        <v>8.86</v>
      </c>
      <c r="O14" s="9">
        <v>0.14000000000000001</v>
      </c>
      <c r="P14" s="8">
        <v>7.95</v>
      </c>
      <c r="Q14" s="8">
        <v>0.89</v>
      </c>
      <c r="R14" s="7">
        <v>7.28</v>
      </c>
      <c r="S14" s="7">
        <v>0.18</v>
      </c>
      <c r="T14" s="8">
        <v>7.29</v>
      </c>
      <c r="U14" s="58">
        <v>0.65</v>
      </c>
      <c r="V14" s="46">
        <v>24.52</v>
      </c>
      <c r="W14" s="7">
        <v>6.3</v>
      </c>
      <c r="X14" s="61">
        <f t="shared" si="0"/>
        <v>6.3</v>
      </c>
      <c r="Y14" s="47"/>
      <c r="Z14" s="47"/>
      <c r="AA14" s="48"/>
      <c r="AB14" s="48"/>
      <c r="AC14" s="48"/>
      <c r="AD14" s="47">
        <f t="shared" si="1"/>
        <v>6.3</v>
      </c>
      <c r="AE14" s="50"/>
      <c r="AF14" s="50"/>
      <c r="AG14" s="50"/>
      <c r="AH14" s="50"/>
      <c r="AI14" s="50"/>
      <c r="AJ14" s="50">
        <f t="shared" si="2"/>
        <v>6.3</v>
      </c>
      <c r="AK14" s="50"/>
      <c r="AL14" s="50"/>
      <c r="AM14" s="50"/>
      <c r="AN14" s="50"/>
    </row>
    <row r="15" spans="1:40" ht="15.75" thickBot="1" x14ac:dyDescent="0.3">
      <c r="A15" s="6" t="s">
        <v>19</v>
      </c>
      <c r="B15" s="9">
        <v>11.99</v>
      </c>
      <c r="C15" s="9">
        <v>2.6</v>
      </c>
      <c r="D15" s="8">
        <v>5.08</v>
      </c>
      <c r="E15" s="8">
        <v>2.41</v>
      </c>
      <c r="F15" s="9">
        <v>8.6199999999999992</v>
      </c>
      <c r="G15" s="9">
        <v>1.83</v>
      </c>
      <c r="H15" s="8">
        <v>7.66</v>
      </c>
      <c r="I15" s="8">
        <v>3.27</v>
      </c>
      <c r="J15" s="9">
        <v>7.8</v>
      </c>
      <c r="K15" s="9">
        <v>1.96</v>
      </c>
      <c r="L15" s="8">
        <v>7.71</v>
      </c>
      <c r="M15" s="8">
        <v>1.8</v>
      </c>
      <c r="N15" s="9">
        <v>8.9600000000000009</v>
      </c>
      <c r="O15" s="9">
        <v>1.9</v>
      </c>
      <c r="P15" s="8">
        <v>7.58</v>
      </c>
      <c r="Q15" s="8">
        <v>1.55</v>
      </c>
      <c r="R15" s="7">
        <v>7.16</v>
      </c>
      <c r="S15" s="7">
        <v>1.44</v>
      </c>
      <c r="T15" s="8">
        <v>11.9</v>
      </c>
      <c r="U15" s="58">
        <v>2.08</v>
      </c>
      <c r="V15" s="46">
        <v>25.54</v>
      </c>
      <c r="W15" s="7">
        <v>2.67</v>
      </c>
      <c r="X15" s="62">
        <f>+U15+(U15*22/100)</f>
        <v>2.5376000000000003</v>
      </c>
      <c r="Y15" s="47"/>
      <c r="Z15" s="47"/>
      <c r="AA15" s="48"/>
      <c r="AB15" s="48"/>
      <c r="AC15" s="48"/>
      <c r="AD15" s="47">
        <f t="shared" si="1"/>
        <v>2.67</v>
      </c>
      <c r="AE15" s="50"/>
      <c r="AF15" s="50"/>
      <c r="AG15" s="50"/>
      <c r="AH15" s="50"/>
      <c r="AI15" s="50"/>
      <c r="AJ15" s="50">
        <f>+U15</f>
        <v>2.08</v>
      </c>
      <c r="AK15" s="50"/>
      <c r="AL15" s="50"/>
      <c r="AM15" s="50"/>
      <c r="AN15" s="50"/>
    </row>
    <row r="16" spans="1:40" ht="15.75" thickBot="1" x14ac:dyDescent="0.3">
      <c r="A16" s="6" t="s">
        <v>20</v>
      </c>
      <c r="B16" s="9">
        <v>10.76</v>
      </c>
      <c r="C16" s="9">
        <v>0.83</v>
      </c>
      <c r="D16" s="8">
        <v>5.53</v>
      </c>
      <c r="E16" s="8">
        <v>1.27</v>
      </c>
      <c r="F16" s="9">
        <v>7.29</v>
      </c>
      <c r="G16" s="9">
        <v>0.03</v>
      </c>
      <c r="H16" s="8">
        <v>9.48</v>
      </c>
      <c r="I16" s="8">
        <v>1.73</v>
      </c>
      <c r="J16" s="9">
        <v>6.37</v>
      </c>
      <c r="K16" s="9">
        <v>0.38</v>
      </c>
      <c r="L16" s="8">
        <v>7.32</v>
      </c>
      <c r="M16" s="8">
        <v>0.01</v>
      </c>
      <c r="N16" s="9">
        <v>9.15</v>
      </c>
      <c r="O16" s="9">
        <v>0.18</v>
      </c>
      <c r="P16" s="8">
        <v>8.1</v>
      </c>
      <c r="Q16" s="8">
        <v>0.67</v>
      </c>
      <c r="R16" s="7">
        <v>7</v>
      </c>
      <c r="S16" s="7">
        <v>0.52</v>
      </c>
      <c r="T16" s="8">
        <v>12.98</v>
      </c>
      <c r="U16" s="58">
        <v>1.49</v>
      </c>
      <c r="V16" s="7">
        <v>21.62</v>
      </c>
      <c r="W16" s="77">
        <v>-1.44</v>
      </c>
      <c r="X16" s="62">
        <f>+W16</f>
        <v>-1.44</v>
      </c>
      <c r="Y16" s="47"/>
      <c r="Z16" s="47"/>
      <c r="AA16" s="48"/>
      <c r="AB16" s="48"/>
      <c r="AC16" s="48"/>
      <c r="AD16" s="47">
        <f t="shared" si="1"/>
        <v>-1.44</v>
      </c>
      <c r="AE16" s="50"/>
      <c r="AF16" s="50"/>
      <c r="AG16" s="50"/>
      <c r="AH16" s="50"/>
      <c r="AI16" s="50"/>
      <c r="AJ16" s="50">
        <f t="shared" ref="AJ16:AJ17" si="3">+U16</f>
        <v>1.49</v>
      </c>
      <c r="AK16" s="50"/>
      <c r="AL16" s="50"/>
      <c r="AM16" s="50"/>
      <c r="AN16" s="50"/>
    </row>
    <row r="17" spans="1:40" ht="15.75" thickBot="1" x14ac:dyDescent="0.3">
      <c r="A17" s="6" t="s">
        <v>21</v>
      </c>
      <c r="B17" s="9">
        <v>10.06</v>
      </c>
      <c r="C17" s="9">
        <v>-0.41</v>
      </c>
      <c r="D17" s="8">
        <v>6.53</v>
      </c>
      <c r="E17" s="8">
        <v>0.53</v>
      </c>
      <c r="F17" s="9">
        <v>6.4</v>
      </c>
      <c r="G17" s="9">
        <v>-0.3</v>
      </c>
      <c r="H17" s="8">
        <v>10.45</v>
      </c>
      <c r="I17" s="8">
        <v>0.57999999999999996</v>
      </c>
      <c r="J17" s="9">
        <v>6.16</v>
      </c>
      <c r="K17" s="9">
        <v>0.38</v>
      </c>
      <c r="L17" s="8">
        <v>7.4</v>
      </c>
      <c r="M17" s="8">
        <v>0.46</v>
      </c>
      <c r="N17" s="9">
        <v>8.17</v>
      </c>
      <c r="O17" s="9">
        <v>-0.44</v>
      </c>
      <c r="P17" s="8">
        <v>8.81</v>
      </c>
      <c r="Q17" s="8">
        <v>0.21</v>
      </c>
      <c r="R17" s="7">
        <v>8.5299999999999994</v>
      </c>
      <c r="S17" s="7">
        <v>1.64</v>
      </c>
      <c r="T17" s="12">
        <v>11.92</v>
      </c>
      <c r="U17" s="60">
        <v>0.69</v>
      </c>
      <c r="V17" s="99">
        <v>20.3</v>
      </c>
      <c r="W17" s="98">
        <v>-0.4</v>
      </c>
      <c r="X17" s="62">
        <f>+W17</f>
        <v>-0.4</v>
      </c>
      <c r="Y17" s="47"/>
      <c r="Z17" s="47"/>
      <c r="AA17" s="48"/>
      <c r="AB17" s="47"/>
      <c r="AC17" s="48"/>
      <c r="AD17" s="47">
        <f t="shared" si="1"/>
        <v>-0.4</v>
      </c>
      <c r="AE17" s="50"/>
      <c r="AF17" s="50"/>
      <c r="AG17" s="50"/>
      <c r="AH17" s="50"/>
      <c r="AI17" s="50"/>
      <c r="AJ17" s="50">
        <f t="shared" si="3"/>
        <v>0.69</v>
      </c>
      <c r="AK17" s="50"/>
      <c r="AL17" s="50"/>
      <c r="AM17" s="50"/>
      <c r="AN17" s="50"/>
    </row>
    <row r="18" spans="1:40" ht="45.75" thickBot="1" x14ac:dyDescent="0.3">
      <c r="W18" s="63" t="s">
        <v>38</v>
      </c>
      <c r="X18" s="47">
        <f>SUM(X12:X17)</f>
        <v>9.8475999999999999</v>
      </c>
      <c r="Y18" s="47" t="s">
        <v>35</v>
      </c>
      <c r="Z18" s="53">
        <f>+X18-Y9</f>
        <v>6.3475999999999999</v>
      </c>
      <c r="AA18" s="49" t="s">
        <v>41</v>
      </c>
      <c r="AB18" s="54">
        <f>+Z18+4</f>
        <v>10.3476</v>
      </c>
      <c r="AC18" s="51" t="s">
        <v>42</v>
      </c>
      <c r="AD18" s="47">
        <f>SUM(AD12:AD17)</f>
        <v>9.9799999999999986</v>
      </c>
      <c r="AE18" s="50" t="s">
        <v>35</v>
      </c>
      <c r="AF18" s="53">
        <f>+AD18-3.5</f>
        <v>6.4799999999999986</v>
      </c>
      <c r="AG18" s="50" t="s">
        <v>41</v>
      </c>
      <c r="AH18" s="55">
        <f>+AF18+4</f>
        <v>10.479999999999999</v>
      </c>
      <c r="AI18" s="72" t="s">
        <v>45</v>
      </c>
      <c r="AJ18" s="50">
        <f>SUM(AJ12:AJ17)</f>
        <v>13.409999999999998</v>
      </c>
      <c r="AK18" s="50" t="s">
        <v>35</v>
      </c>
      <c r="AL18" s="50">
        <f>+AJ18-3.5</f>
        <v>9.9099999999999984</v>
      </c>
      <c r="AM18" s="52" t="s">
        <v>41</v>
      </c>
      <c r="AN18" s="50">
        <f>+AL18+4</f>
        <v>13.909999999999998</v>
      </c>
    </row>
    <row r="19" spans="1:40" ht="21" customHeight="1" thickBot="1" x14ac:dyDescent="0.3">
      <c r="A19" s="86" t="s">
        <v>22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43"/>
      <c r="Y19" s="43"/>
      <c r="Z19" s="43"/>
      <c r="AA19" s="47" t="s">
        <v>43</v>
      </c>
      <c r="AB19" s="47">
        <v>3628</v>
      </c>
      <c r="AC19" s="47"/>
      <c r="AD19" s="47"/>
      <c r="AE19" s="50"/>
      <c r="AF19" s="50"/>
      <c r="AG19" s="50"/>
      <c r="AH19" s="50">
        <f>+AB19</f>
        <v>3628</v>
      </c>
      <c r="AI19" s="50"/>
      <c r="AJ19" s="50"/>
      <c r="AK19" s="50"/>
      <c r="AL19" s="50"/>
      <c r="AM19" s="50"/>
      <c r="AN19" s="50">
        <v>3628</v>
      </c>
    </row>
    <row r="20" spans="1:40" ht="16.5" thickBot="1" x14ac:dyDescent="0.3">
      <c r="A20" s="14" t="s">
        <v>23</v>
      </c>
      <c r="B20" s="82">
        <v>2008</v>
      </c>
      <c r="C20" s="83"/>
      <c r="D20" s="84" t="s">
        <v>24</v>
      </c>
      <c r="E20" s="85"/>
      <c r="F20" s="82">
        <v>2010</v>
      </c>
      <c r="G20" s="83"/>
      <c r="H20" s="84">
        <v>2011</v>
      </c>
      <c r="I20" s="85"/>
      <c r="J20" s="82">
        <v>2012</v>
      </c>
      <c r="K20" s="83"/>
      <c r="L20" s="84">
        <v>2013</v>
      </c>
      <c r="M20" s="85"/>
      <c r="N20" s="82">
        <v>2014</v>
      </c>
      <c r="O20" s="83"/>
      <c r="P20" s="84">
        <v>2015</v>
      </c>
      <c r="Q20" s="85"/>
      <c r="R20" s="82">
        <v>2016</v>
      </c>
      <c r="S20" s="83"/>
      <c r="T20" s="84">
        <v>2017</v>
      </c>
      <c r="U20" s="94"/>
      <c r="V20" s="95">
        <v>2018</v>
      </c>
      <c r="W20" s="96"/>
      <c r="X20" s="43"/>
      <c r="Y20" s="43"/>
      <c r="Z20" s="43"/>
      <c r="AA20" s="47" t="s">
        <v>41</v>
      </c>
      <c r="AB20" s="47">
        <f>+AB19*AB18/100</f>
        <v>375.41092800000001</v>
      </c>
      <c r="AC20" s="47"/>
      <c r="AD20" s="47"/>
      <c r="AE20" s="50"/>
      <c r="AF20" s="50"/>
      <c r="AG20" s="50"/>
      <c r="AH20" s="50">
        <f>+AH19*AH18/100</f>
        <v>380.21439999999996</v>
      </c>
      <c r="AI20" s="50"/>
      <c r="AJ20" s="50"/>
      <c r="AK20" s="50"/>
      <c r="AL20" s="50"/>
      <c r="AM20" s="50"/>
      <c r="AN20" s="50">
        <f>+AN19*AN18/100</f>
        <v>504.65479999999997</v>
      </c>
    </row>
    <row r="21" spans="1:40" x14ac:dyDescent="0.25">
      <c r="A21" s="89"/>
      <c r="B21" s="80" t="s">
        <v>3</v>
      </c>
      <c r="C21" s="41" t="s">
        <v>4</v>
      </c>
      <c r="D21" s="3" t="s">
        <v>5</v>
      </c>
      <c r="E21" s="3" t="s">
        <v>4</v>
      </c>
      <c r="F21" s="41" t="s">
        <v>5</v>
      </c>
      <c r="G21" s="41" t="s">
        <v>4</v>
      </c>
      <c r="H21" s="3" t="s">
        <v>5</v>
      </c>
      <c r="I21" s="3" t="s">
        <v>4</v>
      </c>
      <c r="J21" s="41" t="s">
        <v>5</v>
      </c>
      <c r="K21" s="41" t="s">
        <v>4</v>
      </c>
      <c r="L21" s="3" t="s">
        <v>5</v>
      </c>
      <c r="M21" s="3" t="s">
        <v>4</v>
      </c>
      <c r="N21" s="41" t="s">
        <v>5</v>
      </c>
      <c r="O21" s="41" t="s">
        <v>4</v>
      </c>
      <c r="P21" s="3" t="s">
        <v>5</v>
      </c>
      <c r="Q21" s="3" t="s">
        <v>4</v>
      </c>
      <c r="R21" s="41" t="s">
        <v>5</v>
      </c>
      <c r="S21" s="41" t="s">
        <v>4</v>
      </c>
      <c r="T21" s="3" t="s">
        <v>5</v>
      </c>
      <c r="U21" s="56" t="s">
        <v>4</v>
      </c>
      <c r="V21" s="64" t="s">
        <v>5</v>
      </c>
      <c r="W21" s="65" t="s">
        <v>4</v>
      </c>
      <c r="X21" s="43"/>
      <c r="Y21" s="43"/>
      <c r="Z21" s="43"/>
      <c r="AA21" s="47" t="s">
        <v>44</v>
      </c>
      <c r="AB21" s="52">
        <f>+AB19+AB20</f>
        <v>4003.4109280000002</v>
      </c>
      <c r="AC21" s="47"/>
      <c r="AD21" s="47"/>
      <c r="AE21" s="50"/>
      <c r="AF21" s="50"/>
      <c r="AG21" s="50"/>
      <c r="AH21" s="52">
        <f>+AH19+AH20</f>
        <v>4008.2143999999998</v>
      </c>
      <c r="AI21" s="50"/>
      <c r="AJ21" s="50"/>
      <c r="AK21" s="50"/>
      <c r="AL21" s="50"/>
      <c r="AM21" s="50"/>
      <c r="AN21" s="52">
        <f>+AN19+AN20</f>
        <v>4132.6548000000003</v>
      </c>
    </row>
    <row r="22" spans="1:40" ht="15.75" thickBot="1" x14ac:dyDescent="0.3">
      <c r="A22" s="90"/>
      <c r="B22" s="81"/>
      <c r="C22" s="42" t="s">
        <v>6</v>
      </c>
      <c r="D22" s="5" t="s">
        <v>7</v>
      </c>
      <c r="E22" s="5" t="s">
        <v>6</v>
      </c>
      <c r="F22" s="42" t="s">
        <v>6</v>
      </c>
      <c r="G22" s="42" t="s">
        <v>6</v>
      </c>
      <c r="H22" s="5" t="s">
        <v>6</v>
      </c>
      <c r="I22" s="5" t="s">
        <v>6</v>
      </c>
      <c r="J22" s="42" t="s">
        <v>7</v>
      </c>
      <c r="K22" s="42" t="s">
        <v>7</v>
      </c>
      <c r="L22" s="5" t="s">
        <v>7</v>
      </c>
      <c r="M22" s="5" t="s">
        <v>7</v>
      </c>
      <c r="N22" s="42" t="s">
        <v>7</v>
      </c>
      <c r="O22" s="42" t="s">
        <v>7</v>
      </c>
      <c r="P22" s="5" t="s">
        <v>7</v>
      </c>
      <c r="Q22" s="5" t="s">
        <v>7</v>
      </c>
      <c r="R22" s="42" t="s">
        <v>7</v>
      </c>
      <c r="S22" s="42" t="s">
        <v>7</v>
      </c>
      <c r="T22" s="5" t="s">
        <v>7</v>
      </c>
      <c r="U22" s="57" t="s">
        <v>7</v>
      </c>
      <c r="V22" s="66" t="s">
        <v>7</v>
      </c>
      <c r="W22" s="67" t="s">
        <v>7</v>
      </c>
      <c r="X22" s="43"/>
      <c r="Y22" s="43"/>
      <c r="Z22" s="43"/>
      <c r="AA22" s="43"/>
      <c r="AB22" s="43"/>
      <c r="AC22" s="43"/>
      <c r="AD22" s="43"/>
    </row>
    <row r="23" spans="1:40" ht="15.75" thickBot="1" x14ac:dyDescent="0.3">
      <c r="A23" s="6" t="s">
        <v>8</v>
      </c>
      <c r="B23" s="7">
        <v>6.44</v>
      </c>
      <c r="C23" s="7">
        <v>0.42</v>
      </c>
      <c r="D23" s="8">
        <v>7.9</v>
      </c>
      <c r="E23" s="8">
        <v>0.23</v>
      </c>
      <c r="F23" s="7">
        <v>6.3</v>
      </c>
      <c r="G23" s="7">
        <v>0.57999999999999996</v>
      </c>
      <c r="H23" s="8">
        <v>10.8</v>
      </c>
      <c r="I23" s="8">
        <v>2.36</v>
      </c>
      <c r="J23" s="7">
        <v>11.13</v>
      </c>
      <c r="K23" s="7">
        <v>0.38</v>
      </c>
      <c r="L23" s="8">
        <v>1.88</v>
      </c>
      <c r="M23" s="8">
        <v>-0.18</v>
      </c>
      <c r="N23" s="7">
        <v>10.72</v>
      </c>
      <c r="O23" s="7">
        <v>3.32</v>
      </c>
      <c r="P23" s="8">
        <v>3.28</v>
      </c>
      <c r="Q23" s="8">
        <v>0.33</v>
      </c>
      <c r="R23" s="7">
        <v>5.94</v>
      </c>
      <c r="S23" s="7">
        <v>0.55000000000000004</v>
      </c>
      <c r="T23" s="8">
        <v>13.69</v>
      </c>
      <c r="U23" s="58">
        <v>3.98</v>
      </c>
      <c r="V23" s="68">
        <v>12.14</v>
      </c>
      <c r="W23" s="69">
        <v>0.99</v>
      </c>
      <c r="X23" s="43"/>
      <c r="Y23" s="43"/>
      <c r="Z23" s="43"/>
      <c r="AA23" s="43"/>
      <c r="AB23" s="43"/>
      <c r="AC23" s="43"/>
      <c r="AD23" s="43"/>
    </row>
    <row r="24" spans="1:40" ht="15.75" thickBot="1" x14ac:dyDescent="0.3">
      <c r="A24" s="6" t="s">
        <v>9</v>
      </c>
      <c r="B24" s="7">
        <v>8.15</v>
      </c>
      <c r="C24" s="7">
        <v>2.56</v>
      </c>
      <c r="D24" s="8">
        <v>6.43</v>
      </c>
      <c r="E24" s="8">
        <v>1.4</v>
      </c>
      <c r="F24" s="7">
        <v>6.82</v>
      </c>
      <c r="G24" s="7">
        <v>1.66</v>
      </c>
      <c r="H24" s="8">
        <v>10.87</v>
      </c>
      <c r="I24" s="8">
        <v>1.72</v>
      </c>
      <c r="J24" s="7">
        <v>9.15</v>
      </c>
      <c r="K24" s="7">
        <v>-0.09</v>
      </c>
      <c r="L24" s="8">
        <v>1.84</v>
      </c>
      <c r="M24" s="8">
        <v>-0.13</v>
      </c>
      <c r="N24" s="7">
        <v>12.4</v>
      </c>
      <c r="O24" s="7">
        <v>1.38</v>
      </c>
      <c r="P24" s="8">
        <v>3.1</v>
      </c>
      <c r="Q24" s="8">
        <v>1.2</v>
      </c>
      <c r="R24" s="7">
        <v>4.47</v>
      </c>
      <c r="S24" s="7">
        <v>-0.2</v>
      </c>
      <c r="T24" s="8">
        <v>15.36</v>
      </c>
      <c r="U24" s="58">
        <v>1.26</v>
      </c>
      <c r="V24" s="68">
        <v>13.71</v>
      </c>
      <c r="W24" s="69">
        <v>2.68</v>
      </c>
      <c r="X24" s="43"/>
      <c r="Y24" s="43"/>
      <c r="Z24" s="43"/>
      <c r="AA24" s="43"/>
      <c r="AB24" s="43"/>
      <c r="AC24" s="43"/>
      <c r="AD24" s="43"/>
    </row>
    <row r="25" spans="1:40" ht="15.75" thickBot="1" x14ac:dyDescent="0.3">
      <c r="A25" s="6" t="s">
        <v>10</v>
      </c>
      <c r="B25" s="7">
        <v>10.5</v>
      </c>
      <c r="C25" s="7">
        <v>3.17</v>
      </c>
      <c r="D25" s="8">
        <v>3.46</v>
      </c>
      <c r="E25" s="8">
        <v>0.28999999999999998</v>
      </c>
      <c r="F25" s="7">
        <v>8.58</v>
      </c>
      <c r="G25" s="7">
        <v>1.94</v>
      </c>
      <c r="H25" s="8">
        <v>10.08</v>
      </c>
      <c r="I25" s="8">
        <v>1.22</v>
      </c>
      <c r="J25" s="7">
        <v>8.2200000000000006</v>
      </c>
      <c r="K25" s="7">
        <v>0.36</v>
      </c>
      <c r="L25" s="8">
        <v>2.2999999999999998</v>
      </c>
      <c r="M25" s="8">
        <v>0.81</v>
      </c>
      <c r="N25" s="7">
        <v>12.31</v>
      </c>
      <c r="O25" s="7">
        <v>0.74</v>
      </c>
      <c r="P25" s="8">
        <v>3.41</v>
      </c>
      <c r="Q25" s="8">
        <v>1.5</v>
      </c>
      <c r="R25" s="7">
        <v>3.8</v>
      </c>
      <c r="S25" s="7">
        <v>0.4</v>
      </c>
      <c r="T25" s="8">
        <v>16.09</v>
      </c>
      <c r="U25" s="58">
        <v>1.04</v>
      </c>
      <c r="V25" s="68">
        <v>14.28</v>
      </c>
      <c r="W25" s="69">
        <v>1.54</v>
      </c>
      <c r="X25" s="43"/>
      <c r="Y25" s="43"/>
      <c r="Z25" s="43"/>
      <c r="AA25" s="43"/>
      <c r="AB25" s="43"/>
      <c r="AC25" s="43"/>
      <c r="AD25" s="43"/>
    </row>
    <row r="26" spans="1:40" ht="15.75" thickBot="1" x14ac:dyDescent="0.3">
      <c r="A26" s="6" t="s">
        <v>12</v>
      </c>
      <c r="B26" s="7">
        <v>14.56</v>
      </c>
      <c r="C26" s="7">
        <v>4.5</v>
      </c>
      <c r="D26" s="8">
        <v>-0.35</v>
      </c>
      <c r="E26" s="8">
        <v>0.65</v>
      </c>
      <c r="F26" s="7">
        <v>10.42</v>
      </c>
      <c r="G26" s="7">
        <v>2.35</v>
      </c>
      <c r="H26" s="8">
        <v>8.2100000000000009</v>
      </c>
      <c r="I26" s="8">
        <v>0.61</v>
      </c>
      <c r="J26" s="7">
        <v>7.65</v>
      </c>
      <c r="K26" s="7">
        <v>0.08</v>
      </c>
      <c r="L26" s="8">
        <v>1.7</v>
      </c>
      <c r="M26" s="8">
        <v>-0.51</v>
      </c>
      <c r="N26" s="7">
        <v>12.98</v>
      </c>
      <c r="O26" s="7">
        <v>0.09</v>
      </c>
      <c r="P26" s="8">
        <v>4.8</v>
      </c>
      <c r="Q26" s="8">
        <v>1.43</v>
      </c>
      <c r="R26" s="7">
        <v>2.87</v>
      </c>
      <c r="S26" s="7">
        <v>0.52</v>
      </c>
      <c r="T26" s="8">
        <v>16.37</v>
      </c>
      <c r="U26" s="58">
        <v>0.76</v>
      </c>
      <c r="V26" s="68">
        <v>16.37</v>
      </c>
      <c r="W26" s="69">
        <v>2.6</v>
      </c>
      <c r="X26" s="43"/>
      <c r="Y26" s="43"/>
      <c r="Z26" s="43"/>
      <c r="AA26" s="43"/>
      <c r="AB26" s="43"/>
      <c r="AC26" s="43"/>
      <c r="AD26" s="43"/>
    </row>
    <row r="27" spans="1:40" ht="15.75" thickBot="1" x14ac:dyDescent="0.3">
      <c r="A27" s="6" t="s">
        <v>13</v>
      </c>
      <c r="B27" s="7">
        <v>16.53</v>
      </c>
      <c r="C27" s="7">
        <v>2.12</v>
      </c>
      <c r="D27" s="8">
        <v>-2.46</v>
      </c>
      <c r="E27" s="8">
        <v>-0.05</v>
      </c>
      <c r="F27" s="7">
        <v>9.2100000000000009</v>
      </c>
      <c r="G27" s="7">
        <v>-1.1499999999999999</v>
      </c>
      <c r="H27" s="8">
        <v>9.6300000000000008</v>
      </c>
      <c r="I27" s="8">
        <v>0.15</v>
      </c>
      <c r="J27" s="7">
        <v>8.06</v>
      </c>
      <c r="K27" s="7">
        <v>0.53</v>
      </c>
      <c r="L27" s="8">
        <v>2.17</v>
      </c>
      <c r="M27" s="8">
        <v>1</v>
      </c>
      <c r="N27" s="7">
        <v>11.28</v>
      </c>
      <c r="O27" s="7">
        <v>-0.52</v>
      </c>
      <c r="P27" s="8">
        <v>6.52</v>
      </c>
      <c r="Q27" s="8">
        <v>1.1100000000000001</v>
      </c>
      <c r="R27" s="7">
        <v>3.25</v>
      </c>
      <c r="S27" s="7">
        <v>1.48</v>
      </c>
      <c r="T27" s="15">
        <v>15.26</v>
      </c>
      <c r="U27" s="73">
        <v>0.52</v>
      </c>
      <c r="V27" s="74">
        <v>20.16</v>
      </c>
      <c r="W27" s="75">
        <v>3.79</v>
      </c>
    </row>
    <row r="28" spans="1:40" ht="15.75" thickBot="1" x14ac:dyDescent="0.3">
      <c r="A28" s="6" t="s">
        <v>14</v>
      </c>
      <c r="B28" s="7">
        <v>17.03</v>
      </c>
      <c r="C28" s="7">
        <v>0.32</v>
      </c>
      <c r="D28" s="8">
        <v>-1.86</v>
      </c>
      <c r="E28" s="8">
        <v>0.94</v>
      </c>
      <c r="F28" s="7">
        <v>7.64</v>
      </c>
      <c r="G28" s="7">
        <v>-0.5</v>
      </c>
      <c r="H28" s="8">
        <v>10.19</v>
      </c>
      <c r="I28" s="8">
        <v>0.01</v>
      </c>
      <c r="J28" s="7">
        <v>6.44</v>
      </c>
      <c r="K28" s="7">
        <v>-1.49</v>
      </c>
      <c r="L28" s="8">
        <v>5.23</v>
      </c>
      <c r="M28" s="8">
        <v>1.46</v>
      </c>
      <c r="N28" s="7">
        <v>9.75</v>
      </c>
      <c r="O28" s="7">
        <v>0.06</v>
      </c>
      <c r="P28" s="8">
        <v>6.73</v>
      </c>
      <c r="Q28" s="8">
        <v>0.25</v>
      </c>
      <c r="R28" s="7">
        <v>3.41</v>
      </c>
      <c r="S28" s="7">
        <v>0.41</v>
      </c>
      <c r="T28" s="15">
        <v>14.87</v>
      </c>
      <c r="U28" s="73">
        <v>7.0000000000000007E-2</v>
      </c>
      <c r="V28" s="74">
        <v>23.71</v>
      </c>
      <c r="W28" s="75">
        <v>3.03</v>
      </c>
    </row>
    <row r="29" spans="1:40" ht="15.75" thickBot="1" x14ac:dyDescent="0.3">
      <c r="A29" s="6" t="s">
        <v>15</v>
      </c>
      <c r="B29" s="7">
        <v>18.41</v>
      </c>
      <c r="C29" s="7">
        <v>1.25</v>
      </c>
      <c r="D29" s="8">
        <v>-3.75</v>
      </c>
      <c r="E29" s="8">
        <v>-0.71</v>
      </c>
      <c r="F29" s="7">
        <v>8.24</v>
      </c>
      <c r="G29" s="7">
        <v>-0.16</v>
      </c>
      <c r="H29" s="8">
        <v>10.34</v>
      </c>
      <c r="I29" s="8">
        <v>-0.03</v>
      </c>
      <c r="J29" s="7">
        <v>6.13</v>
      </c>
      <c r="K29" s="7">
        <v>-0.31</v>
      </c>
      <c r="L29" s="8">
        <v>6.61</v>
      </c>
      <c r="M29" s="8">
        <v>0.99</v>
      </c>
      <c r="N29" s="7">
        <v>9.4600000000000009</v>
      </c>
      <c r="O29" s="7">
        <v>0.73</v>
      </c>
      <c r="P29" s="8">
        <v>5.62</v>
      </c>
      <c r="Q29" s="8">
        <v>-0.32</v>
      </c>
      <c r="R29" s="7">
        <v>3.03</v>
      </c>
      <c r="S29" s="7">
        <v>0.08</v>
      </c>
      <c r="T29" s="8">
        <v>15.45</v>
      </c>
      <c r="U29" s="58">
        <v>0.72</v>
      </c>
      <c r="V29" s="68">
        <v>25</v>
      </c>
      <c r="W29" s="69">
        <v>1.77</v>
      </c>
    </row>
    <row r="30" spans="1:40" ht="15.75" thickBot="1" x14ac:dyDescent="0.3">
      <c r="A30" s="6" t="s">
        <v>17</v>
      </c>
      <c r="B30" s="7">
        <v>14.67</v>
      </c>
      <c r="C30" s="7">
        <v>-2.34</v>
      </c>
      <c r="D30" s="8">
        <v>-1.04</v>
      </c>
      <c r="E30" s="8">
        <v>0.42</v>
      </c>
      <c r="F30" s="7">
        <v>9.0299999999999994</v>
      </c>
      <c r="G30" s="7">
        <v>1.1499999999999999</v>
      </c>
      <c r="H30" s="8">
        <v>11</v>
      </c>
      <c r="I30" s="8">
        <v>1.76</v>
      </c>
      <c r="J30" s="7">
        <v>4.5599999999999996</v>
      </c>
      <c r="K30" s="7">
        <v>0.26</v>
      </c>
      <c r="L30" s="8">
        <v>6.38</v>
      </c>
      <c r="M30" s="8">
        <v>0.04</v>
      </c>
      <c r="N30" s="7">
        <v>9.8800000000000008</v>
      </c>
      <c r="O30" s="7">
        <v>0.42</v>
      </c>
      <c r="P30" s="8">
        <v>6.21</v>
      </c>
      <c r="Q30" s="8">
        <v>0.98</v>
      </c>
      <c r="R30" s="7">
        <v>3.96</v>
      </c>
      <c r="S30" s="7">
        <v>0.21</v>
      </c>
      <c r="T30" s="8">
        <v>16.34</v>
      </c>
      <c r="U30" s="58">
        <v>0.85</v>
      </c>
      <c r="V30" s="76">
        <v>32.130000000000003</v>
      </c>
      <c r="W30" s="69">
        <v>6.6</v>
      </c>
    </row>
    <row r="31" spans="1:40" ht="15.75" thickBot="1" x14ac:dyDescent="0.3">
      <c r="A31" s="6" t="s">
        <v>18</v>
      </c>
      <c r="B31" s="7">
        <v>12.49</v>
      </c>
      <c r="C31" s="7">
        <v>-0.9</v>
      </c>
      <c r="D31" s="8">
        <v>0.47</v>
      </c>
      <c r="E31" s="8">
        <v>0.62</v>
      </c>
      <c r="F31" s="7">
        <v>8.91</v>
      </c>
      <c r="G31" s="7">
        <v>0.51</v>
      </c>
      <c r="H31" s="8">
        <v>12.15</v>
      </c>
      <c r="I31" s="8">
        <v>1.55</v>
      </c>
      <c r="J31" s="7">
        <v>4.03</v>
      </c>
      <c r="K31" s="7">
        <v>1.03</v>
      </c>
      <c r="L31" s="8">
        <v>6.23</v>
      </c>
      <c r="M31" s="8">
        <v>0.88</v>
      </c>
      <c r="N31" s="7">
        <v>9.84</v>
      </c>
      <c r="O31" s="7">
        <v>0.85</v>
      </c>
      <c r="P31" s="8">
        <v>6.92</v>
      </c>
      <c r="Q31" s="8">
        <v>1.53</v>
      </c>
      <c r="R31" s="7">
        <v>1.78</v>
      </c>
      <c r="S31" s="7">
        <v>0.28999999999999998</v>
      </c>
      <c r="T31" s="8">
        <v>16.28</v>
      </c>
      <c r="U31" s="58">
        <v>0.24</v>
      </c>
      <c r="V31" s="68">
        <v>46.15</v>
      </c>
      <c r="W31" s="69">
        <v>10.88</v>
      </c>
    </row>
    <row r="32" spans="1:40" ht="15.75" thickBot="1" x14ac:dyDescent="0.3">
      <c r="A32" s="6" t="s">
        <v>19</v>
      </c>
      <c r="B32" s="7">
        <v>13.29</v>
      </c>
      <c r="C32" s="7">
        <v>0.56999999999999995</v>
      </c>
      <c r="D32" s="8">
        <v>0.19</v>
      </c>
      <c r="E32" s="8">
        <v>0.28000000000000003</v>
      </c>
      <c r="F32" s="7">
        <v>9.92</v>
      </c>
      <c r="G32" s="7">
        <v>1.21</v>
      </c>
      <c r="H32" s="8">
        <v>12.58</v>
      </c>
      <c r="I32" s="8">
        <v>1.6</v>
      </c>
      <c r="J32" s="7">
        <v>2.57</v>
      </c>
      <c r="K32" s="7">
        <v>0.17</v>
      </c>
      <c r="L32" s="8">
        <v>6.77</v>
      </c>
      <c r="M32" s="8">
        <v>0.69</v>
      </c>
      <c r="N32" s="7">
        <v>10.1</v>
      </c>
      <c r="O32" s="7">
        <v>0.92</v>
      </c>
      <c r="P32" s="8">
        <v>5.74</v>
      </c>
      <c r="Q32" s="8">
        <v>-0.2</v>
      </c>
      <c r="R32" s="7">
        <v>2.84</v>
      </c>
      <c r="S32" s="7">
        <v>0.84</v>
      </c>
      <c r="T32" s="8">
        <v>17.28</v>
      </c>
      <c r="U32" s="58">
        <v>1.71</v>
      </c>
      <c r="V32" s="68">
        <v>45.01</v>
      </c>
      <c r="W32" s="69">
        <v>0.91</v>
      </c>
    </row>
    <row r="33" spans="1:23" ht="15.75" thickBot="1" x14ac:dyDescent="0.3">
      <c r="A33" s="6" t="s">
        <v>20</v>
      </c>
      <c r="B33" s="7">
        <v>12.25</v>
      </c>
      <c r="C33" s="7">
        <v>-0.03</v>
      </c>
      <c r="D33" s="8">
        <v>1.51</v>
      </c>
      <c r="E33" s="8">
        <v>1.29</v>
      </c>
      <c r="F33" s="7">
        <v>8.17</v>
      </c>
      <c r="G33" s="7">
        <v>-0.31</v>
      </c>
      <c r="H33" s="8">
        <v>13.67</v>
      </c>
      <c r="I33" s="8">
        <v>0.65</v>
      </c>
      <c r="J33" s="7">
        <v>3.6</v>
      </c>
      <c r="K33" s="7">
        <v>1.66</v>
      </c>
      <c r="L33" s="8">
        <v>5.67</v>
      </c>
      <c r="M33" s="8">
        <v>0.62</v>
      </c>
      <c r="N33" s="7">
        <v>8.36</v>
      </c>
      <c r="O33" s="7">
        <v>-0.97</v>
      </c>
      <c r="P33" s="8">
        <v>5.25</v>
      </c>
      <c r="Q33" s="8">
        <v>-1.42</v>
      </c>
      <c r="R33" s="7">
        <v>6.41</v>
      </c>
      <c r="S33" s="7">
        <v>2</v>
      </c>
      <c r="T33" s="8">
        <v>17.3</v>
      </c>
      <c r="U33" s="58">
        <v>2.02</v>
      </c>
      <c r="V33" s="7">
        <v>38.54</v>
      </c>
      <c r="W33" s="7">
        <v>-2.5299999999999998</v>
      </c>
    </row>
    <row r="34" spans="1:23" ht="15.75" thickBot="1" x14ac:dyDescent="0.3">
      <c r="A34" s="6" t="s">
        <v>21</v>
      </c>
      <c r="B34" s="7">
        <v>8.11</v>
      </c>
      <c r="C34" s="7">
        <v>-3.54</v>
      </c>
      <c r="D34" s="8">
        <v>5.93</v>
      </c>
      <c r="E34" s="8">
        <v>0.66</v>
      </c>
      <c r="F34" s="7">
        <v>8.8699999999999992</v>
      </c>
      <c r="G34" s="7">
        <v>1.31</v>
      </c>
      <c r="H34" s="8">
        <v>13.33</v>
      </c>
      <c r="I34" s="8">
        <v>1</v>
      </c>
      <c r="J34" s="7">
        <v>2.4500000000000002</v>
      </c>
      <c r="K34" s="7">
        <v>-0.12</v>
      </c>
      <c r="L34" s="8">
        <v>6.97</v>
      </c>
      <c r="M34" s="8">
        <v>1.1100000000000001</v>
      </c>
      <c r="N34" s="7">
        <v>6.36</v>
      </c>
      <c r="O34" s="7">
        <v>-0.76</v>
      </c>
      <c r="P34" s="8">
        <v>5.71</v>
      </c>
      <c r="Q34" s="8">
        <v>-0.33</v>
      </c>
      <c r="R34" s="7">
        <v>9.94</v>
      </c>
      <c r="S34" s="7">
        <v>2.98</v>
      </c>
      <c r="T34" s="15" t="s">
        <v>25</v>
      </c>
      <c r="U34" s="73">
        <v>1.37</v>
      </c>
      <c r="V34" s="16">
        <v>33.64</v>
      </c>
      <c r="W34" s="16">
        <v>-2.2200000000000002</v>
      </c>
    </row>
    <row r="35" spans="1:23" x14ac:dyDescent="0.25">
      <c r="A35" s="91" t="s">
        <v>26</v>
      </c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3"/>
      <c r="W35" s="93"/>
    </row>
    <row r="36" spans="1:23" x14ac:dyDescent="0.25">
      <c r="A36" s="92" t="s">
        <v>27</v>
      </c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</row>
  </sheetData>
  <mergeCells count="31">
    <mergeCell ref="A19:W19"/>
    <mergeCell ref="A1:W1"/>
    <mergeCell ref="A2:W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A4:A5"/>
    <mergeCell ref="B4:B5"/>
    <mergeCell ref="A35:W35"/>
    <mergeCell ref="A36:W36"/>
    <mergeCell ref="N20:O20"/>
    <mergeCell ref="P20:Q20"/>
    <mergeCell ref="R20:S20"/>
    <mergeCell ref="T20:U20"/>
    <mergeCell ref="V20:W20"/>
    <mergeCell ref="A21:A22"/>
    <mergeCell ref="B21:B22"/>
    <mergeCell ref="B20:C20"/>
    <mergeCell ref="D20:E20"/>
    <mergeCell ref="F20:G20"/>
    <mergeCell ref="H20:I20"/>
    <mergeCell ref="J20:K20"/>
    <mergeCell ref="L20:M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Uğur OKUR</dc:creator>
  <cp:lastModifiedBy>Uğur OKUR</cp:lastModifiedBy>
  <dcterms:created xsi:type="dcterms:W3CDTF">2018-09-03T06:33:47Z</dcterms:created>
  <dcterms:modified xsi:type="dcterms:W3CDTF">2019-01-03T07:33:57Z</dcterms:modified>
</cp:coreProperties>
</file>