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urdho/Developer/payment_schedule/examples/"/>
    </mc:Choice>
  </mc:AlternateContent>
  <bookViews>
    <workbookView xWindow="0" yWindow="0" windowWidth="51200" windowHeight="28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C8" i="1"/>
  <c r="I7" i="1"/>
  <c r="C13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4" i="1"/>
  <c r="I44" i="1"/>
  <c r="H44" i="1"/>
  <c r="G45" i="1"/>
  <c r="I45" i="1"/>
  <c r="H45" i="1"/>
  <c r="G46" i="1"/>
  <c r="I46" i="1"/>
  <c r="H46" i="1"/>
  <c r="G47" i="1"/>
  <c r="I47" i="1"/>
  <c r="H47" i="1"/>
  <c r="G48" i="1"/>
  <c r="I48" i="1"/>
  <c r="H48" i="1"/>
  <c r="G49" i="1"/>
  <c r="I49" i="1"/>
  <c r="H49" i="1"/>
  <c r="G50" i="1"/>
  <c r="I50" i="1"/>
  <c r="H50" i="1"/>
  <c r="G51" i="1"/>
  <c r="I51" i="1"/>
  <c r="H51" i="1"/>
  <c r="G52" i="1"/>
  <c r="I52" i="1"/>
  <c r="H52" i="1"/>
  <c r="G53" i="1"/>
  <c r="I53" i="1"/>
  <c r="H53" i="1"/>
  <c r="G54" i="1"/>
  <c r="I54" i="1"/>
  <c r="H54" i="1"/>
  <c r="G55" i="1"/>
  <c r="I55" i="1"/>
  <c r="H55" i="1"/>
  <c r="G56" i="1"/>
  <c r="I56" i="1"/>
  <c r="H56" i="1"/>
  <c r="G57" i="1"/>
  <c r="I57" i="1"/>
  <c r="H57" i="1"/>
  <c r="G58" i="1"/>
  <c r="I58" i="1"/>
  <c r="H58" i="1"/>
  <c r="G59" i="1"/>
  <c r="I59" i="1"/>
  <c r="H59" i="1"/>
  <c r="G60" i="1"/>
  <c r="I60" i="1"/>
  <c r="H60" i="1"/>
  <c r="G61" i="1"/>
  <c r="I61" i="1"/>
  <c r="H61" i="1"/>
  <c r="G62" i="1"/>
  <c r="I62" i="1"/>
  <c r="H62" i="1"/>
  <c r="G63" i="1"/>
  <c r="I63" i="1"/>
  <c r="H63" i="1"/>
  <c r="G64" i="1"/>
  <c r="I64" i="1"/>
  <c r="H64" i="1"/>
  <c r="G65" i="1"/>
  <c r="I65" i="1"/>
  <c r="H65" i="1"/>
  <c r="G66" i="1"/>
  <c r="I6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H66" i="1"/>
  <c r="J66" i="1"/>
  <c r="K66" i="1"/>
  <c r="K6" i="1"/>
  <c r="C18" i="1"/>
  <c r="C14" i="1"/>
  <c r="C17" i="1"/>
  <c r="C16" i="1"/>
  <c r="F6" i="1"/>
  <c r="F48" i="1"/>
  <c r="F12" i="1"/>
  <c r="F24" i="1"/>
  <c r="C15" i="1"/>
  <c r="F66" i="1"/>
  <c r="F64" i="1"/>
  <c r="F65" i="1"/>
  <c r="F59" i="1"/>
  <c r="F60" i="1"/>
  <c r="F61" i="1"/>
  <c r="F62" i="1"/>
  <c r="F63" i="1"/>
  <c r="F58" i="1"/>
  <c r="F55" i="1"/>
  <c r="F56" i="1"/>
  <c r="F57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3" i="1"/>
  <c r="F14" i="1"/>
  <c r="F15" i="1"/>
  <c r="F16" i="1"/>
  <c r="F17" i="1"/>
  <c r="F18" i="1"/>
  <c r="F19" i="1"/>
  <c r="F20" i="1"/>
  <c r="F21" i="1"/>
  <c r="F22" i="1"/>
  <c r="F23" i="1"/>
  <c r="F25" i="1"/>
  <c r="G6" i="1"/>
  <c r="F9" i="1"/>
  <c r="F10" i="1"/>
  <c r="F11" i="1"/>
  <c r="F8" i="1"/>
  <c r="F7" i="1"/>
</calcChain>
</file>

<file path=xl/sharedStrings.xml><?xml version="1.0" encoding="utf-8"?>
<sst xmlns="http://schemas.openxmlformats.org/spreadsheetml/2006/main" count="22" uniqueCount="22">
  <si>
    <t>INPUTS</t>
  </si>
  <si>
    <t>Loan term (months)</t>
  </si>
  <si>
    <t>Interest rate per year</t>
  </si>
  <si>
    <t>OUTPUTS</t>
  </si>
  <si>
    <t>Monthly payment</t>
  </si>
  <si>
    <t>AMORTIZATION SCHEDULE</t>
  </si>
  <si>
    <t>Date</t>
  </si>
  <si>
    <t>Balance</t>
  </si>
  <si>
    <t>Principal</t>
  </si>
  <si>
    <t>Interest</t>
  </si>
  <si>
    <t>Additional fees</t>
  </si>
  <si>
    <t>Start of schedule</t>
  </si>
  <si>
    <t>Total interest paid</t>
  </si>
  <si>
    <t>Interest rate per month</t>
  </si>
  <si>
    <t>Total amount paid</t>
  </si>
  <si>
    <t>Loan amount</t>
  </si>
  <si>
    <t>Last payment date</t>
  </si>
  <si>
    <t>Last payment amount</t>
  </si>
  <si>
    <t>Inspiration for the algorithm: http://www.mathportal.org/calculators/financial-calculators/amortization-calculator.php</t>
  </si>
  <si>
    <t>Monthly payment (without fees)</t>
  </si>
  <si>
    <t>Monthly payment (with fees)</t>
  </si>
  <si>
    <t>Additional monthly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</si>
</sst>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7" xfId="0" applyFont="1" applyBorder="1"/>
    <xf numFmtId="164" fontId="1" fillId="0" borderId="8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3" xfId="0" applyFont="1" applyBorder="1"/>
    <xf numFmtId="14" fontId="1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9" fontId="1" fillId="0" borderId="8" xfId="0" applyNumberFormat="1" applyFont="1" applyBorder="1"/>
    <xf numFmtId="165" fontId="1" fillId="0" borderId="8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0" fontId="1" fillId="0" borderId="7" xfId="0" applyFont="1" applyFill="1" applyBorder="1"/>
    <xf numFmtId="0" fontId="1" fillId="0" borderId="5" xfId="0" applyFont="1" applyBorder="1"/>
    <xf numFmtId="14" fontId="1" fillId="0" borderId="16" xfId="0" applyNumberFormat="1" applyFont="1" applyBorder="1"/>
    <xf numFmtId="2" fontId="1" fillId="0" borderId="16" xfId="0" applyNumberFormat="1" applyFont="1" applyBorder="1"/>
    <xf numFmtId="2" fontId="1" fillId="0" borderId="6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abSelected="1" topLeftCell="A10" workbookViewId="0">
      <selection activeCell="P42" sqref="P42"/>
    </sheetView>
  </sheetViews>
  <sheetFormatPr baseColWidth="10" defaultRowHeight="19" x14ac:dyDescent="0.25"/>
  <cols>
    <col min="1" max="1" width="10.83203125" style="1"/>
    <col min="2" max="2" width="32" style="1" bestFit="1" customWidth="1"/>
    <col min="3" max="3" width="15" style="1" customWidth="1"/>
    <col min="4" max="4" width="19.5" style="1" customWidth="1"/>
    <col min="5" max="5" width="3.5" style="1" customWidth="1"/>
    <col min="6" max="11" width="19.5" style="1" customWidth="1"/>
    <col min="12" max="16384" width="10.83203125" style="1"/>
  </cols>
  <sheetData>
    <row r="2" spans="2:11" x14ac:dyDescent="0.25">
      <c r="E2" s="2" t="s">
        <v>18</v>
      </c>
    </row>
    <row r="3" spans="2:11" ht="20" thickBot="1" x14ac:dyDescent="0.3"/>
    <row r="4" spans="2:11" x14ac:dyDescent="0.25">
      <c r="B4" s="23" t="s">
        <v>0</v>
      </c>
      <c r="C4" s="24"/>
      <c r="E4" s="27" t="s">
        <v>5</v>
      </c>
      <c r="F4" s="28"/>
      <c r="G4" s="28"/>
      <c r="H4" s="28"/>
      <c r="I4" s="28"/>
      <c r="J4" s="28"/>
      <c r="K4" s="29"/>
    </row>
    <row r="5" spans="2:11" ht="20" thickBot="1" x14ac:dyDescent="0.3">
      <c r="B5" s="3" t="s">
        <v>15</v>
      </c>
      <c r="C5" s="4">
        <v>15250</v>
      </c>
      <c r="E5" s="5"/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7" t="s">
        <v>4</v>
      </c>
    </row>
    <row r="6" spans="2:11" x14ac:dyDescent="0.25">
      <c r="B6" s="3" t="s">
        <v>1</v>
      </c>
      <c r="C6" s="8">
        <v>18</v>
      </c>
      <c r="E6" s="9">
        <v>0</v>
      </c>
      <c r="F6" s="10">
        <f>C9</f>
        <v>42766</v>
      </c>
      <c r="G6" s="11">
        <f>C5</f>
        <v>15250</v>
      </c>
      <c r="H6" s="11">
        <v>0</v>
      </c>
      <c r="I6" s="11">
        <v>0</v>
      </c>
      <c r="J6" s="11">
        <v>0</v>
      </c>
      <c r="K6" s="12">
        <f>H6+I6+J6</f>
        <v>0</v>
      </c>
    </row>
    <row r="7" spans="2:11" x14ac:dyDescent="0.25">
      <c r="B7" s="3" t="s">
        <v>2</v>
      </c>
      <c r="C7" s="13">
        <v>0.12</v>
      </c>
      <c r="E7" s="9">
        <v>1</v>
      </c>
      <c r="F7" s="10">
        <f t="shared" ref="F7:F38" si="0">EDATE($F$6,E7)</f>
        <v>42794</v>
      </c>
      <c r="G7" s="11">
        <f>C5</f>
        <v>15250</v>
      </c>
      <c r="H7" s="11">
        <f>$C$13-I7</f>
        <v>780.94</v>
      </c>
      <c r="I7" s="11">
        <f>ROUND(G7*$C$8,2)</f>
        <v>144.69999999999999</v>
      </c>
      <c r="J7" s="11">
        <f>IF(E7&gt;$C$6,0,$C$10)</f>
        <v>3</v>
      </c>
      <c r="K7" s="12">
        <f>H7+I7+J7</f>
        <v>928.6400000000001</v>
      </c>
    </row>
    <row r="8" spans="2:11" x14ac:dyDescent="0.25">
      <c r="B8" s="3" t="s">
        <v>13</v>
      </c>
      <c r="C8" s="14">
        <f>(1+C7)^(1/12)-1</f>
        <v>9.4887929345830457E-3</v>
      </c>
      <c r="E8" s="9">
        <v>2</v>
      </c>
      <c r="F8" s="10">
        <f t="shared" si="0"/>
        <v>42825</v>
      </c>
      <c r="G8" s="11">
        <f>G7-H7</f>
        <v>14469.06</v>
      </c>
      <c r="H8" s="11">
        <f t="shared" ref="H8:H39" si="1">MIN(G8,$C$13-I8)</f>
        <v>788.35</v>
      </c>
      <c r="I8" s="11">
        <f t="shared" ref="I8:I66" si="2">ROUND(G8*$C$8,2)</f>
        <v>137.29</v>
      </c>
      <c r="J8" s="11">
        <f t="shared" ref="J8:J66" si="3">IF(E8&gt;$C$6,0,$C$10)</f>
        <v>3</v>
      </c>
      <c r="K8" s="12">
        <f t="shared" ref="K8:K11" si="4">H8+I8+J8</f>
        <v>928.64</v>
      </c>
    </row>
    <row r="9" spans="2:11" x14ac:dyDescent="0.25">
      <c r="B9" s="3" t="s">
        <v>11</v>
      </c>
      <c r="C9" s="15">
        <v>42766</v>
      </c>
      <c r="E9" s="9">
        <v>3</v>
      </c>
      <c r="F9" s="10">
        <f t="shared" si="0"/>
        <v>42855</v>
      </c>
      <c r="G9" s="11">
        <f t="shared" ref="G9:G12" si="5">G8-H8</f>
        <v>13680.71</v>
      </c>
      <c r="H9" s="11">
        <f t="shared" si="1"/>
        <v>795.82999999999993</v>
      </c>
      <c r="I9" s="11">
        <f t="shared" si="2"/>
        <v>129.81</v>
      </c>
      <c r="J9" s="11">
        <f t="shared" si="3"/>
        <v>3</v>
      </c>
      <c r="K9" s="12">
        <f t="shared" si="4"/>
        <v>928.63999999999987</v>
      </c>
    </row>
    <row r="10" spans="2:11" ht="20" thickBot="1" x14ac:dyDescent="0.3">
      <c r="B10" s="16" t="s">
        <v>21</v>
      </c>
      <c r="C10" s="17">
        <v>3</v>
      </c>
      <c r="E10" s="9">
        <v>4</v>
      </c>
      <c r="F10" s="10">
        <f t="shared" si="0"/>
        <v>42886</v>
      </c>
      <c r="G10" s="11">
        <f t="shared" si="5"/>
        <v>12884.88</v>
      </c>
      <c r="H10" s="11">
        <f t="shared" si="1"/>
        <v>803.38</v>
      </c>
      <c r="I10" s="11">
        <f t="shared" si="2"/>
        <v>122.26</v>
      </c>
      <c r="J10" s="11">
        <f t="shared" si="3"/>
        <v>3</v>
      </c>
      <c r="K10" s="12">
        <f t="shared" si="4"/>
        <v>928.64</v>
      </c>
    </row>
    <row r="11" spans="2:11" ht="20" thickBot="1" x14ac:dyDescent="0.3">
      <c r="E11" s="9">
        <v>5</v>
      </c>
      <c r="F11" s="10">
        <f t="shared" si="0"/>
        <v>42916</v>
      </c>
      <c r="G11" s="11">
        <f t="shared" si="5"/>
        <v>12081.5</v>
      </c>
      <c r="H11" s="11">
        <f t="shared" si="1"/>
        <v>811</v>
      </c>
      <c r="I11" s="11">
        <f t="shared" si="2"/>
        <v>114.64</v>
      </c>
      <c r="J11" s="11">
        <f t="shared" si="3"/>
        <v>3</v>
      </c>
      <c r="K11" s="12">
        <f t="shared" si="4"/>
        <v>928.64</v>
      </c>
    </row>
    <row r="12" spans="2:11" x14ac:dyDescent="0.25">
      <c r="B12" s="25" t="s">
        <v>3</v>
      </c>
      <c r="C12" s="26"/>
      <c r="E12" s="9">
        <v>6</v>
      </c>
      <c r="F12" s="10">
        <f t="shared" si="0"/>
        <v>42947</v>
      </c>
      <c r="G12" s="11">
        <f t="shared" si="5"/>
        <v>11270.5</v>
      </c>
      <c r="H12" s="11">
        <f t="shared" si="1"/>
        <v>818.7</v>
      </c>
      <c r="I12" s="11">
        <f t="shared" si="2"/>
        <v>106.94</v>
      </c>
      <c r="J12" s="11">
        <f t="shared" si="3"/>
        <v>3</v>
      </c>
      <c r="K12" s="12">
        <f t="shared" ref="K12:K29" si="6">H12+I12+J12</f>
        <v>928.6400000000001</v>
      </c>
    </row>
    <row r="13" spans="2:11" x14ac:dyDescent="0.25">
      <c r="B13" s="3" t="s">
        <v>19</v>
      </c>
      <c r="C13" s="4">
        <f>ROUND((C5*C8)/(1-(1+C8)^-C6),2)</f>
        <v>925.64</v>
      </c>
      <c r="E13" s="9">
        <v>7</v>
      </c>
      <c r="F13" s="10">
        <f t="shared" si="0"/>
        <v>42978</v>
      </c>
      <c r="G13" s="11">
        <f>G12-H12</f>
        <v>10451.799999999999</v>
      </c>
      <c r="H13" s="11">
        <f t="shared" si="1"/>
        <v>826.47</v>
      </c>
      <c r="I13" s="11">
        <f t="shared" si="2"/>
        <v>99.17</v>
      </c>
      <c r="J13" s="11">
        <f t="shared" si="3"/>
        <v>3</v>
      </c>
      <c r="K13" s="12">
        <f t="shared" si="6"/>
        <v>928.64</v>
      </c>
    </row>
    <row r="14" spans="2:11" x14ac:dyDescent="0.25">
      <c r="B14" s="3" t="s">
        <v>20</v>
      </c>
      <c r="C14" s="4">
        <f>C13+C10</f>
        <v>928.64</v>
      </c>
      <c r="E14" s="9">
        <v>8</v>
      </c>
      <c r="F14" s="10">
        <f t="shared" si="0"/>
        <v>43008</v>
      </c>
      <c r="G14" s="11">
        <f t="shared" ref="G14:G24" si="7">G13-H13</f>
        <v>9625.33</v>
      </c>
      <c r="H14" s="11">
        <f t="shared" si="1"/>
        <v>834.31</v>
      </c>
      <c r="I14" s="11">
        <f t="shared" si="2"/>
        <v>91.33</v>
      </c>
      <c r="J14" s="11">
        <f t="shared" si="3"/>
        <v>3</v>
      </c>
      <c r="K14" s="12">
        <f t="shared" si="6"/>
        <v>928.64</v>
      </c>
    </row>
    <row r="15" spans="2:11" x14ac:dyDescent="0.25">
      <c r="B15" s="18" t="s">
        <v>16</v>
      </c>
      <c r="C15" s="15">
        <f>LOOKUP(C6,E6:E100,F6:F100)</f>
        <v>43312</v>
      </c>
      <c r="E15" s="9">
        <v>9</v>
      </c>
      <c r="F15" s="10">
        <f t="shared" si="0"/>
        <v>43039</v>
      </c>
      <c r="G15" s="11">
        <f t="shared" si="7"/>
        <v>8791.02</v>
      </c>
      <c r="H15" s="11">
        <f t="shared" si="1"/>
        <v>842.22</v>
      </c>
      <c r="I15" s="11">
        <f t="shared" si="2"/>
        <v>83.42</v>
      </c>
      <c r="J15" s="11">
        <f t="shared" si="3"/>
        <v>3</v>
      </c>
      <c r="K15" s="12">
        <f t="shared" si="6"/>
        <v>928.64</v>
      </c>
    </row>
    <row r="16" spans="2:11" x14ac:dyDescent="0.25">
      <c r="B16" s="18" t="s">
        <v>17</v>
      </c>
      <c r="C16" s="4">
        <f>LOOKUP(C6,E6:E100,K6:K100)</f>
        <v>928.54000000000065</v>
      </c>
      <c r="E16" s="9">
        <v>10</v>
      </c>
      <c r="F16" s="10">
        <f t="shared" si="0"/>
        <v>43069</v>
      </c>
      <c r="G16" s="11">
        <f t="shared" si="7"/>
        <v>7948.8</v>
      </c>
      <c r="H16" s="11">
        <f t="shared" si="1"/>
        <v>850.22</v>
      </c>
      <c r="I16" s="11">
        <f t="shared" si="2"/>
        <v>75.42</v>
      </c>
      <c r="J16" s="11">
        <f t="shared" si="3"/>
        <v>3</v>
      </c>
      <c r="K16" s="12">
        <f t="shared" si="6"/>
        <v>928.64</v>
      </c>
    </row>
    <row r="17" spans="2:11" x14ac:dyDescent="0.25">
      <c r="B17" s="3" t="s">
        <v>12</v>
      </c>
      <c r="C17" s="4">
        <f>SUM(I6:I99)</f>
        <v>1411.42</v>
      </c>
      <c r="E17" s="9">
        <v>11</v>
      </c>
      <c r="F17" s="10">
        <f t="shared" si="0"/>
        <v>43100</v>
      </c>
      <c r="G17" s="11">
        <f t="shared" si="7"/>
        <v>7098.58</v>
      </c>
      <c r="H17" s="11">
        <f t="shared" si="1"/>
        <v>858.28</v>
      </c>
      <c r="I17" s="11">
        <f t="shared" si="2"/>
        <v>67.36</v>
      </c>
      <c r="J17" s="11">
        <f t="shared" si="3"/>
        <v>3</v>
      </c>
      <c r="K17" s="12">
        <f t="shared" si="6"/>
        <v>928.64</v>
      </c>
    </row>
    <row r="18" spans="2:11" ht="20" thickBot="1" x14ac:dyDescent="0.3">
      <c r="B18" s="16" t="s">
        <v>14</v>
      </c>
      <c r="C18" s="17">
        <f>SUM(K6:K99)</f>
        <v>16715.419999999995</v>
      </c>
      <c r="E18" s="9">
        <v>12</v>
      </c>
      <c r="F18" s="10">
        <f t="shared" si="0"/>
        <v>43131</v>
      </c>
      <c r="G18" s="11">
        <f t="shared" si="7"/>
        <v>6240.3</v>
      </c>
      <c r="H18" s="11">
        <f t="shared" si="1"/>
        <v>866.43</v>
      </c>
      <c r="I18" s="11">
        <f t="shared" si="2"/>
        <v>59.21</v>
      </c>
      <c r="J18" s="11">
        <f t="shared" si="3"/>
        <v>3</v>
      </c>
      <c r="K18" s="12">
        <f t="shared" si="6"/>
        <v>928.64</v>
      </c>
    </row>
    <row r="19" spans="2:11" x14ac:dyDescent="0.25">
      <c r="E19" s="9">
        <v>13</v>
      </c>
      <c r="F19" s="10">
        <f t="shared" si="0"/>
        <v>43159</v>
      </c>
      <c r="G19" s="11">
        <f t="shared" si="7"/>
        <v>5373.87</v>
      </c>
      <c r="H19" s="11">
        <f t="shared" si="1"/>
        <v>874.65</v>
      </c>
      <c r="I19" s="11">
        <f t="shared" si="2"/>
        <v>50.99</v>
      </c>
      <c r="J19" s="11">
        <f t="shared" si="3"/>
        <v>3</v>
      </c>
      <c r="K19" s="12">
        <f t="shared" si="6"/>
        <v>928.64</v>
      </c>
    </row>
    <row r="20" spans="2:11" x14ac:dyDescent="0.25">
      <c r="E20" s="9">
        <v>14</v>
      </c>
      <c r="F20" s="10">
        <f t="shared" si="0"/>
        <v>43190</v>
      </c>
      <c r="G20" s="11">
        <f t="shared" si="7"/>
        <v>4499.22</v>
      </c>
      <c r="H20" s="11">
        <f t="shared" si="1"/>
        <v>882.95</v>
      </c>
      <c r="I20" s="11">
        <f t="shared" si="2"/>
        <v>42.69</v>
      </c>
      <c r="J20" s="11">
        <f t="shared" si="3"/>
        <v>3</v>
      </c>
      <c r="K20" s="12">
        <f t="shared" si="6"/>
        <v>928.6400000000001</v>
      </c>
    </row>
    <row r="21" spans="2:11" x14ac:dyDescent="0.25">
      <c r="E21" s="9">
        <v>15</v>
      </c>
      <c r="F21" s="10">
        <f t="shared" si="0"/>
        <v>43220</v>
      </c>
      <c r="G21" s="11">
        <f t="shared" si="7"/>
        <v>3616.2700000000004</v>
      </c>
      <c r="H21" s="11">
        <f t="shared" si="1"/>
        <v>891.32999999999993</v>
      </c>
      <c r="I21" s="11">
        <f t="shared" si="2"/>
        <v>34.31</v>
      </c>
      <c r="J21" s="11">
        <f t="shared" si="3"/>
        <v>3</v>
      </c>
      <c r="K21" s="12">
        <f t="shared" si="6"/>
        <v>928.63999999999987</v>
      </c>
    </row>
    <row r="22" spans="2:11" x14ac:dyDescent="0.25">
      <c r="E22" s="9">
        <v>16</v>
      </c>
      <c r="F22" s="10">
        <f t="shared" si="0"/>
        <v>43251</v>
      </c>
      <c r="G22" s="11">
        <f t="shared" si="7"/>
        <v>2724.9400000000005</v>
      </c>
      <c r="H22" s="11">
        <f t="shared" si="1"/>
        <v>899.78</v>
      </c>
      <c r="I22" s="11">
        <f t="shared" si="2"/>
        <v>25.86</v>
      </c>
      <c r="J22" s="11">
        <f t="shared" si="3"/>
        <v>3</v>
      </c>
      <c r="K22" s="12">
        <f t="shared" si="6"/>
        <v>928.64</v>
      </c>
    </row>
    <row r="23" spans="2:11" x14ac:dyDescent="0.25">
      <c r="E23" s="9">
        <v>17</v>
      </c>
      <c r="F23" s="10">
        <f t="shared" si="0"/>
        <v>43281</v>
      </c>
      <c r="G23" s="11">
        <f t="shared" si="7"/>
        <v>1825.1600000000005</v>
      </c>
      <c r="H23" s="11">
        <f t="shared" si="1"/>
        <v>908.31999999999994</v>
      </c>
      <c r="I23" s="11">
        <f t="shared" si="2"/>
        <v>17.32</v>
      </c>
      <c r="J23" s="11">
        <f t="shared" si="3"/>
        <v>3</v>
      </c>
      <c r="K23" s="12">
        <f t="shared" si="6"/>
        <v>928.64</v>
      </c>
    </row>
    <row r="24" spans="2:11" x14ac:dyDescent="0.25">
      <c r="E24" s="9">
        <v>18</v>
      </c>
      <c r="F24" s="10">
        <f t="shared" si="0"/>
        <v>43312</v>
      </c>
      <c r="G24" s="11">
        <f t="shared" si="7"/>
        <v>916.8400000000006</v>
      </c>
      <c r="H24" s="11">
        <f t="shared" si="1"/>
        <v>916.8400000000006</v>
      </c>
      <c r="I24" s="11">
        <f t="shared" si="2"/>
        <v>8.6999999999999993</v>
      </c>
      <c r="J24" s="11">
        <f t="shared" si="3"/>
        <v>3</v>
      </c>
      <c r="K24" s="12">
        <f t="shared" si="6"/>
        <v>928.54000000000065</v>
      </c>
    </row>
    <row r="25" spans="2:11" x14ac:dyDescent="0.25">
      <c r="E25" s="9">
        <v>19</v>
      </c>
      <c r="F25" s="10">
        <f t="shared" si="0"/>
        <v>43343</v>
      </c>
      <c r="G25" s="11">
        <f>G24-H24</f>
        <v>0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K25" s="12">
        <f t="shared" si="6"/>
        <v>0</v>
      </c>
    </row>
    <row r="26" spans="2:11" x14ac:dyDescent="0.25">
      <c r="E26" s="9">
        <v>20</v>
      </c>
      <c r="F26" s="10">
        <f t="shared" si="0"/>
        <v>43373</v>
      </c>
      <c r="G26" s="11">
        <f>G25-H25</f>
        <v>0</v>
      </c>
      <c r="H26" s="11">
        <f t="shared" si="1"/>
        <v>0</v>
      </c>
      <c r="I26" s="11">
        <f t="shared" si="2"/>
        <v>0</v>
      </c>
      <c r="J26" s="11">
        <f t="shared" si="3"/>
        <v>0</v>
      </c>
      <c r="K26" s="12">
        <f t="shared" si="6"/>
        <v>0</v>
      </c>
    </row>
    <row r="27" spans="2:11" x14ac:dyDescent="0.25">
      <c r="E27" s="9">
        <v>21</v>
      </c>
      <c r="F27" s="10">
        <f t="shared" si="0"/>
        <v>43404</v>
      </c>
      <c r="G27" s="11">
        <f t="shared" ref="G27:G39" si="8">G26-H26</f>
        <v>0</v>
      </c>
      <c r="H27" s="11">
        <f t="shared" si="1"/>
        <v>0</v>
      </c>
      <c r="I27" s="11">
        <f t="shared" si="2"/>
        <v>0</v>
      </c>
      <c r="J27" s="11">
        <f t="shared" si="3"/>
        <v>0</v>
      </c>
      <c r="K27" s="12">
        <f t="shared" si="6"/>
        <v>0</v>
      </c>
    </row>
    <row r="28" spans="2:11" x14ac:dyDescent="0.25">
      <c r="E28" s="9">
        <v>22</v>
      </c>
      <c r="F28" s="10">
        <f t="shared" si="0"/>
        <v>43434</v>
      </c>
      <c r="G28" s="11">
        <f t="shared" si="8"/>
        <v>0</v>
      </c>
      <c r="H28" s="11">
        <f t="shared" si="1"/>
        <v>0</v>
      </c>
      <c r="I28" s="11">
        <f t="shared" si="2"/>
        <v>0</v>
      </c>
      <c r="J28" s="11">
        <f t="shared" si="3"/>
        <v>0</v>
      </c>
      <c r="K28" s="12">
        <f t="shared" si="6"/>
        <v>0</v>
      </c>
    </row>
    <row r="29" spans="2:11" x14ac:dyDescent="0.25">
      <c r="E29" s="9">
        <v>23</v>
      </c>
      <c r="F29" s="10">
        <f t="shared" si="0"/>
        <v>43465</v>
      </c>
      <c r="G29" s="11">
        <f t="shared" si="8"/>
        <v>0</v>
      </c>
      <c r="H29" s="11">
        <f t="shared" si="1"/>
        <v>0</v>
      </c>
      <c r="I29" s="11">
        <f t="shared" si="2"/>
        <v>0</v>
      </c>
      <c r="J29" s="11">
        <f t="shared" si="3"/>
        <v>0</v>
      </c>
      <c r="K29" s="12">
        <f t="shared" si="6"/>
        <v>0</v>
      </c>
    </row>
    <row r="30" spans="2:11" x14ac:dyDescent="0.25">
      <c r="E30" s="9">
        <v>24</v>
      </c>
      <c r="F30" s="10">
        <f t="shared" si="0"/>
        <v>43496</v>
      </c>
      <c r="G30" s="11">
        <f t="shared" si="8"/>
        <v>0</v>
      </c>
      <c r="H30" s="11">
        <f t="shared" si="1"/>
        <v>0</v>
      </c>
      <c r="I30" s="11">
        <f t="shared" si="2"/>
        <v>0</v>
      </c>
      <c r="J30" s="11">
        <f t="shared" si="3"/>
        <v>0</v>
      </c>
      <c r="K30" s="12">
        <f t="shared" ref="K30:K66" si="9">H30+I30+J30</f>
        <v>0</v>
      </c>
    </row>
    <row r="31" spans="2:11" x14ac:dyDescent="0.25">
      <c r="E31" s="9">
        <v>25</v>
      </c>
      <c r="F31" s="10">
        <f t="shared" si="0"/>
        <v>43524</v>
      </c>
      <c r="G31" s="11">
        <f t="shared" si="8"/>
        <v>0</v>
      </c>
      <c r="H31" s="11">
        <f t="shared" si="1"/>
        <v>0</v>
      </c>
      <c r="I31" s="11">
        <f t="shared" si="2"/>
        <v>0</v>
      </c>
      <c r="J31" s="11">
        <f t="shared" si="3"/>
        <v>0</v>
      </c>
      <c r="K31" s="12">
        <f t="shared" si="9"/>
        <v>0</v>
      </c>
    </row>
    <row r="32" spans="2:11" x14ac:dyDescent="0.25">
      <c r="E32" s="9">
        <v>26</v>
      </c>
      <c r="F32" s="10">
        <f t="shared" si="0"/>
        <v>43555</v>
      </c>
      <c r="G32" s="11">
        <f t="shared" si="8"/>
        <v>0</v>
      </c>
      <c r="H32" s="11">
        <f t="shared" si="1"/>
        <v>0</v>
      </c>
      <c r="I32" s="11">
        <f t="shared" si="2"/>
        <v>0</v>
      </c>
      <c r="J32" s="11">
        <f t="shared" si="3"/>
        <v>0</v>
      </c>
      <c r="K32" s="12">
        <f t="shared" si="9"/>
        <v>0</v>
      </c>
    </row>
    <row r="33" spans="5:11" x14ac:dyDescent="0.25">
      <c r="E33" s="9">
        <v>27</v>
      </c>
      <c r="F33" s="10">
        <f t="shared" si="0"/>
        <v>43585</v>
      </c>
      <c r="G33" s="11">
        <f t="shared" si="8"/>
        <v>0</v>
      </c>
      <c r="H33" s="11">
        <f t="shared" si="1"/>
        <v>0</v>
      </c>
      <c r="I33" s="11">
        <f t="shared" si="2"/>
        <v>0</v>
      </c>
      <c r="J33" s="11">
        <f t="shared" si="3"/>
        <v>0</v>
      </c>
      <c r="K33" s="12">
        <f t="shared" si="9"/>
        <v>0</v>
      </c>
    </row>
    <row r="34" spans="5:11" x14ac:dyDescent="0.25">
      <c r="E34" s="9">
        <v>28</v>
      </c>
      <c r="F34" s="10">
        <f t="shared" si="0"/>
        <v>43616</v>
      </c>
      <c r="G34" s="11">
        <f t="shared" si="8"/>
        <v>0</v>
      </c>
      <c r="H34" s="11">
        <f t="shared" si="1"/>
        <v>0</v>
      </c>
      <c r="I34" s="11">
        <f t="shared" si="2"/>
        <v>0</v>
      </c>
      <c r="J34" s="11">
        <f t="shared" si="3"/>
        <v>0</v>
      </c>
      <c r="K34" s="12">
        <f t="shared" si="9"/>
        <v>0</v>
      </c>
    </row>
    <row r="35" spans="5:11" x14ac:dyDescent="0.25">
      <c r="E35" s="9">
        <v>29</v>
      </c>
      <c r="F35" s="10">
        <f t="shared" si="0"/>
        <v>43646</v>
      </c>
      <c r="G35" s="11">
        <f t="shared" si="8"/>
        <v>0</v>
      </c>
      <c r="H35" s="11">
        <f t="shared" si="1"/>
        <v>0</v>
      </c>
      <c r="I35" s="11">
        <f t="shared" si="2"/>
        <v>0</v>
      </c>
      <c r="J35" s="11">
        <f t="shared" si="3"/>
        <v>0</v>
      </c>
      <c r="K35" s="12">
        <f t="shared" si="9"/>
        <v>0</v>
      </c>
    </row>
    <row r="36" spans="5:11" x14ac:dyDescent="0.25">
      <c r="E36" s="9">
        <v>30</v>
      </c>
      <c r="F36" s="10">
        <f t="shared" si="0"/>
        <v>43677</v>
      </c>
      <c r="G36" s="11">
        <f t="shared" si="8"/>
        <v>0</v>
      </c>
      <c r="H36" s="11">
        <f t="shared" si="1"/>
        <v>0</v>
      </c>
      <c r="I36" s="11">
        <f t="shared" si="2"/>
        <v>0</v>
      </c>
      <c r="J36" s="11">
        <f t="shared" si="3"/>
        <v>0</v>
      </c>
      <c r="K36" s="12">
        <f t="shared" si="9"/>
        <v>0</v>
      </c>
    </row>
    <row r="37" spans="5:11" x14ac:dyDescent="0.25">
      <c r="E37" s="9">
        <v>31</v>
      </c>
      <c r="F37" s="10">
        <f t="shared" si="0"/>
        <v>43708</v>
      </c>
      <c r="G37" s="11">
        <f t="shared" si="8"/>
        <v>0</v>
      </c>
      <c r="H37" s="11">
        <f t="shared" si="1"/>
        <v>0</v>
      </c>
      <c r="I37" s="11">
        <f t="shared" si="2"/>
        <v>0</v>
      </c>
      <c r="J37" s="11">
        <f t="shared" si="3"/>
        <v>0</v>
      </c>
      <c r="K37" s="12">
        <f t="shared" si="9"/>
        <v>0</v>
      </c>
    </row>
    <row r="38" spans="5:11" x14ac:dyDescent="0.25">
      <c r="E38" s="9">
        <v>32</v>
      </c>
      <c r="F38" s="10">
        <f t="shared" si="0"/>
        <v>43738</v>
      </c>
      <c r="G38" s="11">
        <f t="shared" si="8"/>
        <v>0</v>
      </c>
      <c r="H38" s="11">
        <f t="shared" si="1"/>
        <v>0</v>
      </c>
      <c r="I38" s="11">
        <f t="shared" si="2"/>
        <v>0</v>
      </c>
      <c r="J38" s="11">
        <f t="shared" si="3"/>
        <v>0</v>
      </c>
      <c r="K38" s="12">
        <f t="shared" si="9"/>
        <v>0</v>
      </c>
    </row>
    <row r="39" spans="5:11" x14ac:dyDescent="0.25">
      <c r="E39" s="9">
        <v>33</v>
      </c>
      <c r="F39" s="10">
        <f t="shared" ref="F39:F66" si="10">EDATE($F$6,E39)</f>
        <v>43769</v>
      </c>
      <c r="G39" s="11">
        <f t="shared" si="8"/>
        <v>0</v>
      </c>
      <c r="H39" s="11">
        <f t="shared" si="1"/>
        <v>0</v>
      </c>
      <c r="I39" s="11">
        <f t="shared" si="2"/>
        <v>0</v>
      </c>
      <c r="J39" s="11">
        <f t="shared" si="3"/>
        <v>0</v>
      </c>
      <c r="K39" s="12">
        <f t="shared" si="9"/>
        <v>0</v>
      </c>
    </row>
    <row r="40" spans="5:11" x14ac:dyDescent="0.25">
      <c r="E40" s="9">
        <v>34</v>
      </c>
      <c r="F40" s="10">
        <f t="shared" si="10"/>
        <v>43799</v>
      </c>
      <c r="G40" s="11">
        <f>G39-H39</f>
        <v>0</v>
      </c>
      <c r="H40" s="11">
        <f t="shared" ref="H40:H66" si="11">MIN(G40,$C$13-I40)</f>
        <v>0</v>
      </c>
      <c r="I40" s="11">
        <f t="shared" si="2"/>
        <v>0</v>
      </c>
      <c r="J40" s="11">
        <f t="shared" si="3"/>
        <v>0</v>
      </c>
      <c r="K40" s="12">
        <f t="shared" si="9"/>
        <v>0</v>
      </c>
    </row>
    <row r="41" spans="5:11" x14ac:dyDescent="0.25">
      <c r="E41" s="9">
        <v>35</v>
      </c>
      <c r="F41" s="10">
        <f t="shared" si="10"/>
        <v>43830</v>
      </c>
      <c r="G41" s="11">
        <f t="shared" ref="G41:G54" si="12">G40-H40</f>
        <v>0</v>
      </c>
      <c r="H41" s="11">
        <f t="shared" si="11"/>
        <v>0</v>
      </c>
      <c r="I41" s="11">
        <f t="shared" si="2"/>
        <v>0</v>
      </c>
      <c r="J41" s="11">
        <f t="shared" si="3"/>
        <v>0</v>
      </c>
      <c r="K41" s="12">
        <f t="shared" si="9"/>
        <v>0</v>
      </c>
    </row>
    <row r="42" spans="5:11" x14ac:dyDescent="0.25">
      <c r="E42" s="9">
        <v>36</v>
      </c>
      <c r="F42" s="10">
        <f t="shared" si="10"/>
        <v>43861</v>
      </c>
      <c r="G42" s="11">
        <f t="shared" si="12"/>
        <v>0</v>
      </c>
      <c r="H42" s="11">
        <f t="shared" si="11"/>
        <v>0</v>
      </c>
      <c r="I42" s="11">
        <f t="shared" si="2"/>
        <v>0</v>
      </c>
      <c r="J42" s="11">
        <f t="shared" si="3"/>
        <v>0</v>
      </c>
      <c r="K42" s="12">
        <f t="shared" si="9"/>
        <v>0</v>
      </c>
    </row>
    <row r="43" spans="5:11" x14ac:dyDescent="0.25">
      <c r="E43" s="9">
        <v>37</v>
      </c>
      <c r="F43" s="10">
        <f t="shared" si="10"/>
        <v>43890</v>
      </c>
      <c r="G43" s="11">
        <f t="shared" si="12"/>
        <v>0</v>
      </c>
      <c r="H43" s="11">
        <f t="shared" si="11"/>
        <v>0</v>
      </c>
      <c r="I43" s="11">
        <f t="shared" si="2"/>
        <v>0</v>
      </c>
      <c r="J43" s="11">
        <f t="shared" si="3"/>
        <v>0</v>
      </c>
      <c r="K43" s="12">
        <f t="shared" si="9"/>
        <v>0</v>
      </c>
    </row>
    <row r="44" spans="5:11" x14ac:dyDescent="0.25">
      <c r="E44" s="9">
        <v>38</v>
      </c>
      <c r="F44" s="10">
        <f t="shared" si="10"/>
        <v>43921</v>
      </c>
      <c r="G44" s="11">
        <f t="shared" si="12"/>
        <v>0</v>
      </c>
      <c r="H44" s="11">
        <f t="shared" si="11"/>
        <v>0</v>
      </c>
      <c r="I44" s="11">
        <f t="shared" si="2"/>
        <v>0</v>
      </c>
      <c r="J44" s="11">
        <f t="shared" si="3"/>
        <v>0</v>
      </c>
      <c r="K44" s="12">
        <f t="shared" si="9"/>
        <v>0</v>
      </c>
    </row>
    <row r="45" spans="5:11" x14ac:dyDescent="0.25">
      <c r="E45" s="9">
        <v>39</v>
      </c>
      <c r="F45" s="10">
        <f t="shared" si="10"/>
        <v>43951</v>
      </c>
      <c r="G45" s="11">
        <f t="shared" si="12"/>
        <v>0</v>
      </c>
      <c r="H45" s="11">
        <f t="shared" si="11"/>
        <v>0</v>
      </c>
      <c r="I45" s="11">
        <f t="shared" si="2"/>
        <v>0</v>
      </c>
      <c r="J45" s="11">
        <f t="shared" si="3"/>
        <v>0</v>
      </c>
      <c r="K45" s="12">
        <f t="shared" si="9"/>
        <v>0</v>
      </c>
    </row>
    <row r="46" spans="5:11" x14ac:dyDescent="0.25">
      <c r="E46" s="9">
        <v>40</v>
      </c>
      <c r="F46" s="10">
        <f t="shared" si="10"/>
        <v>43982</v>
      </c>
      <c r="G46" s="11">
        <f t="shared" si="12"/>
        <v>0</v>
      </c>
      <c r="H46" s="11">
        <f t="shared" si="11"/>
        <v>0</v>
      </c>
      <c r="I46" s="11">
        <f t="shared" si="2"/>
        <v>0</v>
      </c>
      <c r="J46" s="11">
        <f t="shared" si="3"/>
        <v>0</v>
      </c>
      <c r="K46" s="12">
        <f t="shared" si="9"/>
        <v>0</v>
      </c>
    </row>
    <row r="47" spans="5:11" x14ac:dyDescent="0.25">
      <c r="E47" s="9">
        <v>41</v>
      </c>
      <c r="F47" s="10">
        <f t="shared" si="10"/>
        <v>44012</v>
      </c>
      <c r="G47" s="11">
        <f t="shared" si="12"/>
        <v>0</v>
      </c>
      <c r="H47" s="11">
        <f t="shared" si="11"/>
        <v>0</v>
      </c>
      <c r="I47" s="11">
        <f t="shared" si="2"/>
        <v>0</v>
      </c>
      <c r="J47" s="11">
        <f t="shared" si="3"/>
        <v>0</v>
      </c>
      <c r="K47" s="12">
        <f t="shared" si="9"/>
        <v>0</v>
      </c>
    </row>
    <row r="48" spans="5:11" x14ac:dyDescent="0.25">
      <c r="E48" s="9">
        <v>42</v>
      </c>
      <c r="F48" s="10">
        <f t="shared" si="10"/>
        <v>44043</v>
      </c>
      <c r="G48" s="11">
        <f t="shared" si="12"/>
        <v>0</v>
      </c>
      <c r="H48" s="11">
        <f t="shared" si="11"/>
        <v>0</v>
      </c>
      <c r="I48" s="11">
        <f t="shared" si="2"/>
        <v>0</v>
      </c>
      <c r="J48" s="11">
        <f t="shared" si="3"/>
        <v>0</v>
      </c>
      <c r="K48" s="12">
        <f t="shared" si="9"/>
        <v>0</v>
      </c>
    </row>
    <row r="49" spans="5:11" x14ac:dyDescent="0.25">
      <c r="E49" s="9">
        <v>43</v>
      </c>
      <c r="F49" s="10">
        <f t="shared" si="10"/>
        <v>44074</v>
      </c>
      <c r="G49" s="11">
        <f t="shared" si="12"/>
        <v>0</v>
      </c>
      <c r="H49" s="11">
        <f t="shared" si="11"/>
        <v>0</v>
      </c>
      <c r="I49" s="11">
        <f t="shared" si="2"/>
        <v>0</v>
      </c>
      <c r="J49" s="11">
        <f t="shared" si="3"/>
        <v>0</v>
      </c>
      <c r="K49" s="12">
        <f t="shared" si="9"/>
        <v>0</v>
      </c>
    </row>
    <row r="50" spans="5:11" x14ac:dyDescent="0.25">
      <c r="E50" s="9">
        <v>44</v>
      </c>
      <c r="F50" s="10">
        <f t="shared" si="10"/>
        <v>44104</v>
      </c>
      <c r="G50" s="11">
        <f t="shared" si="12"/>
        <v>0</v>
      </c>
      <c r="H50" s="11">
        <f t="shared" si="11"/>
        <v>0</v>
      </c>
      <c r="I50" s="11">
        <f t="shared" si="2"/>
        <v>0</v>
      </c>
      <c r="J50" s="11">
        <f t="shared" si="3"/>
        <v>0</v>
      </c>
      <c r="K50" s="12">
        <f t="shared" si="9"/>
        <v>0</v>
      </c>
    </row>
    <row r="51" spans="5:11" x14ac:dyDescent="0.25">
      <c r="E51" s="9">
        <v>45</v>
      </c>
      <c r="F51" s="10">
        <f t="shared" si="10"/>
        <v>44135</v>
      </c>
      <c r="G51" s="11">
        <f t="shared" si="12"/>
        <v>0</v>
      </c>
      <c r="H51" s="11">
        <f t="shared" si="11"/>
        <v>0</v>
      </c>
      <c r="I51" s="11">
        <f t="shared" si="2"/>
        <v>0</v>
      </c>
      <c r="J51" s="11">
        <f t="shared" si="3"/>
        <v>0</v>
      </c>
      <c r="K51" s="12">
        <f t="shared" si="9"/>
        <v>0</v>
      </c>
    </row>
    <row r="52" spans="5:11" x14ac:dyDescent="0.25">
      <c r="E52" s="9">
        <v>46</v>
      </c>
      <c r="F52" s="10">
        <f t="shared" si="10"/>
        <v>44165</v>
      </c>
      <c r="G52" s="11">
        <f t="shared" si="12"/>
        <v>0</v>
      </c>
      <c r="H52" s="11">
        <f t="shared" si="11"/>
        <v>0</v>
      </c>
      <c r="I52" s="11">
        <f t="shared" si="2"/>
        <v>0</v>
      </c>
      <c r="J52" s="11">
        <f t="shared" si="3"/>
        <v>0</v>
      </c>
      <c r="K52" s="12">
        <f t="shared" si="9"/>
        <v>0</v>
      </c>
    </row>
    <row r="53" spans="5:11" x14ac:dyDescent="0.25">
      <c r="E53" s="9">
        <v>47</v>
      </c>
      <c r="F53" s="10">
        <f t="shared" si="10"/>
        <v>44196</v>
      </c>
      <c r="G53" s="11">
        <f t="shared" si="12"/>
        <v>0</v>
      </c>
      <c r="H53" s="11">
        <f t="shared" si="11"/>
        <v>0</v>
      </c>
      <c r="I53" s="11">
        <f t="shared" si="2"/>
        <v>0</v>
      </c>
      <c r="J53" s="11">
        <f t="shared" si="3"/>
        <v>0</v>
      </c>
      <c r="K53" s="12">
        <f t="shared" si="9"/>
        <v>0</v>
      </c>
    </row>
    <row r="54" spans="5:11" x14ac:dyDescent="0.25">
      <c r="E54" s="9">
        <v>48</v>
      </c>
      <c r="F54" s="10">
        <f t="shared" si="10"/>
        <v>44227</v>
      </c>
      <c r="G54" s="11">
        <f t="shared" si="12"/>
        <v>0</v>
      </c>
      <c r="H54" s="11">
        <f t="shared" si="11"/>
        <v>0</v>
      </c>
      <c r="I54" s="11">
        <f t="shared" si="2"/>
        <v>0</v>
      </c>
      <c r="J54" s="11">
        <f t="shared" si="3"/>
        <v>0</v>
      </c>
      <c r="K54" s="12">
        <f t="shared" si="9"/>
        <v>0</v>
      </c>
    </row>
    <row r="55" spans="5:11" x14ac:dyDescent="0.25">
      <c r="E55" s="9">
        <v>49</v>
      </c>
      <c r="F55" s="10">
        <f t="shared" si="10"/>
        <v>44255</v>
      </c>
      <c r="G55" s="11">
        <f>G54-H54</f>
        <v>0</v>
      </c>
      <c r="H55" s="11">
        <f t="shared" si="11"/>
        <v>0</v>
      </c>
      <c r="I55" s="11">
        <f t="shared" si="2"/>
        <v>0</v>
      </c>
      <c r="J55" s="11">
        <f t="shared" si="3"/>
        <v>0</v>
      </c>
      <c r="K55" s="12">
        <f t="shared" si="9"/>
        <v>0</v>
      </c>
    </row>
    <row r="56" spans="5:11" x14ac:dyDescent="0.25">
      <c r="E56" s="9">
        <v>50</v>
      </c>
      <c r="F56" s="10">
        <f t="shared" si="10"/>
        <v>44286</v>
      </c>
      <c r="G56" s="11">
        <f t="shared" ref="G56:G57" si="13">G55-H55</f>
        <v>0</v>
      </c>
      <c r="H56" s="11">
        <f t="shared" si="11"/>
        <v>0</v>
      </c>
      <c r="I56" s="11">
        <f t="shared" si="2"/>
        <v>0</v>
      </c>
      <c r="J56" s="11">
        <f t="shared" si="3"/>
        <v>0</v>
      </c>
      <c r="K56" s="12">
        <f t="shared" si="9"/>
        <v>0</v>
      </c>
    </row>
    <row r="57" spans="5:11" x14ac:dyDescent="0.25">
      <c r="E57" s="9">
        <v>51</v>
      </c>
      <c r="F57" s="10">
        <f t="shared" si="10"/>
        <v>44316</v>
      </c>
      <c r="G57" s="11">
        <f t="shared" si="13"/>
        <v>0</v>
      </c>
      <c r="H57" s="11">
        <f t="shared" si="11"/>
        <v>0</v>
      </c>
      <c r="I57" s="11">
        <f t="shared" si="2"/>
        <v>0</v>
      </c>
      <c r="J57" s="11">
        <f t="shared" si="3"/>
        <v>0</v>
      </c>
      <c r="K57" s="12">
        <f t="shared" si="9"/>
        <v>0</v>
      </c>
    </row>
    <row r="58" spans="5:11" x14ac:dyDescent="0.25">
      <c r="E58" s="9">
        <v>52</v>
      </c>
      <c r="F58" s="10">
        <f t="shared" si="10"/>
        <v>44347</v>
      </c>
      <c r="G58" s="11">
        <f>G57-H57</f>
        <v>0</v>
      </c>
      <c r="H58" s="11">
        <f t="shared" si="11"/>
        <v>0</v>
      </c>
      <c r="I58" s="11">
        <f t="shared" si="2"/>
        <v>0</v>
      </c>
      <c r="J58" s="11">
        <f t="shared" si="3"/>
        <v>0</v>
      </c>
      <c r="K58" s="12">
        <f t="shared" si="9"/>
        <v>0</v>
      </c>
    </row>
    <row r="59" spans="5:11" x14ac:dyDescent="0.25">
      <c r="E59" s="9">
        <v>53</v>
      </c>
      <c r="F59" s="10">
        <f t="shared" si="10"/>
        <v>44377</v>
      </c>
      <c r="G59" s="11">
        <f>G58-H58</f>
        <v>0</v>
      </c>
      <c r="H59" s="11">
        <f t="shared" si="11"/>
        <v>0</v>
      </c>
      <c r="I59" s="11">
        <f t="shared" si="2"/>
        <v>0</v>
      </c>
      <c r="J59" s="11">
        <f t="shared" si="3"/>
        <v>0</v>
      </c>
      <c r="K59" s="12">
        <f t="shared" si="9"/>
        <v>0</v>
      </c>
    </row>
    <row r="60" spans="5:11" x14ac:dyDescent="0.25">
      <c r="E60" s="9">
        <v>54</v>
      </c>
      <c r="F60" s="10">
        <f t="shared" si="10"/>
        <v>44408</v>
      </c>
      <c r="G60" s="11">
        <f t="shared" ref="G60:G63" si="14">G59-H59</f>
        <v>0</v>
      </c>
      <c r="H60" s="11">
        <f t="shared" si="11"/>
        <v>0</v>
      </c>
      <c r="I60" s="11">
        <f t="shared" si="2"/>
        <v>0</v>
      </c>
      <c r="J60" s="11">
        <f t="shared" si="3"/>
        <v>0</v>
      </c>
      <c r="K60" s="12">
        <f t="shared" si="9"/>
        <v>0</v>
      </c>
    </row>
    <row r="61" spans="5:11" x14ac:dyDescent="0.25">
      <c r="E61" s="9">
        <v>55</v>
      </c>
      <c r="F61" s="10">
        <f t="shared" si="10"/>
        <v>44439</v>
      </c>
      <c r="G61" s="11">
        <f t="shared" si="14"/>
        <v>0</v>
      </c>
      <c r="H61" s="11">
        <f t="shared" si="11"/>
        <v>0</v>
      </c>
      <c r="I61" s="11">
        <f t="shared" si="2"/>
        <v>0</v>
      </c>
      <c r="J61" s="11">
        <f t="shared" si="3"/>
        <v>0</v>
      </c>
      <c r="K61" s="12">
        <f t="shared" si="9"/>
        <v>0</v>
      </c>
    </row>
    <row r="62" spans="5:11" x14ac:dyDescent="0.25">
      <c r="E62" s="9">
        <v>56</v>
      </c>
      <c r="F62" s="10">
        <f t="shared" si="10"/>
        <v>44469</v>
      </c>
      <c r="G62" s="11">
        <f t="shared" si="14"/>
        <v>0</v>
      </c>
      <c r="H62" s="11">
        <f t="shared" si="11"/>
        <v>0</v>
      </c>
      <c r="I62" s="11">
        <f t="shared" si="2"/>
        <v>0</v>
      </c>
      <c r="J62" s="11">
        <f t="shared" si="3"/>
        <v>0</v>
      </c>
      <c r="K62" s="12">
        <f t="shared" si="9"/>
        <v>0</v>
      </c>
    </row>
    <row r="63" spans="5:11" x14ac:dyDescent="0.25">
      <c r="E63" s="9">
        <v>57</v>
      </c>
      <c r="F63" s="10">
        <f t="shared" si="10"/>
        <v>44500</v>
      </c>
      <c r="G63" s="11">
        <f t="shared" si="14"/>
        <v>0</v>
      </c>
      <c r="H63" s="11">
        <f t="shared" si="11"/>
        <v>0</v>
      </c>
      <c r="I63" s="11">
        <f t="shared" si="2"/>
        <v>0</v>
      </c>
      <c r="J63" s="11">
        <f t="shared" si="3"/>
        <v>0</v>
      </c>
      <c r="K63" s="12">
        <f t="shared" si="9"/>
        <v>0</v>
      </c>
    </row>
    <row r="64" spans="5:11" x14ac:dyDescent="0.25">
      <c r="E64" s="9">
        <v>58</v>
      </c>
      <c r="F64" s="10">
        <f t="shared" si="10"/>
        <v>44530</v>
      </c>
      <c r="G64" s="11">
        <f>G63-H63</f>
        <v>0</v>
      </c>
      <c r="H64" s="11">
        <f t="shared" si="11"/>
        <v>0</v>
      </c>
      <c r="I64" s="11">
        <f t="shared" si="2"/>
        <v>0</v>
      </c>
      <c r="J64" s="11">
        <f t="shared" si="3"/>
        <v>0</v>
      </c>
      <c r="K64" s="12">
        <f t="shared" si="9"/>
        <v>0</v>
      </c>
    </row>
    <row r="65" spans="5:11" x14ac:dyDescent="0.25">
      <c r="E65" s="9">
        <v>59</v>
      </c>
      <c r="F65" s="10">
        <f t="shared" si="10"/>
        <v>44561</v>
      </c>
      <c r="G65" s="11">
        <f t="shared" ref="G65" si="15">G64-H64</f>
        <v>0</v>
      </c>
      <c r="H65" s="11">
        <f t="shared" si="11"/>
        <v>0</v>
      </c>
      <c r="I65" s="11">
        <f t="shared" si="2"/>
        <v>0</v>
      </c>
      <c r="J65" s="11">
        <f t="shared" si="3"/>
        <v>0</v>
      </c>
      <c r="K65" s="12">
        <f t="shared" si="9"/>
        <v>0</v>
      </c>
    </row>
    <row r="66" spans="5:11" ht="20" thickBot="1" x14ac:dyDescent="0.3">
      <c r="E66" s="19">
        <v>60</v>
      </c>
      <c r="F66" s="20">
        <f t="shared" si="10"/>
        <v>44592</v>
      </c>
      <c r="G66" s="21">
        <f>G65-H65</f>
        <v>0</v>
      </c>
      <c r="H66" s="21">
        <f t="shared" si="11"/>
        <v>0</v>
      </c>
      <c r="I66" s="21">
        <f t="shared" si="2"/>
        <v>0</v>
      </c>
      <c r="J66" s="21">
        <f t="shared" si="3"/>
        <v>0</v>
      </c>
      <c r="K66" s="22">
        <f t="shared" si="9"/>
        <v>0</v>
      </c>
    </row>
  </sheetData>
  <mergeCells count="3">
    <mergeCell ref="B4:C4"/>
    <mergeCell ref="B12:C12"/>
    <mergeCell ref="E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2017-02-12T11:23:41Z</dcterms:created>
  <dcterms:modified xsi:type="dcterms:W3CDTF">2017-02-18T20:55:56Z</dcterms:modified>
</cp:coreProperties>
</file>