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Kuliah\Materi\Pemodelan dan Simulasi\TUBES\kunjungan_pasien_rawat_inap_per_asal_wilayah\Test\Dashboard-Kunjungan-Pasien\dataset\"/>
    </mc:Choice>
  </mc:AlternateContent>
  <xr:revisionPtr revIDLastSave="0" documentId="13_ncr:1_{D8D089C2-94EF-46D0-81F0-F0A3004E75FD}" xr6:coauthVersionLast="47" xr6:coauthVersionMax="47" xr10:uidLastSave="{00000000-0000-0000-0000-000000000000}"/>
  <bookViews>
    <workbookView xWindow="-120" yWindow="-120" windowWidth="24240" windowHeight="13740" firstSheet="2" activeTab="9" xr2:uid="{00000000-000D-0000-FFFF-FFFF00000000}"/>
  </bookViews>
  <sheets>
    <sheet name="data" sheetId="1" r:id="rId1"/>
    <sheet name="DataTrain" sheetId="15" r:id="rId2"/>
    <sheet name="KotaCirebon" sheetId="2" r:id="rId3"/>
    <sheet name="KabCirebon" sheetId="3" r:id="rId4"/>
    <sheet name="Kuningan" sheetId="4" r:id="rId5"/>
    <sheet name="Indramayu" sheetId="5" r:id="rId6"/>
    <sheet name="Majalengka" sheetId="6" r:id="rId7"/>
    <sheet name="Lain2" sheetId="7" r:id="rId8"/>
    <sheet name="RNG LCG" sheetId="16" r:id="rId9"/>
    <sheet name="Simulasi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6" l="1"/>
  <c r="K3" i="6"/>
  <c r="K3" i="5"/>
  <c r="K3" i="4"/>
  <c r="K3" i="3"/>
  <c r="J4" i="2"/>
  <c r="E6" i="14"/>
  <c r="K6" i="14" s="1" a="1"/>
  <c r="K6" i="14" s="1"/>
  <c r="D5" i="14"/>
  <c r="J5" i="14" s="1" a="1"/>
  <c r="J5" i="14" s="1"/>
  <c r="I6" i="14"/>
  <c r="O6" i="14" s="1" a="1"/>
  <c r="O6" i="14" s="1"/>
  <c r="I7" i="14"/>
  <c r="O7" i="14" s="1" a="1"/>
  <c r="O7" i="14" s="1"/>
  <c r="I8" i="14"/>
  <c r="O8" i="14" s="1" a="1"/>
  <c r="O8" i="14" s="1"/>
  <c r="I9" i="14"/>
  <c r="O9" i="14" s="1" a="1"/>
  <c r="O9" i="14" s="1"/>
  <c r="I10" i="14"/>
  <c r="O10" i="14" s="1" a="1"/>
  <c r="O10" i="14" s="1"/>
  <c r="I11" i="14"/>
  <c r="O11" i="14" s="1" a="1"/>
  <c r="O11" i="14" s="1"/>
  <c r="I12" i="14"/>
  <c r="O12" i="14" s="1" a="1"/>
  <c r="O12" i="14" s="1"/>
  <c r="I13" i="14"/>
  <c r="O13" i="14" s="1" a="1"/>
  <c r="O13" i="14" s="1"/>
  <c r="I14" i="14"/>
  <c r="O14" i="14" s="1" a="1"/>
  <c r="O14" i="14" s="1"/>
  <c r="I15" i="14"/>
  <c r="O15" i="14" s="1" a="1"/>
  <c r="O15" i="14" s="1"/>
  <c r="I16" i="14"/>
  <c r="O16" i="14" s="1" a="1"/>
  <c r="O16" i="14" s="1"/>
  <c r="I17" i="14"/>
  <c r="O17" i="14" s="1" a="1"/>
  <c r="O17" i="14" s="1"/>
  <c r="I18" i="14"/>
  <c r="O18" i="14" s="1" a="1"/>
  <c r="O18" i="14" s="1"/>
  <c r="I19" i="14"/>
  <c r="O19" i="14" s="1" a="1"/>
  <c r="O19" i="14" s="1"/>
  <c r="I20" i="14"/>
  <c r="O20" i="14" s="1" a="1"/>
  <c r="O20" i="14" s="1"/>
  <c r="I21" i="14"/>
  <c r="O21" i="14" s="1" a="1"/>
  <c r="O21" i="14" s="1"/>
  <c r="I22" i="14"/>
  <c r="O22" i="14" s="1" a="1"/>
  <c r="O22" i="14" s="1"/>
  <c r="I23" i="14"/>
  <c r="O23" i="14" s="1" a="1"/>
  <c r="O23" i="14" s="1"/>
  <c r="I24" i="14"/>
  <c r="O24" i="14" s="1" a="1"/>
  <c r="O24" i="14" s="1"/>
  <c r="I25" i="14"/>
  <c r="O25" i="14" s="1" a="1"/>
  <c r="O25" i="14" s="1"/>
  <c r="I26" i="14"/>
  <c r="O26" i="14" s="1" a="1"/>
  <c r="O26" i="14" s="1"/>
  <c r="I27" i="14"/>
  <c r="O27" i="14" s="1" a="1"/>
  <c r="O27" i="14" s="1"/>
  <c r="I28" i="14"/>
  <c r="O28" i="14" s="1" a="1"/>
  <c r="O28" i="14" s="1"/>
  <c r="I29" i="14"/>
  <c r="O29" i="14" s="1" a="1"/>
  <c r="O29" i="14" s="1"/>
  <c r="I30" i="14"/>
  <c r="O30" i="14" s="1" a="1"/>
  <c r="O30" i="14" s="1"/>
  <c r="I31" i="14"/>
  <c r="O31" i="14" s="1" a="1"/>
  <c r="O31" i="14" s="1"/>
  <c r="I32" i="14"/>
  <c r="O32" i="14" s="1" a="1"/>
  <c r="O32" i="14" s="1"/>
  <c r="I33" i="14"/>
  <c r="O33" i="14" s="1" a="1"/>
  <c r="O33" i="14" s="1"/>
  <c r="I34" i="14"/>
  <c r="O34" i="14" s="1" a="1"/>
  <c r="O34" i="14" s="1"/>
  <c r="I35" i="14"/>
  <c r="O35" i="14" s="1" a="1"/>
  <c r="O35" i="14" s="1"/>
  <c r="I36" i="14"/>
  <c r="O36" i="14" s="1" a="1"/>
  <c r="O36" i="14" s="1"/>
  <c r="I37" i="14"/>
  <c r="O37" i="14" s="1" a="1"/>
  <c r="O37" i="14" s="1"/>
  <c r="I38" i="14"/>
  <c r="O38" i="14" s="1" a="1"/>
  <c r="O38" i="14" s="1"/>
  <c r="I39" i="14"/>
  <c r="O39" i="14" s="1" a="1"/>
  <c r="O39" i="14" s="1"/>
  <c r="I40" i="14"/>
  <c r="O40" i="14" s="1" a="1"/>
  <c r="O40" i="14" s="1"/>
  <c r="I41" i="14"/>
  <c r="O41" i="14" s="1" a="1"/>
  <c r="O41" i="14" s="1"/>
  <c r="I42" i="14"/>
  <c r="O42" i="14" s="1" a="1"/>
  <c r="O42" i="14" s="1"/>
  <c r="I43" i="14"/>
  <c r="O43" i="14" s="1" a="1"/>
  <c r="O43" i="14" s="1"/>
  <c r="I44" i="14"/>
  <c r="O44" i="14" s="1" a="1"/>
  <c r="O44" i="14" s="1"/>
  <c r="I45" i="14"/>
  <c r="O45" i="14" s="1" a="1"/>
  <c r="O45" i="14" s="1"/>
  <c r="I46" i="14"/>
  <c r="O46" i="14" s="1" a="1"/>
  <c r="O46" i="14" s="1"/>
  <c r="I47" i="14"/>
  <c r="O47" i="14" s="1" a="1"/>
  <c r="O47" i="14" s="1"/>
  <c r="I48" i="14"/>
  <c r="O48" i="14" s="1" a="1"/>
  <c r="O48" i="14" s="1"/>
  <c r="I49" i="14"/>
  <c r="O49" i="14" s="1" a="1"/>
  <c r="O49" i="14" s="1"/>
  <c r="I50" i="14"/>
  <c r="O50" i="14" s="1" a="1"/>
  <c r="O50" i="14" s="1"/>
  <c r="I51" i="14"/>
  <c r="O51" i="14" s="1" a="1"/>
  <c r="O51" i="14" s="1"/>
  <c r="I52" i="14"/>
  <c r="O52" i="14" s="1" a="1"/>
  <c r="O52" i="14" s="1"/>
  <c r="H6" i="14"/>
  <c r="N6" i="14" s="1" a="1"/>
  <c r="N6" i="14" s="1"/>
  <c r="H7" i="14"/>
  <c r="N7" i="14" s="1" a="1"/>
  <c r="N7" i="14" s="1"/>
  <c r="H8" i="14"/>
  <c r="N8" i="14" s="1" a="1"/>
  <c r="N8" i="14" s="1"/>
  <c r="H9" i="14"/>
  <c r="N9" i="14" s="1" a="1"/>
  <c r="N9" i="14" s="1"/>
  <c r="H10" i="14"/>
  <c r="N10" i="14" s="1" a="1"/>
  <c r="N10" i="14" s="1"/>
  <c r="H11" i="14"/>
  <c r="N11" i="14" s="1" a="1"/>
  <c r="N11" i="14" s="1"/>
  <c r="H12" i="14"/>
  <c r="N12" i="14" s="1" a="1"/>
  <c r="N12" i="14" s="1"/>
  <c r="H13" i="14"/>
  <c r="N13" i="14" s="1" a="1"/>
  <c r="N13" i="14" s="1"/>
  <c r="H14" i="14"/>
  <c r="N14" i="14" s="1" a="1"/>
  <c r="N14" i="14" s="1"/>
  <c r="H15" i="14"/>
  <c r="N15" i="14" s="1" a="1"/>
  <c r="N15" i="14" s="1"/>
  <c r="H16" i="14"/>
  <c r="N16" i="14" s="1" a="1"/>
  <c r="N16" i="14" s="1"/>
  <c r="H17" i="14"/>
  <c r="N17" i="14" s="1" a="1"/>
  <c r="N17" i="14" s="1"/>
  <c r="H18" i="14"/>
  <c r="N18" i="14" s="1" a="1"/>
  <c r="N18" i="14" s="1"/>
  <c r="H19" i="14"/>
  <c r="N19" i="14" s="1" a="1"/>
  <c r="N19" i="14" s="1"/>
  <c r="H20" i="14"/>
  <c r="N20" i="14" s="1" a="1"/>
  <c r="N20" i="14" s="1"/>
  <c r="H21" i="14"/>
  <c r="N21" i="14" s="1" a="1"/>
  <c r="N21" i="14" s="1"/>
  <c r="H22" i="14"/>
  <c r="N22" i="14" s="1" a="1"/>
  <c r="N22" i="14" s="1"/>
  <c r="H23" i="14"/>
  <c r="N23" i="14" s="1" a="1"/>
  <c r="N23" i="14" s="1"/>
  <c r="H24" i="14"/>
  <c r="N24" i="14" s="1" a="1"/>
  <c r="N24" i="14" s="1"/>
  <c r="H25" i="14"/>
  <c r="N25" i="14" s="1" a="1"/>
  <c r="N25" i="14" s="1"/>
  <c r="H26" i="14"/>
  <c r="N26" i="14" s="1" a="1"/>
  <c r="N26" i="14" s="1"/>
  <c r="H27" i="14"/>
  <c r="N27" i="14" s="1" a="1"/>
  <c r="N27" i="14" s="1"/>
  <c r="H28" i="14"/>
  <c r="N28" i="14" s="1" a="1"/>
  <c r="N28" i="14" s="1"/>
  <c r="H29" i="14"/>
  <c r="N29" i="14" s="1" a="1"/>
  <c r="N29" i="14" s="1"/>
  <c r="H30" i="14"/>
  <c r="N30" i="14" s="1" a="1"/>
  <c r="N30" i="14" s="1"/>
  <c r="H31" i="14"/>
  <c r="N31" i="14" s="1" a="1"/>
  <c r="N31" i="14" s="1"/>
  <c r="H32" i="14"/>
  <c r="N32" i="14" s="1" a="1"/>
  <c r="N32" i="14" s="1"/>
  <c r="H33" i="14"/>
  <c r="N33" i="14" s="1" a="1"/>
  <c r="N33" i="14" s="1"/>
  <c r="H34" i="14"/>
  <c r="N34" i="14" s="1" a="1"/>
  <c r="N34" i="14" s="1"/>
  <c r="H35" i="14"/>
  <c r="N35" i="14" s="1" a="1"/>
  <c r="N35" i="14" s="1"/>
  <c r="H36" i="14"/>
  <c r="N36" i="14" s="1" a="1"/>
  <c r="N36" i="14" s="1"/>
  <c r="H37" i="14"/>
  <c r="N37" i="14" s="1" a="1"/>
  <c r="N37" i="14" s="1"/>
  <c r="H38" i="14"/>
  <c r="N38" i="14" s="1" a="1"/>
  <c r="N38" i="14" s="1"/>
  <c r="H39" i="14"/>
  <c r="N39" i="14" s="1" a="1"/>
  <c r="N39" i="14" s="1"/>
  <c r="H40" i="14"/>
  <c r="N40" i="14" s="1" a="1"/>
  <c r="N40" i="14" s="1"/>
  <c r="H41" i="14"/>
  <c r="N41" i="14" s="1" a="1"/>
  <c r="N41" i="14" s="1"/>
  <c r="H42" i="14"/>
  <c r="N42" i="14" s="1" a="1"/>
  <c r="N42" i="14" s="1"/>
  <c r="H43" i="14"/>
  <c r="N43" i="14" s="1" a="1"/>
  <c r="N43" i="14" s="1"/>
  <c r="H44" i="14"/>
  <c r="N44" i="14" s="1" a="1"/>
  <c r="N44" i="14" s="1"/>
  <c r="H45" i="14"/>
  <c r="N45" i="14" s="1" a="1"/>
  <c r="N45" i="14" s="1"/>
  <c r="H46" i="14"/>
  <c r="N46" i="14" s="1" a="1"/>
  <c r="N46" i="14" s="1"/>
  <c r="H47" i="14"/>
  <c r="N47" i="14" s="1" a="1"/>
  <c r="N47" i="14" s="1"/>
  <c r="H48" i="14"/>
  <c r="N48" i="14" s="1" a="1"/>
  <c r="N48" i="14" s="1"/>
  <c r="H49" i="14"/>
  <c r="N49" i="14" s="1" a="1"/>
  <c r="N49" i="14" s="1"/>
  <c r="H50" i="14"/>
  <c r="N50" i="14" s="1" a="1"/>
  <c r="N50" i="14" s="1"/>
  <c r="H51" i="14"/>
  <c r="N51" i="14" s="1" a="1"/>
  <c r="N51" i="14" s="1"/>
  <c r="H52" i="14"/>
  <c r="N52" i="14" s="1" a="1"/>
  <c r="N52" i="14" s="1"/>
  <c r="G6" i="14"/>
  <c r="M6" i="14" s="1" a="1"/>
  <c r="M6" i="14" s="1"/>
  <c r="G7" i="14"/>
  <c r="M7" i="14" s="1" a="1"/>
  <c r="M7" i="14" s="1"/>
  <c r="G8" i="14"/>
  <c r="M8" i="14" s="1" a="1"/>
  <c r="M8" i="14" s="1"/>
  <c r="G9" i="14"/>
  <c r="M9" i="14" s="1" a="1"/>
  <c r="M9" i="14" s="1"/>
  <c r="G10" i="14"/>
  <c r="M10" i="14" s="1" a="1"/>
  <c r="M10" i="14" s="1"/>
  <c r="G11" i="14"/>
  <c r="M11" i="14" s="1" a="1"/>
  <c r="M11" i="14" s="1"/>
  <c r="G12" i="14"/>
  <c r="M12" i="14" s="1" a="1"/>
  <c r="M12" i="14" s="1"/>
  <c r="G13" i="14"/>
  <c r="M13" i="14" s="1" a="1"/>
  <c r="M13" i="14" s="1"/>
  <c r="G14" i="14"/>
  <c r="M14" i="14" s="1" a="1"/>
  <c r="M14" i="14" s="1"/>
  <c r="G15" i="14"/>
  <c r="M15" i="14" s="1" a="1"/>
  <c r="M15" i="14" s="1"/>
  <c r="G16" i="14"/>
  <c r="M16" i="14" s="1" a="1"/>
  <c r="M16" i="14" s="1"/>
  <c r="G17" i="14"/>
  <c r="M17" i="14" s="1" a="1"/>
  <c r="M17" i="14" s="1"/>
  <c r="G18" i="14"/>
  <c r="M18" i="14" s="1" a="1"/>
  <c r="M18" i="14" s="1"/>
  <c r="G19" i="14"/>
  <c r="M19" i="14" s="1" a="1"/>
  <c r="M19" i="14" s="1"/>
  <c r="G20" i="14"/>
  <c r="M20" i="14" s="1" a="1"/>
  <c r="M20" i="14" s="1"/>
  <c r="G21" i="14"/>
  <c r="M21" i="14" s="1" a="1"/>
  <c r="M21" i="14" s="1"/>
  <c r="G22" i="14"/>
  <c r="M22" i="14" s="1" a="1"/>
  <c r="M22" i="14" s="1"/>
  <c r="G23" i="14"/>
  <c r="M23" i="14" s="1" a="1"/>
  <c r="M23" i="14" s="1"/>
  <c r="G24" i="14"/>
  <c r="M24" i="14" s="1" a="1"/>
  <c r="M24" i="14" s="1"/>
  <c r="G25" i="14"/>
  <c r="M25" i="14" s="1" a="1"/>
  <c r="M25" i="14" s="1"/>
  <c r="G26" i="14"/>
  <c r="M26" i="14" s="1" a="1"/>
  <c r="M26" i="14" s="1"/>
  <c r="G27" i="14"/>
  <c r="M27" i="14" s="1" a="1"/>
  <c r="M27" i="14" s="1"/>
  <c r="G28" i="14"/>
  <c r="M28" i="14" s="1" a="1"/>
  <c r="M28" i="14" s="1"/>
  <c r="G29" i="14"/>
  <c r="M29" i="14" s="1" a="1"/>
  <c r="M29" i="14" s="1"/>
  <c r="G30" i="14"/>
  <c r="M30" i="14" s="1" a="1"/>
  <c r="M30" i="14" s="1"/>
  <c r="G31" i="14"/>
  <c r="M31" i="14" s="1" a="1"/>
  <c r="M31" i="14" s="1"/>
  <c r="G32" i="14"/>
  <c r="M32" i="14" s="1" a="1"/>
  <c r="M32" i="14" s="1"/>
  <c r="G33" i="14"/>
  <c r="M33" i="14" s="1" a="1"/>
  <c r="M33" i="14" s="1"/>
  <c r="G34" i="14"/>
  <c r="M34" i="14" s="1" a="1"/>
  <c r="M34" i="14" s="1"/>
  <c r="G35" i="14"/>
  <c r="M35" i="14" s="1" a="1"/>
  <c r="M35" i="14" s="1"/>
  <c r="G36" i="14"/>
  <c r="M36" i="14" s="1" a="1"/>
  <c r="M36" i="14" s="1"/>
  <c r="G37" i="14"/>
  <c r="M37" i="14" s="1" a="1"/>
  <c r="M37" i="14" s="1"/>
  <c r="G38" i="14"/>
  <c r="M38" i="14" s="1" a="1"/>
  <c r="M38" i="14" s="1"/>
  <c r="G39" i="14"/>
  <c r="M39" i="14" s="1" a="1"/>
  <c r="M39" i="14" s="1"/>
  <c r="G40" i="14"/>
  <c r="M40" i="14" s="1" a="1"/>
  <c r="M40" i="14" s="1"/>
  <c r="G41" i="14"/>
  <c r="M41" i="14" s="1" a="1"/>
  <c r="M41" i="14" s="1"/>
  <c r="G42" i="14"/>
  <c r="M42" i="14" s="1" a="1"/>
  <c r="M42" i="14" s="1"/>
  <c r="G43" i="14"/>
  <c r="M43" i="14" s="1" a="1"/>
  <c r="M43" i="14" s="1"/>
  <c r="G44" i="14"/>
  <c r="M44" i="14" s="1" a="1"/>
  <c r="M44" i="14" s="1"/>
  <c r="G45" i="14"/>
  <c r="M45" i="14" s="1" a="1"/>
  <c r="M45" i="14" s="1"/>
  <c r="G46" i="14"/>
  <c r="M46" i="14" s="1" a="1"/>
  <c r="M46" i="14" s="1"/>
  <c r="G47" i="14"/>
  <c r="M47" i="14" s="1" a="1"/>
  <c r="M47" i="14" s="1"/>
  <c r="G48" i="14"/>
  <c r="M48" i="14" s="1" a="1"/>
  <c r="M48" i="14" s="1"/>
  <c r="G49" i="14"/>
  <c r="M49" i="14" s="1" a="1"/>
  <c r="M49" i="14" s="1"/>
  <c r="G50" i="14"/>
  <c r="M50" i="14" s="1" a="1"/>
  <c r="M50" i="14" s="1"/>
  <c r="G51" i="14"/>
  <c r="M51" i="14" s="1" a="1"/>
  <c r="M51" i="14" s="1"/>
  <c r="G52" i="14"/>
  <c r="M52" i="14" s="1" a="1"/>
  <c r="M52" i="14" s="1"/>
  <c r="F6" i="14"/>
  <c r="L6" i="14" s="1" a="1"/>
  <c r="L6" i="14" s="1"/>
  <c r="F7" i="14"/>
  <c r="L7" i="14" s="1" a="1"/>
  <c r="L7" i="14" s="1"/>
  <c r="F8" i="14"/>
  <c r="L8" i="14" s="1" a="1"/>
  <c r="L8" i="14" s="1"/>
  <c r="F9" i="14"/>
  <c r="L9" i="14" s="1" a="1"/>
  <c r="L9" i="14" s="1"/>
  <c r="F10" i="14"/>
  <c r="L10" i="14" s="1" a="1"/>
  <c r="L10" i="14" s="1"/>
  <c r="F11" i="14"/>
  <c r="L11" i="14" s="1" a="1"/>
  <c r="L11" i="14" s="1"/>
  <c r="F12" i="14"/>
  <c r="L12" i="14" s="1" a="1"/>
  <c r="L12" i="14" s="1"/>
  <c r="F13" i="14"/>
  <c r="L13" i="14" s="1" a="1"/>
  <c r="L13" i="14" s="1"/>
  <c r="F14" i="14"/>
  <c r="L14" i="14" s="1" a="1"/>
  <c r="L14" i="14" s="1"/>
  <c r="F15" i="14"/>
  <c r="L15" i="14" s="1" a="1"/>
  <c r="L15" i="14" s="1"/>
  <c r="F16" i="14"/>
  <c r="L16" i="14" s="1" a="1"/>
  <c r="L16" i="14" s="1"/>
  <c r="F17" i="14"/>
  <c r="L17" i="14" s="1" a="1"/>
  <c r="L17" i="14" s="1"/>
  <c r="F18" i="14"/>
  <c r="L18" i="14" s="1" a="1"/>
  <c r="L18" i="14" s="1"/>
  <c r="F19" i="14"/>
  <c r="L19" i="14" s="1" a="1"/>
  <c r="L19" i="14" s="1"/>
  <c r="F20" i="14"/>
  <c r="L20" i="14" s="1" a="1"/>
  <c r="L20" i="14" s="1"/>
  <c r="F21" i="14"/>
  <c r="L21" i="14" s="1" a="1"/>
  <c r="L21" i="14" s="1"/>
  <c r="F22" i="14"/>
  <c r="L22" i="14" s="1" a="1"/>
  <c r="L22" i="14" s="1"/>
  <c r="F23" i="14"/>
  <c r="L23" i="14" s="1" a="1"/>
  <c r="L23" i="14" s="1"/>
  <c r="F24" i="14"/>
  <c r="L24" i="14" s="1" a="1"/>
  <c r="L24" i="14" s="1"/>
  <c r="F25" i="14"/>
  <c r="L25" i="14" s="1" a="1"/>
  <c r="L25" i="14" s="1"/>
  <c r="F26" i="14"/>
  <c r="L26" i="14" s="1" a="1"/>
  <c r="L26" i="14" s="1"/>
  <c r="F27" i="14"/>
  <c r="L27" i="14" s="1" a="1"/>
  <c r="L27" i="14" s="1"/>
  <c r="F28" i="14"/>
  <c r="L28" i="14" s="1" a="1"/>
  <c r="L28" i="14" s="1"/>
  <c r="F29" i="14"/>
  <c r="L29" i="14" s="1" a="1"/>
  <c r="L29" i="14" s="1"/>
  <c r="F30" i="14"/>
  <c r="L30" i="14" s="1" a="1"/>
  <c r="L30" i="14" s="1"/>
  <c r="F31" i="14"/>
  <c r="L31" i="14" s="1" a="1"/>
  <c r="L31" i="14" s="1"/>
  <c r="F32" i="14"/>
  <c r="L32" i="14" s="1" a="1"/>
  <c r="L32" i="14" s="1"/>
  <c r="F33" i="14"/>
  <c r="L33" i="14" s="1" a="1"/>
  <c r="L33" i="14" s="1"/>
  <c r="F34" i="14"/>
  <c r="L34" i="14" s="1" a="1"/>
  <c r="L34" i="14" s="1"/>
  <c r="F35" i="14"/>
  <c r="L35" i="14" s="1" a="1"/>
  <c r="L35" i="14" s="1"/>
  <c r="F36" i="14"/>
  <c r="L36" i="14" s="1" a="1"/>
  <c r="L36" i="14" s="1"/>
  <c r="F37" i="14"/>
  <c r="L37" i="14" s="1" a="1"/>
  <c r="L37" i="14" s="1"/>
  <c r="F38" i="14"/>
  <c r="L38" i="14" s="1" a="1"/>
  <c r="L38" i="14" s="1"/>
  <c r="F39" i="14"/>
  <c r="L39" i="14" s="1" a="1"/>
  <c r="L39" i="14" s="1"/>
  <c r="F40" i="14"/>
  <c r="L40" i="14" s="1" a="1"/>
  <c r="L40" i="14" s="1"/>
  <c r="F41" i="14"/>
  <c r="L41" i="14" s="1" a="1"/>
  <c r="L41" i="14" s="1"/>
  <c r="F42" i="14"/>
  <c r="L42" i="14" s="1" a="1"/>
  <c r="L42" i="14" s="1"/>
  <c r="F43" i="14"/>
  <c r="L43" i="14" s="1" a="1"/>
  <c r="L43" i="14" s="1"/>
  <c r="F44" i="14"/>
  <c r="L44" i="14" s="1" a="1"/>
  <c r="L44" i="14" s="1"/>
  <c r="F45" i="14"/>
  <c r="L45" i="14" s="1" a="1"/>
  <c r="L45" i="14" s="1"/>
  <c r="F46" i="14"/>
  <c r="L46" i="14" s="1" a="1"/>
  <c r="L46" i="14" s="1"/>
  <c r="F47" i="14"/>
  <c r="L47" i="14" s="1" a="1"/>
  <c r="L47" i="14" s="1"/>
  <c r="F48" i="14"/>
  <c r="L48" i="14" s="1" a="1"/>
  <c r="L48" i="14" s="1"/>
  <c r="F49" i="14"/>
  <c r="L49" i="14" s="1" a="1"/>
  <c r="L49" i="14" s="1"/>
  <c r="F50" i="14"/>
  <c r="L50" i="14" s="1" a="1"/>
  <c r="L50" i="14" s="1"/>
  <c r="F51" i="14"/>
  <c r="L51" i="14" s="1" a="1"/>
  <c r="L51" i="14" s="1"/>
  <c r="F52" i="14"/>
  <c r="L52" i="14" s="1" a="1"/>
  <c r="L52" i="14" s="1"/>
  <c r="E7" i="14"/>
  <c r="K7" i="14" s="1" a="1"/>
  <c r="K7" i="14" s="1"/>
  <c r="E8" i="14"/>
  <c r="K8" i="14" s="1" a="1"/>
  <c r="K8" i="14" s="1"/>
  <c r="E9" i="14"/>
  <c r="K9" i="14" s="1" a="1"/>
  <c r="K9" i="14" s="1"/>
  <c r="E10" i="14"/>
  <c r="K10" i="14" s="1" a="1"/>
  <c r="K10" i="14" s="1"/>
  <c r="E11" i="14"/>
  <c r="K11" i="14" s="1" a="1"/>
  <c r="K11" i="14" s="1"/>
  <c r="E12" i="14"/>
  <c r="K12" i="14" s="1" a="1"/>
  <c r="K12" i="14" s="1"/>
  <c r="E13" i="14"/>
  <c r="K13" i="14" s="1" a="1"/>
  <c r="K13" i="14" s="1"/>
  <c r="E14" i="14"/>
  <c r="K14" i="14" s="1" a="1"/>
  <c r="K14" i="14" s="1"/>
  <c r="E15" i="14"/>
  <c r="K15" i="14" s="1" a="1"/>
  <c r="K15" i="14" s="1"/>
  <c r="E16" i="14"/>
  <c r="K16" i="14" s="1" a="1"/>
  <c r="K16" i="14" s="1"/>
  <c r="E17" i="14"/>
  <c r="K17" i="14" s="1" a="1"/>
  <c r="K17" i="14" s="1"/>
  <c r="E18" i="14"/>
  <c r="K18" i="14" s="1" a="1"/>
  <c r="K18" i="14" s="1"/>
  <c r="E19" i="14"/>
  <c r="K19" i="14" s="1" a="1"/>
  <c r="K19" i="14" s="1"/>
  <c r="E20" i="14"/>
  <c r="K20" i="14" s="1" a="1"/>
  <c r="K20" i="14" s="1"/>
  <c r="E21" i="14"/>
  <c r="K21" i="14" s="1" a="1"/>
  <c r="K21" i="14" s="1"/>
  <c r="E22" i="14"/>
  <c r="K22" i="14" s="1" a="1"/>
  <c r="K22" i="14" s="1"/>
  <c r="E23" i="14"/>
  <c r="K23" i="14" s="1" a="1"/>
  <c r="K23" i="14" s="1"/>
  <c r="E24" i="14"/>
  <c r="K24" i="14" s="1" a="1"/>
  <c r="K24" i="14" s="1"/>
  <c r="E25" i="14"/>
  <c r="K25" i="14" s="1" a="1"/>
  <c r="K25" i="14" s="1"/>
  <c r="E26" i="14"/>
  <c r="K26" i="14" s="1" a="1"/>
  <c r="K26" i="14" s="1"/>
  <c r="E27" i="14"/>
  <c r="K27" i="14" s="1" a="1"/>
  <c r="K27" i="14" s="1"/>
  <c r="E28" i="14"/>
  <c r="K28" i="14" s="1" a="1"/>
  <c r="K28" i="14" s="1"/>
  <c r="E29" i="14"/>
  <c r="K29" i="14" s="1" a="1"/>
  <c r="K29" i="14" s="1"/>
  <c r="E30" i="14"/>
  <c r="K30" i="14" s="1" a="1"/>
  <c r="K30" i="14" s="1"/>
  <c r="E31" i="14"/>
  <c r="K31" i="14" s="1" a="1"/>
  <c r="K31" i="14" s="1"/>
  <c r="E32" i="14"/>
  <c r="K32" i="14" s="1" a="1"/>
  <c r="K32" i="14" s="1"/>
  <c r="E33" i="14"/>
  <c r="K33" i="14" s="1" a="1"/>
  <c r="K33" i="14" s="1"/>
  <c r="E34" i="14"/>
  <c r="K34" i="14" s="1" a="1"/>
  <c r="K34" i="14" s="1"/>
  <c r="E35" i="14"/>
  <c r="K35" i="14" s="1" a="1"/>
  <c r="K35" i="14" s="1"/>
  <c r="E36" i="14"/>
  <c r="K36" i="14" s="1" a="1"/>
  <c r="K36" i="14" s="1"/>
  <c r="E37" i="14"/>
  <c r="K37" i="14" s="1" a="1"/>
  <c r="K37" i="14" s="1"/>
  <c r="E38" i="14"/>
  <c r="K38" i="14" s="1" a="1"/>
  <c r="K38" i="14" s="1"/>
  <c r="E39" i="14"/>
  <c r="K39" i="14" s="1" a="1"/>
  <c r="K39" i="14" s="1"/>
  <c r="E40" i="14"/>
  <c r="K40" i="14" s="1" a="1"/>
  <c r="K40" i="14" s="1"/>
  <c r="E41" i="14"/>
  <c r="K41" i="14" s="1" a="1"/>
  <c r="K41" i="14" s="1"/>
  <c r="E42" i="14"/>
  <c r="K42" i="14" s="1" a="1"/>
  <c r="K42" i="14" s="1"/>
  <c r="E43" i="14"/>
  <c r="K43" i="14" s="1" a="1"/>
  <c r="K43" i="14" s="1"/>
  <c r="E44" i="14"/>
  <c r="K44" i="14" s="1" a="1"/>
  <c r="K44" i="14" s="1"/>
  <c r="E45" i="14"/>
  <c r="K45" i="14" s="1" a="1"/>
  <c r="K45" i="14" s="1"/>
  <c r="E46" i="14"/>
  <c r="K46" i="14" s="1" a="1"/>
  <c r="K46" i="14" s="1"/>
  <c r="E47" i="14"/>
  <c r="K47" i="14" s="1" a="1"/>
  <c r="K47" i="14" s="1"/>
  <c r="E48" i="14"/>
  <c r="K48" i="14" s="1" a="1"/>
  <c r="K48" i="14" s="1"/>
  <c r="E49" i="14"/>
  <c r="K49" i="14" s="1" a="1"/>
  <c r="K49" i="14" s="1"/>
  <c r="E50" i="14"/>
  <c r="K50" i="14" s="1" a="1"/>
  <c r="K50" i="14" s="1"/>
  <c r="E51" i="14"/>
  <c r="K51" i="14" s="1" a="1"/>
  <c r="K51" i="14" s="1"/>
  <c r="E52" i="14"/>
  <c r="K52" i="14" s="1" a="1"/>
  <c r="K52" i="14" s="1"/>
  <c r="D6" i="14"/>
  <c r="J6" i="14" s="1" a="1"/>
  <c r="J6" i="14" s="1"/>
  <c r="D7" i="14"/>
  <c r="J7" i="14" s="1" a="1"/>
  <c r="J7" i="14" s="1"/>
  <c r="D8" i="14"/>
  <c r="J8" i="14" s="1" a="1"/>
  <c r="J8" i="14" s="1"/>
  <c r="D9" i="14"/>
  <c r="J9" i="14" s="1" a="1"/>
  <c r="J9" i="14" s="1"/>
  <c r="D10" i="14"/>
  <c r="J10" i="14" s="1" a="1"/>
  <c r="J10" i="14" s="1"/>
  <c r="D11" i="14"/>
  <c r="J11" i="14" s="1" a="1"/>
  <c r="J11" i="14" s="1"/>
  <c r="D12" i="14"/>
  <c r="J12" i="14" s="1" a="1"/>
  <c r="J12" i="14" s="1"/>
  <c r="D13" i="14"/>
  <c r="J13" i="14" s="1" a="1"/>
  <c r="J13" i="14" s="1"/>
  <c r="D14" i="14"/>
  <c r="J14" i="14" s="1" a="1"/>
  <c r="J14" i="14" s="1"/>
  <c r="D15" i="14"/>
  <c r="J15" i="14" s="1" a="1"/>
  <c r="J15" i="14" s="1"/>
  <c r="D16" i="14"/>
  <c r="J16" i="14" s="1" a="1"/>
  <c r="J16" i="14" s="1"/>
  <c r="D17" i="14"/>
  <c r="J17" i="14" s="1" a="1"/>
  <c r="J17" i="14" s="1"/>
  <c r="D18" i="14"/>
  <c r="J18" i="14" s="1" a="1"/>
  <c r="J18" i="14" s="1"/>
  <c r="D19" i="14"/>
  <c r="J19" i="14" s="1" a="1"/>
  <c r="J19" i="14" s="1"/>
  <c r="D20" i="14"/>
  <c r="J20" i="14" s="1" a="1"/>
  <c r="J20" i="14" s="1"/>
  <c r="D21" i="14"/>
  <c r="J21" i="14" s="1" a="1"/>
  <c r="J21" i="14" s="1"/>
  <c r="D22" i="14"/>
  <c r="J22" i="14" s="1" a="1"/>
  <c r="J22" i="14" s="1"/>
  <c r="D23" i="14"/>
  <c r="J23" i="14" s="1" a="1"/>
  <c r="J23" i="14" s="1"/>
  <c r="D24" i="14"/>
  <c r="J24" i="14" s="1" a="1"/>
  <c r="J24" i="14" s="1"/>
  <c r="D25" i="14"/>
  <c r="J25" i="14" s="1" a="1"/>
  <c r="J25" i="14" s="1"/>
  <c r="D26" i="14"/>
  <c r="J26" i="14" s="1" a="1"/>
  <c r="J26" i="14" s="1"/>
  <c r="D27" i="14"/>
  <c r="J27" i="14" s="1" a="1"/>
  <c r="J27" i="14" s="1"/>
  <c r="D28" i="14"/>
  <c r="J28" i="14" s="1" a="1"/>
  <c r="J28" i="14" s="1"/>
  <c r="D29" i="14"/>
  <c r="J29" i="14" s="1" a="1"/>
  <c r="J29" i="14" s="1"/>
  <c r="D30" i="14"/>
  <c r="J30" i="14" s="1" a="1"/>
  <c r="J30" i="14" s="1"/>
  <c r="D31" i="14"/>
  <c r="J31" i="14" s="1" a="1"/>
  <c r="J31" i="14" s="1"/>
  <c r="D32" i="14"/>
  <c r="J32" i="14" s="1" a="1"/>
  <c r="J32" i="14" s="1"/>
  <c r="D33" i="14"/>
  <c r="J33" i="14" s="1" a="1"/>
  <c r="J33" i="14" s="1"/>
  <c r="D34" i="14"/>
  <c r="J34" i="14" s="1" a="1"/>
  <c r="J34" i="14" s="1"/>
  <c r="D35" i="14"/>
  <c r="J35" i="14" s="1" a="1"/>
  <c r="J35" i="14" s="1"/>
  <c r="D36" i="14"/>
  <c r="J36" i="14" s="1" a="1"/>
  <c r="J36" i="14" s="1"/>
  <c r="D37" i="14"/>
  <c r="J37" i="14" s="1" a="1"/>
  <c r="J37" i="14" s="1"/>
  <c r="D38" i="14"/>
  <c r="J38" i="14" s="1" a="1"/>
  <c r="J38" i="14" s="1"/>
  <c r="D39" i="14"/>
  <c r="J39" i="14" s="1" a="1"/>
  <c r="J39" i="14" s="1"/>
  <c r="D40" i="14"/>
  <c r="J40" i="14" s="1" a="1"/>
  <c r="J40" i="14" s="1"/>
  <c r="D41" i="14"/>
  <c r="J41" i="14" s="1" a="1"/>
  <c r="J41" i="14" s="1"/>
  <c r="D42" i="14"/>
  <c r="J42" i="14" s="1" a="1"/>
  <c r="J42" i="14" s="1"/>
  <c r="D43" i="14"/>
  <c r="J43" i="14" s="1" a="1"/>
  <c r="J43" i="14" s="1"/>
  <c r="D44" i="14"/>
  <c r="J44" i="14" s="1" a="1"/>
  <c r="J44" i="14" s="1"/>
  <c r="D45" i="14"/>
  <c r="J45" i="14" s="1" a="1"/>
  <c r="J45" i="14" s="1"/>
  <c r="D46" i="14"/>
  <c r="J46" i="14" s="1" a="1"/>
  <c r="J46" i="14" s="1"/>
  <c r="D47" i="14"/>
  <c r="J47" i="14" s="1" a="1"/>
  <c r="J47" i="14" s="1"/>
  <c r="D48" i="14"/>
  <c r="J48" i="14" s="1" a="1"/>
  <c r="J48" i="14" s="1"/>
  <c r="D49" i="14"/>
  <c r="J49" i="14" s="1" a="1"/>
  <c r="J49" i="14" s="1"/>
  <c r="D50" i="14"/>
  <c r="J50" i="14" s="1" a="1"/>
  <c r="J50" i="14" s="1"/>
  <c r="D51" i="14"/>
  <c r="J51" i="14" s="1" a="1"/>
  <c r="J51" i="14" s="1"/>
  <c r="D52" i="14"/>
  <c r="J52" i="14" s="1" a="1"/>
  <c r="J52" i="14" s="1"/>
  <c r="I5" i="14"/>
  <c r="O5" i="14" s="1" a="1"/>
  <c r="O5" i="14" s="1"/>
  <c r="H5" i="14"/>
  <c r="N5" i="14" s="1" a="1"/>
  <c r="N5" i="14" s="1"/>
  <c r="G5" i="14"/>
  <c r="M5" i="14" s="1" a="1"/>
  <c r="M5" i="14" s="1"/>
  <c r="F5" i="14"/>
  <c r="L5" i="14" s="1" a="1"/>
  <c r="L5" i="14" s="1"/>
  <c r="E5" i="14"/>
  <c r="K5" i="14" s="1" a="1"/>
  <c r="K5" i="14" s="1"/>
  <c r="A46" i="16"/>
  <c r="A47" i="16"/>
  <c r="A48" i="16"/>
  <c r="A49" i="16"/>
  <c r="A50" i="16"/>
  <c r="A51" i="16"/>
  <c r="A52" i="16"/>
  <c r="A53" i="16"/>
  <c r="A54" i="16"/>
  <c r="A55" i="16"/>
  <c r="A41" i="16"/>
  <c r="A42" i="16"/>
  <c r="A43" i="16"/>
  <c r="A44" i="16"/>
  <c r="A45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9" i="16"/>
  <c r="C9" i="16"/>
  <c r="D9" i="16" s="1"/>
  <c r="V6" i="14" l="1"/>
  <c r="AB6" i="14"/>
  <c r="U6" i="14"/>
  <c r="AE52" i="14"/>
  <c r="AE44" i="14"/>
  <c r="AE36" i="14"/>
  <c r="AE28" i="14"/>
  <c r="AG45" i="14"/>
  <c r="AE20" i="14"/>
  <c r="AG22" i="14"/>
  <c r="AG46" i="14"/>
  <c r="AC45" i="14"/>
  <c r="AC37" i="14"/>
  <c r="AC29" i="14"/>
  <c r="AC21" i="14"/>
  <c r="AC13" i="14"/>
  <c r="AD51" i="14"/>
  <c r="AD43" i="14"/>
  <c r="AD35" i="14"/>
  <c r="AD27" i="14"/>
  <c r="AD19" i="14"/>
  <c r="AD11" i="14"/>
  <c r="AE50" i="14"/>
  <c r="AE42" i="14"/>
  <c r="AE34" i="14"/>
  <c r="AE26" i="14"/>
  <c r="AE18" i="14"/>
  <c r="AE10" i="14"/>
  <c r="AF30" i="14"/>
  <c r="AG29" i="14"/>
  <c r="AF29" i="14"/>
  <c r="AG52" i="14"/>
  <c r="AG28" i="14"/>
  <c r="AF46" i="14"/>
  <c r="AF22" i="14"/>
  <c r="AG13" i="14"/>
  <c r="AF21" i="14"/>
  <c r="AG20" i="14"/>
  <c r="AF38" i="14"/>
  <c r="AF14" i="14"/>
  <c r="AG21" i="14"/>
  <c r="AF37" i="14"/>
  <c r="AF13" i="14"/>
  <c r="AG36" i="14"/>
  <c r="AG12" i="14"/>
  <c r="AC51" i="14"/>
  <c r="AC11" i="14"/>
  <c r="AG31" i="14"/>
  <c r="AG7" i="14"/>
  <c r="AG38" i="14"/>
  <c r="AG30" i="14"/>
  <c r="AG14" i="14"/>
  <c r="AG39" i="14"/>
  <c r="AG23" i="14"/>
  <c r="AG37" i="14"/>
  <c r="AG15" i="14"/>
  <c r="AF45" i="14"/>
  <c r="AG44" i="14"/>
  <c r="AD22" i="14"/>
  <c r="AF44" i="14"/>
  <c r="AG51" i="14"/>
  <c r="AG27" i="14"/>
  <c r="AF35" i="14"/>
  <c r="AF11" i="14"/>
  <c r="AG18" i="14"/>
  <c r="AG33" i="14"/>
  <c r="AG9" i="14"/>
  <c r="AG48" i="14"/>
  <c r="AG40" i="14"/>
  <c r="AG32" i="14"/>
  <c r="AG24" i="14"/>
  <c r="AG16" i="14"/>
  <c r="AG8" i="14"/>
  <c r="AD46" i="14"/>
  <c r="AF52" i="14"/>
  <c r="AF20" i="14"/>
  <c r="AG11" i="14"/>
  <c r="AF43" i="14"/>
  <c r="AG50" i="14"/>
  <c r="AG10" i="14"/>
  <c r="AG25" i="14"/>
  <c r="AG47" i="14"/>
  <c r="AD38" i="14"/>
  <c r="AF36" i="14"/>
  <c r="AF12" i="14"/>
  <c r="AG35" i="14"/>
  <c r="AF51" i="14"/>
  <c r="AF19" i="14"/>
  <c r="AG34" i="14"/>
  <c r="AG41" i="14"/>
  <c r="AD30" i="14"/>
  <c r="AF28" i="14"/>
  <c r="AG43" i="14"/>
  <c r="AG19" i="14"/>
  <c r="AF27" i="14"/>
  <c r="AG42" i="14"/>
  <c r="AG26" i="14"/>
  <c r="AG49" i="14"/>
  <c r="AG17" i="14"/>
  <c r="AF42" i="14"/>
  <c r="AF18" i="14"/>
  <c r="AF41" i="14"/>
  <c r="AF17" i="14"/>
  <c r="AF48" i="14"/>
  <c r="AF24" i="14"/>
  <c r="AF47" i="14"/>
  <c r="AF39" i="14"/>
  <c r="AF31" i="14"/>
  <c r="AF23" i="14"/>
  <c r="AF15" i="14"/>
  <c r="AF7" i="14"/>
  <c r="AF50" i="14"/>
  <c r="AF26" i="14"/>
  <c r="AF33" i="14"/>
  <c r="AF9" i="14"/>
  <c r="AF32" i="14"/>
  <c r="AF8" i="14"/>
  <c r="AF34" i="14"/>
  <c r="AF10" i="14"/>
  <c r="AF49" i="14"/>
  <c r="AF25" i="14"/>
  <c r="AF40" i="14"/>
  <c r="AF16" i="14"/>
  <c r="AE45" i="14"/>
  <c r="AE37" i="14"/>
  <c r="AE29" i="14"/>
  <c r="AE21" i="14"/>
  <c r="AE13" i="14"/>
  <c r="AE49" i="14"/>
  <c r="AE33" i="14"/>
  <c r="AE17" i="14"/>
  <c r="AD9" i="14"/>
  <c r="AE32" i="14"/>
  <c r="AE8" i="14"/>
  <c r="AD48" i="14"/>
  <c r="AD24" i="14"/>
  <c r="AE47" i="14"/>
  <c r="AE23" i="14"/>
  <c r="AE41" i="14"/>
  <c r="AE25" i="14"/>
  <c r="AD25" i="14"/>
  <c r="AE48" i="14"/>
  <c r="AE24" i="14"/>
  <c r="AD32" i="14"/>
  <c r="AD8" i="14"/>
  <c r="AE31" i="14"/>
  <c r="AE7" i="14"/>
  <c r="AE12" i="14"/>
  <c r="AE9" i="14"/>
  <c r="AD17" i="14"/>
  <c r="AE40" i="14"/>
  <c r="AE16" i="14"/>
  <c r="AD40" i="14"/>
  <c r="AD16" i="14"/>
  <c r="AE39" i="14"/>
  <c r="AE15" i="14"/>
  <c r="AE51" i="14"/>
  <c r="AE43" i="14"/>
  <c r="AE35" i="14"/>
  <c r="AE27" i="14"/>
  <c r="AE19" i="14"/>
  <c r="AE11" i="14"/>
  <c r="AE30" i="14"/>
  <c r="AC49" i="14"/>
  <c r="AC25" i="14"/>
  <c r="AD47" i="14"/>
  <c r="AD15" i="14"/>
  <c r="AD14" i="14"/>
  <c r="AE6" i="14"/>
  <c r="AC47" i="14"/>
  <c r="AC23" i="14"/>
  <c r="AD13" i="14"/>
  <c r="AE22" i="14"/>
  <c r="AC41" i="14"/>
  <c r="AC17" i="14"/>
  <c r="AD39" i="14"/>
  <c r="AD23" i="14"/>
  <c r="AC39" i="14"/>
  <c r="AC15" i="14"/>
  <c r="AD37" i="14"/>
  <c r="AD29" i="14"/>
  <c r="AC7" i="14"/>
  <c r="AB52" i="14"/>
  <c r="AC43" i="14"/>
  <c r="AC35" i="14"/>
  <c r="AC27" i="14"/>
  <c r="AC19" i="14"/>
  <c r="AD50" i="14"/>
  <c r="AD42" i="14"/>
  <c r="AD34" i="14"/>
  <c r="AD26" i="14"/>
  <c r="AD18" i="14"/>
  <c r="AD10" i="14"/>
  <c r="AE46" i="14"/>
  <c r="AE38" i="14"/>
  <c r="AE14" i="14"/>
  <c r="AC33" i="14"/>
  <c r="AC9" i="14"/>
  <c r="AD31" i="14"/>
  <c r="AD7" i="14"/>
  <c r="AC31" i="14"/>
  <c r="AD45" i="14"/>
  <c r="AD21" i="14"/>
  <c r="AC50" i="14"/>
  <c r="AC42" i="14"/>
  <c r="AC34" i="14"/>
  <c r="AC26" i="14"/>
  <c r="AC18" i="14"/>
  <c r="AC10" i="14"/>
  <c r="AD49" i="14"/>
  <c r="AD41" i="14"/>
  <c r="AD33" i="14"/>
  <c r="AC52" i="14"/>
  <c r="AC44" i="14"/>
  <c r="AC36" i="14"/>
  <c r="AC28" i="14"/>
  <c r="AC20" i="14"/>
  <c r="AC12" i="14"/>
  <c r="AD52" i="14"/>
  <c r="AD44" i="14"/>
  <c r="AD36" i="14"/>
  <c r="AD28" i="14"/>
  <c r="AD20" i="14"/>
  <c r="AD12" i="14"/>
  <c r="AC48" i="14"/>
  <c r="AC40" i="14"/>
  <c r="AC32" i="14"/>
  <c r="AC24" i="14"/>
  <c r="AC16" i="14"/>
  <c r="AC8" i="14"/>
  <c r="AC22" i="14"/>
  <c r="AC38" i="14"/>
  <c r="AC30" i="14"/>
  <c r="AC14" i="14"/>
  <c r="AC6" i="14"/>
  <c r="AC46" i="14"/>
  <c r="AD6" i="14"/>
  <c r="AG6" i="14"/>
  <c r="AF6" i="14"/>
  <c r="AB48" i="14"/>
  <c r="AB40" i="14"/>
  <c r="AB32" i="14"/>
  <c r="AB22" i="14"/>
  <c r="AB37" i="14"/>
  <c r="AB36" i="14"/>
  <c r="AB20" i="14"/>
  <c r="AB24" i="14"/>
  <c r="AB16" i="14"/>
  <c r="AB8" i="14"/>
  <c r="AB21" i="14"/>
  <c r="AB38" i="14"/>
  <c r="AB46" i="14"/>
  <c r="AB29" i="14"/>
  <c r="AB28" i="14"/>
  <c r="AB51" i="14"/>
  <c r="AB43" i="14"/>
  <c r="AB35" i="14"/>
  <c r="AB27" i="14"/>
  <c r="AB19" i="14"/>
  <c r="AB11" i="14"/>
  <c r="AB30" i="14"/>
  <c r="AB45" i="14"/>
  <c r="AB13" i="14"/>
  <c r="AB12" i="14"/>
  <c r="AB14" i="14"/>
  <c r="AB44" i="14"/>
  <c r="AB49" i="14"/>
  <c r="AB41" i="14"/>
  <c r="AB33" i="14"/>
  <c r="AB25" i="14"/>
  <c r="AB17" i="14"/>
  <c r="AB9" i="14"/>
  <c r="AB31" i="14"/>
  <c r="AB47" i="14"/>
  <c r="AB7" i="14"/>
  <c r="AB23" i="14"/>
  <c r="AB39" i="14"/>
  <c r="AB50" i="14"/>
  <c r="AB42" i="14"/>
  <c r="AB34" i="14"/>
  <c r="AB26" i="14"/>
  <c r="AB18" i="14"/>
  <c r="AB10" i="14"/>
  <c r="AB15" i="14"/>
  <c r="Q51" i="14"/>
  <c r="Q43" i="14"/>
  <c r="Q35" i="14"/>
  <c r="Q27" i="14"/>
  <c r="Q19" i="14"/>
  <c r="Q11" i="14"/>
  <c r="R49" i="14"/>
  <c r="R41" i="14"/>
  <c r="R33" i="14"/>
  <c r="R25" i="14"/>
  <c r="R17" i="14"/>
  <c r="R9" i="14"/>
  <c r="S48" i="14"/>
  <c r="S40" i="14"/>
  <c r="S32" i="14"/>
  <c r="S24" i="14"/>
  <c r="S16" i="14"/>
  <c r="S8" i="14"/>
  <c r="T47" i="14"/>
  <c r="T39" i="14"/>
  <c r="T31" i="14"/>
  <c r="T23" i="14"/>
  <c r="T15" i="14"/>
  <c r="T7" i="14"/>
  <c r="U46" i="14"/>
  <c r="U38" i="14"/>
  <c r="U11" i="14"/>
  <c r="U30" i="14"/>
  <c r="U22" i="14"/>
  <c r="U14" i="14"/>
  <c r="U37" i="14"/>
  <c r="U13" i="14"/>
  <c r="S45" i="14"/>
  <c r="S37" i="14"/>
  <c r="S29" i="14"/>
  <c r="S21" i="14"/>
  <c r="S13" i="14"/>
  <c r="T52" i="14"/>
  <c r="T44" i="14"/>
  <c r="T36" i="14"/>
  <c r="T28" i="14"/>
  <c r="T20" i="14"/>
  <c r="T12" i="14"/>
  <c r="U51" i="14"/>
  <c r="U43" i="14"/>
  <c r="U35" i="14"/>
  <c r="U27" i="14"/>
  <c r="U19" i="14"/>
  <c r="Q48" i="14"/>
  <c r="Q40" i="14"/>
  <c r="Q32" i="14"/>
  <c r="Q24" i="14"/>
  <c r="Q16" i="14"/>
  <c r="R46" i="14"/>
  <c r="R38" i="14"/>
  <c r="R30" i="14"/>
  <c r="R22" i="14"/>
  <c r="R14" i="14"/>
  <c r="U49" i="14"/>
  <c r="U41" i="14"/>
  <c r="U33" i="14"/>
  <c r="U25" i="14"/>
  <c r="U17" i="14"/>
  <c r="U32" i="14"/>
  <c r="U24" i="14"/>
  <c r="U16" i="14"/>
  <c r="U8" i="14"/>
  <c r="T51" i="14"/>
  <c r="T43" i="14"/>
  <c r="T35" i="14"/>
  <c r="T27" i="14"/>
  <c r="T19" i="14"/>
  <c r="T11" i="14"/>
  <c r="U50" i="14"/>
  <c r="U9" i="14"/>
  <c r="T9" i="14"/>
  <c r="U48" i="14"/>
  <c r="U40" i="14"/>
  <c r="U39" i="14"/>
  <c r="U31" i="14"/>
  <c r="U7" i="14"/>
  <c r="T45" i="14"/>
  <c r="T37" i="14"/>
  <c r="T29" i="14"/>
  <c r="T21" i="14"/>
  <c r="T13" i="14"/>
  <c r="U52" i="14"/>
  <c r="U44" i="14"/>
  <c r="U28" i="14"/>
  <c r="U21" i="14"/>
  <c r="U42" i="14"/>
  <c r="U34" i="14"/>
  <c r="U26" i="14"/>
  <c r="U18" i="14"/>
  <c r="U10" i="14"/>
  <c r="U47" i="14"/>
  <c r="U23" i="14"/>
  <c r="U15" i="14"/>
  <c r="T46" i="14"/>
  <c r="T30" i="14"/>
  <c r="U45" i="14"/>
  <c r="U29" i="14"/>
  <c r="U36" i="14"/>
  <c r="U20" i="14"/>
  <c r="U12" i="14"/>
  <c r="T50" i="14"/>
  <c r="T42" i="14"/>
  <c r="T34" i="14"/>
  <c r="T26" i="14"/>
  <c r="T18" i="14"/>
  <c r="T10" i="14"/>
  <c r="T22" i="14"/>
  <c r="Q45" i="14"/>
  <c r="Q37" i="14"/>
  <c r="R51" i="14"/>
  <c r="R43" i="14"/>
  <c r="R35" i="14"/>
  <c r="R27" i="14"/>
  <c r="R19" i="14"/>
  <c r="R11" i="14"/>
  <c r="S50" i="14"/>
  <c r="S42" i="14"/>
  <c r="S34" i="14"/>
  <c r="S26" i="14"/>
  <c r="S18" i="14"/>
  <c r="S10" i="14"/>
  <c r="T49" i="14"/>
  <c r="T41" i="14"/>
  <c r="T33" i="14"/>
  <c r="T25" i="14"/>
  <c r="T17" i="14"/>
  <c r="T14" i="14"/>
  <c r="R50" i="14"/>
  <c r="R42" i="14"/>
  <c r="R34" i="14"/>
  <c r="R26" i="14"/>
  <c r="R18" i="14"/>
  <c r="R10" i="14"/>
  <c r="S41" i="14"/>
  <c r="S33" i="14"/>
  <c r="S25" i="14"/>
  <c r="S17" i="14"/>
  <c r="S9" i="14"/>
  <c r="T48" i="14"/>
  <c r="T40" i="14"/>
  <c r="T32" i="14"/>
  <c r="T24" i="14"/>
  <c r="T16" i="14"/>
  <c r="T8" i="14"/>
  <c r="T38" i="14"/>
  <c r="S49" i="14"/>
  <c r="S47" i="14"/>
  <c r="S39" i="14"/>
  <c r="S31" i="14"/>
  <c r="S23" i="14"/>
  <c r="S15" i="14"/>
  <c r="S7" i="14"/>
  <c r="Q33" i="14"/>
  <c r="Q9" i="14"/>
  <c r="R47" i="14"/>
  <c r="R39" i="14"/>
  <c r="R31" i="14"/>
  <c r="R23" i="14"/>
  <c r="R15" i="14"/>
  <c r="R7" i="14"/>
  <c r="S46" i="14"/>
  <c r="S38" i="14"/>
  <c r="S30" i="14"/>
  <c r="S22" i="14"/>
  <c r="S14" i="14"/>
  <c r="Q7" i="14"/>
  <c r="R45" i="14"/>
  <c r="R37" i="14"/>
  <c r="R29" i="14"/>
  <c r="R21" i="14"/>
  <c r="R13" i="14"/>
  <c r="S52" i="14"/>
  <c r="S44" i="14"/>
  <c r="S36" i="14"/>
  <c r="S28" i="14"/>
  <c r="S20" i="14"/>
  <c r="S12" i="14"/>
  <c r="S51" i="14"/>
  <c r="S43" i="14"/>
  <c r="S35" i="14"/>
  <c r="S27" i="14"/>
  <c r="S19" i="14"/>
  <c r="S11" i="14"/>
  <c r="Q8" i="14"/>
  <c r="P47" i="14"/>
  <c r="P39" i="14"/>
  <c r="P31" i="14"/>
  <c r="P23" i="14"/>
  <c r="P15" i="14"/>
  <c r="P7" i="14"/>
  <c r="Q46" i="14"/>
  <c r="Q38" i="14"/>
  <c r="Q30" i="14"/>
  <c r="Q22" i="14"/>
  <c r="Q14" i="14"/>
  <c r="R52" i="14"/>
  <c r="R44" i="14"/>
  <c r="R36" i="14"/>
  <c r="R28" i="14"/>
  <c r="R20" i="14"/>
  <c r="R12" i="14"/>
  <c r="P51" i="14"/>
  <c r="P43" i="14"/>
  <c r="P35" i="14"/>
  <c r="P27" i="14"/>
  <c r="P19" i="14"/>
  <c r="P11" i="14"/>
  <c r="Q26" i="14"/>
  <c r="Q18" i="14"/>
  <c r="Q10" i="14"/>
  <c r="R48" i="14"/>
  <c r="R40" i="14"/>
  <c r="R32" i="14"/>
  <c r="R24" i="14"/>
  <c r="R16" i="14"/>
  <c r="R8" i="14"/>
  <c r="Q29" i="14"/>
  <c r="Q21" i="14"/>
  <c r="Q13" i="14"/>
  <c r="P45" i="14"/>
  <c r="P37" i="14"/>
  <c r="P29" i="14"/>
  <c r="P21" i="14"/>
  <c r="P13" i="14"/>
  <c r="Q52" i="14"/>
  <c r="Q44" i="14"/>
  <c r="Q36" i="14"/>
  <c r="Q28" i="14"/>
  <c r="Q20" i="14"/>
  <c r="Q12" i="14"/>
  <c r="Q50" i="14"/>
  <c r="Q42" i="14"/>
  <c r="Q34" i="14"/>
  <c r="Q49" i="14"/>
  <c r="Q41" i="14"/>
  <c r="Q25" i="14"/>
  <c r="Q17" i="14"/>
  <c r="P48" i="14"/>
  <c r="P40" i="14"/>
  <c r="P32" i="14"/>
  <c r="P24" i="14"/>
  <c r="P16" i="14"/>
  <c r="Q47" i="14"/>
  <c r="Q39" i="14"/>
  <c r="Q31" i="14"/>
  <c r="Q23" i="14"/>
  <c r="Q15" i="14"/>
  <c r="P52" i="14"/>
  <c r="P44" i="14"/>
  <c r="P36" i="14"/>
  <c r="P28" i="14"/>
  <c r="P20" i="14"/>
  <c r="P12" i="14"/>
  <c r="P50" i="14"/>
  <c r="P42" i="14"/>
  <c r="P34" i="14"/>
  <c r="P26" i="14"/>
  <c r="P18" i="14"/>
  <c r="P10" i="14"/>
  <c r="P49" i="14"/>
  <c r="P41" i="14"/>
  <c r="P33" i="14"/>
  <c r="P25" i="14"/>
  <c r="P17" i="14"/>
  <c r="P9" i="14"/>
  <c r="P8" i="14"/>
  <c r="P46" i="14"/>
  <c r="P38" i="14"/>
  <c r="P30" i="14"/>
  <c r="P22" i="14"/>
  <c r="P14" i="14"/>
  <c r="P6" i="14"/>
  <c r="T6" i="14"/>
  <c r="S6" i="14"/>
  <c r="R6" i="14"/>
  <c r="Q6" i="14"/>
  <c r="AA51" i="14"/>
  <c r="AA43" i="14"/>
  <c r="AA35" i="14"/>
  <c r="AA27" i="14"/>
  <c r="AA19" i="14"/>
  <c r="AA11" i="14"/>
  <c r="AA14" i="14"/>
  <c r="Z51" i="14"/>
  <c r="Z43" i="14"/>
  <c r="Z35" i="14"/>
  <c r="Z27" i="14"/>
  <c r="Z19" i="14"/>
  <c r="Z11" i="14"/>
  <c r="Y50" i="14"/>
  <c r="Y42" i="14"/>
  <c r="Y34" i="14"/>
  <c r="Y26" i="14"/>
  <c r="Y18" i="14"/>
  <c r="Y10" i="14"/>
  <c r="X49" i="14"/>
  <c r="X41" i="14"/>
  <c r="X33" i="14"/>
  <c r="X25" i="14"/>
  <c r="X17" i="14"/>
  <c r="X9" i="14"/>
  <c r="Y48" i="14"/>
  <c r="Y40" i="14"/>
  <c r="Y32" i="14"/>
  <c r="Y24" i="14"/>
  <c r="Y16" i="14"/>
  <c r="Y8" i="14"/>
  <c r="Z47" i="14"/>
  <c r="Z39" i="14"/>
  <c r="Z31" i="14"/>
  <c r="Z23" i="14"/>
  <c r="Z15" i="14"/>
  <c r="Z7" i="14"/>
  <c r="AA46" i="14"/>
  <c r="AA38" i="14"/>
  <c r="AA30" i="14"/>
  <c r="AA22" i="14"/>
  <c r="AA50" i="14"/>
  <c r="AA42" i="14"/>
  <c r="AA34" i="14"/>
  <c r="AA26" i="14"/>
  <c r="AA18" i="14"/>
  <c r="AA10" i="14"/>
  <c r="Z50" i="14"/>
  <c r="Z42" i="14"/>
  <c r="Z34" i="14"/>
  <c r="Z26" i="14"/>
  <c r="Z18" i="14"/>
  <c r="Z10" i="14"/>
  <c r="AA49" i="14"/>
  <c r="AA41" i="14"/>
  <c r="AA33" i="14"/>
  <c r="AA25" i="14"/>
  <c r="AA17" i="14"/>
  <c r="AA9" i="14"/>
  <c r="Z49" i="14"/>
  <c r="Z41" i="14"/>
  <c r="Z33" i="14"/>
  <c r="Z25" i="14"/>
  <c r="Z17" i="14"/>
  <c r="Z9" i="14"/>
  <c r="AA48" i="14"/>
  <c r="AA40" i="14"/>
  <c r="AA32" i="14"/>
  <c r="AA24" i="14"/>
  <c r="AA16" i="14"/>
  <c r="AA8" i="14"/>
  <c r="AA47" i="14"/>
  <c r="AA39" i="14"/>
  <c r="AA31" i="14"/>
  <c r="AA23" i="14"/>
  <c r="AA15" i="14"/>
  <c r="AA7" i="14"/>
  <c r="AA45" i="14"/>
  <c r="AA37" i="14"/>
  <c r="AA29" i="14"/>
  <c r="AA21" i="14"/>
  <c r="AA13" i="14"/>
  <c r="X47" i="14"/>
  <c r="X39" i="14"/>
  <c r="X31" i="14"/>
  <c r="X23" i="14"/>
  <c r="X15" i="14"/>
  <c r="X7" i="14"/>
  <c r="Y46" i="14"/>
  <c r="Y38" i="14"/>
  <c r="Y30" i="14"/>
  <c r="Y22" i="14"/>
  <c r="Y14" i="14"/>
  <c r="Z45" i="14"/>
  <c r="Z37" i="14"/>
  <c r="Z29" i="14"/>
  <c r="Z21" i="14"/>
  <c r="Z13" i="14"/>
  <c r="AA52" i="14"/>
  <c r="AA44" i="14"/>
  <c r="AA36" i="14"/>
  <c r="AA28" i="14"/>
  <c r="AA20" i="14"/>
  <c r="AA12" i="14"/>
  <c r="Z48" i="14"/>
  <c r="Z40" i="14"/>
  <c r="Z32" i="14"/>
  <c r="Z24" i="14"/>
  <c r="Z16" i="14"/>
  <c r="Z8" i="14"/>
  <c r="Z46" i="14"/>
  <c r="Z38" i="14"/>
  <c r="Z30" i="14"/>
  <c r="Z22" i="14"/>
  <c r="Z14" i="14"/>
  <c r="Z52" i="14"/>
  <c r="Z44" i="14"/>
  <c r="Z36" i="14"/>
  <c r="Z28" i="14"/>
  <c r="Z20" i="14"/>
  <c r="Z12" i="14"/>
  <c r="Y47" i="14"/>
  <c r="Y39" i="14"/>
  <c r="Y31" i="14"/>
  <c r="Y23" i="14"/>
  <c r="Y15" i="14"/>
  <c r="Y7" i="14"/>
  <c r="Y52" i="14"/>
  <c r="Y44" i="14"/>
  <c r="Y36" i="14"/>
  <c r="Y28" i="14"/>
  <c r="Y20" i="14"/>
  <c r="Y12" i="14"/>
  <c r="W45" i="14"/>
  <c r="W37" i="14"/>
  <c r="W29" i="14"/>
  <c r="W21" i="14"/>
  <c r="W13" i="14"/>
  <c r="X52" i="14"/>
  <c r="X36" i="14"/>
  <c r="Y51" i="14"/>
  <c r="Y43" i="14"/>
  <c r="Y35" i="14"/>
  <c r="Y27" i="14"/>
  <c r="Y19" i="14"/>
  <c r="Y11" i="14"/>
  <c r="W51" i="14"/>
  <c r="W43" i="14"/>
  <c r="W35" i="14"/>
  <c r="W27" i="14"/>
  <c r="W19" i="14"/>
  <c r="W11" i="14"/>
  <c r="X50" i="14"/>
  <c r="X42" i="14"/>
  <c r="X34" i="14"/>
  <c r="X26" i="14"/>
  <c r="X18" i="14"/>
  <c r="X10" i="14"/>
  <c r="Y49" i="14"/>
  <c r="Y41" i="14"/>
  <c r="Y33" i="14"/>
  <c r="Y25" i="14"/>
  <c r="Y17" i="14"/>
  <c r="Y9" i="14"/>
  <c r="X45" i="14"/>
  <c r="Y45" i="14"/>
  <c r="Y37" i="14"/>
  <c r="Y29" i="14"/>
  <c r="Y21" i="14"/>
  <c r="Y13" i="14"/>
  <c r="W52" i="14"/>
  <c r="W44" i="14"/>
  <c r="W36" i="14"/>
  <c r="W28" i="14"/>
  <c r="W20" i="14"/>
  <c r="W12" i="14"/>
  <c r="X51" i="14"/>
  <c r="X43" i="14"/>
  <c r="X35" i="14"/>
  <c r="X27" i="14"/>
  <c r="X19" i="14"/>
  <c r="X11" i="14"/>
  <c r="X21" i="14"/>
  <c r="W49" i="14"/>
  <c r="W41" i="14"/>
  <c r="W33" i="14"/>
  <c r="W25" i="14"/>
  <c r="W17" i="14"/>
  <c r="W9" i="14"/>
  <c r="X48" i="14"/>
  <c r="X40" i="14"/>
  <c r="X32" i="14"/>
  <c r="X24" i="14"/>
  <c r="X16" i="14"/>
  <c r="X8" i="14"/>
  <c r="X13" i="14"/>
  <c r="X29" i="14"/>
  <c r="V48" i="14"/>
  <c r="W47" i="14"/>
  <c r="W39" i="14"/>
  <c r="W31" i="14"/>
  <c r="W23" i="14"/>
  <c r="W15" i="14"/>
  <c r="W7" i="14"/>
  <c r="X46" i="14"/>
  <c r="X38" i="14"/>
  <c r="X30" i="14"/>
  <c r="X22" i="14"/>
  <c r="X14" i="14"/>
  <c r="X37" i="14"/>
  <c r="W46" i="14"/>
  <c r="W38" i="14"/>
  <c r="W30" i="14"/>
  <c r="W22" i="14"/>
  <c r="W14" i="14"/>
  <c r="X44" i="14"/>
  <c r="X28" i="14"/>
  <c r="X20" i="14"/>
  <c r="X12" i="14"/>
  <c r="W50" i="14"/>
  <c r="W42" i="14"/>
  <c r="W34" i="14"/>
  <c r="W26" i="14"/>
  <c r="W18" i="14"/>
  <c r="W10" i="14"/>
  <c r="V49" i="14"/>
  <c r="V41" i="14"/>
  <c r="V33" i="14"/>
  <c r="V25" i="14"/>
  <c r="V17" i="14"/>
  <c r="V9" i="14"/>
  <c r="W48" i="14"/>
  <c r="W40" i="14"/>
  <c r="W32" i="14"/>
  <c r="W24" i="14"/>
  <c r="W16" i="14"/>
  <c r="W8" i="14"/>
  <c r="V47" i="14"/>
  <c r="V39" i="14"/>
  <c r="V31" i="14"/>
  <c r="V23" i="14"/>
  <c r="V15" i="14"/>
  <c r="V7" i="14"/>
  <c r="V45" i="14"/>
  <c r="V37" i="14"/>
  <c r="V29" i="14"/>
  <c r="V21" i="14"/>
  <c r="V13" i="14"/>
  <c r="V52" i="14"/>
  <c r="V44" i="14"/>
  <c r="V36" i="14"/>
  <c r="V28" i="14"/>
  <c r="V20" i="14"/>
  <c r="V12" i="14"/>
  <c r="V46" i="14"/>
  <c r="V38" i="14"/>
  <c r="V30" i="14"/>
  <c r="V22" i="14"/>
  <c r="V14" i="14"/>
  <c r="V51" i="14"/>
  <c r="V43" i="14"/>
  <c r="V35" i="14"/>
  <c r="V27" i="14"/>
  <c r="V19" i="14"/>
  <c r="V11" i="14"/>
  <c r="V50" i="14"/>
  <c r="V42" i="14"/>
  <c r="V34" i="14"/>
  <c r="V26" i="14"/>
  <c r="V18" i="14"/>
  <c r="V10" i="14"/>
  <c r="V40" i="14"/>
  <c r="V32" i="14"/>
  <c r="V24" i="14"/>
  <c r="V16" i="14"/>
  <c r="V8" i="14"/>
  <c r="Y6" i="14"/>
  <c r="X6" i="14"/>
  <c r="W6" i="14"/>
  <c r="AA6" i="14"/>
  <c r="Z6" i="14"/>
  <c r="B10" i="16"/>
  <c r="C10" i="16" s="1"/>
  <c r="D10" i="16" s="1"/>
  <c r="B11" i="16" l="1"/>
  <c r="C11" i="16" s="1"/>
  <c r="D11" i="16" s="1"/>
  <c r="B12" i="16" l="1"/>
  <c r="C12" i="16" s="1"/>
  <c r="D12" i="16" s="1"/>
  <c r="B13" i="16" l="1"/>
  <c r="C13" i="16" s="1"/>
  <c r="D13" i="16" s="1"/>
  <c r="B14" i="16" l="1"/>
  <c r="C14" i="16" s="1"/>
  <c r="D14" i="16" s="1"/>
  <c r="B15" i="16" l="1"/>
  <c r="C15" i="16" s="1"/>
  <c r="D15" i="16" s="1"/>
  <c r="B16" i="16" l="1"/>
  <c r="C16" i="16" s="1"/>
  <c r="D16" i="16" s="1"/>
  <c r="B17" i="16" l="1"/>
  <c r="C17" i="16" s="1"/>
  <c r="D17" i="16" s="1"/>
  <c r="B18" i="16" l="1"/>
  <c r="C18" i="16" s="1"/>
  <c r="D18" i="16" s="1"/>
  <c r="B19" i="16" l="1"/>
  <c r="C19" i="16" s="1"/>
  <c r="D19" i="16" s="1"/>
  <c r="B20" i="16" l="1"/>
  <c r="C20" i="16" s="1"/>
  <c r="D20" i="16" l="1"/>
  <c r="B21" i="16"/>
  <c r="C21" i="16" s="1"/>
  <c r="B22" i="16" l="1"/>
  <c r="C22" i="16" s="1"/>
  <c r="D21" i="16"/>
  <c r="J4" i="7"/>
  <c r="J5" i="7" s="1"/>
  <c r="J6" i="7" s="1"/>
  <c r="J7" i="7" s="1"/>
  <c r="J8" i="7" s="1"/>
  <c r="J9" i="7" s="1"/>
  <c r="J4" i="6"/>
  <c r="J5" i="6" s="1"/>
  <c r="J6" i="6" s="1"/>
  <c r="J7" i="6" s="1"/>
  <c r="J8" i="6" s="1"/>
  <c r="J9" i="6" s="1"/>
  <c r="J4" i="5"/>
  <c r="J5" i="5" s="1"/>
  <c r="J6" i="5" s="1"/>
  <c r="J7" i="5" s="1"/>
  <c r="J8" i="5" s="1"/>
  <c r="J9" i="5" s="1"/>
  <c r="J4" i="4"/>
  <c r="J5" i="4" s="1"/>
  <c r="J6" i="4" s="1"/>
  <c r="J7" i="4" s="1"/>
  <c r="J8" i="4" s="1"/>
  <c r="J9" i="4" s="1"/>
  <c r="J4" i="3"/>
  <c r="J5" i="3" s="1"/>
  <c r="J6" i="3" s="1"/>
  <c r="J7" i="3" s="1"/>
  <c r="J8" i="3" s="1"/>
  <c r="J9" i="3" s="1"/>
  <c r="H5" i="7"/>
  <c r="J5" i="2"/>
  <c r="J6" i="2" s="1"/>
  <c r="J7" i="2" s="1"/>
  <c r="J8" i="2" s="1"/>
  <c r="J9" i="2" s="1"/>
  <c r="H3" i="5"/>
  <c r="H5" i="5"/>
  <c r="H3" i="4"/>
  <c r="H2" i="4"/>
  <c r="H5" i="3"/>
  <c r="H4" i="3"/>
  <c r="H3" i="3"/>
  <c r="H2" i="3"/>
  <c r="H3" i="7"/>
  <c r="K3" i="7" s="1"/>
  <c r="H2" i="7"/>
  <c r="H4" i="7" s="1"/>
  <c r="H5" i="6"/>
  <c r="H3" i="6"/>
  <c r="H2" i="6"/>
  <c r="H4" i="6" s="1"/>
  <c r="H6" i="6" s="1"/>
  <c r="H2" i="5"/>
  <c r="H5" i="4"/>
  <c r="H4" i="4"/>
  <c r="H6" i="4" s="1"/>
  <c r="L3" i="4" s="1"/>
  <c r="H5" i="2"/>
  <c r="H6" i="7" l="1"/>
  <c r="L3" i="7" s="1"/>
  <c r="K4" i="7" s="1"/>
  <c r="B23" i="16"/>
  <c r="C23" i="16" s="1"/>
  <c r="D22" i="16"/>
  <c r="L3" i="6"/>
  <c r="K4" i="6" s="1"/>
  <c r="L4" i="6" s="1"/>
  <c r="K5" i="6" s="1"/>
  <c r="K4" i="4"/>
  <c r="H4" i="5"/>
  <c r="H6" i="5" s="1"/>
  <c r="L3" i="5" s="1"/>
  <c r="K4" i="5" s="1"/>
  <c r="H6" i="3"/>
  <c r="L3" i="3" s="1"/>
  <c r="K4" i="3" s="1"/>
  <c r="H3" i="2"/>
  <c r="K3" i="2" s="1"/>
  <c r="H2" i="2"/>
  <c r="H4" i="2" l="1"/>
  <c r="H6" i="2" s="1"/>
  <c r="B24" i="16"/>
  <c r="C24" i="16" s="1"/>
  <c r="D23" i="16"/>
  <c r="M3" i="6"/>
  <c r="M3" i="3"/>
  <c r="L4" i="7"/>
  <c r="K5" i="7" s="1"/>
  <c r="M3" i="7"/>
  <c r="L5" i="6"/>
  <c r="K6" i="6" s="1"/>
  <c r="M4" i="6"/>
  <c r="L4" i="5"/>
  <c r="K5" i="5" s="1"/>
  <c r="M3" i="5"/>
  <c r="L4" i="4"/>
  <c r="K5" i="4" s="1"/>
  <c r="M3" i="4"/>
  <c r="L4" i="3"/>
  <c r="K5" i="3" s="1"/>
  <c r="L3" i="2"/>
  <c r="K4" i="2" s="1"/>
  <c r="B25" i="16" l="1"/>
  <c r="C25" i="16" s="1"/>
  <c r="D24" i="16"/>
  <c r="M4" i="3"/>
  <c r="L4" i="2"/>
  <c r="M3" i="2"/>
  <c r="L5" i="7"/>
  <c r="K6" i="7" s="1"/>
  <c r="M4" i="7"/>
  <c r="L6" i="6"/>
  <c r="K7" i="6" s="1"/>
  <c r="M5" i="6"/>
  <c r="L5" i="5"/>
  <c r="K6" i="5" s="1"/>
  <c r="M4" i="5"/>
  <c r="L5" i="4"/>
  <c r="K6" i="4" s="1"/>
  <c r="M5" i="4"/>
  <c r="M4" i="4"/>
  <c r="L5" i="3"/>
  <c r="K6" i="3" s="1"/>
  <c r="B26" i="16" l="1"/>
  <c r="C26" i="16" s="1"/>
  <c r="D25" i="16"/>
  <c r="M4" i="2"/>
  <c r="K5" i="2"/>
  <c r="L6" i="7"/>
  <c r="K7" i="7" s="1"/>
  <c r="M5" i="7"/>
  <c r="M6" i="6"/>
  <c r="L7" i="6"/>
  <c r="K8" i="6" s="1"/>
  <c r="L6" i="5"/>
  <c r="K7" i="5" s="1"/>
  <c r="M5" i="5"/>
  <c r="L6" i="4"/>
  <c r="K7" i="4" s="1"/>
  <c r="L6" i="3"/>
  <c r="K7" i="3" s="1"/>
  <c r="M5" i="3"/>
  <c r="L5" i="2"/>
  <c r="K6" i="2" s="1"/>
  <c r="B27" i="16" l="1"/>
  <c r="C27" i="16" s="1"/>
  <c r="D26" i="16"/>
  <c r="L7" i="7"/>
  <c r="K8" i="7" s="1"/>
  <c r="M6" i="7"/>
  <c r="L8" i="6"/>
  <c r="K9" i="6" s="1"/>
  <c r="M7" i="6"/>
  <c r="L7" i="5"/>
  <c r="K8" i="5" s="1"/>
  <c r="M6" i="5"/>
  <c r="L7" i="4"/>
  <c r="K8" i="4" s="1"/>
  <c r="M6" i="4"/>
  <c r="L7" i="3"/>
  <c r="K8" i="3" s="1"/>
  <c r="M6" i="3"/>
  <c r="M5" i="2"/>
  <c r="L6" i="2"/>
  <c r="K7" i="2" s="1"/>
  <c r="L7" i="2" s="1"/>
  <c r="K8" i="2" s="1"/>
  <c r="L8" i="2" s="1"/>
  <c r="K9" i="2" s="1"/>
  <c r="B28" i="16" l="1"/>
  <c r="C28" i="16" s="1"/>
  <c r="D27" i="16"/>
  <c r="M7" i="4"/>
  <c r="L8" i="7"/>
  <c r="K9" i="7" s="1"/>
  <c r="M8" i="7"/>
  <c r="M7" i="7"/>
  <c r="L9" i="6"/>
  <c r="M9" i="6" s="1"/>
  <c r="M8" i="6"/>
  <c r="L8" i="5"/>
  <c r="K9" i="5" s="1"/>
  <c r="M7" i="5"/>
  <c r="L8" i="4"/>
  <c r="K9" i="4" s="1"/>
  <c r="L8" i="3"/>
  <c r="K9" i="3" s="1"/>
  <c r="M7" i="3"/>
  <c r="M7" i="2"/>
  <c r="M6" i="2"/>
  <c r="M8" i="2"/>
  <c r="L9" i="2"/>
  <c r="M9" i="2" s="1"/>
  <c r="B29" i="16" l="1"/>
  <c r="C29" i="16" s="1"/>
  <c r="D28" i="16"/>
  <c r="N4" i="2"/>
  <c r="N3" i="2"/>
  <c r="O3" i="2" s="1"/>
  <c r="L9" i="7"/>
  <c r="M9" i="7" s="1"/>
  <c r="N9" i="6"/>
  <c r="N3" i="6"/>
  <c r="O3" i="6" s="1"/>
  <c r="N4" i="6"/>
  <c r="N8" i="6"/>
  <c r="N7" i="6"/>
  <c r="N5" i="6"/>
  <c r="N6" i="6"/>
  <c r="L9" i="5"/>
  <c r="M9" i="5" s="1"/>
  <c r="M8" i="5"/>
  <c r="L9" i="4"/>
  <c r="M9" i="4"/>
  <c r="M8" i="4"/>
  <c r="N7" i="4" s="1"/>
  <c r="M8" i="3"/>
  <c r="L9" i="3"/>
  <c r="M9" i="3" s="1"/>
  <c r="N9" i="2"/>
  <c r="N8" i="2"/>
  <c r="N6" i="2"/>
  <c r="N5" i="2"/>
  <c r="N7" i="2"/>
  <c r="B30" i="16" l="1"/>
  <c r="C30" i="16" s="1"/>
  <c r="D29" i="16"/>
  <c r="N9" i="4"/>
  <c r="N3" i="4"/>
  <c r="O3" i="4" s="1"/>
  <c r="Q3" i="4" s="1"/>
  <c r="N6" i="3"/>
  <c r="N7" i="3"/>
  <c r="Q3" i="2"/>
  <c r="P4" i="2" s="1"/>
  <c r="O4" i="2"/>
  <c r="Q4" i="2" s="1"/>
  <c r="N9" i="7"/>
  <c r="N5" i="7"/>
  <c r="N7" i="7"/>
  <c r="N4" i="7"/>
  <c r="N8" i="7"/>
  <c r="N3" i="7"/>
  <c r="O3" i="7" s="1"/>
  <c r="N6" i="7"/>
  <c r="Q3" i="6"/>
  <c r="P4" i="6" s="1"/>
  <c r="O4" i="6"/>
  <c r="N9" i="5"/>
  <c r="N3" i="5"/>
  <c r="O3" i="5" s="1"/>
  <c r="N6" i="5"/>
  <c r="N8" i="5"/>
  <c r="N5" i="5"/>
  <c r="N4" i="5"/>
  <c r="N7" i="5"/>
  <c r="N4" i="4"/>
  <c r="N5" i="4"/>
  <c r="N8" i="4"/>
  <c r="N6" i="4"/>
  <c r="N9" i="3"/>
  <c r="N3" i="3"/>
  <c r="O3" i="3" s="1"/>
  <c r="N4" i="3"/>
  <c r="N8" i="3"/>
  <c r="N5" i="3"/>
  <c r="B31" i="16" l="1"/>
  <c r="C31" i="16" s="1"/>
  <c r="D30" i="16"/>
  <c r="P5" i="2"/>
  <c r="Q3" i="7"/>
  <c r="P4" i="7" s="1"/>
  <c r="O4" i="7"/>
  <c r="Q4" i="6"/>
  <c r="P8" i="6" s="1"/>
  <c r="O5" i="6"/>
  <c r="Q3" i="5"/>
  <c r="P4" i="5" s="1"/>
  <c r="O4" i="5"/>
  <c r="P4" i="4"/>
  <c r="O4" i="4"/>
  <c r="Q3" i="3"/>
  <c r="P4" i="3" s="1"/>
  <c r="O4" i="3"/>
  <c r="O5" i="2"/>
  <c r="Q5" i="2" s="1"/>
  <c r="P6" i="2" s="1"/>
  <c r="B32" i="16" l="1"/>
  <c r="C32" i="16" s="1"/>
  <c r="D31" i="16"/>
  <c r="Q4" i="7"/>
  <c r="P5" i="7" s="1"/>
  <c r="O5" i="7"/>
  <c r="O6" i="6"/>
  <c r="Q4" i="5"/>
  <c r="P9" i="5" s="1"/>
  <c r="O5" i="5"/>
  <c r="Q4" i="4"/>
  <c r="P5" i="4" s="1"/>
  <c r="O5" i="4"/>
  <c r="Q4" i="3"/>
  <c r="P5" i="3" s="1"/>
  <c r="O5" i="3"/>
  <c r="O6" i="2"/>
  <c r="Q6" i="2" s="1"/>
  <c r="P7" i="2" s="1"/>
  <c r="B33" i="16" l="1"/>
  <c r="C33" i="16" s="1"/>
  <c r="D32" i="16"/>
  <c r="Q5" i="7"/>
  <c r="P6" i="7" s="1"/>
  <c r="O6" i="7"/>
  <c r="O7" i="6"/>
  <c r="O6" i="5"/>
  <c r="Q5" i="4"/>
  <c r="P6" i="4" s="1"/>
  <c r="O6" i="4"/>
  <c r="Q5" i="3"/>
  <c r="P6" i="3" s="1"/>
  <c r="O6" i="3"/>
  <c r="O7" i="2"/>
  <c r="Q7" i="2" s="1"/>
  <c r="P8" i="2" s="1"/>
  <c r="B34" i="16" l="1"/>
  <c r="C34" i="16" s="1"/>
  <c r="D33" i="16"/>
  <c r="Q6" i="7"/>
  <c r="P7" i="7" s="1"/>
  <c r="O7" i="7"/>
  <c r="O8" i="6"/>
  <c r="O7" i="5"/>
  <c r="Q6" i="4"/>
  <c r="P8" i="4" s="1"/>
  <c r="Q6" i="3"/>
  <c r="P7" i="3" s="1"/>
  <c r="O7" i="3"/>
  <c r="O8" i="2"/>
  <c r="Q8" i="2" s="1"/>
  <c r="P9" i="2" s="1"/>
  <c r="B35" i="16" l="1"/>
  <c r="C35" i="16" s="1"/>
  <c r="D34" i="16"/>
  <c r="Q7" i="7"/>
  <c r="P9" i="7" s="1"/>
  <c r="O8" i="7"/>
  <c r="Q8" i="6"/>
  <c r="P9" i="6" s="1"/>
  <c r="O9" i="6"/>
  <c r="Q9" i="6" s="1"/>
  <c r="O8" i="5"/>
  <c r="O8" i="4"/>
  <c r="Q7" i="3"/>
  <c r="P8" i="3" s="1"/>
  <c r="O8" i="3"/>
  <c r="O9" i="2"/>
  <c r="Q9" i="2" s="1"/>
  <c r="B36" i="16" l="1"/>
  <c r="C36" i="16" s="1"/>
  <c r="D35" i="16"/>
  <c r="O9" i="7"/>
  <c r="Q9" i="7" s="1"/>
  <c r="O9" i="5"/>
  <c r="Q9" i="5" s="1"/>
  <c r="Q8" i="4"/>
  <c r="P9" i="4" s="1"/>
  <c r="O9" i="4"/>
  <c r="Q9" i="4" s="1"/>
  <c r="Q8" i="3"/>
  <c r="P9" i="3" s="1"/>
  <c r="O9" i="3"/>
  <c r="Q9" i="3" s="1"/>
  <c r="B37" i="16" l="1"/>
  <c r="C37" i="16" s="1"/>
  <c r="D36" i="16"/>
  <c r="B38" i="16" l="1"/>
  <c r="C38" i="16" s="1"/>
  <c r="D37" i="16"/>
  <c r="B39" i="16" l="1"/>
  <c r="C39" i="16" s="1"/>
  <c r="D38" i="16"/>
  <c r="B40" i="16" l="1"/>
  <c r="C40" i="16" s="1"/>
  <c r="D39" i="16"/>
  <c r="B41" i="16" l="1"/>
  <c r="C41" i="16" s="1"/>
  <c r="D40" i="16"/>
  <c r="B42" i="16" l="1"/>
  <c r="C42" i="16" s="1"/>
  <c r="D41" i="16"/>
  <c r="B43" i="16" l="1"/>
  <c r="C43" i="16" s="1"/>
  <c r="D42" i="16"/>
  <c r="B44" i="16" l="1"/>
  <c r="C44" i="16" s="1"/>
  <c r="D43" i="16"/>
  <c r="B45" i="16" l="1"/>
  <c r="C45" i="16" s="1"/>
  <c r="D44" i="16"/>
  <c r="B46" i="16" l="1"/>
  <c r="C46" i="16" s="1"/>
  <c r="D45" i="16"/>
  <c r="B47" i="16" l="1"/>
  <c r="C47" i="16" s="1"/>
  <c r="D46" i="16"/>
  <c r="B48" i="16" l="1"/>
  <c r="C48" i="16" s="1"/>
  <c r="D47" i="16"/>
  <c r="B49" i="16" l="1"/>
  <c r="C49" i="16" s="1"/>
  <c r="D48" i="16"/>
  <c r="B50" i="16" l="1"/>
  <c r="C50" i="16" s="1"/>
  <c r="D49" i="16"/>
  <c r="B51" i="16" l="1"/>
  <c r="C51" i="16" s="1"/>
  <c r="D50" i="16"/>
  <c r="B52" i="16" l="1"/>
  <c r="C52" i="16" s="1"/>
  <c r="D51" i="16"/>
  <c r="B53" i="16" l="1"/>
  <c r="C53" i="16" s="1"/>
  <c r="D52" i="16"/>
  <c r="B54" i="16" l="1"/>
  <c r="C54" i="16" s="1"/>
  <c r="D53" i="16"/>
  <c r="B55" i="16" l="1"/>
  <c r="C55" i="16" s="1"/>
  <c r="D55" i="16" s="1"/>
  <c r="D54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<sst xmlns="http://schemas.openxmlformats.org/spreadsheetml/2006/main" count="2302" uniqueCount="84">
  <si>
    <t>id</t>
  </si>
  <si>
    <t>kode_provinsi</t>
  </si>
  <si>
    <t>nama_provinsi</t>
  </si>
  <si>
    <t>kode_kabupaten_kota</t>
  </si>
  <si>
    <t>nama_kabupaten_kota</t>
  </si>
  <si>
    <t>nama_wilayah</t>
  </si>
  <si>
    <t>jumlah</t>
  </si>
  <si>
    <t>satuan</t>
  </si>
  <si>
    <t>bulan</t>
  </si>
  <si>
    <t>tahun</t>
  </si>
  <si>
    <t>JAWA
  BARAT</t>
  </si>
  <si>
    <t>KOTA
  CIREBON</t>
  </si>
  <si>
    <t>ORANG</t>
  </si>
  <si>
    <t>JANUARI</t>
  </si>
  <si>
    <t>KAB
  CIREBON</t>
  </si>
  <si>
    <t>KUNINGAN</t>
  </si>
  <si>
    <t>INDRAMAYU</t>
  </si>
  <si>
    <t>MAJALENGKA</t>
  </si>
  <si>
    <t>LAIN-LAIN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</si>
  <si>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</si>
  <si>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</si>
  <si>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</si>
  <si>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</si>
  <si>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</si>
  <si>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</si>
  <si>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</si>
  <si>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</si>
  <si>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</si>
  <si>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</si>
  <si>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</si>
  <si>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</si>
  <si>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KOTA CIREBON</t>
  </si>
  <si>
    <t>KAB CIREBON</t>
  </si>
  <si>
    <t>Bulan</t>
  </si>
  <si>
    <t>Nama_Wilayah</t>
  </si>
  <si>
    <t>Jumlah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</si>
  <si>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</si>
  <si>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</si>
  <si>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</si>
  <si>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</si>
  <si>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</si>
  <si>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</si>
  <si>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</si>
  <si>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</si>
  <si>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</si>
  <si>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</si>
  <si>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</si>
  <si>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</si>
  <si>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</si>
  <si>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Kota Cirebon</t>
  </si>
  <si>
    <t>Kab Cirebon</t>
  </si>
  <si>
    <t>Kuningan</t>
  </si>
  <si>
    <t>Indramayu</t>
  </si>
  <si>
    <t>Majalengka</t>
  </si>
  <si>
    <t>Lain-lain</t>
  </si>
  <si>
    <t>Frekuensi</t>
  </si>
  <si>
    <t>Probabilitas</t>
  </si>
  <si>
    <t>Prob. Kumulatif</t>
  </si>
  <si>
    <t>Xmaks</t>
  </si>
  <si>
    <t>Xmin</t>
  </si>
  <si>
    <t>Jangkauan</t>
  </si>
  <si>
    <t>Kelas</t>
  </si>
  <si>
    <t>Panjang. K</t>
  </si>
  <si>
    <t>Tabel Distribusi Frekuensi</t>
  </si>
  <si>
    <t>No</t>
  </si>
  <si>
    <t>Interval Angka Acak</t>
  </si>
  <si>
    <t>Angka Acak</t>
  </si>
  <si>
    <t>Simulasi</t>
  </si>
  <si>
    <t>Kab. Cirebon</t>
  </si>
  <si>
    <t>SIMULASI MONTE CARLO UNTUK MEMPREDIKSI  
JUMLAH KUNJUNGAN PASIEN RAWAT INAP DI RUMAH SAKIT GUNUNG JATI KOTA CIREBON</t>
  </si>
  <si>
    <t>RNG LCG</t>
  </si>
  <si>
    <t>a</t>
  </si>
  <si>
    <t>c</t>
  </si>
  <si>
    <t>m</t>
  </si>
  <si>
    <t>z0</t>
  </si>
  <si>
    <t>i</t>
  </si>
  <si>
    <t>zi-1</t>
  </si>
  <si>
    <t>zi (Random Integer Number)</t>
  </si>
  <si>
    <t>Ui (Uniform R. N)</t>
  </si>
  <si>
    <t>RNG LCG Kota Cirebon</t>
  </si>
  <si>
    <t>-</t>
  </si>
  <si>
    <t>Variabel Turunan 1: Selisih Jumlah</t>
  </si>
  <si>
    <t>Variabel Turunan 2: Tren Kunjungan</t>
  </si>
  <si>
    <t>Variabel Turunan 3: Persentase Perubahan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</si>
</sst>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Tren Kunjungan Pasien Rawat Inap per Wilayah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Simulasi!$J$4</c:f>
              <c:strCache>
                <c:ptCount val="1"/>
                <c:pt idx="0">
                  <c:v>Kota Cirebon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Simulasi!$J$5:$J$52</c:f>
              <c:numCache>
                <c:formatCode>General</c:formatCode>
                <c:ptCount val="48"/>
                <c:pt idx="0">
                  <c:v>424</c:v>
                </c:pt>
                <c:pt idx="1">
                  <c:v>592</c:v>
                </c:pt>
                <c:pt idx="2">
                  <c:v>467</c:v>
                </c:pt>
                <c:pt idx="3">
                  <c:v>541</c:v>
                </c:pt>
                <c:pt idx="4">
                  <c:v>621</c:v>
                </c:pt>
                <c:pt idx="5">
                  <c:v>419</c:v>
                </c:pt>
                <c:pt idx="6">
                  <c:v>258</c:v>
                </c:pt>
                <c:pt idx="7">
                  <c:v>447</c:v>
                </c:pt>
                <c:pt idx="8">
                  <c:v>256</c:v>
                </c:pt>
                <c:pt idx="9">
                  <c:v>484</c:v>
                </c:pt>
                <c:pt idx="10">
                  <c:v>475</c:v>
                </c:pt>
                <c:pt idx="11">
                  <c:v>262</c:v>
                </c:pt>
                <c:pt idx="12">
                  <c:v>502</c:v>
                </c:pt>
                <c:pt idx="13">
                  <c:v>478</c:v>
                </c:pt>
                <c:pt idx="14">
                  <c:v>452</c:v>
                </c:pt>
                <c:pt idx="15">
                  <c:v>530</c:v>
                </c:pt>
                <c:pt idx="16">
                  <c:v>422</c:v>
                </c:pt>
                <c:pt idx="17">
                  <c:v>474</c:v>
                </c:pt>
                <c:pt idx="18">
                  <c:v>357</c:v>
                </c:pt>
                <c:pt idx="19">
                  <c:v>369</c:v>
                </c:pt>
                <c:pt idx="20">
                  <c:v>545</c:v>
                </c:pt>
                <c:pt idx="21">
                  <c:v>550</c:v>
                </c:pt>
                <c:pt idx="22">
                  <c:v>485</c:v>
                </c:pt>
                <c:pt idx="23">
                  <c:v>491</c:v>
                </c:pt>
                <c:pt idx="24">
                  <c:v>477</c:v>
                </c:pt>
                <c:pt idx="25">
                  <c:v>358</c:v>
                </c:pt>
                <c:pt idx="26">
                  <c:v>467</c:v>
                </c:pt>
                <c:pt idx="27">
                  <c:v>340</c:v>
                </c:pt>
                <c:pt idx="28">
                  <c:v>305</c:v>
                </c:pt>
                <c:pt idx="29">
                  <c:v>297</c:v>
                </c:pt>
                <c:pt idx="30">
                  <c:v>497</c:v>
                </c:pt>
                <c:pt idx="31">
                  <c:v>302</c:v>
                </c:pt>
                <c:pt idx="32">
                  <c:v>471</c:v>
                </c:pt>
                <c:pt idx="33">
                  <c:v>515</c:v>
                </c:pt>
                <c:pt idx="34">
                  <c:v>603</c:v>
                </c:pt>
                <c:pt idx="35">
                  <c:v>562</c:v>
                </c:pt>
                <c:pt idx="36">
                  <c:v>362</c:v>
                </c:pt>
                <c:pt idx="37">
                  <c:v>317</c:v>
                </c:pt>
                <c:pt idx="38">
                  <c:v>555</c:v>
                </c:pt>
                <c:pt idx="39">
                  <c:v>460</c:v>
                </c:pt>
                <c:pt idx="40">
                  <c:v>353</c:v>
                </c:pt>
                <c:pt idx="41">
                  <c:v>568</c:v>
                </c:pt>
                <c:pt idx="42">
                  <c:v>547</c:v>
                </c:pt>
                <c:pt idx="43">
                  <c:v>372</c:v>
                </c:pt>
                <c:pt idx="44">
                  <c:v>442</c:v>
                </c:pt>
                <c:pt idx="45">
                  <c:v>367</c:v>
                </c:pt>
                <c:pt idx="46">
                  <c:v>598</c:v>
                </c:pt>
                <c:pt idx="47">
                  <c:v>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5-4207-99E8-20C4BF1EB77D}"/>
            </c:ext>
          </c:extLst>
        </c:ser>
        <c:ser>
          <c:idx val="1"/>
          <c:order val="1"/>
          <c:tx>
            <c:strRef>
              <c:f>Simulasi!$K$4</c:f>
              <c:strCache>
                <c:ptCount val="1"/>
                <c:pt idx="0">
                  <c:v>Kab. Cirebon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Simulasi!$K$5:$K$52</c:f>
              <c:numCache>
                <c:formatCode>General</c:formatCode>
                <c:ptCount val="48"/>
                <c:pt idx="0">
                  <c:v>816</c:v>
                </c:pt>
                <c:pt idx="1">
                  <c:v>598</c:v>
                </c:pt>
                <c:pt idx="2">
                  <c:v>847</c:v>
                </c:pt>
                <c:pt idx="3">
                  <c:v>1143</c:v>
                </c:pt>
                <c:pt idx="4">
                  <c:v>709</c:v>
                </c:pt>
                <c:pt idx="5">
                  <c:v>620</c:v>
                </c:pt>
                <c:pt idx="6">
                  <c:v>1320</c:v>
                </c:pt>
                <c:pt idx="7">
                  <c:v>571</c:v>
                </c:pt>
                <c:pt idx="8">
                  <c:v>752</c:v>
                </c:pt>
                <c:pt idx="9">
                  <c:v>575</c:v>
                </c:pt>
                <c:pt idx="10">
                  <c:v>1017</c:v>
                </c:pt>
                <c:pt idx="11">
                  <c:v>1315</c:v>
                </c:pt>
                <c:pt idx="12">
                  <c:v>1015</c:v>
                </c:pt>
                <c:pt idx="13">
                  <c:v>836</c:v>
                </c:pt>
                <c:pt idx="14">
                  <c:v>968</c:v>
                </c:pt>
                <c:pt idx="15">
                  <c:v>1005</c:v>
                </c:pt>
                <c:pt idx="16">
                  <c:v>517</c:v>
                </c:pt>
                <c:pt idx="17">
                  <c:v>900</c:v>
                </c:pt>
                <c:pt idx="18">
                  <c:v>940</c:v>
                </c:pt>
                <c:pt idx="19">
                  <c:v>799</c:v>
                </c:pt>
                <c:pt idx="20">
                  <c:v>990</c:v>
                </c:pt>
                <c:pt idx="21">
                  <c:v>933</c:v>
                </c:pt>
                <c:pt idx="22">
                  <c:v>567</c:v>
                </c:pt>
                <c:pt idx="23">
                  <c:v>631</c:v>
                </c:pt>
                <c:pt idx="24">
                  <c:v>1177</c:v>
                </c:pt>
                <c:pt idx="25">
                  <c:v>1036</c:v>
                </c:pt>
                <c:pt idx="26">
                  <c:v>1194</c:v>
                </c:pt>
                <c:pt idx="27">
                  <c:v>544</c:v>
                </c:pt>
                <c:pt idx="28">
                  <c:v>514</c:v>
                </c:pt>
                <c:pt idx="29">
                  <c:v>525</c:v>
                </c:pt>
                <c:pt idx="30">
                  <c:v>604</c:v>
                </c:pt>
                <c:pt idx="31">
                  <c:v>1095</c:v>
                </c:pt>
                <c:pt idx="32">
                  <c:v>538</c:v>
                </c:pt>
                <c:pt idx="33">
                  <c:v>945</c:v>
                </c:pt>
                <c:pt idx="34">
                  <c:v>734</c:v>
                </c:pt>
                <c:pt idx="35">
                  <c:v>643</c:v>
                </c:pt>
                <c:pt idx="36">
                  <c:v>643</c:v>
                </c:pt>
                <c:pt idx="37">
                  <c:v>970</c:v>
                </c:pt>
                <c:pt idx="38">
                  <c:v>941</c:v>
                </c:pt>
                <c:pt idx="39">
                  <c:v>998</c:v>
                </c:pt>
                <c:pt idx="40">
                  <c:v>733</c:v>
                </c:pt>
                <c:pt idx="41">
                  <c:v>958</c:v>
                </c:pt>
                <c:pt idx="42">
                  <c:v>1059</c:v>
                </c:pt>
                <c:pt idx="43">
                  <c:v>833</c:v>
                </c:pt>
                <c:pt idx="44">
                  <c:v>1033</c:v>
                </c:pt>
                <c:pt idx="45">
                  <c:v>1317</c:v>
                </c:pt>
                <c:pt idx="46">
                  <c:v>1032</c:v>
                </c:pt>
                <c:pt idx="47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5-4207-99E8-20C4BF1EB77D}"/>
            </c:ext>
          </c:extLst>
        </c:ser>
        <c:ser>
          <c:idx val="2"/>
          <c:order val="2"/>
          <c:tx>
            <c:strRef>
              <c:f>Simulasi!$L$4</c:f>
              <c:strCache>
                <c:ptCount val="1"/>
                <c:pt idx="0">
                  <c:v>Kuningan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Simulasi!$L$5:$L$52</c:f>
              <c:numCache>
                <c:formatCode>General</c:formatCode>
                <c:ptCount val="48"/>
                <c:pt idx="0">
                  <c:v>93</c:v>
                </c:pt>
                <c:pt idx="1">
                  <c:v>133</c:v>
                </c:pt>
                <c:pt idx="2">
                  <c:v>70</c:v>
                </c:pt>
                <c:pt idx="3">
                  <c:v>141</c:v>
                </c:pt>
                <c:pt idx="4">
                  <c:v>58</c:v>
                </c:pt>
                <c:pt idx="5">
                  <c:v>84</c:v>
                </c:pt>
                <c:pt idx="6">
                  <c:v>104</c:v>
                </c:pt>
                <c:pt idx="7">
                  <c:v>156</c:v>
                </c:pt>
                <c:pt idx="8">
                  <c:v>73</c:v>
                </c:pt>
                <c:pt idx="9">
                  <c:v>124</c:v>
                </c:pt>
                <c:pt idx="10">
                  <c:v>130</c:v>
                </c:pt>
                <c:pt idx="11">
                  <c:v>84</c:v>
                </c:pt>
                <c:pt idx="12">
                  <c:v>125</c:v>
                </c:pt>
                <c:pt idx="13">
                  <c:v>98</c:v>
                </c:pt>
                <c:pt idx="14">
                  <c:v>143</c:v>
                </c:pt>
                <c:pt idx="15">
                  <c:v>110</c:v>
                </c:pt>
                <c:pt idx="16">
                  <c:v>185</c:v>
                </c:pt>
                <c:pt idx="17">
                  <c:v>57</c:v>
                </c:pt>
                <c:pt idx="18">
                  <c:v>257</c:v>
                </c:pt>
                <c:pt idx="19">
                  <c:v>183</c:v>
                </c:pt>
                <c:pt idx="20">
                  <c:v>60</c:v>
                </c:pt>
                <c:pt idx="21">
                  <c:v>88</c:v>
                </c:pt>
                <c:pt idx="22">
                  <c:v>127</c:v>
                </c:pt>
                <c:pt idx="23">
                  <c:v>139</c:v>
                </c:pt>
                <c:pt idx="24">
                  <c:v>105</c:v>
                </c:pt>
                <c:pt idx="25">
                  <c:v>145</c:v>
                </c:pt>
                <c:pt idx="26">
                  <c:v>127</c:v>
                </c:pt>
                <c:pt idx="27">
                  <c:v>88</c:v>
                </c:pt>
                <c:pt idx="28">
                  <c:v>124</c:v>
                </c:pt>
                <c:pt idx="29">
                  <c:v>125</c:v>
                </c:pt>
                <c:pt idx="30">
                  <c:v>130</c:v>
                </c:pt>
                <c:pt idx="31">
                  <c:v>114</c:v>
                </c:pt>
                <c:pt idx="32">
                  <c:v>118</c:v>
                </c:pt>
                <c:pt idx="33">
                  <c:v>74</c:v>
                </c:pt>
                <c:pt idx="34">
                  <c:v>242</c:v>
                </c:pt>
                <c:pt idx="35">
                  <c:v>63</c:v>
                </c:pt>
                <c:pt idx="36">
                  <c:v>153</c:v>
                </c:pt>
                <c:pt idx="37">
                  <c:v>119</c:v>
                </c:pt>
                <c:pt idx="38">
                  <c:v>152</c:v>
                </c:pt>
                <c:pt idx="39">
                  <c:v>142</c:v>
                </c:pt>
                <c:pt idx="40">
                  <c:v>119</c:v>
                </c:pt>
                <c:pt idx="41">
                  <c:v>115</c:v>
                </c:pt>
                <c:pt idx="42">
                  <c:v>126</c:v>
                </c:pt>
                <c:pt idx="43">
                  <c:v>155</c:v>
                </c:pt>
                <c:pt idx="44">
                  <c:v>71</c:v>
                </c:pt>
                <c:pt idx="45">
                  <c:v>135</c:v>
                </c:pt>
                <c:pt idx="46">
                  <c:v>85</c:v>
                </c:pt>
                <c:pt idx="4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5-4207-99E8-20C4BF1EB77D}"/>
            </c:ext>
          </c:extLst>
        </c:ser>
        <c:ser>
          <c:idx val="3"/>
          <c:order val="3"/>
          <c:tx>
            <c:strRef>
              <c:f>Simulasi!$M$4</c:f>
              <c:strCache>
                <c:ptCount val="1"/>
                <c:pt idx="0">
                  <c:v>Indramayu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Simulasi!$M$5:$M$52</c:f>
              <c:numCache>
                <c:formatCode>General</c:formatCode>
                <c:ptCount val="48"/>
                <c:pt idx="0">
                  <c:v>105</c:v>
                </c:pt>
                <c:pt idx="1">
                  <c:v>233</c:v>
                </c:pt>
                <c:pt idx="2">
                  <c:v>160</c:v>
                </c:pt>
                <c:pt idx="3">
                  <c:v>226</c:v>
                </c:pt>
                <c:pt idx="4">
                  <c:v>141</c:v>
                </c:pt>
                <c:pt idx="5">
                  <c:v>175</c:v>
                </c:pt>
                <c:pt idx="6">
                  <c:v>68</c:v>
                </c:pt>
                <c:pt idx="7">
                  <c:v>178</c:v>
                </c:pt>
                <c:pt idx="8">
                  <c:v>155</c:v>
                </c:pt>
                <c:pt idx="9">
                  <c:v>212</c:v>
                </c:pt>
                <c:pt idx="10">
                  <c:v>154</c:v>
                </c:pt>
                <c:pt idx="11">
                  <c:v>164</c:v>
                </c:pt>
                <c:pt idx="12">
                  <c:v>86</c:v>
                </c:pt>
                <c:pt idx="13">
                  <c:v>192</c:v>
                </c:pt>
                <c:pt idx="14">
                  <c:v>104</c:v>
                </c:pt>
                <c:pt idx="15">
                  <c:v>201</c:v>
                </c:pt>
                <c:pt idx="16">
                  <c:v>168</c:v>
                </c:pt>
                <c:pt idx="17">
                  <c:v>96</c:v>
                </c:pt>
                <c:pt idx="18">
                  <c:v>118</c:v>
                </c:pt>
                <c:pt idx="19">
                  <c:v>76</c:v>
                </c:pt>
                <c:pt idx="20">
                  <c:v>87</c:v>
                </c:pt>
                <c:pt idx="21">
                  <c:v>218</c:v>
                </c:pt>
                <c:pt idx="22">
                  <c:v>214</c:v>
                </c:pt>
                <c:pt idx="23">
                  <c:v>149</c:v>
                </c:pt>
                <c:pt idx="24">
                  <c:v>128</c:v>
                </c:pt>
                <c:pt idx="25">
                  <c:v>219</c:v>
                </c:pt>
                <c:pt idx="26">
                  <c:v>196</c:v>
                </c:pt>
                <c:pt idx="27">
                  <c:v>129</c:v>
                </c:pt>
                <c:pt idx="28">
                  <c:v>227</c:v>
                </c:pt>
                <c:pt idx="29">
                  <c:v>140</c:v>
                </c:pt>
                <c:pt idx="30">
                  <c:v>120</c:v>
                </c:pt>
                <c:pt idx="31">
                  <c:v>163</c:v>
                </c:pt>
                <c:pt idx="32">
                  <c:v>104</c:v>
                </c:pt>
                <c:pt idx="33">
                  <c:v>155</c:v>
                </c:pt>
                <c:pt idx="34">
                  <c:v>184</c:v>
                </c:pt>
                <c:pt idx="35">
                  <c:v>91</c:v>
                </c:pt>
                <c:pt idx="36">
                  <c:v>164</c:v>
                </c:pt>
                <c:pt idx="37">
                  <c:v>223</c:v>
                </c:pt>
                <c:pt idx="38">
                  <c:v>62</c:v>
                </c:pt>
                <c:pt idx="39">
                  <c:v>144</c:v>
                </c:pt>
                <c:pt idx="40">
                  <c:v>90</c:v>
                </c:pt>
                <c:pt idx="41">
                  <c:v>153</c:v>
                </c:pt>
                <c:pt idx="42">
                  <c:v>225</c:v>
                </c:pt>
                <c:pt idx="43">
                  <c:v>131</c:v>
                </c:pt>
                <c:pt idx="44">
                  <c:v>207</c:v>
                </c:pt>
                <c:pt idx="45">
                  <c:v>117</c:v>
                </c:pt>
                <c:pt idx="46">
                  <c:v>104</c:v>
                </c:pt>
                <c:pt idx="47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5-4207-99E8-20C4BF1EB77D}"/>
            </c:ext>
          </c:extLst>
        </c:ser>
        <c:ser>
          <c:idx val="4"/>
          <c:order val="4"/>
          <c:tx>
            <c:strRef>
              <c:f>Simulasi!$N$4</c:f>
              <c:strCache>
                <c:ptCount val="1"/>
                <c:pt idx="0">
                  <c:v>Majalengka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Simulasi!$N$5:$N$52</c:f>
              <c:numCache>
                <c:formatCode>General</c:formatCode>
                <c:ptCount val="48"/>
                <c:pt idx="0">
                  <c:v>55</c:v>
                </c:pt>
                <c:pt idx="1">
                  <c:v>63</c:v>
                </c:pt>
                <c:pt idx="2">
                  <c:v>48</c:v>
                </c:pt>
                <c:pt idx="3">
                  <c:v>49</c:v>
                </c:pt>
                <c:pt idx="4">
                  <c:v>46</c:v>
                </c:pt>
                <c:pt idx="5">
                  <c:v>43</c:v>
                </c:pt>
                <c:pt idx="6">
                  <c:v>239</c:v>
                </c:pt>
                <c:pt idx="7">
                  <c:v>59</c:v>
                </c:pt>
                <c:pt idx="8">
                  <c:v>48</c:v>
                </c:pt>
                <c:pt idx="9">
                  <c:v>80</c:v>
                </c:pt>
                <c:pt idx="10">
                  <c:v>101</c:v>
                </c:pt>
                <c:pt idx="11">
                  <c:v>266</c:v>
                </c:pt>
                <c:pt idx="12">
                  <c:v>74</c:v>
                </c:pt>
                <c:pt idx="13">
                  <c:v>63</c:v>
                </c:pt>
                <c:pt idx="14">
                  <c:v>70</c:v>
                </c:pt>
                <c:pt idx="15">
                  <c:v>55</c:v>
                </c:pt>
                <c:pt idx="16">
                  <c:v>262</c:v>
                </c:pt>
                <c:pt idx="17">
                  <c:v>72</c:v>
                </c:pt>
                <c:pt idx="18">
                  <c:v>70</c:v>
                </c:pt>
                <c:pt idx="19">
                  <c:v>64</c:v>
                </c:pt>
                <c:pt idx="20">
                  <c:v>71</c:v>
                </c:pt>
                <c:pt idx="21">
                  <c:v>62</c:v>
                </c:pt>
                <c:pt idx="22">
                  <c:v>77</c:v>
                </c:pt>
                <c:pt idx="23">
                  <c:v>55</c:v>
                </c:pt>
                <c:pt idx="24">
                  <c:v>60</c:v>
                </c:pt>
                <c:pt idx="25">
                  <c:v>72</c:v>
                </c:pt>
                <c:pt idx="26">
                  <c:v>85</c:v>
                </c:pt>
                <c:pt idx="27">
                  <c:v>75</c:v>
                </c:pt>
                <c:pt idx="28">
                  <c:v>77</c:v>
                </c:pt>
                <c:pt idx="29">
                  <c:v>97</c:v>
                </c:pt>
                <c:pt idx="30">
                  <c:v>47</c:v>
                </c:pt>
                <c:pt idx="31">
                  <c:v>53</c:v>
                </c:pt>
                <c:pt idx="32">
                  <c:v>66</c:v>
                </c:pt>
                <c:pt idx="33">
                  <c:v>45</c:v>
                </c:pt>
                <c:pt idx="34">
                  <c:v>54</c:v>
                </c:pt>
                <c:pt idx="35">
                  <c:v>41</c:v>
                </c:pt>
                <c:pt idx="36">
                  <c:v>45</c:v>
                </c:pt>
                <c:pt idx="37">
                  <c:v>84</c:v>
                </c:pt>
                <c:pt idx="38">
                  <c:v>67</c:v>
                </c:pt>
                <c:pt idx="39">
                  <c:v>47</c:v>
                </c:pt>
                <c:pt idx="40">
                  <c:v>87</c:v>
                </c:pt>
                <c:pt idx="41">
                  <c:v>50</c:v>
                </c:pt>
                <c:pt idx="42">
                  <c:v>220</c:v>
                </c:pt>
                <c:pt idx="43">
                  <c:v>67</c:v>
                </c:pt>
                <c:pt idx="44">
                  <c:v>56</c:v>
                </c:pt>
                <c:pt idx="45">
                  <c:v>42</c:v>
                </c:pt>
                <c:pt idx="46">
                  <c:v>47</c:v>
                </c:pt>
                <c:pt idx="47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E5-4207-99E8-20C4BF1EB77D}"/>
            </c:ext>
          </c:extLst>
        </c:ser>
        <c:ser>
          <c:idx val="5"/>
          <c:order val="5"/>
          <c:tx>
            <c:strRef>
              <c:f>Simulasi!$O$4</c:f>
              <c:strCache>
                <c:ptCount val="1"/>
                <c:pt idx="0">
                  <c:v>Lain-lain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Simulasi!$O$5:$O$52</c:f>
              <c:numCache>
                <c:formatCode>General</c:formatCode>
                <c:ptCount val="48"/>
                <c:pt idx="0">
                  <c:v>72</c:v>
                </c:pt>
                <c:pt idx="1">
                  <c:v>74</c:v>
                </c:pt>
                <c:pt idx="2">
                  <c:v>82</c:v>
                </c:pt>
                <c:pt idx="3">
                  <c:v>103</c:v>
                </c:pt>
                <c:pt idx="4">
                  <c:v>42</c:v>
                </c:pt>
                <c:pt idx="5">
                  <c:v>130</c:v>
                </c:pt>
                <c:pt idx="6">
                  <c:v>65</c:v>
                </c:pt>
                <c:pt idx="7">
                  <c:v>55</c:v>
                </c:pt>
                <c:pt idx="8">
                  <c:v>34</c:v>
                </c:pt>
                <c:pt idx="9">
                  <c:v>88</c:v>
                </c:pt>
                <c:pt idx="10">
                  <c:v>79</c:v>
                </c:pt>
                <c:pt idx="11">
                  <c:v>165</c:v>
                </c:pt>
                <c:pt idx="12">
                  <c:v>70</c:v>
                </c:pt>
                <c:pt idx="13">
                  <c:v>115</c:v>
                </c:pt>
                <c:pt idx="14">
                  <c:v>55</c:v>
                </c:pt>
                <c:pt idx="15">
                  <c:v>67</c:v>
                </c:pt>
                <c:pt idx="16">
                  <c:v>157</c:v>
                </c:pt>
                <c:pt idx="17">
                  <c:v>44</c:v>
                </c:pt>
                <c:pt idx="18">
                  <c:v>88</c:v>
                </c:pt>
                <c:pt idx="19">
                  <c:v>38</c:v>
                </c:pt>
                <c:pt idx="20">
                  <c:v>67</c:v>
                </c:pt>
                <c:pt idx="21">
                  <c:v>49</c:v>
                </c:pt>
                <c:pt idx="22">
                  <c:v>38</c:v>
                </c:pt>
                <c:pt idx="23">
                  <c:v>93</c:v>
                </c:pt>
                <c:pt idx="24">
                  <c:v>121</c:v>
                </c:pt>
                <c:pt idx="25">
                  <c:v>129</c:v>
                </c:pt>
                <c:pt idx="26">
                  <c:v>63</c:v>
                </c:pt>
                <c:pt idx="27">
                  <c:v>96</c:v>
                </c:pt>
                <c:pt idx="28">
                  <c:v>34</c:v>
                </c:pt>
                <c:pt idx="29">
                  <c:v>42</c:v>
                </c:pt>
                <c:pt idx="30">
                  <c:v>75</c:v>
                </c:pt>
                <c:pt idx="31">
                  <c:v>83</c:v>
                </c:pt>
                <c:pt idx="32">
                  <c:v>35</c:v>
                </c:pt>
                <c:pt idx="33">
                  <c:v>73</c:v>
                </c:pt>
                <c:pt idx="34">
                  <c:v>39</c:v>
                </c:pt>
                <c:pt idx="35">
                  <c:v>32</c:v>
                </c:pt>
                <c:pt idx="36">
                  <c:v>74</c:v>
                </c:pt>
                <c:pt idx="37">
                  <c:v>121</c:v>
                </c:pt>
                <c:pt idx="38">
                  <c:v>98</c:v>
                </c:pt>
                <c:pt idx="39">
                  <c:v>90</c:v>
                </c:pt>
                <c:pt idx="40">
                  <c:v>59</c:v>
                </c:pt>
                <c:pt idx="41">
                  <c:v>84</c:v>
                </c:pt>
                <c:pt idx="42">
                  <c:v>185</c:v>
                </c:pt>
                <c:pt idx="43">
                  <c:v>64</c:v>
                </c:pt>
                <c:pt idx="44">
                  <c:v>62</c:v>
                </c:pt>
                <c:pt idx="45">
                  <c:v>36</c:v>
                </c:pt>
                <c:pt idx="46">
                  <c:v>93</c:v>
                </c:pt>
                <c:pt idx="47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E5-4207-99E8-20C4BF1EB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67280"/>
        <c:axId val="104076880"/>
      </c:lineChart>
      <c:catAx>
        <c:axId val="10406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6880"/>
        <c:crosses val="autoZero"/>
        <c:auto val="1"/>
        <c:lblAlgn val="ctr"/>
        <c:lblOffset val="100"/>
        <c:noMultiLvlLbl val="0"/>
      </c:catAx>
      <c:valAx>
        <c:axId val="1040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3172</xdr:colOff>
      <xdr:row>53</xdr:row>
      <xdr:rowOff>10230</xdr:rowOff>
    </xdr:from>
    <xdr:to>
      <xdr:col>17</xdr:col>
      <xdr:colOff>0</xdr:colOff>
      <xdr:row>79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8A6F7E-60A5-5A19-6BB0-8DDB39571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F7" sqref="F7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4.140625" bestFit="1" customWidth="1"/>
    <col min="4" max="4" width="21" bestFit="1" customWidth="1"/>
    <col min="5" max="5" width="21.5703125" bestFit="1" customWidth="1"/>
    <col min="6" max="6" width="15.85546875" bestFit="1" customWidth="1"/>
    <col min="7" max="7" width="7.140625" bestFit="1" customWidth="1"/>
    <col min="8" max="8" width="7.5703125" bestFit="1" customWidth="1"/>
    <col min="9" max="9" width="11.140625" bestFit="1" customWidth="1"/>
    <col min="10" max="10" width="6.140625" bestFit="1" customWidth="1"/>
  </cols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25">
      <c r="A2">
        <v>1</v>
      </c>
      <c r="B2">
        <v>32</v>
      </c>
      <c r="C2" t="s">
        <v>10</v>
      </c>
      <c r="D2">
        <v>3274</v>
      </c>
      <c r="E2" t="s">
        <v>11</v>
      </c>
      <c r="F2" t="s">
        <v>11</v>
      </c>
      <c r="G2">
        <v>513</v>
      </c>
      <c r="H2" t="s">
        <v>12</v>
      </c>
      <c r="I2" t="s">
        <v>13</v>
      </c>
      <c r="J2">
        <v>2024</v>
      </c>
    </row>
    <row r="3" spans="1:10" x14ac:dyDescent="0.25">
      <c r="A3">
        <v>2</v>
      </c>
      <c r="B3">
        <v>32</v>
      </c>
      <c r="C3" t="s">
        <v>10</v>
      </c>
      <c r="D3">
        <v>3274</v>
      </c>
      <c r="E3" t="s">
        <v>11</v>
      </c>
      <c r="F3" t="s">
        <v>14</v>
      </c>
      <c r="G3">
        <v>1127</v>
      </c>
      <c r="H3" t="s">
        <v>12</v>
      </c>
      <c r="I3" t="s">
        <v>13</v>
      </c>
      <c r="J3">
        <v>2024</v>
      </c>
    </row>
    <row r="4" spans="1:10" x14ac:dyDescent="0.25">
      <c r="A4">
        <v>3</v>
      </c>
      <c r="B4">
        <v>32</v>
      </c>
      <c r="C4" t="s">
        <v>10</v>
      </c>
      <c r="D4">
        <v>3274</v>
      </c>
      <c r="E4" t="s">
        <v>11</v>
      </c>
      <c r="F4" t="s">
        <v>15</v>
      </c>
      <c r="G4">
        <v>140</v>
      </c>
      <c r="H4" t="s">
        <v>12</v>
      </c>
      <c r="I4" t="s">
        <v>13</v>
      </c>
      <c r="J4">
        <v>2024</v>
      </c>
    </row>
    <row r="5" spans="1:10" x14ac:dyDescent="0.25">
      <c r="A5">
        <v>4</v>
      </c>
      <c r="B5">
        <v>32</v>
      </c>
      <c r="C5" t="s">
        <v>10</v>
      </c>
      <c r="D5">
        <v>3274</v>
      </c>
      <c r="E5" t="s">
        <v>11</v>
      </c>
      <c r="F5" t="s">
        <v>16</v>
      </c>
      <c r="G5">
        <v>123</v>
      </c>
      <c r="H5" t="s">
        <v>12</v>
      </c>
      <c r="I5" t="s">
        <v>13</v>
      </c>
      <c r="J5">
        <v>2024</v>
      </c>
    </row>
    <row r="6" spans="1:10" x14ac:dyDescent="0.25">
      <c r="A6">
        <v>5</v>
      </c>
      <c r="B6">
        <v>32</v>
      </c>
      <c r="C6" t="s">
        <v>10</v>
      </c>
      <c r="D6">
        <v>3274</v>
      </c>
      <c r="E6" t="s">
        <v>11</v>
      </c>
      <c r="F6" t="s">
        <v>17</v>
      </c>
      <c r="G6">
        <v>86</v>
      </c>
      <c r="H6" t="s">
        <v>12</v>
      </c>
      <c r="I6" t="s">
        <v>13</v>
      </c>
      <c r="J6">
        <v>2024</v>
      </c>
    </row>
    <row r="7" spans="1:10" x14ac:dyDescent="0.25">
      <c r="A7">
        <v>6</v>
      </c>
      <c r="B7">
        <v>32</v>
      </c>
      <c r="C7" t="s">
        <v>10</v>
      </c>
      <c r="D7">
        <v>3274</v>
      </c>
      <c r="E7" t="s">
        <v>11</v>
      </c>
      <c r="F7" t="s">
        <v>18</v>
      </c>
      <c r="G7">
        <v>125</v>
      </c>
      <c r="H7" t="s">
        <v>12</v>
      </c>
      <c r="I7" t="s">
        <v>13</v>
      </c>
      <c r="J7">
        <v>2024</v>
      </c>
    </row>
    <row r="8" spans="1:10" x14ac:dyDescent="0.25">
      <c r="A8">
        <v>7</v>
      </c>
      <c r="B8">
        <v>32</v>
      </c>
      <c r="C8" t="s">
        <v>10</v>
      </c>
      <c r="D8">
        <v>3274</v>
      </c>
      <c r="E8" t="s">
        <v>11</v>
      </c>
      <c r="F8" t="s">
        <v>11</v>
      </c>
      <c r="G8">
        <v>505</v>
      </c>
      <c r="H8" t="s">
        <v>12</v>
      </c>
      <c r="I8" t="s">
        <v>19</v>
      </c>
      <c r="J8">
        <v>2024</v>
      </c>
    </row>
    <row r="9" spans="1:10" x14ac:dyDescent="0.25">
      <c r="A9">
        <v>8</v>
      </c>
      <c r="B9">
        <v>32</v>
      </c>
      <c r="C9" t="s">
        <v>10</v>
      </c>
      <c r="D9">
        <v>3274</v>
      </c>
      <c r="E9" t="s">
        <v>11</v>
      </c>
      <c r="F9" t="s">
        <v>14</v>
      </c>
      <c r="G9">
        <v>1138</v>
      </c>
      <c r="H9" t="s">
        <v>12</v>
      </c>
      <c r="I9" t="s">
        <v>19</v>
      </c>
      <c r="J9">
        <v>2024</v>
      </c>
    </row>
    <row r="10" spans="1:10" x14ac:dyDescent="0.25">
      <c r="A10">
        <v>9</v>
      </c>
      <c r="B10">
        <v>32</v>
      </c>
      <c r="C10" t="s">
        <v>10</v>
      </c>
      <c r="D10">
        <v>3274</v>
      </c>
      <c r="E10" t="s">
        <v>11</v>
      </c>
      <c r="F10" t="s">
        <v>15</v>
      </c>
      <c r="G10">
        <v>126</v>
      </c>
      <c r="H10" t="s">
        <v>12</v>
      </c>
      <c r="I10" t="s">
        <v>19</v>
      </c>
      <c r="J10">
        <v>2024</v>
      </c>
    </row>
    <row r="11" spans="1:10" x14ac:dyDescent="0.25">
      <c r="A11">
        <v>10</v>
      </c>
      <c r="B11">
        <v>32</v>
      </c>
      <c r="C11" t="s">
        <v>10</v>
      </c>
      <c r="D11">
        <v>3274</v>
      </c>
      <c r="E11" t="s">
        <v>11</v>
      </c>
      <c r="F11" t="s">
        <v>16</v>
      </c>
      <c r="G11">
        <v>104</v>
      </c>
      <c r="H11" t="s">
        <v>12</v>
      </c>
      <c r="I11" t="s">
        <v>19</v>
      </c>
      <c r="J11">
        <v>2024</v>
      </c>
    </row>
    <row r="12" spans="1:10" x14ac:dyDescent="0.25">
      <c r="A12">
        <v>11</v>
      </c>
      <c r="B12">
        <v>32</v>
      </c>
      <c r="C12" t="s">
        <v>10</v>
      </c>
      <c r="D12">
        <v>3274</v>
      </c>
      <c r="E12" t="s">
        <v>11</v>
      </c>
      <c r="F12" t="s">
        <v>17</v>
      </c>
      <c r="G12">
        <v>61</v>
      </c>
      <c r="H12" t="s">
        <v>12</v>
      </c>
      <c r="I12" t="s">
        <v>19</v>
      </c>
      <c r="J12">
        <v>2024</v>
      </c>
    </row>
    <row r="13" spans="1:10" x14ac:dyDescent="0.25">
      <c r="A13">
        <v>12</v>
      </c>
      <c r="B13">
        <v>32</v>
      </c>
      <c r="C13" t="s">
        <v>10</v>
      </c>
      <c r="D13">
        <v>3274</v>
      </c>
      <c r="E13" t="s">
        <v>11</v>
      </c>
      <c r="F13" t="s">
        <v>18</v>
      </c>
      <c r="G13">
        <v>94</v>
      </c>
      <c r="H13" t="s">
        <v>12</v>
      </c>
      <c r="I13" t="s">
        <v>19</v>
      </c>
      <c r="J13">
        <v>2024</v>
      </c>
    </row>
    <row r="14" spans="1:10" x14ac:dyDescent="0.25">
      <c r="A14">
        <v>13</v>
      </c>
      <c r="B14">
        <v>32</v>
      </c>
      <c r="C14" t="s">
        <v>10</v>
      </c>
      <c r="D14">
        <v>3274</v>
      </c>
      <c r="E14" t="s">
        <v>11</v>
      </c>
      <c r="F14" t="s">
        <v>11</v>
      </c>
      <c r="G14">
        <v>609</v>
      </c>
      <c r="H14" t="s">
        <v>12</v>
      </c>
      <c r="I14" t="s">
        <v>20</v>
      </c>
      <c r="J14">
        <v>2024</v>
      </c>
    </row>
    <row r="15" spans="1:10" x14ac:dyDescent="0.25">
      <c r="A15">
        <v>14</v>
      </c>
      <c r="B15">
        <v>32</v>
      </c>
      <c r="C15" t="s">
        <v>10</v>
      </c>
      <c r="D15">
        <v>3274</v>
      </c>
      <c r="E15" t="s">
        <v>11</v>
      </c>
      <c r="F15" t="s">
        <v>14</v>
      </c>
      <c r="G15">
        <v>1289</v>
      </c>
      <c r="H15" t="s">
        <v>12</v>
      </c>
      <c r="I15" t="s">
        <v>20</v>
      </c>
      <c r="J15">
        <v>2024</v>
      </c>
    </row>
    <row r="16" spans="1:10" x14ac:dyDescent="0.25">
      <c r="A16">
        <v>15</v>
      </c>
      <c r="B16">
        <v>32</v>
      </c>
      <c r="C16" t="s">
        <v>10</v>
      </c>
      <c r="D16">
        <v>3274</v>
      </c>
      <c r="E16" t="s">
        <v>11</v>
      </c>
      <c r="F16" t="s">
        <v>15</v>
      </c>
      <c r="G16">
        <v>145</v>
      </c>
      <c r="H16" t="s">
        <v>12</v>
      </c>
      <c r="I16" t="s">
        <v>20</v>
      </c>
      <c r="J16">
        <v>2024</v>
      </c>
    </row>
    <row r="17" spans="1:10" x14ac:dyDescent="0.25">
      <c r="A17">
        <v>16</v>
      </c>
      <c r="B17">
        <v>32</v>
      </c>
      <c r="C17" t="s">
        <v>10</v>
      </c>
      <c r="D17">
        <v>3274</v>
      </c>
      <c r="E17" t="s">
        <v>11</v>
      </c>
      <c r="F17" t="s">
        <v>16</v>
      </c>
      <c r="G17">
        <v>112</v>
      </c>
      <c r="H17" t="s">
        <v>12</v>
      </c>
      <c r="I17" t="s">
        <v>20</v>
      </c>
      <c r="J17">
        <v>2024</v>
      </c>
    </row>
    <row r="18" spans="1:10" x14ac:dyDescent="0.25">
      <c r="A18">
        <v>17</v>
      </c>
      <c r="B18">
        <v>32</v>
      </c>
      <c r="C18" t="s">
        <v>10</v>
      </c>
      <c r="D18">
        <v>3274</v>
      </c>
      <c r="E18" t="s">
        <v>11</v>
      </c>
      <c r="F18" t="s">
        <v>17</v>
      </c>
      <c r="G18">
        <v>69</v>
      </c>
      <c r="H18" t="s">
        <v>12</v>
      </c>
      <c r="I18" t="s">
        <v>20</v>
      </c>
      <c r="J18">
        <v>2024</v>
      </c>
    </row>
    <row r="19" spans="1:10" x14ac:dyDescent="0.25">
      <c r="A19">
        <v>18</v>
      </c>
      <c r="B19">
        <v>32</v>
      </c>
      <c r="C19" t="s">
        <v>10</v>
      </c>
      <c r="D19">
        <v>3274</v>
      </c>
      <c r="E19" t="s">
        <v>11</v>
      </c>
      <c r="F19" t="s">
        <v>18</v>
      </c>
      <c r="G19">
        <v>86</v>
      </c>
      <c r="H19" t="s">
        <v>12</v>
      </c>
      <c r="I19" t="s">
        <v>20</v>
      </c>
      <c r="J19">
        <v>2024</v>
      </c>
    </row>
    <row r="20" spans="1:10" x14ac:dyDescent="0.25">
      <c r="A20">
        <v>19</v>
      </c>
      <c r="B20">
        <v>32</v>
      </c>
      <c r="C20" t="s">
        <v>10</v>
      </c>
      <c r="D20">
        <v>3274</v>
      </c>
      <c r="E20" t="s">
        <v>11</v>
      </c>
      <c r="F20" t="s">
        <v>11</v>
      </c>
      <c r="G20">
        <v>569</v>
      </c>
      <c r="H20" t="s">
        <v>12</v>
      </c>
      <c r="I20" t="s">
        <v>21</v>
      </c>
      <c r="J20">
        <v>2024</v>
      </c>
    </row>
    <row r="21" spans="1:10" x14ac:dyDescent="0.25">
      <c r="A21">
        <v>20</v>
      </c>
      <c r="B21">
        <v>32</v>
      </c>
      <c r="C21" t="s">
        <v>10</v>
      </c>
      <c r="D21">
        <v>3274</v>
      </c>
      <c r="E21" t="s">
        <v>11</v>
      </c>
      <c r="F21" t="s">
        <v>14</v>
      </c>
      <c r="G21">
        <v>1191</v>
      </c>
      <c r="H21" t="s">
        <v>12</v>
      </c>
      <c r="I21" t="s">
        <v>21</v>
      </c>
      <c r="J21">
        <v>2024</v>
      </c>
    </row>
    <row r="22" spans="1:10" x14ac:dyDescent="0.25">
      <c r="A22">
        <v>21</v>
      </c>
      <c r="B22">
        <v>32</v>
      </c>
      <c r="C22" t="s">
        <v>10</v>
      </c>
      <c r="D22">
        <v>3274</v>
      </c>
      <c r="E22" t="s">
        <v>11</v>
      </c>
      <c r="F22" t="s">
        <v>15</v>
      </c>
      <c r="G22">
        <v>120</v>
      </c>
      <c r="H22" t="s">
        <v>12</v>
      </c>
      <c r="I22" t="s">
        <v>21</v>
      </c>
      <c r="J22">
        <v>2024</v>
      </c>
    </row>
    <row r="23" spans="1:10" x14ac:dyDescent="0.25">
      <c r="A23">
        <v>22</v>
      </c>
      <c r="B23">
        <v>32</v>
      </c>
      <c r="C23" t="s">
        <v>10</v>
      </c>
      <c r="D23">
        <v>3274</v>
      </c>
      <c r="E23" t="s">
        <v>11</v>
      </c>
      <c r="F23" t="s">
        <v>16</v>
      </c>
      <c r="G23">
        <v>96</v>
      </c>
      <c r="H23" t="s">
        <v>12</v>
      </c>
      <c r="I23" t="s">
        <v>21</v>
      </c>
      <c r="J23">
        <v>2024</v>
      </c>
    </row>
    <row r="24" spans="1:10" x14ac:dyDescent="0.25">
      <c r="A24">
        <v>23</v>
      </c>
      <c r="B24">
        <v>32</v>
      </c>
      <c r="C24" t="s">
        <v>10</v>
      </c>
      <c r="D24">
        <v>3274</v>
      </c>
      <c r="E24" t="s">
        <v>11</v>
      </c>
      <c r="F24" t="s">
        <v>17</v>
      </c>
      <c r="G24">
        <v>64</v>
      </c>
      <c r="H24" t="s">
        <v>12</v>
      </c>
      <c r="I24" t="s">
        <v>21</v>
      </c>
      <c r="J24">
        <v>2024</v>
      </c>
    </row>
    <row r="25" spans="1:10" x14ac:dyDescent="0.25">
      <c r="A25">
        <v>24</v>
      </c>
      <c r="B25">
        <v>32</v>
      </c>
      <c r="C25" t="s">
        <v>10</v>
      </c>
      <c r="D25">
        <v>3274</v>
      </c>
      <c r="E25" t="s">
        <v>11</v>
      </c>
      <c r="F25" t="s">
        <v>18</v>
      </c>
      <c r="G25">
        <v>121</v>
      </c>
      <c r="H25" t="s">
        <v>12</v>
      </c>
      <c r="I25" t="s">
        <v>21</v>
      </c>
      <c r="J25">
        <v>2024</v>
      </c>
    </row>
    <row r="26" spans="1:10" x14ac:dyDescent="0.25">
      <c r="A26">
        <v>25</v>
      </c>
      <c r="B26">
        <v>32</v>
      </c>
      <c r="C26" t="s">
        <v>10</v>
      </c>
      <c r="D26">
        <v>3274</v>
      </c>
      <c r="E26" t="s">
        <v>11</v>
      </c>
      <c r="F26" t="s">
        <v>11</v>
      </c>
      <c r="G26">
        <v>602</v>
      </c>
      <c r="H26" t="s">
        <v>12</v>
      </c>
      <c r="I26" t="s">
        <v>22</v>
      </c>
      <c r="J26">
        <v>2024</v>
      </c>
    </row>
    <row r="27" spans="1:10" x14ac:dyDescent="0.25">
      <c r="A27">
        <v>26</v>
      </c>
      <c r="B27">
        <v>32</v>
      </c>
      <c r="C27" t="s">
        <v>10</v>
      </c>
      <c r="D27">
        <v>3274</v>
      </c>
      <c r="E27" t="s">
        <v>11</v>
      </c>
      <c r="F27" t="s">
        <v>14</v>
      </c>
      <c r="G27">
        <v>1443</v>
      </c>
      <c r="H27" t="s">
        <v>12</v>
      </c>
      <c r="I27" t="s">
        <v>22</v>
      </c>
      <c r="J27">
        <v>2024</v>
      </c>
    </row>
    <row r="28" spans="1:10" x14ac:dyDescent="0.25">
      <c r="A28">
        <v>27</v>
      </c>
      <c r="B28">
        <v>32</v>
      </c>
      <c r="C28" t="s">
        <v>10</v>
      </c>
      <c r="D28">
        <v>3274</v>
      </c>
      <c r="E28" t="s">
        <v>11</v>
      </c>
      <c r="F28" t="s">
        <v>15</v>
      </c>
      <c r="G28">
        <v>125</v>
      </c>
      <c r="H28" t="s">
        <v>12</v>
      </c>
      <c r="I28" t="s">
        <v>22</v>
      </c>
      <c r="J28">
        <v>2024</v>
      </c>
    </row>
    <row r="29" spans="1:10" x14ac:dyDescent="0.25">
      <c r="A29">
        <v>28</v>
      </c>
      <c r="B29">
        <v>32</v>
      </c>
      <c r="C29" t="s">
        <v>10</v>
      </c>
      <c r="D29">
        <v>3274</v>
      </c>
      <c r="E29" t="s">
        <v>11</v>
      </c>
      <c r="F29" t="s">
        <v>16</v>
      </c>
      <c r="G29">
        <v>146</v>
      </c>
      <c r="H29" t="s">
        <v>12</v>
      </c>
      <c r="I29" t="s">
        <v>22</v>
      </c>
      <c r="J29">
        <v>2024</v>
      </c>
    </row>
    <row r="30" spans="1:10" x14ac:dyDescent="0.25">
      <c r="A30">
        <v>29</v>
      </c>
      <c r="B30">
        <v>32</v>
      </c>
      <c r="C30" t="s">
        <v>10</v>
      </c>
      <c r="D30">
        <v>3274</v>
      </c>
      <c r="E30" t="s">
        <v>11</v>
      </c>
      <c r="F30" t="s">
        <v>17</v>
      </c>
      <c r="G30">
        <v>80</v>
      </c>
      <c r="H30" t="s">
        <v>12</v>
      </c>
      <c r="I30" t="s">
        <v>22</v>
      </c>
      <c r="J30">
        <v>2024</v>
      </c>
    </row>
    <row r="31" spans="1:10" x14ac:dyDescent="0.25">
      <c r="A31">
        <v>30</v>
      </c>
      <c r="B31">
        <v>32</v>
      </c>
      <c r="C31" t="s">
        <v>10</v>
      </c>
      <c r="D31">
        <v>3274</v>
      </c>
      <c r="E31" t="s">
        <v>11</v>
      </c>
      <c r="F31" t="s">
        <v>18</v>
      </c>
      <c r="G31">
        <v>129</v>
      </c>
      <c r="H31" t="s">
        <v>12</v>
      </c>
      <c r="I31" t="s">
        <v>22</v>
      </c>
      <c r="J31">
        <v>2024</v>
      </c>
    </row>
    <row r="32" spans="1:10" x14ac:dyDescent="0.25">
      <c r="A32">
        <v>31</v>
      </c>
      <c r="B32">
        <v>32</v>
      </c>
      <c r="C32" t="s">
        <v>10</v>
      </c>
      <c r="D32">
        <v>3274</v>
      </c>
      <c r="E32" t="s">
        <v>11</v>
      </c>
      <c r="F32" t="s">
        <v>11</v>
      </c>
      <c r="G32">
        <v>542</v>
      </c>
      <c r="H32" t="s">
        <v>12</v>
      </c>
      <c r="I32" t="s">
        <v>23</v>
      </c>
      <c r="J32">
        <v>2024</v>
      </c>
    </row>
    <row r="33" spans="1:10" x14ac:dyDescent="0.25">
      <c r="A33">
        <v>32</v>
      </c>
      <c r="B33">
        <v>32</v>
      </c>
      <c r="C33" t="s">
        <v>10</v>
      </c>
      <c r="D33">
        <v>3274</v>
      </c>
      <c r="E33" t="s">
        <v>11</v>
      </c>
      <c r="F33" t="s">
        <v>14</v>
      </c>
      <c r="G33">
        <v>1182</v>
      </c>
      <c r="H33" t="s">
        <v>12</v>
      </c>
      <c r="I33" t="s">
        <v>23</v>
      </c>
      <c r="J33">
        <v>2024</v>
      </c>
    </row>
    <row r="34" spans="1:10" x14ac:dyDescent="0.25">
      <c r="A34">
        <v>33</v>
      </c>
      <c r="B34">
        <v>32</v>
      </c>
      <c r="C34" t="s">
        <v>10</v>
      </c>
      <c r="D34">
        <v>3274</v>
      </c>
      <c r="E34" t="s">
        <v>11</v>
      </c>
      <c r="F34" t="s">
        <v>15</v>
      </c>
      <c r="G34">
        <v>149</v>
      </c>
      <c r="H34" t="s">
        <v>12</v>
      </c>
      <c r="I34" t="s">
        <v>23</v>
      </c>
      <c r="J34">
        <v>2024</v>
      </c>
    </row>
    <row r="35" spans="1:10" x14ac:dyDescent="0.25">
      <c r="A35">
        <v>34</v>
      </c>
      <c r="B35">
        <v>32</v>
      </c>
      <c r="C35" t="s">
        <v>10</v>
      </c>
      <c r="D35">
        <v>3274</v>
      </c>
      <c r="E35" t="s">
        <v>11</v>
      </c>
      <c r="F35" t="s">
        <v>16</v>
      </c>
      <c r="G35">
        <v>125</v>
      </c>
      <c r="H35" t="s">
        <v>12</v>
      </c>
      <c r="I35" t="s">
        <v>23</v>
      </c>
      <c r="J35">
        <v>2024</v>
      </c>
    </row>
    <row r="36" spans="1:10" x14ac:dyDescent="0.25">
      <c r="A36">
        <v>35</v>
      </c>
      <c r="B36">
        <v>32</v>
      </c>
      <c r="C36" t="s">
        <v>10</v>
      </c>
      <c r="D36">
        <v>3274</v>
      </c>
      <c r="E36" t="s">
        <v>11</v>
      </c>
      <c r="F36" t="s">
        <v>17</v>
      </c>
      <c r="G36">
        <v>76</v>
      </c>
      <c r="H36" t="s">
        <v>12</v>
      </c>
      <c r="I36" t="s">
        <v>23</v>
      </c>
      <c r="J36">
        <v>2024</v>
      </c>
    </row>
    <row r="37" spans="1:10" x14ac:dyDescent="0.25">
      <c r="A37">
        <v>36</v>
      </c>
      <c r="B37">
        <v>32</v>
      </c>
      <c r="C37" t="s">
        <v>10</v>
      </c>
      <c r="D37">
        <v>3274</v>
      </c>
      <c r="E37" t="s">
        <v>11</v>
      </c>
      <c r="F37" t="s">
        <v>18</v>
      </c>
      <c r="G37">
        <v>119</v>
      </c>
      <c r="H37" t="s">
        <v>12</v>
      </c>
      <c r="I37" t="s">
        <v>23</v>
      </c>
      <c r="J37">
        <v>2024</v>
      </c>
    </row>
    <row r="38" spans="1:10" x14ac:dyDescent="0.25">
      <c r="A38">
        <v>37</v>
      </c>
      <c r="B38">
        <v>32</v>
      </c>
      <c r="C38" t="s">
        <v>10</v>
      </c>
      <c r="D38">
        <v>3274</v>
      </c>
      <c r="E38" t="s">
        <v>11</v>
      </c>
      <c r="F38" t="s">
        <v>11</v>
      </c>
      <c r="G38">
        <v>568</v>
      </c>
      <c r="H38" t="s">
        <v>12</v>
      </c>
      <c r="I38" t="s">
        <v>24</v>
      </c>
      <c r="J38">
        <v>2024</v>
      </c>
    </row>
    <row r="39" spans="1:10" x14ac:dyDescent="0.25">
      <c r="A39">
        <v>38</v>
      </c>
      <c r="B39">
        <v>32</v>
      </c>
      <c r="C39" t="s">
        <v>10</v>
      </c>
      <c r="D39">
        <v>3274</v>
      </c>
      <c r="E39" t="s">
        <v>11</v>
      </c>
      <c r="F39" t="s">
        <v>14</v>
      </c>
      <c r="G39">
        <v>1172</v>
      </c>
      <c r="H39" t="s">
        <v>12</v>
      </c>
      <c r="I39" t="s">
        <v>24</v>
      </c>
      <c r="J39">
        <v>2024</v>
      </c>
    </row>
    <row r="40" spans="1:10" x14ac:dyDescent="0.25">
      <c r="A40">
        <v>39</v>
      </c>
      <c r="B40">
        <v>32</v>
      </c>
      <c r="C40" t="s">
        <v>10</v>
      </c>
      <c r="D40">
        <v>3274</v>
      </c>
      <c r="E40" t="s">
        <v>11</v>
      </c>
      <c r="F40" t="s">
        <v>15</v>
      </c>
      <c r="G40">
        <v>154</v>
      </c>
      <c r="H40" t="s">
        <v>12</v>
      </c>
      <c r="I40" t="s">
        <v>24</v>
      </c>
      <c r="J40">
        <v>2024</v>
      </c>
    </row>
    <row r="41" spans="1:10" x14ac:dyDescent="0.25">
      <c r="A41">
        <v>40</v>
      </c>
      <c r="B41">
        <v>32</v>
      </c>
      <c r="C41" t="s">
        <v>10</v>
      </c>
      <c r="D41">
        <v>3274</v>
      </c>
      <c r="E41" t="s">
        <v>11</v>
      </c>
      <c r="F41" t="s">
        <v>16</v>
      </c>
      <c r="G41">
        <v>143</v>
      </c>
      <c r="H41" t="s">
        <v>12</v>
      </c>
      <c r="I41" t="s">
        <v>24</v>
      </c>
      <c r="J41">
        <v>2024</v>
      </c>
    </row>
    <row r="42" spans="1:10" x14ac:dyDescent="0.25">
      <c r="A42">
        <v>41</v>
      </c>
      <c r="B42">
        <v>32</v>
      </c>
      <c r="C42" t="s">
        <v>10</v>
      </c>
      <c r="D42">
        <v>3274</v>
      </c>
      <c r="E42" t="s">
        <v>11</v>
      </c>
      <c r="F42" t="s">
        <v>17</v>
      </c>
      <c r="G42">
        <v>88</v>
      </c>
      <c r="H42" t="s">
        <v>12</v>
      </c>
      <c r="I42" t="s">
        <v>24</v>
      </c>
      <c r="J42">
        <v>2024</v>
      </c>
    </row>
    <row r="43" spans="1:10" x14ac:dyDescent="0.25">
      <c r="A43">
        <v>42</v>
      </c>
      <c r="B43">
        <v>32</v>
      </c>
      <c r="C43" t="s">
        <v>10</v>
      </c>
      <c r="D43">
        <v>3274</v>
      </c>
      <c r="E43" t="s">
        <v>11</v>
      </c>
      <c r="F43" t="s">
        <v>18</v>
      </c>
      <c r="G43">
        <v>134</v>
      </c>
      <c r="H43" t="s">
        <v>12</v>
      </c>
      <c r="I43" t="s">
        <v>24</v>
      </c>
      <c r="J43">
        <v>2024</v>
      </c>
    </row>
    <row r="44" spans="1:10" x14ac:dyDescent="0.25">
      <c r="A44">
        <v>43</v>
      </c>
      <c r="B44">
        <v>32</v>
      </c>
      <c r="C44" t="s">
        <v>10</v>
      </c>
      <c r="D44">
        <v>3274</v>
      </c>
      <c r="E44" t="s">
        <v>11</v>
      </c>
      <c r="F44" t="s">
        <v>11</v>
      </c>
      <c r="G44">
        <v>532</v>
      </c>
      <c r="H44" t="s">
        <v>12</v>
      </c>
      <c r="I44" t="s">
        <v>25</v>
      </c>
      <c r="J44">
        <v>2024</v>
      </c>
    </row>
    <row r="45" spans="1:10" x14ac:dyDescent="0.25">
      <c r="A45">
        <v>44</v>
      </c>
      <c r="B45">
        <v>32</v>
      </c>
      <c r="C45" t="s">
        <v>10</v>
      </c>
      <c r="D45">
        <v>3274</v>
      </c>
      <c r="E45" t="s">
        <v>11</v>
      </c>
      <c r="F45" t="s">
        <v>14</v>
      </c>
      <c r="G45">
        <v>1155</v>
      </c>
      <c r="H45" t="s">
        <v>12</v>
      </c>
      <c r="I45" t="s">
        <v>25</v>
      </c>
      <c r="J45">
        <v>2024</v>
      </c>
    </row>
    <row r="46" spans="1:10" x14ac:dyDescent="0.25">
      <c r="A46">
        <v>45</v>
      </c>
      <c r="B46">
        <v>32</v>
      </c>
      <c r="C46" t="s">
        <v>10</v>
      </c>
      <c r="D46">
        <v>3274</v>
      </c>
      <c r="E46" t="s">
        <v>11</v>
      </c>
      <c r="F46" t="s">
        <v>15</v>
      </c>
      <c r="G46">
        <v>168</v>
      </c>
      <c r="H46" t="s">
        <v>12</v>
      </c>
      <c r="I46" t="s">
        <v>25</v>
      </c>
      <c r="J46">
        <v>2024</v>
      </c>
    </row>
    <row r="47" spans="1:10" x14ac:dyDescent="0.25">
      <c r="A47">
        <v>46</v>
      </c>
      <c r="B47">
        <v>32</v>
      </c>
      <c r="C47" t="s">
        <v>10</v>
      </c>
      <c r="D47">
        <v>3274</v>
      </c>
      <c r="E47" t="s">
        <v>11</v>
      </c>
      <c r="F47" t="s">
        <v>16</v>
      </c>
      <c r="G47">
        <v>155</v>
      </c>
      <c r="H47" t="s">
        <v>12</v>
      </c>
      <c r="I47" t="s">
        <v>25</v>
      </c>
      <c r="J47">
        <v>2024</v>
      </c>
    </row>
    <row r="48" spans="1:10" x14ac:dyDescent="0.25">
      <c r="A48">
        <v>47</v>
      </c>
      <c r="B48">
        <v>32</v>
      </c>
      <c r="C48" t="s">
        <v>10</v>
      </c>
      <c r="D48">
        <v>3274</v>
      </c>
      <c r="E48" t="s">
        <v>11</v>
      </c>
      <c r="F48" t="s">
        <v>17</v>
      </c>
      <c r="G48">
        <v>94</v>
      </c>
      <c r="H48" t="s">
        <v>12</v>
      </c>
      <c r="I48" t="s">
        <v>25</v>
      </c>
      <c r="J48">
        <v>2024</v>
      </c>
    </row>
    <row r="49" spans="1:10" x14ac:dyDescent="0.25">
      <c r="A49">
        <v>48</v>
      </c>
      <c r="B49">
        <v>32</v>
      </c>
      <c r="C49" t="s">
        <v>10</v>
      </c>
      <c r="D49">
        <v>3274</v>
      </c>
      <c r="E49" t="s">
        <v>11</v>
      </c>
      <c r="F49" t="s">
        <v>18</v>
      </c>
      <c r="G49">
        <v>107</v>
      </c>
      <c r="H49" t="s">
        <v>12</v>
      </c>
      <c r="I49" t="s">
        <v>25</v>
      </c>
      <c r="J49">
        <v>2024</v>
      </c>
    </row>
    <row r="50" spans="1:10" x14ac:dyDescent="0.25">
      <c r="A50">
        <v>49</v>
      </c>
      <c r="B50">
        <v>32</v>
      </c>
      <c r="C50" t="s">
        <v>10</v>
      </c>
      <c r="D50">
        <v>3274</v>
      </c>
      <c r="E50" t="s">
        <v>11</v>
      </c>
      <c r="F50" t="s">
        <v>11</v>
      </c>
      <c r="G50">
        <v>518</v>
      </c>
      <c r="H50" t="s">
        <v>12</v>
      </c>
      <c r="I50" t="s">
        <v>26</v>
      </c>
      <c r="J50">
        <v>2024</v>
      </c>
    </row>
    <row r="51" spans="1:10" x14ac:dyDescent="0.25">
      <c r="A51">
        <v>50</v>
      </c>
      <c r="B51">
        <v>32</v>
      </c>
      <c r="C51" t="s">
        <v>10</v>
      </c>
      <c r="D51">
        <v>3274</v>
      </c>
      <c r="E51" t="s">
        <v>11</v>
      </c>
      <c r="F51" t="s">
        <v>14</v>
      </c>
      <c r="G51">
        <v>1119</v>
      </c>
      <c r="H51" t="s">
        <v>12</v>
      </c>
      <c r="I51" t="s">
        <v>26</v>
      </c>
      <c r="J51">
        <v>2024</v>
      </c>
    </row>
    <row r="52" spans="1:10" x14ac:dyDescent="0.25">
      <c r="A52">
        <v>51</v>
      </c>
      <c r="B52">
        <v>32</v>
      </c>
      <c r="C52" t="s">
        <v>10</v>
      </c>
      <c r="D52">
        <v>3274</v>
      </c>
      <c r="E52" t="s">
        <v>11</v>
      </c>
      <c r="F52" t="s">
        <v>15</v>
      </c>
      <c r="G52">
        <v>164</v>
      </c>
      <c r="H52" t="s">
        <v>12</v>
      </c>
      <c r="I52" t="s">
        <v>26</v>
      </c>
      <c r="J52">
        <v>2024</v>
      </c>
    </row>
    <row r="53" spans="1:10" x14ac:dyDescent="0.25">
      <c r="A53">
        <v>52</v>
      </c>
      <c r="B53">
        <v>32</v>
      </c>
      <c r="C53" t="s">
        <v>10</v>
      </c>
      <c r="D53">
        <v>3274</v>
      </c>
      <c r="E53" t="s">
        <v>11</v>
      </c>
      <c r="F53" t="s">
        <v>16</v>
      </c>
      <c r="G53">
        <v>135</v>
      </c>
      <c r="H53" t="s">
        <v>12</v>
      </c>
      <c r="I53" t="s">
        <v>26</v>
      </c>
      <c r="J53">
        <v>2024</v>
      </c>
    </row>
    <row r="54" spans="1:10" x14ac:dyDescent="0.25">
      <c r="A54">
        <v>53</v>
      </c>
      <c r="B54">
        <v>32</v>
      </c>
      <c r="C54" t="s">
        <v>10</v>
      </c>
      <c r="D54">
        <v>3274</v>
      </c>
      <c r="E54" t="s">
        <v>11</v>
      </c>
      <c r="F54" t="s">
        <v>17</v>
      </c>
      <c r="G54">
        <v>78</v>
      </c>
      <c r="H54" t="s">
        <v>12</v>
      </c>
      <c r="I54" t="s">
        <v>26</v>
      </c>
      <c r="J54">
        <v>2024</v>
      </c>
    </row>
    <row r="55" spans="1:10" x14ac:dyDescent="0.25">
      <c r="A55">
        <v>54</v>
      </c>
      <c r="B55">
        <v>32</v>
      </c>
      <c r="C55" t="s">
        <v>10</v>
      </c>
      <c r="D55">
        <v>3274</v>
      </c>
      <c r="E55" t="s">
        <v>11</v>
      </c>
      <c r="F55" t="s">
        <v>18</v>
      </c>
      <c r="G55">
        <v>97</v>
      </c>
      <c r="H55" t="s">
        <v>12</v>
      </c>
      <c r="I55" t="s">
        <v>26</v>
      </c>
      <c r="J55">
        <v>2024</v>
      </c>
    </row>
    <row r="56" spans="1:10" x14ac:dyDescent="0.25">
      <c r="A56">
        <v>55</v>
      </c>
      <c r="B56">
        <v>32</v>
      </c>
      <c r="C56" t="s">
        <v>10</v>
      </c>
      <c r="D56">
        <v>3274</v>
      </c>
      <c r="E56" t="s">
        <v>11</v>
      </c>
      <c r="F56" t="s">
        <v>11</v>
      </c>
      <c r="G56">
        <v>616</v>
      </c>
      <c r="H56" t="s">
        <v>12</v>
      </c>
      <c r="I56" t="s">
        <v>27</v>
      </c>
      <c r="J56">
        <v>2024</v>
      </c>
    </row>
    <row r="57" spans="1:10" x14ac:dyDescent="0.25">
      <c r="A57">
        <v>56</v>
      </c>
      <c r="B57">
        <v>32</v>
      </c>
      <c r="C57" t="s">
        <v>10</v>
      </c>
      <c r="D57">
        <v>3274</v>
      </c>
      <c r="E57" t="s">
        <v>11</v>
      </c>
      <c r="F57" t="s">
        <v>14</v>
      </c>
      <c r="G57">
        <v>1317</v>
      </c>
      <c r="H57" t="s">
        <v>12</v>
      </c>
      <c r="I57" t="s">
        <v>27</v>
      </c>
      <c r="J57">
        <v>2024</v>
      </c>
    </row>
    <row r="58" spans="1:10" x14ac:dyDescent="0.25">
      <c r="A58">
        <v>57</v>
      </c>
      <c r="B58">
        <v>32</v>
      </c>
      <c r="C58" t="s">
        <v>10</v>
      </c>
      <c r="D58">
        <v>3274</v>
      </c>
      <c r="E58" t="s">
        <v>11</v>
      </c>
      <c r="F58" t="s">
        <v>15</v>
      </c>
      <c r="G58">
        <v>186</v>
      </c>
      <c r="H58" t="s">
        <v>12</v>
      </c>
      <c r="I58" t="s">
        <v>27</v>
      </c>
      <c r="J58">
        <v>2024</v>
      </c>
    </row>
    <row r="59" spans="1:10" x14ac:dyDescent="0.25">
      <c r="A59">
        <v>58</v>
      </c>
      <c r="B59">
        <v>32</v>
      </c>
      <c r="C59" t="s">
        <v>10</v>
      </c>
      <c r="D59">
        <v>3274</v>
      </c>
      <c r="E59" t="s">
        <v>11</v>
      </c>
      <c r="F59" t="s">
        <v>16</v>
      </c>
      <c r="G59">
        <v>147</v>
      </c>
      <c r="H59" t="s">
        <v>12</v>
      </c>
      <c r="I59" t="s">
        <v>27</v>
      </c>
      <c r="J59">
        <v>2024</v>
      </c>
    </row>
    <row r="60" spans="1:10" x14ac:dyDescent="0.25">
      <c r="A60">
        <v>59</v>
      </c>
      <c r="B60">
        <v>32</v>
      </c>
      <c r="C60" t="s">
        <v>10</v>
      </c>
      <c r="D60">
        <v>3274</v>
      </c>
      <c r="E60" t="s">
        <v>11</v>
      </c>
      <c r="F60" t="s">
        <v>17</v>
      </c>
      <c r="G60">
        <v>88</v>
      </c>
      <c r="H60" t="s">
        <v>12</v>
      </c>
      <c r="I60" t="s">
        <v>27</v>
      </c>
      <c r="J60">
        <v>2024</v>
      </c>
    </row>
    <row r="61" spans="1:10" x14ac:dyDescent="0.25">
      <c r="A61">
        <v>60</v>
      </c>
      <c r="B61">
        <v>32</v>
      </c>
      <c r="C61" t="s">
        <v>10</v>
      </c>
      <c r="D61">
        <v>3274</v>
      </c>
      <c r="E61" t="s">
        <v>11</v>
      </c>
      <c r="F61" t="s">
        <v>18</v>
      </c>
      <c r="G61">
        <v>114</v>
      </c>
      <c r="H61" t="s">
        <v>12</v>
      </c>
      <c r="I61" t="s">
        <v>27</v>
      </c>
      <c r="J61">
        <v>2024</v>
      </c>
    </row>
    <row r="62" spans="1:10" x14ac:dyDescent="0.25">
      <c r="A62">
        <v>61</v>
      </c>
      <c r="B62">
        <v>32</v>
      </c>
      <c r="C62" t="s">
        <v>10</v>
      </c>
      <c r="D62">
        <v>3274</v>
      </c>
      <c r="E62" t="s">
        <v>11</v>
      </c>
      <c r="F62" t="s">
        <v>11</v>
      </c>
      <c r="G62">
        <v>542</v>
      </c>
      <c r="H62" t="s">
        <v>12</v>
      </c>
      <c r="I62" t="s">
        <v>28</v>
      </c>
      <c r="J62">
        <v>2024</v>
      </c>
    </row>
    <row r="63" spans="1:10" x14ac:dyDescent="0.25">
      <c r="A63">
        <v>62</v>
      </c>
      <c r="B63">
        <v>32</v>
      </c>
      <c r="C63" t="s">
        <v>10</v>
      </c>
      <c r="D63">
        <v>3274</v>
      </c>
      <c r="E63" t="s">
        <v>11</v>
      </c>
      <c r="F63" t="s">
        <v>14</v>
      </c>
      <c r="G63">
        <v>1279</v>
      </c>
      <c r="H63" t="s">
        <v>12</v>
      </c>
      <c r="I63" t="s">
        <v>28</v>
      </c>
      <c r="J63">
        <v>2024</v>
      </c>
    </row>
    <row r="64" spans="1:10" x14ac:dyDescent="0.25">
      <c r="A64">
        <v>63</v>
      </c>
      <c r="B64">
        <v>32</v>
      </c>
      <c r="C64" t="s">
        <v>10</v>
      </c>
      <c r="D64">
        <v>3274</v>
      </c>
      <c r="E64" t="s">
        <v>11</v>
      </c>
      <c r="F64" t="s">
        <v>15</v>
      </c>
      <c r="G64">
        <v>179</v>
      </c>
      <c r="H64" t="s">
        <v>12</v>
      </c>
      <c r="I64" t="s">
        <v>28</v>
      </c>
      <c r="J64">
        <v>2024</v>
      </c>
    </row>
    <row r="65" spans="1:10" x14ac:dyDescent="0.25">
      <c r="A65">
        <v>64</v>
      </c>
      <c r="B65">
        <v>32</v>
      </c>
      <c r="C65" t="s">
        <v>10</v>
      </c>
      <c r="D65">
        <v>3274</v>
      </c>
      <c r="E65" t="s">
        <v>11</v>
      </c>
      <c r="F65" t="s">
        <v>16</v>
      </c>
      <c r="G65">
        <v>148</v>
      </c>
      <c r="H65" t="s">
        <v>12</v>
      </c>
      <c r="I65" t="s">
        <v>28</v>
      </c>
      <c r="J65">
        <v>2024</v>
      </c>
    </row>
    <row r="66" spans="1:10" x14ac:dyDescent="0.25">
      <c r="A66">
        <v>65</v>
      </c>
      <c r="B66">
        <v>32</v>
      </c>
      <c r="C66" t="s">
        <v>10</v>
      </c>
      <c r="D66">
        <v>3274</v>
      </c>
      <c r="E66" t="s">
        <v>11</v>
      </c>
      <c r="F66" t="s">
        <v>17</v>
      </c>
      <c r="G66">
        <v>89</v>
      </c>
      <c r="H66" t="s">
        <v>12</v>
      </c>
      <c r="I66" t="s">
        <v>28</v>
      </c>
      <c r="J66">
        <v>2024</v>
      </c>
    </row>
    <row r="67" spans="1:10" x14ac:dyDescent="0.25">
      <c r="A67">
        <v>66</v>
      </c>
      <c r="B67">
        <v>32</v>
      </c>
      <c r="C67" t="s">
        <v>10</v>
      </c>
      <c r="D67">
        <v>3274</v>
      </c>
      <c r="E67" t="s">
        <v>11</v>
      </c>
      <c r="F67" t="s">
        <v>18</v>
      </c>
      <c r="G67">
        <v>81</v>
      </c>
      <c r="H67" t="s">
        <v>12</v>
      </c>
      <c r="I67" t="s">
        <v>28</v>
      </c>
      <c r="J67">
        <v>2024</v>
      </c>
    </row>
    <row r="68" spans="1:10" x14ac:dyDescent="0.25">
      <c r="A68">
        <v>67</v>
      </c>
      <c r="B68">
        <v>32</v>
      </c>
      <c r="C68" t="s">
        <v>10</v>
      </c>
      <c r="D68">
        <v>3274</v>
      </c>
      <c r="E68" t="s">
        <v>11</v>
      </c>
      <c r="F68" t="s">
        <v>11</v>
      </c>
      <c r="G68">
        <v>615</v>
      </c>
      <c r="H68" t="s">
        <v>12</v>
      </c>
      <c r="I68" t="s">
        <v>29</v>
      </c>
      <c r="J68">
        <v>2024</v>
      </c>
    </row>
    <row r="69" spans="1:10" x14ac:dyDescent="0.25">
      <c r="A69">
        <v>68</v>
      </c>
      <c r="B69">
        <v>32</v>
      </c>
      <c r="C69" t="s">
        <v>10</v>
      </c>
      <c r="D69">
        <v>3274</v>
      </c>
      <c r="E69" t="s">
        <v>11</v>
      </c>
      <c r="F69" t="s">
        <v>14</v>
      </c>
      <c r="G69">
        <v>1410</v>
      </c>
      <c r="H69" t="s">
        <v>12</v>
      </c>
      <c r="I69" t="s">
        <v>29</v>
      </c>
      <c r="J69">
        <v>2024</v>
      </c>
    </row>
    <row r="70" spans="1:10" x14ac:dyDescent="0.25">
      <c r="A70">
        <v>69</v>
      </c>
      <c r="B70">
        <v>32</v>
      </c>
      <c r="C70" t="s">
        <v>10</v>
      </c>
      <c r="D70">
        <v>3274</v>
      </c>
      <c r="E70" t="s">
        <v>11</v>
      </c>
      <c r="F70" t="s">
        <v>15</v>
      </c>
      <c r="G70">
        <v>151</v>
      </c>
      <c r="H70" t="s">
        <v>12</v>
      </c>
      <c r="I70" t="s">
        <v>29</v>
      </c>
      <c r="J70">
        <v>2024</v>
      </c>
    </row>
    <row r="71" spans="1:10" x14ac:dyDescent="0.25">
      <c r="A71">
        <v>70</v>
      </c>
      <c r="B71">
        <v>32</v>
      </c>
      <c r="C71" t="s">
        <v>10</v>
      </c>
      <c r="D71">
        <v>3274</v>
      </c>
      <c r="E71" t="s">
        <v>11</v>
      </c>
      <c r="F71" t="s">
        <v>16</v>
      </c>
      <c r="G71">
        <v>133</v>
      </c>
      <c r="H71" t="s">
        <v>12</v>
      </c>
      <c r="I71" t="s">
        <v>29</v>
      </c>
      <c r="J71">
        <v>2024</v>
      </c>
    </row>
    <row r="72" spans="1:10" x14ac:dyDescent="0.25">
      <c r="A72">
        <v>71</v>
      </c>
      <c r="B72">
        <v>32</v>
      </c>
      <c r="C72" t="s">
        <v>10</v>
      </c>
      <c r="D72">
        <v>3274</v>
      </c>
      <c r="E72" t="s">
        <v>11</v>
      </c>
      <c r="F72" t="s">
        <v>17</v>
      </c>
      <c r="G72">
        <v>79</v>
      </c>
      <c r="H72" t="s">
        <v>12</v>
      </c>
      <c r="I72" t="s">
        <v>29</v>
      </c>
      <c r="J72">
        <v>2024</v>
      </c>
    </row>
    <row r="73" spans="1:10" x14ac:dyDescent="0.25">
      <c r="A73">
        <v>72</v>
      </c>
      <c r="B73">
        <v>32</v>
      </c>
      <c r="C73" t="s">
        <v>10</v>
      </c>
      <c r="D73">
        <v>3274</v>
      </c>
      <c r="E73" t="s">
        <v>11</v>
      </c>
      <c r="F73" t="s">
        <v>18</v>
      </c>
      <c r="G73">
        <v>87</v>
      </c>
      <c r="H73" t="s">
        <v>12</v>
      </c>
      <c r="I73" t="s">
        <v>29</v>
      </c>
      <c r="J73">
        <v>2024</v>
      </c>
    </row>
    <row r="74" spans="1:10" x14ac:dyDescent="0.25">
      <c r="A74">
        <v>73</v>
      </c>
      <c r="B74">
        <v>32</v>
      </c>
      <c r="C74" t="s">
        <v>10</v>
      </c>
      <c r="D74">
        <v>3274</v>
      </c>
      <c r="E74" t="s">
        <v>11</v>
      </c>
      <c r="F74" t="s">
        <v>11</v>
      </c>
      <c r="G74">
        <v>421</v>
      </c>
      <c r="H74" t="s">
        <v>12</v>
      </c>
      <c r="I74" t="s">
        <v>13</v>
      </c>
      <c r="J74">
        <v>2023</v>
      </c>
    </row>
    <row r="75" spans="1:10" x14ac:dyDescent="0.25">
      <c r="A75">
        <v>74</v>
      </c>
      <c r="B75">
        <v>32</v>
      </c>
      <c r="C75" t="s">
        <v>10</v>
      </c>
      <c r="D75">
        <v>3274</v>
      </c>
      <c r="E75" t="s">
        <v>11</v>
      </c>
      <c r="F75" t="s">
        <v>14</v>
      </c>
      <c r="G75">
        <v>959</v>
      </c>
      <c r="H75" t="s">
        <v>12</v>
      </c>
      <c r="I75" t="s">
        <v>13</v>
      </c>
      <c r="J75">
        <v>2023</v>
      </c>
    </row>
    <row r="76" spans="1:10" x14ac:dyDescent="0.25">
      <c r="A76">
        <v>75</v>
      </c>
      <c r="B76">
        <v>32</v>
      </c>
      <c r="C76" t="s">
        <v>10</v>
      </c>
      <c r="D76">
        <v>3274</v>
      </c>
      <c r="E76" t="s">
        <v>11</v>
      </c>
      <c r="F76" t="s">
        <v>15</v>
      </c>
      <c r="G76">
        <v>156</v>
      </c>
      <c r="H76" t="s">
        <v>12</v>
      </c>
      <c r="I76" t="s">
        <v>13</v>
      </c>
      <c r="J76">
        <v>2023</v>
      </c>
    </row>
    <row r="77" spans="1:10" x14ac:dyDescent="0.25">
      <c r="A77">
        <v>76</v>
      </c>
      <c r="B77">
        <v>32</v>
      </c>
      <c r="C77" t="s">
        <v>10</v>
      </c>
      <c r="D77">
        <v>3274</v>
      </c>
      <c r="E77" t="s">
        <v>11</v>
      </c>
      <c r="F77" t="s">
        <v>16</v>
      </c>
      <c r="G77">
        <v>150</v>
      </c>
      <c r="H77" t="s">
        <v>12</v>
      </c>
      <c r="I77" t="s">
        <v>13</v>
      </c>
      <c r="J77">
        <v>2023</v>
      </c>
    </row>
    <row r="78" spans="1:10" x14ac:dyDescent="0.25">
      <c r="A78">
        <v>77</v>
      </c>
      <c r="B78">
        <v>32</v>
      </c>
      <c r="C78" t="s">
        <v>10</v>
      </c>
      <c r="D78">
        <v>3274</v>
      </c>
      <c r="E78" t="s">
        <v>11</v>
      </c>
      <c r="F78" t="s">
        <v>17</v>
      </c>
      <c r="G78">
        <v>78</v>
      </c>
      <c r="H78" t="s">
        <v>12</v>
      </c>
      <c r="I78" t="s">
        <v>13</v>
      </c>
      <c r="J78">
        <v>2023</v>
      </c>
    </row>
    <row r="79" spans="1:10" x14ac:dyDescent="0.25">
      <c r="A79">
        <v>78</v>
      </c>
      <c r="B79">
        <v>32</v>
      </c>
      <c r="C79" t="s">
        <v>10</v>
      </c>
      <c r="D79">
        <v>3274</v>
      </c>
      <c r="E79" t="s">
        <v>11</v>
      </c>
      <c r="F79" t="s">
        <v>18</v>
      </c>
      <c r="G79">
        <v>32</v>
      </c>
      <c r="H79" t="s">
        <v>12</v>
      </c>
      <c r="I79" t="s">
        <v>13</v>
      </c>
      <c r="J79">
        <v>2023</v>
      </c>
    </row>
    <row r="80" spans="1:10" x14ac:dyDescent="0.25">
      <c r="A80">
        <v>79</v>
      </c>
      <c r="B80">
        <v>32</v>
      </c>
      <c r="C80" t="s">
        <v>10</v>
      </c>
      <c r="D80">
        <v>3274</v>
      </c>
      <c r="E80" t="s">
        <v>11</v>
      </c>
      <c r="F80" t="s">
        <v>11</v>
      </c>
      <c r="G80">
        <v>460</v>
      </c>
      <c r="H80" t="s">
        <v>12</v>
      </c>
      <c r="I80" t="s">
        <v>19</v>
      </c>
      <c r="J80">
        <v>2023</v>
      </c>
    </row>
    <row r="81" spans="1:10" x14ac:dyDescent="0.25">
      <c r="A81">
        <v>80</v>
      </c>
      <c r="B81">
        <v>32</v>
      </c>
      <c r="C81" t="s">
        <v>10</v>
      </c>
      <c r="D81">
        <v>3274</v>
      </c>
      <c r="E81" t="s">
        <v>11</v>
      </c>
      <c r="F81" t="s">
        <v>14</v>
      </c>
      <c r="G81">
        <v>817</v>
      </c>
      <c r="H81" t="s">
        <v>12</v>
      </c>
      <c r="I81" t="s">
        <v>19</v>
      </c>
      <c r="J81">
        <v>2023</v>
      </c>
    </row>
    <row r="82" spans="1:10" x14ac:dyDescent="0.25">
      <c r="A82">
        <v>81</v>
      </c>
      <c r="B82">
        <v>32</v>
      </c>
      <c r="C82" t="s">
        <v>10</v>
      </c>
      <c r="D82">
        <v>3274</v>
      </c>
      <c r="E82" t="s">
        <v>11</v>
      </c>
      <c r="F82" t="s">
        <v>15</v>
      </c>
      <c r="G82">
        <v>134</v>
      </c>
      <c r="H82" t="s">
        <v>12</v>
      </c>
      <c r="I82" t="s">
        <v>19</v>
      </c>
      <c r="J82">
        <v>2023</v>
      </c>
    </row>
    <row r="83" spans="1:10" x14ac:dyDescent="0.25">
      <c r="A83">
        <v>82</v>
      </c>
      <c r="B83">
        <v>32</v>
      </c>
      <c r="C83" t="s">
        <v>10</v>
      </c>
      <c r="D83">
        <v>3274</v>
      </c>
      <c r="E83" t="s">
        <v>11</v>
      </c>
      <c r="F83" t="s">
        <v>16</v>
      </c>
      <c r="G83">
        <v>123</v>
      </c>
      <c r="H83" t="s">
        <v>12</v>
      </c>
      <c r="I83" t="s">
        <v>19</v>
      </c>
      <c r="J83">
        <v>2023</v>
      </c>
    </row>
    <row r="84" spans="1:10" x14ac:dyDescent="0.25">
      <c r="A84">
        <v>83</v>
      </c>
      <c r="B84">
        <v>32</v>
      </c>
      <c r="C84" t="s">
        <v>10</v>
      </c>
      <c r="D84">
        <v>3274</v>
      </c>
      <c r="E84" t="s">
        <v>11</v>
      </c>
      <c r="F84" t="s">
        <v>17</v>
      </c>
      <c r="G84">
        <v>72</v>
      </c>
      <c r="H84" t="s">
        <v>12</v>
      </c>
      <c r="I84" t="s">
        <v>19</v>
      </c>
      <c r="J84">
        <v>2023</v>
      </c>
    </row>
    <row r="85" spans="1:10" x14ac:dyDescent="0.25">
      <c r="A85">
        <v>84</v>
      </c>
      <c r="B85">
        <v>32</v>
      </c>
      <c r="C85" t="s">
        <v>10</v>
      </c>
      <c r="D85">
        <v>3274</v>
      </c>
      <c r="E85" t="s">
        <v>11</v>
      </c>
      <c r="F85" t="s">
        <v>18</v>
      </c>
      <c r="G85">
        <v>71</v>
      </c>
      <c r="H85" t="s">
        <v>12</v>
      </c>
      <c r="I85" t="s">
        <v>19</v>
      </c>
      <c r="J85">
        <v>2023</v>
      </c>
    </row>
    <row r="86" spans="1:10" x14ac:dyDescent="0.25">
      <c r="A86">
        <v>85</v>
      </c>
      <c r="B86">
        <v>32</v>
      </c>
      <c r="C86" t="s">
        <v>10</v>
      </c>
      <c r="D86">
        <v>3274</v>
      </c>
      <c r="E86" t="s">
        <v>11</v>
      </c>
      <c r="F86" t="s">
        <v>11</v>
      </c>
      <c r="G86">
        <v>462</v>
      </c>
      <c r="H86" t="s">
        <v>12</v>
      </c>
      <c r="I86" t="s">
        <v>20</v>
      </c>
      <c r="J86">
        <v>2023</v>
      </c>
    </row>
    <row r="87" spans="1:10" x14ac:dyDescent="0.25">
      <c r="A87">
        <v>86</v>
      </c>
      <c r="B87">
        <v>32</v>
      </c>
      <c r="C87" t="s">
        <v>10</v>
      </c>
      <c r="D87">
        <v>3274</v>
      </c>
      <c r="E87" t="s">
        <v>11</v>
      </c>
      <c r="F87" t="s">
        <v>14</v>
      </c>
      <c r="G87">
        <v>929</v>
      </c>
      <c r="H87" t="s">
        <v>12</v>
      </c>
      <c r="I87" t="s">
        <v>20</v>
      </c>
      <c r="J87">
        <v>2023</v>
      </c>
    </row>
    <row r="88" spans="1:10" x14ac:dyDescent="0.25">
      <c r="A88">
        <v>87</v>
      </c>
      <c r="B88">
        <v>32</v>
      </c>
      <c r="C88" t="s">
        <v>10</v>
      </c>
      <c r="D88">
        <v>3274</v>
      </c>
      <c r="E88" t="s">
        <v>11</v>
      </c>
      <c r="F88" t="s">
        <v>15</v>
      </c>
      <c r="G88">
        <v>156</v>
      </c>
      <c r="H88" t="s">
        <v>12</v>
      </c>
      <c r="I88" t="s">
        <v>20</v>
      </c>
      <c r="J88">
        <v>2023</v>
      </c>
    </row>
    <row r="89" spans="1:10" x14ac:dyDescent="0.25">
      <c r="A89">
        <v>88</v>
      </c>
      <c r="B89">
        <v>32</v>
      </c>
      <c r="C89" t="s">
        <v>10</v>
      </c>
      <c r="D89">
        <v>3274</v>
      </c>
      <c r="E89" t="s">
        <v>11</v>
      </c>
      <c r="F89" t="s">
        <v>16</v>
      </c>
      <c r="G89">
        <v>118</v>
      </c>
      <c r="H89" t="s">
        <v>12</v>
      </c>
      <c r="I89" t="s">
        <v>20</v>
      </c>
      <c r="J89">
        <v>2023</v>
      </c>
    </row>
    <row r="90" spans="1:10" x14ac:dyDescent="0.25">
      <c r="A90">
        <v>89</v>
      </c>
      <c r="B90">
        <v>32</v>
      </c>
      <c r="C90" t="s">
        <v>10</v>
      </c>
      <c r="D90">
        <v>3274</v>
      </c>
      <c r="E90" t="s">
        <v>11</v>
      </c>
      <c r="F90" t="s">
        <v>17</v>
      </c>
      <c r="G90">
        <v>70</v>
      </c>
      <c r="H90" t="s">
        <v>12</v>
      </c>
      <c r="I90" t="s">
        <v>20</v>
      </c>
      <c r="J90">
        <v>2023</v>
      </c>
    </row>
    <row r="91" spans="1:10" x14ac:dyDescent="0.25">
      <c r="A91">
        <v>90</v>
      </c>
      <c r="B91">
        <v>32</v>
      </c>
      <c r="C91" t="s">
        <v>10</v>
      </c>
      <c r="D91">
        <v>3274</v>
      </c>
      <c r="E91" t="s">
        <v>11</v>
      </c>
      <c r="F91" t="s">
        <v>18</v>
      </c>
      <c r="G91">
        <v>67</v>
      </c>
      <c r="H91" t="s">
        <v>12</v>
      </c>
      <c r="I91" t="s">
        <v>20</v>
      </c>
      <c r="J91">
        <v>2023</v>
      </c>
    </row>
    <row r="92" spans="1:10" x14ac:dyDescent="0.25">
      <c r="A92">
        <v>91</v>
      </c>
      <c r="B92">
        <v>32</v>
      </c>
      <c r="C92" t="s">
        <v>10</v>
      </c>
      <c r="D92">
        <v>3274</v>
      </c>
      <c r="E92" t="s">
        <v>11</v>
      </c>
      <c r="F92" t="s">
        <v>11</v>
      </c>
      <c r="G92">
        <v>374</v>
      </c>
      <c r="H92" t="s">
        <v>12</v>
      </c>
      <c r="I92" t="s">
        <v>21</v>
      </c>
      <c r="J92">
        <v>2023</v>
      </c>
    </row>
    <row r="93" spans="1:10" x14ac:dyDescent="0.25">
      <c r="A93">
        <v>92</v>
      </c>
      <c r="B93">
        <v>32</v>
      </c>
      <c r="C93" t="s">
        <v>10</v>
      </c>
      <c r="D93">
        <v>3274</v>
      </c>
      <c r="E93" t="s">
        <v>11</v>
      </c>
      <c r="F93" t="s">
        <v>14</v>
      </c>
      <c r="G93">
        <v>771</v>
      </c>
      <c r="H93" t="s">
        <v>12</v>
      </c>
      <c r="I93" t="s">
        <v>21</v>
      </c>
      <c r="J93">
        <v>2023</v>
      </c>
    </row>
    <row r="94" spans="1:10" x14ac:dyDescent="0.25">
      <c r="A94">
        <v>93</v>
      </c>
      <c r="B94">
        <v>32</v>
      </c>
      <c r="C94" t="s">
        <v>10</v>
      </c>
      <c r="D94">
        <v>3274</v>
      </c>
      <c r="E94" t="s">
        <v>11</v>
      </c>
      <c r="F94" t="s">
        <v>15</v>
      </c>
      <c r="G94">
        <v>109</v>
      </c>
      <c r="H94" t="s">
        <v>12</v>
      </c>
      <c r="I94" t="s">
        <v>21</v>
      </c>
      <c r="J94">
        <v>2023</v>
      </c>
    </row>
    <row r="95" spans="1:10" x14ac:dyDescent="0.25">
      <c r="A95">
        <v>94</v>
      </c>
      <c r="B95">
        <v>32</v>
      </c>
      <c r="C95" t="s">
        <v>10</v>
      </c>
      <c r="D95">
        <v>3274</v>
      </c>
      <c r="E95" t="s">
        <v>11</v>
      </c>
      <c r="F95" t="s">
        <v>16</v>
      </c>
      <c r="G95">
        <v>85</v>
      </c>
      <c r="H95" t="s">
        <v>12</v>
      </c>
      <c r="I95" t="s">
        <v>21</v>
      </c>
      <c r="J95">
        <v>2023</v>
      </c>
    </row>
    <row r="96" spans="1:10" x14ac:dyDescent="0.25">
      <c r="A96">
        <v>95</v>
      </c>
      <c r="B96">
        <v>32</v>
      </c>
      <c r="C96" t="s">
        <v>10</v>
      </c>
      <c r="D96">
        <v>3274</v>
      </c>
      <c r="E96" t="s">
        <v>11</v>
      </c>
      <c r="F96" t="s">
        <v>17</v>
      </c>
      <c r="G96">
        <v>48</v>
      </c>
      <c r="H96" t="s">
        <v>12</v>
      </c>
      <c r="I96" t="s">
        <v>21</v>
      </c>
      <c r="J96">
        <v>2023</v>
      </c>
    </row>
    <row r="97" spans="1:10" x14ac:dyDescent="0.25">
      <c r="A97">
        <v>96</v>
      </c>
      <c r="B97">
        <v>32</v>
      </c>
      <c r="C97" t="s">
        <v>10</v>
      </c>
      <c r="D97">
        <v>3274</v>
      </c>
      <c r="E97" t="s">
        <v>11</v>
      </c>
      <c r="F97" t="s">
        <v>18</v>
      </c>
      <c r="G97">
        <v>78</v>
      </c>
      <c r="H97" t="s">
        <v>12</v>
      </c>
      <c r="I97" t="s">
        <v>21</v>
      </c>
      <c r="J97">
        <v>2023</v>
      </c>
    </row>
    <row r="98" spans="1:10" x14ac:dyDescent="0.25">
      <c r="A98">
        <v>97</v>
      </c>
      <c r="B98">
        <v>32</v>
      </c>
      <c r="C98" t="s">
        <v>10</v>
      </c>
      <c r="D98">
        <v>3274</v>
      </c>
      <c r="E98" t="s">
        <v>11</v>
      </c>
      <c r="F98" t="s">
        <v>11</v>
      </c>
      <c r="G98">
        <v>476</v>
      </c>
      <c r="H98" t="s">
        <v>12</v>
      </c>
      <c r="I98" t="s">
        <v>22</v>
      </c>
      <c r="J98">
        <v>2023</v>
      </c>
    </row>
    <row r="99" spans="1:10" x14ac:dyDescent="0.25">
      <c r="A99">
        <v>98</v>
      </c>
      <c r="B99">
        <v>32</v>
      </c>
      <c r="C99" t="s">
        <v>10</v>
      </c>
      <c r="D99">
        <v>3274</v>
      </c>
      <c r="E99" t="s">
        <v>11</v>
      </c>
      <c r="F99" t="s">
        <v>14</v>
      </c>
      <c r="G99">
        <v>1023</v>
      </c>
      <c r="H99" t="s">
        <v>12</v>
      </c>
      <c r="I99" t="s">
        <v>22</v>
      </c>
      <c r="J99">
        <v>2023</v>
      </c>
    </row>
    <row r="100" spans="1:10" x14ac:dyDescent="0.25">
      <c r="A100">
        <v>99</v>
      </c>
      <c r="B100">
        <v>32</v>
      </c>
      <c r="C100" t="s">
        <v>10</v>
      </c>
      <c r="D100">
        <v>3274</v>
      </c>
      <c r="E100" t="s">
        <v>11</v>
      </c>
      <c r="F100" t="s">
        <v>15</v>
      </c>
      <c r="G100">
        <v>144</v>
      </c>
      <c r="H100" t="s">
        <v>12</v>
      </c>
      <c r="I100" t="s">
        <v>22</v>
      </c>
      <c r="J100">
        <v>2023</v>
      </c>
    </row>
    <row r="101" spans="1:10" x14ac:dyDescent="0.25">
      <c r="A101">
        <v>100</v>
      </c>
      <c r="B101">
        <v>32</v>
      </c>
      <c r="C101" t="s">
        <v>10</v>
      </c>
      <c r="D101">
        <v>3274</v>
      </c>
      <c r="E101" t="s">
        <v>11</v>
      </c>
      <c r="F101" t="s">
        <v>16</v>
      </c>
      <c r="G101">
        <v>131</v>
      </c>
      <c r="H101" t="s">
        <v>12</v>
      </c>
      <c r="I101" t="s">
        <v>22</v>
      </c>
      <c r="J101">
        <v>2023</v>
      </c>
    </row>
    <row r="102" spans="1:10" x14ac:dyDescent="0.25">
      <c r="A102">
        <v>101</v>
      </c>
      <c r="B102">
        <v>32</v>
      </c>
      <c r="C102" t="s">
        <v>10</v>
      </c>
      <c r="D102">
        <v>3274</v>
      </c>
      <c r="E102" t="s">
        <v>11</v>
      </c>
      <c r="F102" t="s">
        <v>17</v>
      </c>
      <c r="G102">
        <v>67</v>
      </c>
      <c r="H102" t="s">
        <v>12</v>
      </c>
      <c r="I102" t="s">
        <v>22</v>
      </c>
      <c r="J102">
        <v>2023</v>
      </c>
    </row>
    <row r="103" spans="1:10" x14ac:dyDescent="0.25">
      <c r="A103">
        <v>102</v>
      </c>
      <c r="B103">
        <v>32</v>
      </c>
      <c r="C103" t="s">
        <v>10</v>
      </c>
      <c r="D103">
        <v>3274</v>
      </c>
      <c r="E103" t="s">
        <v>11</v>
      </c>
      <c r="F103" t="s">
        <v>18</v>
      </c>
      <c r="G103">
        <v>89</v>
      </c>
      <c r="H103" t="s">
        <v>12</v>
      </c>
      <c r="I103" t="s">
        <v>22</v>
      </c>
      <c r="J103">
        <v>2023</v>
      </c>
    </row>
    <row r="104" spans="1:10" x14ac:dyDescent="0.25">
      <c r="A104">
        <v>103</v>
      </c>
      <c r="B104">
        <v>32</v>
      </c>
      <c r="C104" t="s">
        <v>10</v>
      </c>
      <c r="D104">
        <v>3274</v>
      </c>
      <c r="E104" t="s">
        <v>11</v>
      </c>
      <c r="F104" t="s">
        <v>11</v>
      </c>
      <c r="G104">
        <v>434</v>
      </c>
      <c r="H104" t="s">
        <v>12</v>
      </c>
      <c r="I104" t="s">
        <v>23</v>
      </c>
      <c r="J104">
        <v>2023</v>
      </c>
    </row>
    <row r="105" spans="1:10" x14ac:dyDescent="0.25">
      <c r="A105">
        <v>104</v>
      </c>
      <c r="B105">
        <v>32</v>
      </c>
      <c r="C105" t="s">
        <v>10</v>
      </c>
      <c r="D105">
        <v>3274</v>
      </c>
      <c r="E105" t="s">
        <v>11</v>
      </c>
      <c r="F105" t="s">
        <v>14</v>
      </c>
      <c r="G105">
        <v>908</v>
      </c>
      <c r="H105" t="s">
        <v>12</v>
      </c>
      <c r="I105" t="s">
        <v>23</v>
      </c>
      <c r="J105">
        <v>2023</v>
      </c>
    </row>
    <row r="106" spans="1:10" x14ac:dyDescent="0.25">
      <c r="A106">
        <v>105</v>
      </c>
      <c r="B106">
        <v>32</v>
      </c>
      <c r="C106" t="s">
        <v>10</v>
      </c>
      <c r="D106">
        <v>3274</v>
      </c>
      <c r="E106" t="s">
        <v>11</v>
      </c>
      <c r="F106" t="s">
        <v>15</v>
      </c>
      <c r="G106">
        <v>118</v>
      </c>
      <c r="H106" t="s">
        <v>12</v>
      </c>
      <c r="I106" t="s">
        <v>23</v>
      </c>
      <c r="J106">
        <v>2023</v>
      </c>
    </row>
    <row r="107" spans="1:10" x14ac:dyDescent="0.25">
      <c r="A107">
        <v>106</v>
      </c>
      <c r="B107">
        <v>32</v>
      </c>
      <c r="C107" t="s">
        <v>10</v>
      </c>
      <c r="D107">
        <v>3274</v>
      </c>
      <c r="E107" t="s">
        <v>11</v>
      </c>
      <c r="F107" t="s">
        <v>16</v>
      </c>
      <c r="G107">
        <v>127</v>
      </c>
      <c r="H107" t="s">
        <v>12</v>
      </c>
      <c r="I107" t="s">
        <v>23</v>
      </c>
      <c r="J107">
        <v>2023</v>
      </c>
    </row>
    <row r="108" spans="1:10" x14ac:dyDescent="0.25">
      <c r="A108">
        <v>107</v>
      </c>
      <c r="B108">
        <v>32</v>
      </c>
      <c r="C108" t="s">
        <v>10</v>
      </c>
      <c r="D108">
        <v>3274</v>
      </c>
      <c r="E108" t="s">
        <v>11</v>
      </c>
      <c r="F108" t="s">
        <v>17</v>
      </c>
      <c r="G108">
        <v>62</v>
      </c>
      <c r="H108" t="s">
        <v>12</v>
      </c>
      <c r="I108" t="s">
        <v>23</v>
      </c>
      <c r="J108">
        <v>2023</v>
      </c>
    </row>
    <row r="109" spans="1:10" x14ac:dyDescent="0.25">
      <c r="A109">
        <v>108</v>
      </c>
      <c r="B109">
        <v>32</v>
      </c>
      <c r="C109" t="s">
        <v>10</v>
      </c>
      <c r="D109">
        <v>3274</v>
      </c>
      <c r="E109" t="s">
        <v>11</v>
      </c>
      <c r="F109" t="s">
        <v>18</v>
      </c>
      <c r="G109">
        <v>86</v>
      </c>
      <c r="H109" t="s">
        <v>12</v>
      </c>
      <c r="I109" t="s">
        <v>23</v>
      </c>
      <c r="J109">
        <v>2023</v>
      </c>
    </row>
    <row r="110" spans="1:10" x14ac:dyDescent="0.25">
      <c r="A110">
        <v>109</v>
      </c>
      <c r="B110">
        <v>32</v>
      </c>
      <c r="C110" t="s">
        <v>10</v>
      </c>
      <c r="D110">
        <v>3274</v>
      </c>
      <c r="E110" t="s">
        <v>11</v>
      </c>
      <c r="F110" t="s">
        <v>11</v>
      </c>
      <c r="G110">
        <v>487</v>
      </c>
      <c r="H110" t="s">
        <v>12</v>
      </c>
      <c r="I110" t="s">
        <v>24</v>
      </c>
      <c r="J110">
        <v>2023</v>
      </c>
    </row>
    <row r="111" spans="1:10" x14ac:dyDescent="0.25">
      <c r="A111">
        <v>110</v>
      </c>
      <c r="B111">
        <v>32</v>
      </c>
      <c r="C111" t="s">
        <v>10</v>
      </c>
      <c r="D111">
        <v>3274</v>
      </c>
      <c r="E111" t="s">
        <v>11</v>
      </c>
      <c r="F111" t="s">
        <v>14</v>
      </c>
      <c r="G111">
        <v>996</v>
      </c>
      <c r="H111" t="s">
        <v>12</v>
      </c>
      <c r="I111" t="s">
        <v>24</v>
      </c>
      <c r="J111">
        <v>2023</v>
      </c>
    </row>
    <row r="112" spans="1:10" x14ac:dyDescent="0.25">
      <c r="A112">
        <v>111</v>
      </c>
      <c r="B112">
        <v>32</v>
      </c>
      <c r="C112" t="s">
        <v>10</v>
      </c>
      <c r="D112">
        <v>3274</v>
      </c>
      <c r="E112" t="s">
        <v>11</v>
      </c>
      <c r="F112" t="s">
        <v>15</v>
      </c>
      <c r="G112">
        <v>129</v>
      </c>
      <c r="H112" t="s">
        <v>12</v>
      </c>
      <c r="I112" t="s">
        <v>24</v>
      </c>
      <c r="J112">
        <v>2023</v>
      </c>
    </row>
    <row r="113" spans="1:10" x14ac:dyDescent="0.25">
      <c r="A113">
        <v>112</v>
      </c>
      <c r="B113">
        <v>32</v>
      </c>
      <c r="C113" t="s">
        <v>10</v>
      </c>
      <c r="D113">
        <v>3274</v>
      </c>
      <c r="E113" t="s">
        <v>11</v>
      </c>
      <c r="F113" t="s">
        <v>16</v>
      </c>
      <c r="G113">
        <v>115</v>
      </c>
      <c r="H113" t="s">
        <v>12</v>
      </c>
      <c r="I113" t="s">
        <v>24</v>
      </c>
      <c r="J113">
        <v>2023</v>
      </c>
    </row>
    <row r="114" spans="1:10" x14ac:dyDescent="0.25">
      <c r="A114">
        <v>113</v>
      </c>
      <c r="B114">
        <v>32</v>
      </c>
      <c r="C114" t="s">
        <v>10</v>
      </c>
      <c r="D114">
        <v>3274</v>
      </c>
      <c r="E114" t="s">
        <v>11</v>
      </c>
      <c r="F114" t="s">
        <v>17</v>
      </c>
      <c r="G114">
        <v>69</v>
      </c>
      <c r="H114" t="s">
        <v>12</v>
      </c>
      <c r="I114" t="s">
        <v>24</v>
      </c>
      <c r="J114">
        <v>2023</v>
      </c>
    </row>
    <row r="115" spans="1:10" x14ac:dyDescent="0.25">
      <c r="A115">
        <v>114</v>
      </c>
      <c r="B115">
        <v>32</v>
      </c>
      <c r="C115" t="s">
        <v>10</v>
      </c>
      <c r="D115">
        <v>3274</v>
      </c>
      <c r="E115" t="s">
        <v>11</v>
      </c>
      <c r="F115" t="s">
        <v>18</v>
      </c>
      <c r="G115">
        <v>78</v>
      </c>
      <c r="H115" t="s">
        <v>12</v>
      </c>
      <c r="I115" t="s">
        <v>24</v>
      </c>
      <c r="J115">
        <v>2023</v>
      </c>
    </row>
    <row r="116" spans="1:10" x14ac:dyDescent="0.25">
      <c r="A116">
        <v>115</v>
      </c>
      <c r="B116">
        <v>32</v>
      </c>
      <c r="C116" t="s">
        <v>10</v>
      </c>
      <c r="D116">
        <v>3274</v>
      </c>
      <c r="E116" t="s">
        <v>11</v>
      </c>
      <c r="F116" t="s">
        <v>11</v>
      </c>
      <c r="G116">
        <v>399</v>
      </c>
      <c r="H116" t="s">
        <v>12</v>
      </c>
      <c r="I116" t="s">
        <v>25</v>
      </c>
      <c r="J116">
        <v>2023</v>
      </c>
    </row>
    <row r="117" spans="1:10" x14ac:dyDescent="0.25">
      <c r="A117">
        <v>116</v>
      </c>
      <c r="B117">
        <v>32</v>
      </c>
      <c r="C117" t="s">
        <v>10</v>
      </c>
      <c r="D117">
        <v>3274</v>
      </c>
      <c r="E117" t="s">
        <v>11</v>
      </c>
      <c r="F117" t="s">
        <v>14</v>
      </c>
      <c r="G117">
        <v>653</v>
      </c>
      <c r="H117" t="s">
        <v>12</v>
      </c>
      <c r="I117" t="s">
        <v>25</v>
      </c>
      <c r="J117">
        <v>2023</v>
      </c>
    </row>
    <row r="118" spans="1:10" x14ac:dyDescent="0.25">
      <c r="A118">
        <v>117</v>
      </c>
      <c r="B118">
        <v>32</v>
      </c>
      <c r="C118" t="s">
        <v>10</v>
      </c>
      <c r="D118">
        <v>3274</v>
      </c>
      <c r="E118" t="s">
        <v>11</v>
      </c>
      <c r="F118" t="s">
        <v>15</v>
      </c>
      <c r="G118">
        <v>252</v>
      </c>
      <c r="H118" t="s">
        <v>12</v>
      </c>
      <c r="I118" t="s">
        <v>25</v>
      </c>
      <c r="J118">
        <v>2023</v>
      </c>
    </row>
    <row r="119" spans="1:10" x14ac:dyDescent="0.25">
      <c r="A119">
        <v>118</v>
      </c>
      <c r="B119">
        <v>32</v>
      </c>
      <c r="C119" t="s">
        <v>10</v>
      </c>
      <c r="D119">
        <v>3274</v>
      </c>
      <c r="E119" t="s">
        <v>11</v>
      </c>
      <c r="F119" t="s">
        <v>16</v>
      </c>
      <c r="G119">
        <v>286</v>
      </c>
      <c r="H119" t="s">
        <v>12</v>
      </c>
      <c r="I119" t="s">
        <v>25</v>
      </c>
      <c r="J119">
        <v>2023</v>
      </c>
    </row>
    <row r="120" spans="1:10" x14ac:dyDescent="0.25">
      <c r="A120">
        <v>119</v>
      </c>
      <c r="B120">
        <v>32</v>
      </c>
      <c r="C120" t="s">
        <v>10</v>
      </c>
      <c r="D120">
        <v>3274</v>
      </c>
      <c r="E120" t="s">
        <v>11</v>
      </c>
      <c r="F120" t="s">
        <v>17</v>
      </c>
      <c r="G120">
        <v>233</v>
      </c>
      <c r="H120" t="s">
        <v>12</v>
      </c>
      <c r="I120" t="s">
        <v>25</v>
      </c>
      <c r="J120">
        <v>2023</v>
      </c>
    </row>
    <row r="121" spans="1:10" x14ac:dyDescent="0.25">
      <c r="A121">
        <v>120</v>
      </c>
      <c r="B121">
        <v>32</v>
      </c>
      <c r="C121" t="s">
        <v>10</v>
      </c>
      <c r="D121">
        <v>3274</v>
      </c>
      <c r="E121" t="s">
        <v>11</v>
      </c>
      <c r="F121" t="s">
        <v>18</v>
      </c>
      <c r="G121">
        <v>199</v>
      </c>
      <c r="H121" t="s">
        <v>12</v>
      </c>
      <c r="I121" t="s">
        <v>25</v>
      </c>
      <c r="J121">
        <v>2023</v>
      </c>
    </row>
    <row r="122" spans="1:10" x14ac:dyDescent="0.25">
      <c r="A122">
        <v>121</v>
      </c>
      <c r="B122">
        <v>32</v>
      </c>
      <c r="C122" t="s">
        <v>10</v>
      </c>
      <c r="D122">
        <v>3274</v>
      </c>
      <c r="E122" t="s">
        <v>11</v>
      </c>
      <c r="F122" t="s">
        <v>11</v>
      </c>
      <c r="G122">
        <v>463</v>
      </c>
      <c r="H122" t="s">
        <v>12</v>
      </c>
      <c r="I122" t="s">
        <v>26</v>
      </c>
      <c r="J122">
        <v>2023</v>
      </c>
    </row>
    <row r="123" spans="1:10" x14ac:dyDescent="0.25">
      <c r="A123">
        <v>122</v>
      </c>
      <c r="B123">
        <v>32</v>
      </c>
      <c r="C123" t="s">
        <v>10</v>
      </c>
      <c r="D123">
        <v>3274</v>
      </c>
      <c r="E123" t="s">
        <v>11</v>
      </c>
      <c r="F123" t="s">
        <v>14</v>
      </c>
      <c r="G123">
        <v>534</v>
      </c>
      <c r="H123" t="s">
        <v>12</v>
      </c>
      <c r="I123" t="s">
        <v>26</v>
      </c>
      <c r="J123">
        <v>2023</v>
      </c>
    </row>
    <row r="124" spans="1:10" x14ac:dyDescent="0.25">
      <c r="A124">
        <v>123</v>
      </c>
      <c r="B124">
        <v>32</v>
      </c>
      <c r="C124" t="s">
        <v>10</v>
      </c>
      <c r="D124">
        <v>3274</v>
      </c>
      <c r="E124" t="s">
        <v>11</v>
      </c>
      <c r="F124" t="s">
        <v>15</v>
      </c>
      <c r="G124">
        <v>288</v>
      </c>
      <c r="H124" t="s">
        <v>12</v>
      </c>
      <c r="I124" t="s">
        <v>26</v>
      </c>
      <c r="J124">
        <v>2023</v>
      </c>
    </row>
    <row r="125" spans="1:10" x14ac:dyDescent="0.25">
      <c r="A125">
        <v>124</v>
      </c>
      <c r="B125">
        <v>32</v>
      </c>
      <c r="C125" t="s">
        <v>10</v>
      </c>
      <c r="D125">
        <v>3274</v>
      </c>
      <c r="E125" t="s">
        <v>11</v>
      </c>
      <c r="F125" t="s">
        <v>16</v>
      </c>
      <c r="G125">
        <v>267</v>
      </c>
      <c r="H125" t="s">
        <v>12</v>
      </c>
      <c r="I125" t="s">
        <v>26</v>
      </c>
      <c r="J125">
        <v>2023</v>
      </c>
    </row>
    <row r="126" spans="1:10" x14ac:dyDescent="0.25">
      <c r="A126">
        <v>125</v>
      </c>
      <c r="B126">
        <v>32</v>
      </c>
      <c r="C126" t="s">
        <v>10</v>
      </c>
      <c r="D126">
        <v>3274</v>
      </c>
      <c r="E126" t="s">
        <v>11</v>
      </c>
      <c r="F126" t="s">
        <v>17</v>
      </c>
      <c r="G126">
        <v>265</v>
      </c>
      <c r="H126" t="s">
        <v>12</v>
      </c>
      <c r="I126" t="s">
        <v>26</v>
      </c>
      <c r="J126">
        <v>2023</v>
      </c>
    </row>
    <row r="127" spans="1:10" x14ac:dyDescent="0.25">
      <c r="A127">
        <v>126</v>
      </c>
      <c r="B127">
        <v>32</v>
      </c>
      <c r="C127" t="s">
        <v>10</v>
      </c>
      <c r="D127">
        <v>3274</v>
      </c>
      <c r="E127" t="s">
        <v>11</v>
      </c>
      <c r="F127" t="s">
        <v>18</v>
      </c>
      <c r="G127">
        <v>259</v>
      </c>
      <c r="H127" t="s">
        <v>12</v>
      </c>
      <c r="I127" t="s">
        <v>26</v>
      </c>
      <c r="J127">
        <v>2023</v>
      </c>
    </row>
    <row r="128" spans="1:10" x14ac:dyDescent="0.25">
      <c r="A128">
        <v>127</v>
      </c>
      <c r="B128">
        <v>32</v>
      </c>
      <c r="C128" t="s">
        <v>10</v>
      </c>
      <c r="D128">
        <v>3274</v>
      </c>
      <c r="E128" t="s">
        <v>11</v>
      </c>
      <c r="F128" t="s">
        <v>11</v>
      </c>
      <c r="G128">
        <v>626</v>
      </c>
      <c r="H128" t="s">
        <v>12</v>
      </c>
      <c r="I128" t="s">
        <v>27</v>
      </c>
      <c r="J128">
        <v>2023</v>
      </c>
    </row>
    <row r="129" spans="1:10" x14ac:dyDescent="0.25">
      <c r="A129">
        <v>128</v>
      </c>
      <c r="B129">
        <v>32</v>
      </c>
      <c r="C129" t="s">
        <v>10</v>
      </c>
      <c r="D129">
        <v>3274</v>
      </c>
      <c r="E129" t="s">
        <v>11</v>
      </c>
      <c r="F129" t="s">
        <v>14</v>
      </c>
      <c r="G129">
        <v>1286</v>
      </c>
      <c r="H129" t="s">
        <v>12</v>
      </c>
      <c r="I129" t="s">
        <v>27</v>
      </c>
      <c r="J129">
        <v>2023</v>
      </c>
    </row>
    <row r="130" spans="1:10" x14ac:dyDescent="0.25">
      <c r="A130">
        <v>129</v>
      </c>
      <c r="B130">
        <v>32</v>
      </c>
      <c r="C130" t="s">
        <v>10</v>
      </c>
      <c r="D130">
        <v>3274</v>
      </c>
      <c r="E130" t="s">
        <v>11</v>
      </c>
      <c r="F130" t="s">
        <v>15</v>
      </c>
      <c r="G130">
        <v>129</v>
      </c>
      <c r="H130" t="s">
        <v>12</v>
      </c>
      <c r="I130" t="s">
        <v>27</v>
      </c>
      <c r="J130">
        <v>2023</v>
      </c>
    </row>
    <row r="131" spans="1:10" x14ac:dyDescent="0.25">
      <c r="A131">
        <v>130</v>
      </c>
      <c r="B131">
        <v>32</v>
      </c>
      <c r="C131" t="s">
        <v>10</v>
      </c>
      <c r="D131">
        <v>3274</v>
      </c>
      <c r="E131" t="s">
        <v>11</v>
      </c>
      <c r="F131" t="s">
        <v>16</v>
      </c>
      <c r="G131">
        <v>131</v>
      </c>
      <c r="H131" t="s">
        <v>12</v>
      </c>
      <c r="I131" t="s">
        <v>27</v>
      </c>
      <c r="J131">
        <v>2023</v>
      </c>
    </row>
    <row r="132" spans="1:10" x14ac:dyDescent="0.25">
      <c r="A132">
        <v>131</v>
      </c>
      <c r="B132">
        <v>32</v>
      </c>
      <c r="C132" t="s">
        <v>10</v>
      </c>
      <c r="D132">
        <v>3274</v>
      </c>
      <c r="E132" t="s">
        <v>11</v>
      </c>
      <c r="F132" t="s">
        <v>17</v>
      </c>
      <c r="G132">
        <v>87</v>
      </c>
      <c r="H132" t="s">
        <v>12</v>
      </c>
      <c r="I132" t="s">
        <v>27</v>
      </c>
      <c r="J132">
        <v>2023</v>
      </c>
    </row>
    <row r="133" spans="1:10" x14ac:dyDescent="0.25">
      <c r="A133">
        <v>132</v>
      </c>
      <c r="B133">
        <v>32</v>
      </c>
      <c r="C133" t="s">
        <v>10</v>
      </c>
      <c r="D133">
        <v>3274</v>
      </c>
      <c r="E133" t="s">
        <v>11</v>
      </c>
      <c r="F133" t="s">
        <v>18</v>
      </c>
      <c r="G133">
        <v>143</v>
      </c>
      <c r="H133" t="s">
        <v>12</v>
      </c>
      <c r="I133" t="s">
        <v>27</v>
      </c>
      <c r="J133">
        <v>2023</v>
      </c>
    </row>
    <row r="134" spans="1:10" x14ac:dyDescent="0.25">
      <c r="A134">
        <v>133</v>
      </c>
      <c r="B134">
        <v>32</v>
      </c>
      <c r="C134" t="s">
        <v>10</v>
      </c>
      <c r="D134">
        <v>3274</v>
      </c>
      <c r="E134" t="s">
        <v>11</v>
      </c>
      <c r="F134" t="s">
        <v>11</v>
      </c>
      <c r="G134">
        <v>518</v>
      </c>
      <c r="H134" t="s">
        <v>12</v>
      </c>
      <c r="I134" t="s">
        <v>28</v>
      </c>
      <c r="J134">
        <v>2023</v>
      </c>
    </row>
    <row r="135" spans="1:10" x14ac:dyDescent="0.25">
      <c r="A135">
        <v>134</v>
      </c>
      <c r="B135">
        <v>32</v>
      </c>
      <c r="C135" t="s">
        <v>10</v>
      </c>
      <c r="D135">
        <v>3274</v>
      </c>
      <c r="E135" t="s">
        <v>11</v>
      </c>
      <c r="F135" t="s">
        <v>14</v>
      </c>
      <c r="G135">
        <v>1182</v>
      </c>
      <c r="H135" t="s">
        <v>12</v>
      </c>
      <c r="I135" t="s">
        <v>28</v>
      </c>
      <c r="J135">
        <v>2023</v>
      </c>
    </row>
    <row r="136" spans="1:10" x14ac:dyDescent="0.25">
      <c r="A136">
        <v>135</v>
      </c>
      <c r="B136">
        <v>32</v>
      </c>
      <c r="C136" t="s">
        <v>10</v>
      </c>
      <c r="D136">
        <v>3274</v>
      </c>
      <c r="E136" t="s">
        <v>11</v>
      </c>
      <c r="F136" t="s">
        <v>15</v>
      </c>
      <c r="G136">
        <v>132</v>
      </c>
      <c r="H136" t="s">
        <v>12</v>
      </c>
      <c r="I136" t="s">
        <v>28</v>
      </c>
      <c r="J136">
        <v>2023</v>
      </c>
    </row>
    <row r="137" spans="1:10" x14ac:dyDescent="0.25">
      <c r="A137">
        <v>136</v>
      </c>
      <c r="B137">
        <v>32</v>
      </c>
      <c r="C137" t="s">
        <v>10</v>
      </c>
      <c r="D137">
        <v>3274</v>
      </c>
      <c r="E137" t="s">
        <v>11</v>
      </c>
      <c r="F137" t="s">
        <v>16</v>
      </c>
      <c r="G137">
        <v>130</v>
      </c>
      <c r="H137" t="s">
        <v>12</v>
      </c>
      <c r="I137" t="s">
        <v>28</v>
      </c>
      <c r="J137">
        <v>2023</v>
      </c>
    </row>
    <row r="138" spans="1:10" x14ac:dyDescent="0.25">
      <c r="A138">
        <v>137</v>
      </c>
      <c r="B138">
        <v>32</v>
      </c>
      <c r="C138" t="s">
        <v>10</v>
      </c>
      <c r="D138">
        <v>3274</v>
      </c>
      <c r="E138" t="s">
        <v>11</v>
      </c>
      <c r="F138" t="s">
        <v>17</v>
      </c>
      <c r="G138">
        <v>78</v>
      </c>
      <c r="H138" t="s">
        <v>12</v>
      </c>
      <c r="I138" t="s">
        <v>28</v>
      </c>
      <c r="J138">
        <v>2023</v>
      </c>
    </row>
    <row r="139" spans="1:10" x14ac:dyDescent="0.25">
      <c r="A139">
        <v>138</v>
      </c>
      <c r="B139">
        <v>32</v>
      </c>
      <c r="C139" t="s">
        <v>10</v>
      </c>
      <c r="D139">
        <v>3274</v>
      </c>
      <c r="E139" t="s">
        <v>11</v>
      </c>
      <c r="F139" t="s">
        <v>18</v>
      </c>
      <c r="G139">
        <v>173</v>
      </c>
      <c r="H139" t="s">
        <v>12</v>
      </c>
      <c r="I139" t="s">
        <v>28</v>
      </c>
      <c r="J139">
        <v>2023</v>
      </c>
    </row>
    <row r="140" spans="1:10" x14ac:dyDescent="0.25">
      <c r="A140">
        <v>139</v>
      </c>
      <c r="B140">
        <v>32</v>
      </c>
      <c r="C140" t="s">
        <v>10</v>
      </c>
      <c r="D140">
        <v>3274</v>
      </c>
      <c r="E140" t="s">
        <v>11</v>
      </c>
      <c r="F140" t="s">
        <v>11</v>
      </c>
      <c r="G140">
        <v>455</v>
      </c>
      <c r="H140" t="s">
        <v>12</v>
      </c>
      <c r="I140" t="s">
        <v>29</v>
      </c>
      <c r="J140">
        <v>2023</v>
      </c>
    </row>
    <row r="141" spans="1:10" x14ac:dyDescent="0.25">
      <c r="A141">
        <v>140</v>
      </c>
      <c r="B141">
        <v>32</v>
      </c>
      <c r="C141" t="s">
        <v>10</v>
      </c>
      <c r="D141">
        <v>3274</v>
      </c>
      <c r="E141" t="s">
        <v>11</v>
      </c>
      <c r="F141" t="s">
        <v>14</v>
      </c>
      <c r="G141">
        <v>1083</v>
      </c>
      <c r="H141" t="s">
        <v>12</v>
      </c>
      <c r="I141" t="s">
        <v>29</v>
      </c>
      <c r="J141">
        <v>2023</v>
      </c>
    </row>
    <row r="142" spans="1:10" x14ac:dyDescent="0.25">
      <c r="A142">
        <v>141</v>
      </c>
      <c r="B142">
        <v>32</v>
      </c>
      <c r="C142" t="s">
        <v>10</v>
      </c>
      <c r="D142">
        <v>3274</v>
      </c>
      <c r="E142" t="s">
        <v>11</v>
      </c>
      <c r="F142" t="s">
        <v>15</v>
      </c>
      <c r="G142">
        <v>111</v>
      </c>
      <c r="H142" t="s">
        <v>12</v>
      </c>
      <c r="I142" t="s">
        <v>29</v>
      </c>
      <c r="J142">
        <v>2023</v>
      </c>
    </row>
    <row r="143" spans="1:10" x14ac:dyDescent="0.25">
      <c r="A143">
        <v>142</v>
      </c>
      <c r="B143">
        <v>32</v>
      </c>
      <c r="C143" t="s">
        <v>10</v>
      </c>
      <c r="D143">
        <v>3274</v>
      </c>
      <c r="E143" t="s">
        <v>11</v>
      </c>
      <c r="F143" t="s">
        <v>16</v>
      </c>
      <c r="G143">
        <v>157</v>
      </c>
      <c r="H143" t="s">
        <v>12</v>
      </c>
      <c r="I143" t="s">
        <v>29</v>
      </c>
      <c r="J143">
        <v>2023</v>
      </c>
    </row>
    <row r="144" spans="1:10" x14ac:dyDescent="0.25">
      <c r="A144">
        <v>143</v>
      </c>
      <c r="B144">
        <v>32</v>
      </c>
      <c r="C144" t="s">
        <v>10</v>
      </c>
      <c r="D144">
        <v>3274</v>
      </c>
      <c r="E144" t="s">
        <v>11</v>
      </c>
      <c r="F144" t="s">
        <v>17</v>
      </c>
      <c r="G144">
        <v>78</v>
      </c>
      <c r="H144" t="s">
        <v>12</v>
      </c>
      <c r="I144" t="s">
        <v>29</v>
      </c>
      <c r="J144">
        <v>2023</v>
      </c>
    </row>
    <row r="145" spans="1:10" x14ac:dyDescent="0.25">
      <c r="A145">
        <v>144</v>
      </c>
      <c r="B145">
        <v>32</v>
      </c>
      <c r="C145" t="s">
        <v>10</v>
      </c>
      <c r="D145">
        <v>3274</v>
      </c>
      <c r="E145" t="s">
        <v>11</v>
      </c>
      <c r="F145" t="s">
        <v>18</v>
      </c>
      <c r="G145">
        <v>111</v>
      </c>
      <c r="H145" t="s">
        <v>12</v>
      </c>
      <c r="I145" t="s">
        <v>29</v>
      </c>
      <c r="J145">
        <v>2023</v>
      </c>
    </row>
    <row r="146" spans="1:10" x14ac:dyDescent="0.25">
      <c r="A146">
        <v>145</v>
      </c>
      <c r="B146">
        <v>32</v>
      </c>
      <c r="C146" t="s">
        <v>30</v>
      </c>
      <c r="D146">
        <v>3274</v>
      </c>
      <c r="E146" t="s">
        <v>31</v>
      </c>
      <c r="F146" t="s">
        <v>31</v>
      </c>
      <c r="G146">
        <v>391</v>
      </c>
      <c r="H146" t="s">
        <v>12</v>
      </c>
      <c r="I146" t="s">
        <v>13</v>
      </c>
      <c r="J146">
        <v>2022</v>
      </c>
    </row>
    <row r="147" spans="1:10" x14ac:dyDescent="0.25">
      <c r="A147">
        <v>146</v>
      </c>
      <c r="B147">
        <v>32</v>
      </c>
      <c r="C147" t="s">
        <v>30</v>
      </c>
      <c r="D147">
        <v>3274</v>
      </c>
      <c r="E147" t="s">
        <v>31</v>
      </c>
      <c r="F147" t="s">
        <v>32</v>
      </c>
      <c r="G147">
        <v>690</v>
      </c>
      <c r="H147" t="s">
        <v>12</v>
      </c>
      <c r="I147" t="s">
        <v>13</v>
      </c>
      <c r="J147">
        <v>2022</v>
      </c>
    </row>
    <row r="148" spans="1:10" x14ac:dyDescent="0.25">
      <c r="A148">
        <v>147</v>
      </c>
      <c r="B148">
        <v>32</v>
      </c>
      <c r="C148" t="s">
        <v>30</v>
      </c>
      <c r="D148">
        <v>3274</v>
      </c>
      <c r="E148" t="s">
        <v>31</v>
      </c>
      <c r="F148" t="s">
        <v>15</v>
      </c>
      <c r="G148">
        <v>82</v>
      </c>
      <c r="H148" t="s">
        <v>12</v>
      </c>
      <c r="I148" t="s">
        <v>13</v>
      </c>
      <c r="J148">
        <v>2022</v>
      </c>
    </row>
    <row r="149" spans="1:10" x14ac:dyDescent="0.25">
      <c r="A149">
        <v>148</v>
      </c>
      <c r="B149">
        <v>32</v>
      </c>
      <c r="C149" t="s">
        <v>30</v>
      </c>
      <c r="D149">
        <v>3274</v>
      </c>
      <c r="E149" t="s">
        <v>31</v>
      </c>
      <c r="F149" t="s">
        <v>16</v>
      </c>
      <c r="G149">
        <v>101</v>
      </c>
      <c r="H149" t="s">
        <v>12</v>
      </c>
      <c r="I149" t="s">
        <v>13</v>
      </c>
      <c r="J149">
        <v>2022</v>
      </c>
    </row>
    <row r="150" spans="1:10" x14ac:dyDescent="0.25">
      <c r="A150">
        <v>149</v>
      </c>
      <c r="B150">
        <v>32</v>
      </c>
      <c r="C150" t="s">
        <v>30</v>
      </c>
      <c r="D150">
        <v>3274</v>
      </c>
      <c r="E150" t="s">
        <v>31</v>
      </c>
      <c r="F150" t="s">
        <v>17</v>
      </c>
      <c r="G150">
        <v>50</v>
      </c>
      <c r="H150" t="s">
        <v>12</v>
      </c>
      <c r="I150" t="s">
        <v>13</v>
      </c>
      <c r="J150">
        <v>2022</v>
      </c>
    </row>
    <row r="151" spans="1:10" x14ac:dyDescent="0.25">
      <c r="A151">
        <v>150</v>
      </c>
      <c r="B151">
        <v>32</v>
      </c>
      <c r="C151" t="s">
        <v>30</v>
      </c>
      <c r="D151">
        <v>3274</v>
      </c>
      <c r="E151" t="s">
        <v>31</v>
      </c>
      <c r="F151" t="s">
        <v>18</v>
      </c>
      <c r="G151">
        <v>38</v>
      </c>
      <c r="H151" t="s">
        <v>12</v>
      </c>
      <c r="I151" t="s">
        <v>13</v>
      </c>
      <c r="J151">
        <v>2022</v>
      </c>
    </row>
    <row r="152" spans="1:10" x14ac:dyDescent="0.25">
      <c r="A152">
        <v>151</v>
      </c>
      <c r="B152">
        <v>32</v>
      </c>
      <c r="C152" t="s">
        <v>30</v>
      </c>
      <c r="D152">
        <v>3274</v>
      </c>
      <c r="E152" t="s">
        <v>31</v>
      </c>
      <c r="F152" t="s">
        <v>31</v>
      </c>
      <c r="G152">
        <v>328</v>
      </c>
      <c r="H152" t="s">
        <v>12</v>
      </c>
      <c r="I152" t="s">
        <v>19</v>
      </c>
      <c r="J152">
        <v>2022</v>
      </c>
    </row>
    <row r="153" spans="1:10" x14ac:dyDescent="0.25">
      <c r="A153">
        <v>152</v>
      </c>
      <c r="B153">
        <v>32</v>
      </c>
      <c r="C153" t="s">
        <v>30</v>
      </c>
      <c r="D153">
        <v>3274</v>
      </c>
      <c r="E153" t="s">
        <v>31</v>
      </c>
      <c r="F153" t="s">
        <v>32</v>
      </c>
      <c r="G153">
        <v>573</v>
      </c>
      <c r="H153" t="s">
        <v>12</v>
      </c>
      <c r="I153" t="s">
        <v>19</v>
      </c>
      <c r="J153">
        <v>2022</v>
      </c>
    </row>
    <row r="154" spans="1:10" x14ac:dyDescent="0.25">
      <c r="A154">
        <v>153</v>
      </c>
      <c r="B154">
        <v>32</v>
      </c>
      <c r="C154" t="s">
        <v>30</v>
      </c>
      <c r="D154">
        <v>3274</v>
      </c>
      <c r="E154" t="s">
        <v>31</v>
      </c>
      <c r="F154" t="s">
        <v>15</v>
      </c>
      <c r="G154">
        <v>59</v>
      </c>
      <c r="H154" t="s">
        <v>12</v>
      </c>
      <c r="I154" t="s">
        <v>19</v>
      </c>
      <c r="J154">
        <v>2022</v>
      </c>
    </row>
    <row r="155" spans="1:10" x14ac:dyDescent="0.25">
      <c r="A155">
        <v>154</v>
      </c>
      <c r="B155">
        <v>32</v>
      </c>
      <c r="C155" t="s">
        <v>30</v>
      </c>
      <c r="D155">
        <v>3274</v>
      </c>
      <c r="E155" t="s">
        <v>31</v>
      </c>
      <c r="F155" t="s">
        <v>16</v>
      </c>
      <c r="G155">
        <v>81</v>
      </c>
      <c r="H155" t="s">
        <v>12</v>
      </c>
      <c r="I155" t="s">
        <v>19</v>
      </c>
      <c r="J155">
        <v>2022</v>
      </c>
    </row>
    <row r="156" spans="1:10" x14ac:dyDescent="0.25">
      <c r="A156">
        <v>155</v>
      </c>
      <c r="B156">
        <v>32</v>
      </c>
      <c r="C156" t="s">
        <v>30</v>
      </c>
      <c r="D156">
        <v>3274</v>
      </c>
      <c r="E156" t="s">
        <v>31</v>
      </c>
      <c r="F156" t="s">
        <v>17</v>
      </c>
      <c r="G156">
        <v>68</v>
      </c>
      <c r="H156" t="s">
        <v>12</v>
      </c>
      <c r="I156" t="s">
        <v>19</v>
      </c>
      <c r="J156">
        <v>2022</v>
      </c>
    </row>
    <row r="157" spans="1:10" x14ac:dyDescent="0.25">
      <c r="A157">
        <v>156</v>
      </c>
      <c r="B157">
        <v>32</v>
      </c>
      <c r="C157" t="s">
        <v>30</v>
      </c>
      <c r="D157">
        <v>3274</v>
      </c>
      <c r="E157" t="s">
        <v>31</v>
      </c>
      <c r="F157" t="s">
        <v>18</v>
      </c>
      <c r="G157">
        <v>56</v>
      </c>
      <c r="H157" t="s">
        <v>12</v>
      </c>
      <c r="I157" t="s">
        <v>19</v>
      </c>
      <c r="J157">
        <v>2022</v>
      </c>
    </row>
    <row r="158" spans="1:10" x14ac:dyDescent="0.25">
      <c r="A158">
        <v>157</v>
      </c>
      <c r="B158">
        <v>32</v>
      </c>
      <c r="C158" t="s">
        <v>30</v>
      </c>
      <c r="D158">
        <v>3274</v>
      </c>
      <c r="E158" t="s">
        <v>31</v>
      </c>
      <c r="F158" t="s">
        <v>31</v>
      </c>
      <c r="G158">
        <v>302</v>
      </c>
      <c r="H158" t="s">
        <v>12</v>
      </c>
      <c r="I158" t="s">
        <v>20</v>
      </c>
      <c r="J158">
        <v>2022</v>
      </c>
    </row>
    <row r="159" spans="1:10" x14ac:dyDescent="0.25">
      <c r="A159">
        <v>158</v>
      </c>
      <c r="B159">
        <v>32</v>
      </c>
      <c r="C159" t="s">
        <v>30</v>
      </c>
      <c r="D159">
        <v>3274</v>
      </c>
      <c r="E159" t="s">
        <v>31</v>
      </c>
      <c r="F159" t="s">
        <v>32</v>
      </c>
      <c r="G159">
        <v>563</v>
      </c>
      <c r="H159" t="s">
        <v>12</v>
      </c>
      <c r="I159" t="s">
        <v>20</v>
      </c>
      <c r="J159">
        <v>2022</v>
      </c>
    </row>
    <row r="160" spans="1:10" x14ac:dyDescent="0.25">
      <c r="A160">
        <v>159</v>
      </c>
      <c r="B160">
        <v>32</v>
      </c>
      <c r="C160" t="s">
        <v>30</v>
      </c>
      <c r="D160">
        <v>3274</v>
      </c>
      <c r="E160" t="s">
        <v>31</v>
      </c>
      <c r="F160" t="s">
        <v>15</v>
      </c>
      <c r="G160">
        <v>74</v>
      </c>
      <c r="H160" t="s">
        <v>12</v>
      </c>
      <c r="I160" t="s">
        <v>20</v>
      </c>
      <c r="J160">
        <v>2022</v>
      </c>
    </row>
    <row r="161" spans="1:10" x14ac:dyDescent="0.25">
      <c r="A161">
        <v>160</v>
      </c>
      <c r="B161">
        <v>32</v>
      </c>
      <c r="C161" t="s">
        <v>30</v>
      </c>
      <c r="D161">
        <v>3274</v>
      </c>
      <c r="E161" t="s">
        <v>31</v>
      </c>
      <c r="F161" t="s">
        <v>16</v>
      </c>
      <c r="G161">
        <v>89</v>
      </c>
      <c r="H161" t="s">
        <v>12</v>
      </c>
      <c r="I161" t="s">
        <v>20</v>
      </c>
      <c r="J161">
        <v>2022</v>
      </c>
    </row>
    <row r="162" spans="1:10" x14ac:dyDescent="0.25">
      <c r="A162">
        <v>161</v>
      </c>
      <c r="B162">
        <v>32</v>
      </c>
      <c r="C162" t="s">
        <v>30</v>
      </c>
      <c r="D162">
        <v>3274</v>
      </c>
      <c r="E162" t="s">
        <v>31</v>
      </c>
      <c r="F162" t="s">
        <v>17</v>
      </c>
      <c r="G162">
        <v>45</v>
      </c>
      <c r="H162" t="s">
        <v>12</v>
      </c>
      <c r="I162" t="s">
        <v>20</v>
      </c>
      <c r="J162">
        <v>2022</v>
      </c>
    </row>
    <row r="163" spans="1:10" x14ac:dyDescent="0.25">
      <c r="A163">
        <v>162</v>
      </c>
      <c r="B163">
        <v>32</v>
      </c>
      <c r="C163" t="s">
        <v>30</v>
      </c>
      <c r="D163">
        <v>3274</v>
      </c>
      <c r="E163" t="s">
        <v>31</v>
      </c>
      <c r="F163" t="s">
        <v>18</v>
      </c>
      <c r="G163">
        <v>50</v>
      </c>
      <c r="H163" t="s">
        <v>12</v>
      </c>
      <c r="I163" t="s">
        <v>20</v>
      </c>
      <c r="J163">
        <v>2022</v>
      </c>
    </row>
    <row r="164" spans="1:10" x14ac:dyDescent="0.25">
      <c r="A164">
        <v>163</v>
      </c>
      <c r="B164">
        <v>32</v>
      </c>
      <c r="C164" t="s">
        <v>30</v>
      </c>
      <c r="D164">
        <v>3274</v>
      </c>
      <c r="E164" t="s">
        <v>31</v>
      </c>
      <c r="F164" t="s">
        <v>31</v>
      </c>
      <c r="G164">
        <v>275</v>
      </c>
      <c r="H164" t="s">
        <v>12</v>
      </c>
      <c r="I164" t="s">
        <v>21</v>
      </c>
      <c r="J164">
        <v>2022</v>
      </c>
    </row>
    <row r="165" spans="1:10" x14ac:dyDescent="0.25">
      <c r="A165">
        <v>164</v>
      </c>
      <c r="B165">
        <v>32</v>
      </c>
      <c r="C165" t="s">
        <v>30</v>
      </c>
      <c r="D165">
        <v>3274</v>
      </c>
      <c r="E165" t="s">
        <v>31</v>
      </c>
      <c r="F165" t="s">
        <v>32</v>
      </c>
      <c r="G165">
        <v>559</v>
      </c>
      <c r="H165" t="s">
        <v>12</v>
      </c>
      <c r="I165" t="s">
        <v>21</v>
      </c>
      <c r="J165">
        <v>2022</v>
      </c>
    </row>
    <row r="166" spans="1:10" x14ac:dyDescent="0.25">
      <c r="A166">
        <v>165</v>
      </c>
      <c r="B166">
        <v>32</v>
      </c>
      <c r="C166" t="s">
        <v>30</v>
      </c>
      <c r="D166">
        <v>3274</v>
      </c>
      <c r="E166" t="s">
        <v>31</v>
      </c>
      <c r="F166" t="s">
        <v>15</v>
      </c>
      <c r="G166">
        <v>68</v>
      </c>
      <c r="H166" t="s">
        <v>12</v>
      </c>
      <c r="I166" t="s">
        <v>21</v>
      </c>
      <c r="J166">
        <v>2022</v>
      </c>
    </row>
    <row r="167" spans="1:10" x14ac:dyDescent="0.25">
      <c r="A167">
        <v>166</v>
      </c>
      <c r="B167">
        <v>32</v>
      </c>
      <c r="C167" t="s">
        <v>30</v>
      </c>
      <c r="D167">
        <v>3274</v>
      </c>
      <c r="E167" t="s">
        <v>31</v>
      </c>
      <c r="F167" t="s">
        <v>16</v>
      </c>
      <c r="G167">
        <v>85</v>
      </c>
      <c r="H167" t="s">
        <v>12</v>
      </c>
      <c r="I167" t="s">
        <v>21</v>
      </c>
      <c r="J167">
        <v>2022</v>
      </c>
    </row>
    <row r="168" spans="1:10" x14ac:dyDescent="0.25">
      <c r="A168">
        <v>167</v>
      </c>
      <c r="B168">
        <v>32</v>
      </c>
      <c r="C168" t="s">
        <v>30</v>
      </c>
      <c r="D168">
        <v>3274</v>
      </c>
      <c r="E168" t="s">
        <v>31</v>
      </c>
      <c r="F168" t="s">
        <v>17</v>
      </c>
      <c r="G168">
        <v>49</v>
      </c>
      <c r="H168" t="s">
        <v>12</v>
      </c>
      <c r="I168" t="s">
        <v>21</v>
      </c>
      <c r="J168">
        <v>2022</v>
      </c>
    </row>
    <row r="169" spans="1:10" x14ac:dyDescent="0.25">
      <c r="A169">
        <v>168</v>
      </c>
      <c r="B169">
        <v>32</v>
      </c>
      <c r="C169" t="s">
        <v>30</v>
      </c>
      <c r="D169">
        <v>3274</v>
      </c>
      <c r="E169" t="s">
        <v>31</v>
      </c>
      <c r="F169" t="s">
        <v>18</v>
      </c>
      <c r="G169">
        <v>34</v>
      </c>
      <c r="H169" t="s">
        <v>12</v>
      </c>
      <c r="I169" t="s">
        <v>21</v>
      </c>
      <c r="J169">
        <v>2022</v>
      </c>
    </row>
    <row r="170" spans="1:10" x14ac:dyDescent="0.25">
      <c r="A170">
        <v>169</v>
      </c>
      <c r="B170">
        <v>32</v>
      </c>
      <c r="C170" t="s">
        <v>30</v>
      </c>
      <c r="D170">
        <v>3274</v>
      </c>
      <c r="E170" t="s">
        <v>31</v>
      </c>
      <c r="F170" t="s">
        <v>31</v>
      </c>
      <c r="G170">
        <v>355</v>
      </c>
      <c r="H170" t="s">
        <v>12</v>
      </c>
      <c r="I170" t="s">
        <v>22</v>
      </c>
      <c r="J170">
        <v>2022</v>
      </c>
    </row>
    <row r="171" spans="1:10" x14ac:dyDescent="0.25">
      <c r="A171">
        <v>170</v>
      </c>
      <c r="B171">
        <v>32</v>
      </c>
      <c r="C171" t="s">
        <v>30</v>
      </c>
      <c r="D171">
        <v>3274</v>
      </c>
      <c r="E171" t="s">
        <v>31</v>
      </c>
      <c r="F171" t="s">
        <v>32</v>
      </c>
      <c r="G171">
        <v>628</v>
      </c>
      <c r="H171" t="s">
        <v>12</v>
      </c>
      <c r="I171" t="s">
        <v>22</v>
      </c>
      <c r="J171">
        <v>2022</v>
      </c>
    </row>
    <row r="172" spans="1:10" x14ac:dyDescent="0.25">
      <c r="A172">
        <v>171</v>
      </c>
      <c r="B172">
        <v>32</v>
      </c>
      <c r="C172" t="s">
        <v>30</v>
      </c>
      <c r="D172">
        <v>3274</v>
      </c>
      <c r="E172" t="s">
        <v>31</v>
      </c>
      <c r="F172" t="s">
        <v>15</v>
      </c>
      <c r="G172">
        <v>61</v>
      </c>
      <c r="H172" t="s">
        <v>12</v>
      </c>
      <c r="I172" t="s">
        <v>22</v>
      </c>
      <c r="J172">
        <v>2022</v>
      </c>
    </row>
    <row r="173" spans="1:10" x14ac:dyDescent="0.25">
      <c r="A173">
        <v>172</v>
      </c>
      <c r="B173">
        <v>32</v>
      </c>
      <c r="C173" t="s">
        <v>30</v>
      </c>
      <c r="D173">
        <v>3274</v>
      </c>
      <c r="E173" t="s">
        <v>31</v>
      </c>
      <c r="F173" t="s">
        <v>16</v>
      </c>
      <c r="G173">
        <v>56</v>
      </c>
      <c r="H173" t="s">
        <v>12</v>
      </c>
      <c r="I173" t="s">
        <v>22</v>
      </c>
      <c r="J173">
        <v>2022</v>
      </c>
    </row>
    <row r="174" spans="1:10" x14ac:dyDescent="0.25">
      <c r="A174">
        <v>173</v>
      </c>
      <c r="B174">
        <v>32</v>
      </c>
      <c r="C174" t="s">
        <v>30</v>
      </c>
      <c r="D174">
        <v>3274</v>
      </c>
      <c r="E174" t="s">
        <v>31</v>
      </c>
      <c r="F174" t="s">
        <v>17</v>
      </c>
      <c r="G174">
        <v>48</v>
      </c>
      <c r="H174" t="s">
        <v>12</v>
      </c>
      <c r="I174" t="s">
        <v>22</v>
      </c>
      <c r="J174">
        <v>2022</v>
      </c>
    </row>
    <row r="175" spans="1:10" x14ac:dyDescent="0.25">
      <c r="A175">
        <v>174</v>
      </c>
      <c r="B175">
        <v>32</v>
      </c>
      <c r="C175" t="s">
        <v>30</v>
      </c>
      <c r="D175">
        <v>3274</v>
      </c>
      <c r="E175" t="s">
        <v>31</v>
      </c>
      <c r="F175" t="s">
        <v>18</v>
      </c>
      <c r="G175">
        <v>57</v>
      </c>
      <c r="H175" t="s">
        <v>12</v>
      </c>
      <c r="I175" t="s">
        <v>22</v>
      </c>
      <c r="J175">
        <v>2022</v>
      </c>
    </row>
    <row r="176" spans="1:10" x14ac:dyDescent="0.25">
      <c r="A176">
        <v>175</v>
      </c>
      <c r="B176">
        <v>32</v>
      </c>
      <c r="C176" t="s">
        <v>30</v>
      </c>
      <c r="D176">
        <v>3274</v>
      </c>
      <c r="E176" t="s">
        <v>31</v>
      </c>
      <c r="F176" t="s">
        <v>31</v>
      </c>
      <c r="G176">
        <v>429</v>
      </c>
      <c r="H176" t="s">
        <v>12</v>
      </c>
      <c r="I176" t="s">
        <v>23</v>
      </c>
      <c r="J176">
        <v>2022</v>
      </c>
    </row>
    <row r="177" spans="1:10" x14ac:dyDescent="0.25">
      <c r="A177">
        <v>176</v>
      </c>
      <c r="B177">
        <v>32</v>
      </c>
      <c r="C177" t="s">
        <v>30</v>
      </c>
      <c r="D177">
        <v>3274</v>
      </c>
      <c r="E177" t="s">
        <v>31</v>
      </c>
      <c r="F177" t="s">
        <v>32</v>
      </c>
      <c r="G177">
        <v>817</v>
      </c>
      <c r="H177" t="s">
        <v>12</v>
      </c>
      <c r="I177" t="s">
        <v>23</v>
      </c>
      <c r="J177">
        <v>2022</v>
      </c>
    </row>
    <row r="178" spans="1:10" x14ac:dyDescent="0.25">
      <c r="A178">
        <v>177</v>
      </c>
      <c r="B178">
        <v>32</v>
      </c>
      <c r="C178" t="s">
        <v>30</v>
      </c>
      <c r="D178">
        <v>3274</v>
      </c>
      <c r="E178" t="s">
        <v>31</v>
      </c>
      <c r="F178" t="s">
        <v>15</v>
      </c>
      <c r="G178">
        <v>91</v>
      </c>
      <c r="H178" t="s">
        <v>12</v>
      </c>
      <c r="I178" t="s">
        <v>23</v>
      </c>
      <c r="J178">
        <v>2022</v>
      </c>
    </row>
    <row r="179" spans="1:10" x14ac:dyDescent="0.25">
      <c r="A179">
        <v>178</v>
      </c>
      <c r="B179">
        <v>32</v>
      </c>
      <c r="C179" t="s">
        <v>30</v>
      </c>
      <c r="D179">
        <v>3274</v>
      </c>
      <c r="E179" t="s">
        <v>31</v>
      </c>
      <c r="F179" t="s">
        <v>16</v>
      </c>
      <c r="G179">
        <v>113</v>
      </c>
      <c r="H179" t="s">
        <v>12</v>
      </c>
      <c r="I179" t="s">
        <v>23</v>
      </c>
      <c r="J179">
        <v>2022</v>
      </c>
    </row>
    <row r="180" spans="1:10" x14ac:dyDescent="0.25">
      <c r="A180">
        <v>179</v>
      </c>
      <c r="B180">
        <v>32</v>
      </c>
      <c r="C180" t="s">
        <v>30</v>
      </c>
      <c r="D180">
        <v>3274</v>
      </c>
      <c r="E180" t="s">
        <v>31</v>
      </c>
      <c r="F180" t="s">
        <v>17</v>
      </c>
      <c r="G180">
        <v>59</v>
      </c>
      <c r="H180" t="s">
        <v>12</v>
      </c>
      <c r="I180" t="s">
        <v>23</v>
      </c>
      <c r="J180">
        <v>2022</v>
      </c>
    </row>
    <row r="181" spans="1:10" x14ac:dyDescent="0.25">
      <c r="A181">
        <v>180</v>
      </c>
      <c r="B181">
        <v>32</v>
      </c>
      <c r="C181" t="s">
        <v>30</v>
      </c>
      <c r="D181">
        <v>3274</v>
      </c>
      <c r="E181" t="s">
        <v>31</v>
      </c>
      <c r="F181" t="s">
        <v>18</v>
      </c>
      <c r="G181">
        <v>50</v>
      </c>
      <c r="H181" t="s">
        <v>12</v>
      </c>
      <c r="I181" t="s">
        <v>23</v>
      </c>
      <c r="J181">
        <v>2022</v>
      </c>
    </row>
    <row r="182" spans="1:10" x14ac:dyDescent="0.25">
      <c r="A182">
        <v>181</v>
      </c>
      <c r="B182">
        <v>32</v>
      </c>
      <c r="C182" t="s">
        <v>30</v>
      </c>
      <c r="D182">
        <v>3274</v>
      </c>
      <c r="E182" t="s">
        <v>31</v>
      </c>
      <c r="F182" t="s">
        <v>31</v>
      </c>
      <c r="G182">
        <v>390</v>
      </c>
      <c r="H182" t="s">
        <v>12</v>
      </c>
      <c r="I182" t="s">
        <v>24</v>
      </c>
      <c r="J182">
        <v>2022</v>
      </c>
    </row>
    <row r="183" spans="1:10" x14ac:dyDescent="0.25">
      <c r="A183">
        <v>182</v>
      </c>
      <c r="B183">
        <v>32</v>
      </c>
      <c r="C183" t="s">
        <v>30</v>
      </c>
      <c r="D183">
        <v>3274</v>
      </c>
      <c r="E183" t="s">
        <v>31</v>
      </c>
      <c r="F183" t="s">
        <v>32</v>
      </c>
      <c r="G183">
        <v>736</v>
      </c>
      <c r="H183" t="s">
        <v>12</v>
      </c>
      <c r="I183" t="s">
        <v>24</v>
      </c>
      <c r="J183">
        <v>2022</v>
      </c>
    </row>
    <row r="184" spans="1:10" x14ac:dyDescent="0.25">
      <c r="A184">
        <v>183</v>
      </c>
      <c r="B184">
        <v>32</v>
      </c>
      <c r="C184" t="s">
        <v>30</v>
      </c>
      <c r="D184">
        <v>3274</v>
      </c>
      <c r="E184" t="s">
        <v>31</v>
      </c>
      <c r="F184" t="s">
        <v>15</v>
      </c>
      <c r="G184">
        <v>94</v>
      </c>
      <c r="H184" t="s">
        <v>12</v>
      </c>
      <c r="I184" t="s">
        <v>24</v>
      </c>
      <c r="J184">
        <v>2022</v>
      </c>
    </row>
    <row r="185" spans="1:10" x14ac:dyDescent="0.25">
      <c r="A185">
        <v>184</v>
      </c>
      <c r="B185">
        <v>32</v>
      </c>
      <c r="C185" t="s">
        <v>30</v>
      </c>
      <c r="D185">
        <v>3274</v>
      </c>
      <c r="E185" t="s">
        <v>31</v>
      </c>
      <c r="F185" t="s">
        <v>16</v>
      </c>
      <c r="G185">
        <v>102</v>
      </c>
      <c r="H185" t="s">
        <v>12</v>
      </c>
      <c r="I185" t="s">
        <v>24</v>
      </c>
      <c r="J185">
        <v>2022</v>
      </c>
    </row>
    <row r="186" spans="1:10" x14ac:dyDescent="0.25">
      <c r="A186">
        <v>185</v>
      </c>
      <c r="B186">
        <v>32</v>
      </c>
      <c r="C186" t="s">
        <v>30</v>
      </c>
      <c r="D186">
        <v>3274</v>
      </c>
      <c r="E186" t="s">
        <v>31</v>
      </c>
      <c r="F186" t="s">
        <v>17</v>
      </c>
      <c r="G186">
        <v>55</v>
      </c>
      <c r="H186" t="s">
        <v>12</v>
      </c>
      <c r="I186" t="s">
        <v>24</v>
      </c>
      <c r="J186">
        <v>2022</v>
      </c>
    </row>
    <row r="187" spans="1:10" x14ac:dyDescent="0.25">
      <c r="A187">
        <v>186</v>
      </c>
      <c r="B187">
        <v>32</v>
      </c>
      <c r="C187" t="s">
        <v>30</v>
      </c>
      <c r="D187">
        <v>3274</v>
      </c>
      <c r="E187" t="s">
        <v>31</v>
      </c>
      <c r="F187" t="s">
        <v>18</v>
      </c>
      <c r="G187">
        <v>66</v>
      </c>
      <c r="H187" t="s">
        <v>12</v>
      </c>
      <c r="I187" t="s">
        <v>24</v>
      </c>
      <c r="J187">
        <v>2022</v>
      </c>
    </row>
    <row r="188" spans="1:10" x14ac:dyDescent="0.25">
      <c r="A188">
        <v>187</v>
      </c>
      <c r="B188">
        <v>32</v>
      </c>
      <c r="C188" t="s">
        <v>30</v>
      </c>
      <c r="D188">
        <v>3274</v>
      </c>
      <c r="E188" t="s">
        <v>31</v>
      </c>
      <c r="F188" t="s">
        <v>31</v>
      </c>
      <c r="G188">
        <v>418</v>
      </c>
      <c r="H188" t="s">
        <v>12</v>
      </c>
      <c r="I188" t="s">
        <v>25</v>
      </c>
      <c r="J188">
        <v>2022</v>
      </c>
    </row>
    <row r="189" spans="1:10" x14ac:dyDescent="0.25">
      <c r="A189">
        <v>188</v>
      </c>
      <c r="B189">
        <v>32</v>
      </c>
      <c r="C189" t="s">
        <v>30</v>
      </c>
      <c r="D189">
        <v>3274</v>
      </c>
      <c r="E189" t="s">
        <v>31</v>
      </c>
      <c r="F189" t="s">
        <v>32</v>
      </c>
      <c r="G189">
        <v>875</v>
      </c>
      <c r="H189" t="s">
        <v>12</v>
      </c>
      <c r="I189" t="s">
        <v>25</v>
      </c>
      <c r="J189">
        <v>2022</v>
      </c>
    </row>
    <row r="190" spans="1:10" x14ac:dyDescent="0.25">
      <c r="A190">
        <v>189</v>
      </c>
      <c r="B190">
        <v>32</v>
      </c>
      <c r="C190" t="s">
        <v>30</v>
      </c>
      <c r="D190">
        <v>3274</v>
      </c>
      <c r="E190" t="s">
        <v>31</v>
      </c>
      <c r="F190" t="s">
        <v>15</v>
      </c>
      <c r="G190">
        <v>96</v>
      </c>
      <c r="H190" t="s">
        <v>12</v>
      </c>
      <c r="I190" t="s">
        <v>25</v>
      </c>
      <c r="J190">
        <v>2022</v>
      </c>
    </row>
    <row r="191" spans="1:10" x14ac:dyDescent="0.25">
      <c r="A191">
        <v>190</v>
      </c>
      <c r="B191">
        <v>32</v>
      </c>
      <c r="C191" t="s">
        <v>30</v>
      </c>
      <c r="D191">
        <v>3274</v>
      </c>
      <c r="E191" t="s">
        <v>31</v>
      </c>
      <c r="F191" t="s">
        <v>16</v>
      </c>
      <c r="G191">
        <v>115</v>
      </c>
      <c r="H191" t="s">
        <v>12</v>
      </c>
      <c r="I191" t="s">
        <v>25</v>
      </c>
      <c r="J191">
        <v>2022</v>
      </c>
    </row>
    <row r="192" spans="1:10" x14ac:dyDescent="0.25">
      <c r="A192">
        <v>191</v>
      </c>
      <c r="B192">
        <v>32</v>
      </c>
      <c r="C192" t="s">
        <v>30</v>
      </c>
      <c r="D192">
        <v>3274</v>
      </c>
      <c r="E192" t="s">
        <v>31</v>
      </c>
      <c r="F192" t="s">
        <v>17</v>
      </c>
      <c r="G192">
        <v>68</v>
      </c>
      <c r="H192" t="s">
        <v>12</v>
      </c>
      <c r="I192" t="s">
        <v>25</v>
      </c>
      <c r="J192">
        <v>2022</v>
      </c>
    </row>
    <row r="193" spans="1:10" x14ac:dyDescent="0.25">
      <c r="A193">
        <v>192</v>
      </c>
      <c r="B193">
        <v>32</v>
      </c>
      <c r="C193" t="s">
        <v>30</v>
      </c>
      <c r="D193">
        <v>3274</v>
      </c>
      <c r="E193" t="s">
        <v>31</v>
      </c>
      <c r="F193" t="s">
        <v>18</v>
      </c>
      <c r="G193">
        <v>78</v>
      </c>
      <c r="H193" t="s">
        <v>12</v>
      </c>
      <c r="I193" t="s">
        <v>25</v>
      </c>
      <c r="J193">
        <v>2022</v>
      </c>
    </row>
    <row r="194" spans="1:10" x14ac:dyDescent="0.25">
      <c r="A194">
        <v>193</v>
      </c>
      <c r="B194">
        <v>32</v>
      </c>
      <c r="C194" t="s">
        <v>30</v>
      </c>
      <c r="D194">
        <v>3274</v>
      </c>
      <c r="E194" t="s">
        <v>31</v>
      </c>
      <c r="F194" t="s">
        <v>31</v>
      </c>
      <c r="G194">
        <v>467</v>
      </c>
      <c r="H194" t="s">
        <v>12</v>
      </c>
      <c r="I194" t="s">
        <v>26</v>
      </c>
      <c r="J194">
        <v>2022</v>
      </c>
    </row>
    <row r="195" spans="1:10" x14ac:dyDescent="0.25">
      <c r="A195">
        <v>194</v>
      </c>
      <c r="B195">
        <v>32</v>
      </c>
      <c r="C195" t="s">
        <v>30</v>
      </c>
      <c r="D195">
        <v>3274</v>
      </c>
      <c r="E195" t="s">
        <v>31</v>
      </c>
      <c r="F195" t="s">
        <v>32</v>
      </c>
      <c r="G195">
        <v>787</v>
      </c>
      <c r="H195" t="s">
        <v>12</v>
      </c>
      <c r="I195" t="s">
        <v>26</v>
      </c>
      <c r="J195">
        <v>2022</v>
      </c>
    </row>
    <row r="196" spans="1:10" x14ac:dyDescent="0.25">
      <c r="A196">
        <v>195</v>
      </c>
      <c r="B196">
        <v>32</v>
      </c>
      <c r="C196" t="s">
        <v>30</v>
      </c>
      <c r="D196">
        <v>3274</v>
      </c>
      <c r="E196" t="s">
        <v>31</v>
      </c>
      <c r="F196" t="s">
        <v>15</v>
      </c>
      <c r="G196">
        <v>109</v>
      </c>
      <c r="H196" t="s">
        <v>12</v>
      </c>
      <c r="I196" t="s">
        <v>26</v>
      </c>
      <c r="J196">
        <v>2022</v>
      </c>
    </row>
    <row r="197" spans="1:10" x14ac:dyDescent="0.25">
      <c r="A197">
        <v>196</v>
      </c>
      <c r="B197">
        <v>32</v>
      </c>
      <c r="C197" t="s">
        <v>30</v>
      </c>
      <c r="D197">
        <v>3274</v>
      </c>
      <c r="E197" t="s">
        <v>31</v>
      </c>
      <c r="F197" t="s">
        <v>16</v>
      </c>
      <c r="G197">
        <v>1300</v>
      </c>
      <c r="H197" t="s">
        <v>12</v>
      </c>
      <c r="I197" t="s">
        <v>26</v>
      </c>
      <c r="J197">
        <v>2022</v>
      </c>
    </row>
    <row r="198" spans="1:10" x14ac:dyDescent="0.25">
      <c r="A198">
        <v>197</v>
      </c>
      <c r="B198">
        <v>32</v>
      </c>
      <c r="C198" t="s">
        <v>30</v>
      </c>
      <c r="D198">
        <v>3274</v>
      </c>
      <c r="E198" t="s">
        <v>31</v>
      </c>
      <c r="F198" t="s">
        <v>17</v>
      </c>
      <c r="G198">
        <v>86</v>
      </c>
      <c r="H198" t="s">
        <v>12</v>
      </c>
      <c r="I198" t="s">
        <v>26</v>
      </c>
      <c r="J198">
        <v>2022</v>
      </c>
    </row>
    <row r="199" spans="1:10" x14ac:dyDescent="0.25">
      <c r="A199">
        <v>198</v>
      </c>
      <c r="B199">
        <v>32</v>
      </c>
      <c r="C199" t="s">
        <v>30</v>
      </c>
      <c r="D199">
        <v>3274</v>
      </c>
      <c r="E199" t="s">
        <v>31</v>
      </c>
      <c r="F199" t="s">
        <v>18</v>
      </c>
      <c r="G199">
        <v>72</v>
      </c>
      <c r="H199" t="s">
        <v>12</v>
      </c>
      <c r="I199" t="s">
        <v>26</v>
      </c>
      <c r="J199">
        <v>2022</v>
      </c>
    </row>
    <row r="200" spans="1:10" x14ac:dyDescent="0.25">
      <c r="A200">
        <v>199</v>
      </c>
      <c r="B200">
        <v>32</v>
      </c>
      <c r="C200" t="s">
        <v>30</v>
      </c>
      <c r="D200">
        <v>3274</v>
      </c>
      <c r="E200" t="s">
        <v>31</v>
      </c>
      <c r="F200" t="s">
        <v>31</v>
      </c>
      <c r="G200">
        <v>511</v>
      </c>
      <c r="H200" t="s">
        <v>12</v>
      </c>
      <c r="I200" t="s">
        <v>27</v>
      </c>
      <c r="J200">
        <v>2022</v>
      </c>
    </row>
    <row r="201" spans="1:10" x14ac:dyDescent="0.25">
      <c r="A201">
        <v>200</v>
      </c>
      <c r="B201">
        <v>32</v>
      </c>
      <c r="C201" t="s">
        <v>30</v>
      </c>
      <c r="D201">
        <v>3274</v>
      </c>
      <c r="E201" t="s">
        <v>31</v>
      </c>
      <c r="F201" t="s">
        <v>32</v>
      </c>
      <c r="G201">
        <v>962</v>
      </c>
      <c r="H201" t="s">
        <v>12</v>
      </c>
      <c r="I201" t="s">
        <v>27</v>
      </c>
      <c r="J201">
        <v>2022</v>
      </c>
    </row>
    <row r="202" spans="1:10" x14ac:dyDescent="0.25">
      <c r="A202">
        <v>201</v>
      </c>
      <c r="B202">
        <v>32</v>
      </c>
      <c r="C202" t="s">
        <v>30</v>
      </c>
      <c r="D202">
        <v>3274</v>
      </c>
      <c r="E202" t="s">
        <v>31</v>
      </c>
      <c r="F202" t="s">
        <v>15</v>
      </c>
      <c r="G202">
        <v>117</v>
      </c>
      <c r="H202" t="s">
        <v>12</v>
      </c>
      <c r="I202" t="s">
        <v>27</v>
      </c>
      <c r="J202">
        <v>2022</v>
      </c>
    </row>
    <row r="203" spans="1:10" x14ac:dyDescent="0.25">
      <c r="A203">
        <v>202</v>
      </c>
      <c r="B203">
        <v>32</v>
      </c>
      <c r="C203" t="s">
        <v>30</v>
      </c>
      <c r="D203">
        <v>3274</v>
      </c>
      <c r="E203" t="s">
        <v>31</v>
      </c>
      <c r="F203" t="s">
        <v>16</v>
      </c>
      <c r="G203">
        <v>133</v>
      </c>
      <c r="H203" t="s">
        <v>12</v>
      </c>
      <c r="I203" t="s">
        <v>27</v>
      </c>
      <c r="J203">
        <v>2022</v>
      </c>
    </row>
    <row r="204" spans="1:10" x14ac:dyDescent="0.25">
      <c r="A204">
        <v>203</v>
      </c>
      <c r="B204">
        <v>32</v>
      </c>
      <c r="C204" t="s">
        <v>30</v>
      </c>
      <c r="D204">
        <v>3274</v>
      </c>
      <c r="E204" t="s">
        <v>31</v>
      </c>
      <c r="F204" t="s">
        <v>17</v>
      </c>
      <c r="G204">
        <v>72</v>
      </c>
      <c r="H204" t="s">
        <v>12</v>
      </c>
      <c r="I204" t="s">
        <v>27</v>
      </c>
      <c r="J204">
        <v>2022</v>
      </c>
    </row>
    <row r="205" spans="1:10" x14ac:dyDescent="0.25">
      <c r="A205">
        <v>204</v>
      </c>
      <c r="B205">
        <v>32</v>
      </c>
      <c r="C205" t="s">
        <v>30</v>
      </c>
      <c r="D205">
        <v>3274</v>
      </c>
      <c r="E205" t="s">
        <v>31</v>
      </c>
      <c r="F205" t="s">
        <v>18</v>
      </c>
      <c r="G205">
        <v>79</v>
      </c>
      <c r="H205" t="s">
        <v>12</v>
      </c>
      <c r="I205" t="s">
        <v>27</v>
      </c>
      <c r="J205">
        <v>2022</v>
      </c>
    </row>
    <row r="206" spans="1:10" x14ac:dyDescent="0.25">
      <c r="A206">
        <v>205</v>
      </c>
      <c r="B206">
        <v>32</v>
      </c>
      <c r="C206" t="s">
        <v>30</v>
      </c>
      <c r="D206">
        <v>3274</v>
      </c>
      <c r="E206" t="s">
        <v>31</v>
      </c>
      <c r="F206" t="s">
        <v>31</v>
      </c>
      <c r="G206">
        <v>492</v>
      </c>
      <c r="H206" t="s">
        <v>12</v>
      </c>
      <c r="I206" t="s">
        <v>28</v>
      </c>
      <c r="J206">
        <v>2022</v>
      </c>
    </row>
    <row r="207" spans="1:10" x14ac:dyDescent="0.25">
      <c r="A207">
        <v>206</v>
      </c>
      <c r="B207">
        <v>32</v>
      </c>
      <c r="C207" t="s">
        <v>30</v>
      </c>
      <c r="D207">
        <v>3274</v>
      </c>
      <c r="E207" t="s">
        <v>31</v>
      </c>
      <c r="F207" t="s">
        <v>32</v>
      </c>
      <c r="G207">
        <v>942</v>
      </c>
      <c r="H207" t="s">
        <v>12</v>
      </c>
      <c r="I207" t="s">
        <v>28</v>
      </c>
      <c r="J207">
        <v>2022</v>
      </c>
    </row>
    <row r="208" spans="1:10" x14ac:dyDescent="0.25">
      <c r="A208">
        <v>207</v>
      </c>
      <c r="B208">
        <v>32</v>
      </c>
      <c r="C208" t="s">
        <v>30</v>
      </c>
      <c r="D208">
        <v>3274</v>
      </c>
      <c r="E208" t="s">
        <v>31</v>
      </c>
      <c r="F208" t="s">
        <v>15</v>
      </c>
      <c r="G208">
        <v>113</v>
      </c>
      <c r="H208" t="s">
        <v>12</v>
      </c>
      <c r="I208" t="s">
        <v>28</v>
      </c>
      <c r="J208">
        <v>2022</v>
      </c>
    </row>
    <row r="209" spans="1:10" x14ac:dyDescent="0.25">
      <c r="A209">
        <v>208</v>
      </c>
      <c r="B209">
        <v>32</v>
      </c>
      <c r="C209" t="s">
        <v>30</v>
      </c>
      <c r="D209">
        <v>3274</v>
      </c>
      <c r="E209" t="s">
        <v>31</v>
      </c>
      <c r="F209" t="s">
        <v>16</v>
      </c>
      <c r="G209">
        <v>144</v>
      </c>
      <c r="H209" t="s">
        <v>12</v>
      </c>
      <c r="I209" t="s">
        <v>28</v>
      </c>
      <c r="J209">
        <v>2022</v>
      </c>
    </row>
    <row r="210" spans="1:10" x14ac:dyDescent="0.25">
      <c r="A210">
        <v>209</v>
      </c>
      <c r="B210">
        <v>32</v>
      </c>
      <c r="C210" t="s">
        <v>30</v>
      </c>
      <c r="D210">
        <v>3274</v>
      </c>
      <c r="E210" t="s">
        <v>31</v>
      </c>
      <c r="F210" t="s">
        <v>17</v>
      </c>
      <c r="G210">
        <v>75</v>
      </c>
      <c r="H210" t="s">
        <v>12</v>
      </c>
      <c r="I210" t="s">
        <v>28</v>
      </c>
      <c r="J210">
        <v>2022</v>
      </c>
    </row>
    <row r="211" spans="1:10" x14ac:dyDescent="0.25">
      <c r="A211">
        <v>210</v>
      </c>
      <c r="B211">
        <v>32</v>
      </c>
      <c r="C211" t="s">
        <v>30</v>
      </c>
      <c r="D211">
        <v>3274</v>
      </c>
      <c r="E211" t="s">
        <v>31</v>
      </c>
      <c r="F211" t="s">
        <v>18</v>
      </c>
      <c r="G211">
        <v>79</v>
      </c>
      <c r="H211" t="s">
        <v>12</v>
      </c>
      <c r="I211" t="s">
        <v>28</v>
      </c>
      <c r="J211">
        <v>2022</v>
      </c>
    </row>
    <row r="212" spans="1:10" x14ac:dyDescent="0.25">
      <c r="A212">
        <v>211</v>
      </c>
      <c r="B212">
        <v>32</v>
      </c>
      <c r="C212" t="s">
        <v>30</v>
      </c>
      <c r="D212">
        <v>3274</v>
      </c>
      <c r="E212" t="s">
        <v>31</v>
      </c>
      <c r="F212" t="s">
        <v>31</v>
      </c>
      <c r="G212">
        <v>487</v>
      </c>
      <c r="H212" t="s">
        <v>12</v>
      </c>
      <c r="I212" t="s">
        <v>29</v>
      </c>
      <c r="J212">
        <v>2022</v>
      </c>
    </row>
    <row r="213" spans="1:10" x14ac:dyDescent="0.25">
      <c r="A213">
        <v>212</v>
      </c>
      <c r="B213">
        <v>32</v>
      </c>
      <c r="C213" t="s">
        <v>30</v>
      </c>
      <c r="D213">
        <v>3274</v>
      </c>
      <c r="E213" t="s">
        <v>31</v>
      </c>
      <c r="F213" t="s">
        <v>32</v>
      </c>
      <c r="G213">
        <v>889</v>
      </c>
      <c r="H213" t="s">
        <v>12</v>
      </c>
      <c r="I213" t="s">
        <v>29</v>
      </c>
      <c r="J213">
        <v>2022</v>
      </c>
    </row>
    <row r="214" spans="1:10" x14ac:dyDescent="0.25">
      <c r="A214">
        <v>213</v>
      </c>
      <c r="B214">
        <v>32</v>
      </c>
      <c r="C214" t="s">
        <v>30</v>
      </c>
      <c r="D214">
        <v>3274</v>
      </c>
      <c r="E214" t="s">
        <v>31</v>
      </c>
      <c r="F214" t="s">
        <v>15</v>
      </c>
      <c r="G214">
        <v>147</v>
      </c>
      <c r="H214" t="s">
        <v>12</v>
      </c>
      <c r="I214" t="s">
        <v>29</v>
      </c>
      <c r="J214">
        <v>2022</v>
      </c>
    </row>
    <row r="215" spans="1:10" x14ac:dyDescent="0.25">
      <c r="A215">
        <v>214</v>
      </c>
      <c r="B215">
        <v>32</v>
      </c>
      <c r="C215" t="s">
        <v>30</v>
      </c>
      <c r="D215">
        <v>3274</v>
      </c>
      <c r="E215" t="s">
        <v>31</v>
      </c>
      <c r="F215" t="s">
        <v>16</v>
      </c>
      <c r="G215">
        <v>135</v>
      </c>
      <c r="H215" t="s">
        <v>12</v>
      </c>
      <c r="I215" t="s">
        <v>29</v>
      </c>
      <c r="J215">
        <v>2022</v>
      </c>
    </row>
    <row r="216" spans="1:10" x14ac:dyDescent="0.25">
      <c r="A216">
        <v>215</v>
      </c>
      <c r="B216">
        <v>32</v>
      </c>
      <c r="C216" t="s">
        <v>30</v>
      </c>
      <c r="D216">
        <v>3274</v>
      </c>
      <c r="E216" t="s">
        <v>31</v>
      </c>
      <c r="F216" t="s">
        <v>17</v>
      </c>
      <c r="G216">
        <v>66</v>
      </c>
      <c r="H216" t="s">
        <v>12</v>
      </c>
      <c r="I216" t="s">
        <v>29</v>
      </c>
      <c r="J216">
        <v>2022</v>
      </c>
    </row>
    <row r="217" spans="1:10" x14ac:dyDescent="0.25">
      <c r="A217">
        <v>216</v>
      </c>
      <c r="B217">
        <v>32</v>
      </c>
      <c r="C217" t="s">
        <v>30</v>
      </c>
      <c r="D217">
        <v>3274</v>
      </c>
      <c r="E217" t="s">
        <v>31</v>
      </c>
      <c r="F217" t="s">
        <v>18</v>
      </c>
      <c r="G217">
        <v>86</v>
      </c>
      <c r="H217" t="s">
        <v>12</v>
      </c>
      <c r="I217" t="s">
        <v>29</v>
      </c>
      <c r="J217">
        <v>2022</v>
      </c>
    </row>
    <row r="218" spans="1:10" x14ac:dyDescent="0.25">
      <c r="A218">
        <v>217</v>
      </c>
      <c r="B218">
        <v>32</v>
      </c>
      <c r="C218" t="s">
        <v>30</v>
      </c>
      <c r="D218">
        <v>3274</v>
      </c>
      <c r="E218" t="s">
        <v>31</v>
      </c>
      <c r="F218" t="s">
        <v>31</v>
      </c>
      <c r="G218">
        <v>347</v>
      </c>
      <c r="H218" t="s">
        <v>12</v>
      </c>
      <c r="I218" t="s">
        <v>13</v>
      </c>
      <c r="J218">
        <v>2021</v>
      </c>
    </row>
    <row r="219" spans="1:10" x14ac:dyDescent="0.25">
      <c r="A219">
        <v>218</v>
      </c>
      <c r="B219">
        <v>32</v>
      </c>
      <c r="C219" t="s">
        <v>30</v>
      </c>
      <c r="D219">
        <v>3274</v>
      </c>
      <c r="E219" t="s">
        <v>31</v>
      </c>
      <c r="F219" t="s">
        <v>32</v>
      </c>
      <c r="G219">
        <v>557</v>
      </c>
      <c r="H219" t="s">
        <v>12</v>
      </c>
      <c r="I219" t="s">
        <v>13</v>
      </c>
      <c r="J219">
        <v>2021</v>
      </c>
    </row>
    <row r="220" spans="1:10" x14ac:dyDescent="0.25">
      <c r="A220">
        <v>219</v>
      </c>
      <c r="B220">
        <v>32</v>
      </c>
      <c r="C220" t="s">
        <v>30</v>
      </c>
      <c r="D220">
        <v>3274</v>
      </c>
      <c r="E220" t="s">
        <v>31</v>
      </c>
      <c r="F220" t="s">
        <v>15</v>
      </c>
      <c r="G220">
        <v>50</v>
      </c>
      <c r="H220" t="s">
        <v>12</v>
      </c>
      <c r="I220" t="s">
        <v>13</v>
      </c>
      <c r="J220">
        <v>2021</v>
      </c>
    </row>
    <row r="221" spans="1:10" x14ac:dyDescent="0.25">
      <c r="A221">
        <v>220</v>
      </c>
      <c r="B221">
        <v>32</v>
      </c>
      <c r="C221" t="s">
        <v>30</v>
      </c>
      <c r="D221">
        <v>3274</v>
      </c>
      <c r="E221" t="s">
        <v>31</v>
      </c>
      <c r="F221" t="s">
        <v>16</v>
      </c>
      <c r="G221">
        <v>107</v>
      </c>
      <c r="H221" t="s">
        <v>12</v>
      </c>
      <c r="I221" t="s">
        <v>13</v>
      </c>
      <c r="J221">
        <v>2021</v>
      </c>
    </row>
    <row r="222" spans="1:10" x14ac:dyDescent="0.25">
      <c r="A222">
        <v>221</v>
      </c>
      <c r="B222">
        <v>32</v>
      </c>
      <c r="C222" t="s">
        <v>30</v>
      </c>
      <c r="D222">
        <v>3274</v>
      </c>
      <c r="E222" t="s">
        <v>31</v>
      </c>
      <c r="F222" t="s">
        <v>17</v>
      </c>
      <c r="G222">
        <v>41</v>
      </c>
      <c r="H222" t="s">
        <v>12</v>
      </c>
      <c r="I222" t="s">
        <v>13</v>
      </c>
      <c r="J222">
        <v>2021</v>
      </c>
    </row>
    <row r="223" spans="1:10" x14ac:dyDescent="0.25">
      <c r="A223">
        <v>222</v>
      </c>
      <c r="B223">
        <v>32</v>
      </c>
      <c r="C223" t="s">
        <v>30</v>
      </c>
      <c r="D223">
        <v>3274</v>
      </c>
      <c r="E223" t="s">
        <v>31</v>
      </c>
      <c r="F223" t="s">
        <v>18</v>
      </c>
      <c r="G223">
        <v>66</v>
      </c>
      <c r="H223" t="s">
        <v>12</v>
      </c>
      <c r="I223" t="s">
        <v>13</v>
      </c>
      <c r="J223">
        <v>2021</v>
      </c>
    </row>
    <row r="224" spans="1:10" x14ac:dyDescent="0.25">
      <c r="A224">
        <v>223</v>
      </c>
      <c r="B224">
        <v>32</v>
      </c>
      <c r="C224" t="s">
        <v>30</v>
      </c>
      <c r="D224">
        <v>3274</v>
      </c>
      <c r="E224" t="s">
        <v>31</v>
      </c>
      <c r="F224" t="s">
        <v>31</v>
      </c>
      <c r="G224">
        <v>254</v>
      </c>
      <c r="H224" t="s">
        <v>12</v>
      </c>
      <c r="I224" t="s">
        <v>19</v>
      </c>
      <c r="J224">
        <v>2021</v>
      </c>
    </row>
    <row r="225" spans="1:10" x14ac:dyDescent="0.25">
      <c r="A225">
        <v>224</v>
      </c>
      <c r="B225">
        <v>32</v>
      </c>
      <c r="C225" t="s">
        <v>30</v>
      </c>
      <c r="D225">
        <v>3274</v>
      </c>
      <c r="E225" t="s">
        <v>31</v>
      </c>
      <c r="F225" t="s">
        <v>32</v>
      </c>
      <c r="G225">
        <v>518</v>
      </c>
      <c r="H225" t="s">
        <v>12</v>
      </c>
      <c r="I225" t="s">
        <v>19</v>
      </c>
      <c r="J225">
        <v>2021</v>
      </c>
    </row>
    <row r="226" spans="1:10" x14ac:dyDescent="0.25">
      <c r="A226">
        <v>225</v>
      </c>
      <c r="B226">
        <v>32</v>
      </c>
      <c r="C226" t="s">
        <v>30</v>
      </c>
      <c r="D226">
        <v>3274</v>
      </c>
      <c r="E226" t="s">
        <v>31</v>
      </c>
      <c r="F226" t="s">
        <v>15</v>
      </c>
      <c r="G226">
        <v>74</v>
      </c>
      <c r="H226" t="s">
        <v>12</v>
      </c>
      <c r="I226" t="s">
        <v>19</v>
      </c>
      <c r="J226">
        <v>2021</v>
      </c>
    </row>
    <row r="227" spans="1:10" x14ac:dyDescent="0.25">
      <c r="A227">
        <v>226</v>
      </c>
      <c r="B227">
        <v>32</v>
      </c>
      <c r="C227" t="s">
        <v>30</v>
      </c>
      <c r="D227">
        <v>3274</v>
      </c>
      <c r="E227" t="s">
        <v>31</v>
      </c>
      <c r="F227" t="s">
        <v>16</v>
      </c>
      <c r="G227">
        <v>91</v>
      </c>
      <c r="H227" t="s">
        <v>12</v>
      </c>
      <c r="I227" t="s">
        <v>19</v>
      </c>
      <c r="J227">
        <v>2021</v>
      </c>
    </row>
    <row r="228" spans="1:10" x14ac:dyDescent="0.25">
      <c r="A228">
        <v>227</v>
      </c>
      <c r="B228">
        <v>32</v>
      </c>
      <c r="C228" t="s">
        <v>30</v>
      </c>
      <c r="D228">
        <v>3274</v>
      </c>
      <c r="E228" t="s">
        <v>31</v>
      </c>
      <c r="F228" t="s">
        <v>17</v>
      </c>
      <c r="G228">
        <v>61</v>
      </c>
      <c r="H228" t="s">
        <v>12</v>
      </c>
      <c r="I228" t="s">
        <v>19</v>
      </c>
      <c r="J228">
        <v>2021</v>
      </c>
    </row>
    <row r="229" spans="1:10" x14ac:dyDescent="0.25">
      <c r="A229">
        <v>228</v>
      </c>
      <c r="B229">
        <v>32</v>
      </c>
      <c r="C229" t="s">
        <v>30</v>
      </c>
      <c r="D229">
        <v>3274</v>
      </c>
      <c r="E229" t="s">
        <v>31</v>
      </c>
      <c r="F229" t="s">
        <v>18</v>
      </c>
      <c r="G229">
        <v>49</v>
      </c>
      <c r="H229" t="s">
        <v>12</v>
      </c>
      <c r="I229" t="s">
        <v>19</v>
      </c>
      <c r="J229">
        <v>2021</v>
      </c>
    </row>
    <row r="230" spans="1:10" x14ac:dyDescent="0.25">
      <c r="A230">
        <v>229</v>
      </c>
      <c r="B230">
        <v>32</v>
      </c>
      <c r="C230" t="s">
        <v>30</v>
      </c>
      <c r="D230">
        <v>3274</v>
      </c>
      <c r="E230" t="s">
        <v>31</v>
      </c>
      <c r="F230" t="s">
        <v>31</v>
      </c>
      <c r="G230">
        <v>394</v>
      </c>
      <c r="H230" t="s">
        <v>12</v>
      </c>
      <c r="I230" t="s">
        <v>20</v>
      </c>
      <c r="J230">
        <v>2021</v>
      </c>
    </row>
    <row r="231" spans="1:10" x14ac:dyDescent="0.25">
      <c r="A231">
        <v>230</v>
      </c>
      <c r="B231">
        <v>32</v>
      </c>
      <c r="C231" t="s">
        <v>30</v>
      </c>
      <c r="D231">
        <v>3274</v>
      </c>
      <c r="E231" t="s">
        <v>31</v>
      </c>
      <c r="F231" t="s">
        <v>32</v>
      </c>
      <c r="G231">
        <v>684</v>
      </c>
      <c r="H231" t="s">
        <v>12</v>
      </c>
      <c r="I231" t="s">
        <v>20</v>
      </c>
      <c r="J231">
        <v>2021</v>
      </c>
    </row>
    <row r="232" spans="1:10" x14ac:dyDescent="0.25">
      <c r="A232">
        <v>231</v>
      </c>
      <c r="B232">
        <v>32</v>
      </c>
      <c r="C232" t="s">
        <v>30</v>
      </c>
      <c r="D232">
        <v>3274</v>
      </c>
      <c r="E232" t="s">
        <v>31</v>
      </c>
      <c r="F232" t="s">
        <v>15</v>
      </c>
      <c r="G232">
        <v>60</v>
      </c>
      <c r="H232" t="s">
        <v>12</v>
      </c>
      <c r="I232" t="s">
        <v>20</v>
      </c>
      <c r="J232">
        <v>2021</v>
      </c>
    </row>
    <row r="233" spans="1:10" x14ac:dyDescent="0.25">
      <c r="A233">
        <v>232</v>
      </c>
      <c r="B233">
        <v>32</v>
      </c>
      <c r="C233" t="s">
        <v>30</v>
      </c>
      <c r="D233">
        <v>3274</v>
      </c>
      <c r="E233" t="s">
        <v>31</v>
      </c>
      <c r="F233" t="s">
        <v>16</v>
      </c>
      <c r="G233">
        <v>113</v>
      </c>
      <c r="H233" t="s">
        <v>12</v>
      </c>
      <c r="I233" t="s">
        <v>20</v>
      </c>
      <c r="J233">
        <v>2021</v>
      </c>
    </row>
    <row r="234" spans="1:10" x14ac:dyDescent="0.25">
      <c r="A234">
        <v>233</v>
      </c>
      <c r="B234">
        <v>32</v>
      </c>
      <c r="C234" t="s">
        <v>30</v>
      </c>
      <c r="D234">
        <v>3274</v>
      </c>
      <c r="E234" t="s">
        <v>31</v>
      </c>
      <c r="F234" t="s">
        <v>17</v>
      </c>
      <c r="G234">
        <v>59</v>
      </c>
      <c r="H234" t="s">
        <v>12</v>
      </c>
      <c r="I234" t="s">
        <v>20</v>
      </c>
      <c r="J234">
        <v>2021</v>
      </c>
    </row>
    <row r="235" spans="1:10" x14ac:dyDescent="0.25">
      <c r="A235">
        <v>234</v>
      </c>
      <c r="B235">
        <v>32</v>
      </c>
      <c r="C235" t="s">
        <v>30</v>
      </c>
      <c r="D235">
        <v>3274</v>
      </c>
      <c r="E235" t="s">
        <v>31</v>
      </c>
      <c r="F235" t="s">
        <v>18</v>
      </c>
      <c r="G235">
        <v>45</v>
      </c>
      <c r="H235" t="s">
        <v>12</v>
      </c>
      <c r="I235" t="s">
        <v>20</v>
      </c>
      <c r="J235">
        <v>2021</v>
      </c>
    </row>
    <row r="236" spans="1:10" x14ac:dyDescent="0.25">
      <c r="A236">
        <v>235</v>
      </c>
      <c r="B236">
        <v>32</v>
      </c>
      <c r="C236" t="s">
        <v>30</v>
      </c>
      <c r="D236">
        <v>3274</v>
      </c>
      <c r="E236" t="s">
        <v>31</v>
      </c>
      <c r="F236" t="s">
        <v>31</v>
      </c>
      <c r="G236">
        <v>378</v>
      </c>
      <c r="H236" t="s">
        <v>12</v>
      </c>
      <c r="I236" t="s">
        <v>21</v>
      </c>
      <c r="J236">
        <v>2021</v>
      </c>
    </row>
    <row r="237" spans="1:10" x14ac:dyDescent="0.25">
      <c r="A237">
        <v>236</v>
      </c>
      <c r="B237">
        <v>32</v>
      </c>
      <c r="C237" t="s">
        <v>30</v>
      </c>
      <c r="D237">
        <v>3274</v>
      </c>
      <c r="E237" t="s">
        <v>31</v>
      </c>
      <c r="F237" t="s">
        <v>32</v>
      </c>
      <c r="G237">
        <v>656</v>
      </c>
      <c r="H237" t="s">
        <v>12</v>
      </c>
      <c r="I237" t="s">
        <v>21</v>
      </c>
      <c r="J237">
        <v>2021</v>
      </c>
    </row>
    <row r="238" spans="1:10" x14ac:dyDescent="0.25">
      <c r="A238">
        <v>237</v>
      </c>
      <c r="B238">
        <v>32</v>
      </c>
      <c r="C238" t="s">
        <v>30</v>
      </c>
      <c r="D238">
        <v>3274</v>
      </c>
      <c r="E238" t="s">
        <v>31</v>
      </c>
      <c r="F238" t="s">
        <v>15</v>
      </c>
      <c r="G238">
        <v>77</v>
      </c>
      <c r="H238" t="s">
        <v>12</v>
      </c>
      <c r="I238" t="s">
        <v>21</v>
      </c>
      <c r="J238">
        <v>2021</v>
      </c>
    </row>
    <row r="239" spans="1:10" x14ac:dyDescent="0.25">
      <c r="A239">
        <v>238</v>
      </c>
      <c r="B239">
        <v>32</v>
      </c>
      <c r="C239" t="s">
        <v>30</v>
      </c>
      <c r="D239">
        <v>3274</v>
      </c>
      <c r="E239" t="s">
        <v>31</v>
      </c>
      <c r="F239" t="s">
        <v>16</v>
      </c>
      <c r="G239">
        <v>121</v>
      </c>
      <c r="H239" t="s">
        <v>12</v>
      </c>
      <c r="I239" t="s">
        <v>21</v>
      </c>
      <c r="J239">
        <v>2021</v>
      </c>
    </row>
    <row r="240" spans="1:10" x14ac:dyDescent="0.25">
      <c r="A240">
        <v>239</v>
      </c>
      <c r="B240">
        <v>32</v>
      </c>
      <c r="C240" t="s">
        <v>30</v>
      </c>
      <c r="D240">
        <v>3274</v>
      </c>
      <c r="E240" t="s">
        <v>31</v>
      </c>
      <c r="F240" t="s">
        <v>17</v>
      </c>
      <c r="G240">
        <v>64</v>
      </c>
      <c r="H240" t="s">
        <v>12</v>
      </c>
      <c r="I240" t="s">
        <v>21</v>
      </c>
      <c r="J240">
        <v>2021</v>
      </c>
    </row>
    <row r="241" spans="1:10" x14ac:dyDescent="0.25">
      <c r="A241">
        <v>240</v>
      </c>
      <c r="B241">
        <v>32</v>
      </c>
      <c r="C241" t="s">
        <v>30</v>
      </c>
      <c r="D241">
        <v>3274</v>
      </c>
      <c r="E241" t="s">
        <v>31</v>
      </c>
      <c r="F241" t="s">
        <v>18</v>
      </c>
      <c r="G241">
        <v>39</v>
      </c>
      <c r="H241" t="s">
        <v>12</v>
      </c>
      <c r="I241" t="s">
        <v>21</v>
      </c>
      <c r="J241">
        <v>2021</v>
      </c>
    </row>
    <row r="242" spans="1:10" x14ac:dyDescent="0.25">
      <c r="A242">
        <v>241</v>
      </c>
      <c r="B242">
        <v>32</v>
      </c>
      <c r="C242" t="s">
        <v>30</v>
      </c>
      <c r="D242">
        <v>3274</v>
      </c>
      <c r="E242" t="s">
        <v>31</v>
      </c>
      <c r="F242" t="s">
        <v>31</v>
      </c>
      <c r="G242">
        <v>374</v>
      </c>
      <c r="H242" t="s">
        <v>12</v>
      </c>
      <c r="I242" t="s">
        <v>22</v>
      </c>
      <c r="J242">
        <v>2021</v>
      </c>
    </row>
    <row r="243" spans="1:10" x14ac:dyDescent="0.25">
      <c r="A243">
        <v>242</v>
      </c>
      <c r="B243">
        <v>32</v>
      </c>
      <c r="C243" t="s">
        <v>30</v>
      </c>
      <c r="D243">
        <v>3274</v>
      </c>
      <c r="E243" t="s">
        <v>31</v>
      </c>
      <c r="F243" t="s">
        <v>32</v>
      </c>
      <c r="G243">
        <v>746</v>
      </c>
      <c r="H243" t="s">
        <v>12</v>
      </c>
      <c r="I243" t="s">
        <v>22</v>
      </c>
      <c r="J243">
        <v>2021</v>
      </c>
    </row>
    <row r="244" spans="1:10" x14ac:dyDescent="0.25">
      <c r="A244">
        <v>243</v>
      </c>
      <c r="B244">
        <v>32</v>
      </c>
      <c r="C244" t="s">
        <v>30</v>
      </c>
      <c r="D244">
        <v>3274</v>
      </c>
      <c r="E244" t="s">
        <v>31</v>
      </c>
      <c r="F244" t="s">
        <v>15</v>
      </c>
      <c r="G244">
        <v>75</v>
      </c>
      <c r="H244" t="s">
        <v>12</v>
      </c>
      <c r="I244" t="s">
        <v>22</v>
      </c>
      <c r="J244">
        <v>2021</v>
      </c>
    </row>
    <row r="245" spans="1:10" x14ac:dyDescent="0.25">
      <c r="A245">
        <v>244</v>
      </c>
      <c r="B245">
        <v>32</v>
      </c>
      <c r="C245" t="s">
        <v>30</v>
      </c>
      <c r="D245">
        <v>3274</v>
      </c>
      <c r="E245" t="s">
        <v>31</v>
      </c>
      <c r="F245" t="s">
        <v>16</v>
      </c>
      <c r="G245">
        <v>118</v>
      </c>
      <c r="H245" t="s">
        <v>12</v>
      </c>
      <c r="I245" t="s">
        <v>22</v>
      </c>
      <c r="J245">
        <v>2021</v>
      </c>
    </row>
    <row r="246" spans="1:10" x14ac:dyDescent="0.25">
      <c r="A246">
        <v>245</v>
      </c>
      <c r="B246">
        <v>32</v>
      </c>
      <c r="C246" t="s">
        <v>30</v>
      </c>
      <c r="D246">
        <v>3274</v>
      </c>
      <c r="E246" t="s">
        <v>31</v>
      </c>
      <c r="F246" t="s">
        <v>17</v>
      </c>
      <c r="G246">
        <v>57</v>
      </c>
      <c r="H246" t="s">
        <v>12</v>
      </c>
      <c r="I246" t="s">
        <v>22</v>
      </c>
      <c r="J246">
        <v>2021</v>
      </c>
    </row>
    <row r="247" spans="1:10" x14ac:dyDescent="0.25">
      <c r="A247">
        <v>246</v>
      </c>
      <c r="B247">
        <v>32</v>
      </c>
      <c r="C247" t="s">
        <v>30</v>
      </c>
      <c r="D247">
        <v>3274</v>
      </c>
      <c r="E247" t="s">
        <v>31</v>
      </c>
      <c r="F247" t="s">
        <v>18</v>
      </c>
      <c r="G247">
        <v>55</v>
      </c>
      <c r="H247" t="s">
        <v>12</v>
      </c>
      <c r="I247" t="s">
        <v>22</v>
      </c>
      <c r="J247">
        <v>2021</v>
      </c>
    </row>
    <row r="248" spans="1:10" x14ac:dyDescent="0.25">
      <c r="A248">
        <v>247</v>
      </c>
      <c r="B248">
        <v>32</v>
      </c>
      <c r="C248" t="s">
        <v>30</v>
      </c>
      <c r="D248">
        <v>3274</v>
      </c>
      <c r="E248" t="s">
        <v>31</v>
      </c>
      <c r="F248" t="s">
        <v>31</v>
      </c>
      <c r="G248">
        <v>382</v>
      </c>
      <c r="H248" t="s">
        <v>12</v>
      </c>
      <c r="I248" t="s">
        <v>23</v>
      </c>
      <c r="J248">
        <v>2021</v>
      </c>
    </row>
    <row r="249" spans="1:10" x14ac:dyDescent="0.25">
      <c r="A249">
        <v>248</v>
      </c>
      <c r="B249">
        <v>32</v>
      </c>
      <c r="C249" t="s">
        <v>30</v>
      </c>
      <c r="D249">
        <v>3274</v>
      </c>
      <c r="E249" t="s">
        <v>31</v>
      </c>
      <c r="F249" t="s">
        <v>32</v>
      </c>
      <c r="G249">
        <v>745</v>
      </c>
      <c r="H249" t="s">
        <v>12</v>
      </c>
      <c r="I249" t="s">
        <v>23</v>
      </c>
      <c r="J249">
        <v>2021</v>
      </c>
    </row>
    <row r="250" spans="1:10" x14ac:dyDescent="0.25">
      <c r="A250">
        <v>249</v>
      </c>
      <c r="B250">
        <v>32</v>
      </c>
      <c r="C250" t="s">
        <v>30</v>
      </c>
      <c r="D250">
        <v>3274</v>
      </c>
      <c r="E250" t="s">
        <v>31</v>
      </c>
      <c r="F250" t="s">
        <v>15</v>
      </c>
      <c r="G250">
        <v>75</v>
      </c>
      <c r="H250" t="s">
        <v>12</v>
      </c>
      <c r="I250" t="s">
        <v>23</v>
      </c>
      <c r="J250">
        <v>2021</v>
      </c>
    </row>
    <row r="251" spans="1:10" x14ac:dyDescent="0.25">
      <c r="A251">
        <v>250</v>
      </c>
      <c r="B251">
        <v>32</v>
      </c>
      <c r="C251" t="s">
        <v>30</v>
      </c>
      <c r="D251">
        <v>3274</v>
      </c>
      <c r="E251" t="s">
        <v>31</v>
      </c>
      <c r="F251" t="s">
        <v>16</v>
      </c>
      <c r="G251">
        <v>95</v>
      </c>
      <c r="H251" t="s">
        <v>12</v>
      </c>
      <c r="I251" t="s">
        <v>23</v>
      </c>
      <c r="J251">
        <v>2021</v>
      </c>
    </row>
    <row r="252" spans="1:10" x14ac:dyDescent="0.25">
      <c r="A252">
        <v>251</v>
      </c>
      <c r="B252">
        <v>32</v>
      </c>
      <c r="C252" t="s">
        <v>30</v>
      </c>
      <c r="D252">
        <v>3274</v>
      </c>
      <c r="E252" t="s">
        <v>31</v>
      </c>
      <c r="F252" t="s">
        <v>17</v>
      </c>
      <c r="G252">
        <v>61</v>
      </c>
      <c r="H252" t="s">
        <v>12</v>
      </c>
      <c r="I252" t="s">
        <v>23</v>
      </c>
      <c r="J252">
        <v>2021</v>
      </c>
    </row>
    <row r="253" spans="1:10" x14ac:dyDescent="0.25">
      <c r="A253">
        <v>252</v>
      </c>
      <c r="B253">
        <v>32</v>
      </c>
      <c r="C253" t="s">
        <v>30</v>
      </c>
      <c r="D253">
        <v>3274</v>
      </c>
      <c r="E253" t="s">
        <v>31</v>
      </c>
      <c r="F253" t="s">
        <v>18</v>
      </c>
      <c r="G253">
        <v>66</v>
      </c>
      <c r="H253" t="s">
        <v>12</v>
      </c>
      <c r="I253" t="s">
        <v>23</v>
      </c>
      <c r="J253">
        <v>2021</v>
      </c>
    </row>
    <row r="254" spans="1:10" x14ac:dyDescent="0.25">
      <c r="A254">
        <v>253</v>
      </c>
      <c r="B254">
        <v>32</v>
      </c>
      <c r="C254" t="s">
        <v>30</v>
      </c>
      <c r="D254">
        <v>3274</v>
      </c>
      <c r="E254" t="s">
        <v>31</v>
      </c>
      <c r="F254" t="s">
        <v>31</v>
      </c>
      <c r="G254">
        <v>455</v>
      </c>
      <c r="H254" t="s">
        <v>12</v>
      </c>
      <c r="I254" t="s">
        <v>24</v>
      </c>
      <c r="J254">
        <v>2021</v>
      </c>
    </row>
    <row r="255" spans="1:10" x14ac:dyDescent="0.25">
      <c r="A255">
        <v>254</v>
      </c>
      <c r="B255">
        <v>32</v>
      </c>
      <c r="C255" t="s">
        <v>30</v>
      </c>
      <c r="D255">
        <v>3274</v>
      </c>
      <c r="E255" t="s">
        <v>31</v>
      </c>
      <c r="F255" t="s">
        <v>32</v>
      </c>
      <c r="G255">
        <v>540</v>
      </c>
      <c r="H255" t="s">
        <v>12</v>
      </c>
      <c r="I255" t="s">
        <v>24</v>
      </c>
      <c r="J255">
        <v>2021</v>
      </c>
    </row>
    <row r="256" spans="1:10" x14ac:dyDescent="0.25">
      <c r="A256">
        <v>255</v>
      </c>
      <c r="B256">
        <v>32</v>
      </c>
      <c r="C256" t="s">
        <v>30</v>
      </c>
      <c r="D256">
        <v>3274</v>
      </c>
      <c r="E256" t="s">
        <v>31</v>
      </c>
      <c r="F256" t="s">
        <v>15</v>
      </c>
      <c r="G256">
        <v>63</v>
      </c>
      <c r="H256" t="s">
        <v>12</v>
      </c>
      <c r="I256" t="s">
        <v>24</v>
      </c>
      <c r="J256">
        <v>2021</v>
      </c>
    </row>
    <row r="257" spans="1:10" x14ac:dyDescent="0.25">
      <c r="A257">
        <v>256</v>
      </c>
      <c r="B257">
        <v>32</v>
      </c>
      <c r="C257" t="s">
        <v>30</v>
      </c>
      <c r="D257">
        <v>3274</v>
      </c>
      <c r="E257" t="s">
        <v>31</v>
      </c>
      <c r="F257" t="s">
        <v>16</v>
      </c>
      <c r="G257">
        <v>76</v>
      </c>
      <c r="H257" t="s">
        <v>12</v>
      </c>
      <c r="I257" t="s">
        <v>24</v>
      </c>
      <c r="J257">
        <v>2021</v>
      </c>
    </row>
    <row r="258" spans="1:10" x14ac:dyDescent="0.25">
      <c r="A258">
        <v>257</v>
      </c>
      <c r="B258">
        <v>32</v>
      </c>
      <c r="C258" t="s">
        <v>30</v>
      </c>
      <c r="D258">
        <v>3274</v>
      </c>
      <c r="E258" t="s">
        <v>31</v>
      </c>
      <c r="F258" t="s">
        <v>17</v>
      </c>
      <c r="G258">
        <v>67</v>
      </c>
      <c r="H258" t="s">
        <v>12</v>
      </c>
      <c r="I258" t="s">
        <v>24</v>
      </c>
      <c r="J258">
        <v>2021</v>
      </c>
    </row>
    <row r="259" spans="1:10" x14ac:dyDescent="0.25">
      <c r="A259">
        <v>258</v>
      </c>
      <c r="B259">
        <v>32</v>
      </c>
      <c r="C259" t="s">
        <v>30</v>
      </c>
      <c r="D259">
        <v>3274</v>
      </c>
      <c r="E259" t="s">
        <v>31</v>
      </c>
      <c r="F259" t="s">
        <v>18</v>
      </c>
      <c r="G259">
        <v>78</v>
      </c>
      <c r="H259" t="s">
        <v>12</v>
      </c>
      <c r="I259" t="s">
        <v>24</v>
      </c>
      <c r="J259">
        <v>2021</v>
      </c>
    </row>
    <row r="260" spans="1:10" x14ac:dyDescent="0.25">
      <c r="A260">
        <v>259</v>
      </c>
      <c r="B260">
        <v>32</v>
      </c>
      <c r="C260" t="s">
        <v>30</v>
      </c>
      <c r="D260">
        <v>3274</v>
      </c>
      <c r="E260" t="s">
        <v>31</v>
      </c>
      <c r="F260" t="s">
        <v>31</v>
      </c>
      <c r="G260">
        <v>330</v>
      </c>
      <c r="H260" t="s">
        <v>12</v>
      </c>
      <c r="I260" t="s">
        <v>25</v>
      </c>
      <c r="J260">
        <v>2021</v>
      </c>
    </row>
    <row r="261" spans="1:10" x14ac:dyDescent="0.25">
      <c r="A261">
        <v>260</v>
      </c>
      <c r="B261">
        <v>32</v>
      </c>
      <c r="C261" t="s">
        <v>30</v>
      </c>
      <c r="D261">
        <v>3274</v>
      </c>
      <c r="E261" t="s">
        <v>31</v>
      </c>
      <c r="F261" t="s">
        <v>32</v>
      </c>
      <c r="G261">
        <v>506</v>
      </c>
      <c r="H261" t="s">
        <v>12</v>
      </c>
      <c r="I261" t="s">
        <v>25</v>
      </c>
      <c r="J261">
        <v>2021</v>
      </c>
    </row>
    <row r="262" spans="1:10" x14ac:dyDescent="0.25">
      <c r="A262">
        <v>261</v>
      </c>
      <c r="B262">
        <v>32</v>
      </c>
      <c r="C262" t="s">
        <v>30</v>
      </c>
      <c r="D262">
        <v>3274</v>
      </c>
      <c r="E262" t="s">
        <v>31</v>
      </c>
      <c r="F262" t="s">
        <v>15</v>
      </c>
      <c r="G262">
        <v>73</v>
      </c>
      <c r="H262" t="s">
        <v>12</v>
      </c>
      <c r="I262" t="s">
        <v>25</v>
      </c>
      <c r="J262">
        <v>2021</v>
      </c>
    </row>
    <row r="263" spans="1:10" x14ac:dyDescent="0.25">
      <c r="A263">
        <v>262</v>
      </c>
      <c r="B263">
        <v>32</v>
      </c>
      <c r="C263" t="s">
        <v>30</v>
      </c>
      <c r="D263">
        <v>3274</v>
      </c>
      <c r="E263" t="s">
        <v>31</v>
      </c>
      <c r="F263" t="s">
        <v>16</v>
      </c>
      <c r="G263">
        <v>67</v>
      </c>
      <c r="H263" t="s">
        <v>12</v>
      </c>
      <c r="I263" t="s">
        <v>25</v>
      </c>
      <c r="J263">
        <v>2021</v>
      </c>
    </row>
    <row r="264" spans="1:10" x14ac:dyDescent="0.25">
      <c r="A264">
        <v>263</v>
      </c>
      <c r="B264">
        <v>32</v>
      </c>
      <c r="C264" t="s">
        <v>30</v>
      </c>
      <c r="D264">
        <v>3274</v>
      </c>
      <c r="E264" t="s">
        <v>31</v>
      </c>
      <c r="F264" t="s">
        <v>17</v>
      </c>
      <c r="G264">
        <v>46</v>
      </c>
      <c r="H264" t="s">
        <v>12</v>
      </c>
      <c r="I264" t="s">
        <v>25</v>
      </c>
      <c r="J264">
        <v>2021</v>
      </c>
    </row>
    <row r="265" spans="1:10" x14ac:dyDescent="0.25">
      <c r="A265">
        <v>264</v>
      </c>
      <c r="B265">
        <v>32</v>
      </c>
      <c r="C265" t="s">
        <v>30</v>
      </c>
      <c r="D265">
        <v>3274</v>
      </c>
      <c r="E265" t="s">
        <v>31</v>
      </c>
      <c r="F265" t="s">
        <v>18</v>
      </c>
      <c r="G265">
        <v>36</v>
      </c>
      <c r="H265" t="s">
        <v>12</v>
      </c>
      <c r="I265" t="s">
        <v>25</v>
      </c>
      <c r="J265">
        <v>2021</v>
      </c>
    </row>
    <row r="266" spans="1:10" x14ac:dyDescent="0.25">
      <c r="A266">
        <v>265</v>
      </c>
      <c r="B266">
        <v>32</v>
      </c>
      <c r="C266" t="s">
        <v>30</v>
      </c>
      <c r="D266">
        <v>3274</v>
      </c>
      <c r="E266" t="s">
        <v>31</v>
      </c>
      <c r="F266" t="s">
        <v>31</v>
      </c>
      <c r="G266">
        <v>279</v>
      </c>
      <c r="H266" t="s">
        <v>12</v>
      </c>
      <c r="I266" t="s">
        <v>26</v>
      </c>
      <c r="J266">
        <v>2021</v>
      </c>
    </row>
    <row r="267" spans="1:10" x14ac:dyDescent="0.25">
      <c r="A267">
        <v>266</v>
      </c>
      <c r="B267">
        <v>32</v>
      </c>
      <c r="C267" t="s">
        <v>30</v>
      </c>
      <c r="D267">
        <v>3274</v>
      </c>
      <c r="E267" t="s">
        <v>31</v>
      </c>
      <c r="F267" t="s">
        <v>32</v>
      </c>
      <c r="G267">
        <v>532</v>
      </c>
      <c r="H267" t="s">
        <v>12</v>
      </c>
      <c r="I267" t="s">
        <v>26</v>
      </c>
      <c r="J267">
        <v>2021</v>
      </c>
    </row>
    <row r="268" spans="1:10" x14ac:dyDescent="0.25">
      <c r="A268">
        <v>267</v>
      </c>
      <c r="B268">
        <v>32</v>
      </c>
      <c r="C268" t="s">
        <v>30</v>
      </c>
      <c r="D268">
        <v>3274</v>
      </c>
      <c r="E268" t="s">
        <v>31</v>
      </c>
      <c r="F268" t="s">
        <v>15</v>
      </c>
      <c r="G268">
        <v>83</v>
      </c>
      <c r="H268" t="s">
        <v>12</v>
      </c>
      <c r="I268" t="s">
        <v>26</v>
      </c>
      <c r="J268">
        <v>2021</v>
      </c>
    </row>
    <row r="269" spans="1:10" x14ac:dyDescent="0.25">
      <c r="A269">
        <v>268</v>
      </c>
      <c r="B269">
        <v>32</v>
      </c>
      <c r="C269" t="s">
        <v>30</v>
      </c>
      <c r="D269">
        <v>3274</v>
      </c>
      <c r="E269" t="s">
        <v>31</v>
      </c>
      <c r="F269" t="s">
        <v>16</v>
      </c>
      <c r="G269">
        <v>88</v>
      </c>
      <c r="H269" t="s">
        <v>12</v>
      </c>
      <c r="I269" t="s">
        <v>26</v>
      </c>
      <c r="J269">
        <v>2021</v>
      </c>
    </row>
    <row r="270" spans="1:10" x14ac:dyDescent="0.25">
      <c r="A270">
        <v>269</v>
      </c>
      <c r="B270">
        <v>32</v>
      </c>
      <c r="C270" t="s">
        <v>30</v>
      </c>
      <c r="D270">
        <v>3274</v>
      </c>
      <c r="E270" t="s">
        <v>31</v>
      </c>
      <c r="F270" t="s">
        <v>17</v>
      </c>
      <c r="G270">
        <v>60</v>
      </c>
      <c r="H270" t="s">
        <v>12</v>
      </c>
      <c r="I270" t="s">
        <v>26</v>
      </c>
      <c r="J270">
        <v>2021</v>
      </c>
    </row>
    <row r="271" spans="1:10" x14ac:dyDescent="0.25">
      <c r="A271">
        <v>270</v>
      </c>
      <c r="B271">
        <v>32</v>
      </c>
      <c r="C271" t="s">
        <v>30</v>
      </c>
      <c r="D271">
        <v>3274</v>
      </c>
      <c r="E271" t="s">
        <v>31</v>
      </c>
      <c r="F271" t="s">
        <v>18</v>
      </c>
      <c r="G271">
        <v>47</v>
      </c>
      <c r="H271" t="s">
        <v>12</v>
      </c>
      <c r="I271" t="s">
        <v>26</v>
      </c>
      <c r="J271">
        <v>2021</v>
      </c>
    </row>
    <row r="272" spans="1:10" x14ac:dyDescent="0.25">
      <c r="A272">
        <v>271</v>
      </c>
      <c r="B272">
        <v>32</v>
      </c>
      <c r="C272" t="s">
        <v>30</v>
      </c>
      <c r="D272">
        <v>3274</v>
      </c>
      <c r="E272" t="s">
        <v>31</v>
      </c>
      <c r="F272" t="s">
        <v>31</v>
      </c>
      <c r="G272">
        <v>322</v>
      </c>
      <c r="H272" t="s">
        <v>12</v>
      </c>
      <c r="I272" t="s">
        <v>27</v>
      </c>
      <c r="J272">
        <v>2021</v>
      </c>
    </row>
    <row r="273" spans="1:10" x14ac:dyDescent="0.25">
      <c r="A273">
        <v>272</v>
      </c>
      <c r="B273">
        <v>32</v>
      </c>
      <c r="C273" t="s">
        <v>30</v>
      </c>
      <c r="D273">
        <v>3274</v>
      </c>
      <c r="E273" t="s">
        <v>31</v>
      </c>
      <c r="F273" t="s">
        <v>32</v>
      </c>
      <c r="G273">
        <v>490</v>
      </c>
      <c r="H273" t="s">
        <v>12</v>
      </c>
      <c r="I273" t="s">
        <v>27</v>
      </c>
      <c r="J273">
        <v>2021</v>
      </c>
    </row>
    <row r="274" spans="1:10" x14ac:dyDescent="0.25">
      <c r="A274">
        <v>273</v>
      </c>
      <c r="B274">
        <v>32</v>
      </c>
      <c r="C274" t="s">
        <v>30</v>
      </c>
      <c r="D274">
        <v>3274</v>
      </c>
      <c r="E274" t="s">
        <v>31</v>
      </c>
      <c r="F274" t="s">
        <v>15</v>
      </c>
      <c r="G274">
        <v>79</v>
      </c>
      <c r="H274" t="s">
        <v>12</v>
      </c>
      <c r="I274" t="s">
        <v>27</v>
      </c>
      <c r="J274">
        <v>2021</v>
      </c>
    </row>
    <row r="275" spans="1:10" x14ac:dyDescent="0.25">
      <c r="A275">
        <v>274</v>
      </c>
      <c r="B275">
        <v>32</v>
      </c>
      <c r="C275" t="s">
        <v>30</v>
      </c>
      <c r="D275">
        <v>3274</v>
      </c>
      <c r="E275" t="s">
        <v>31</v>
      </c>
      <c r="F275" t="s">
        <v>16</v>
      </c>
      <c r="G275">
        <v>90</v>
      </c>
      <c r="H275" t="s">
        <v>12</v>
      </c>
      <c r="I275" t="s">
        <v>27</v>
      </c>
      <c r="J275">
        <v>2021</v>
      </c>
    </row>
    <row r="276" spans="1:10" x14ac:dyDescent="0.25">
      <c r="A276">
        <v>275</v>
      </c>
      <c r="B276">
        <v>32</v>
      </c>
      <c r="C276" t="s">
        <v>30</v>
      </c>
      <c r="D276">
        <v>3274</v>
      </c>
      <c r="E276" t="s">
        <v>31</v>
      </c>
      <c r="F276" t="s">
        <v>17</v>
      </c>
      <c r="G276">
        <v>66</v>
      </c>
      <c r="H276" t="s">
        <v>12</v>
      </c>
      <c r="I276" t="s">
        <v>27</v>
      </c>
      <c r="J276">
        <v>2021</v>
      </c>
    </row>
    <row r="277" spans="1:10" x14ac:dyDescent="0.25">
      <c r="A277">
        <v>276</v>
      </c>
      <c r="B277">
        <v>32</v>
      </c>
      <c r="C277" t="s">
        <v>30</v>
      </c>
      <c r="D277">
        <v>3274</v>
      </c>
      <c r="E277" t="s">
        <v>31</v>
      </c>
      <c r="F277" t="s">
        <v>18</v>
      </c>
      <c r="G277">
        <v>42</v>
      </c>
      <c r="H277" t="s">
        <v>12</v>
      </c>
      <c r="I277" t="s">
        <v>27</v>
      </c>
      <c r="J277">
        <v>2021</v>
      </c>
    </row>
    <row r="278" spans="1:10" x14ac:dyDescent="0.25">
      <c r="A278">
        <v>277</v>
      </c>
      <c r="B278">
        <v>32</v>
      </c>
      <c r="C278" t="s">
        <v>30</v>
      </c>
      <c r="D278">
        <v>3274</v>
      </c>
      <c r="E278" t="s">
        <v>31</v>
      </c>
      <c r="F278" t="s">
        <v>31</v>
      </c>
      <c r="G278">
        <v>319</v>
      </c>
      <c r="H278" t="s">
        <v>12</v>
      </c>
      <c r="I278" t="s">
        <v>28</v>
      </c>
      <c r="J278">
        <v>2021</v>
      </c>
    </row>
    <row r="279" spans="1:10" x14ac:dyDescent="0.25">
      <c r="A279">
        <v>278</v>
      </c>
      <c r="B279">
        <v>32</v>
      </c>
      <c r="C279" t="s">
        <v>30</v>
      </c>
      <c r="D279">
        <v>3274</v>
      </c>
      <c r="E279" t="s">
        <v>31</v>
      </c>
      <c r="F279" t="s">
        <v>32</v>
      </c>
      <c r="G279">
        <v>623</v>
      </c>
      <c r="H279" t="s">
        <v>12</v>
      </c>
      <c r="I279" t="s">
        <v>28</v>
      </c>
      <c r="J279">
        <v>2021</v>
      </c>
    </row>
    <row r="280" spans="1:10" x14ac:dyDescent="0.25">
      <c r="A280">
        <v>279</v>
      </c>
      <c r="B280">
        <v>32</v>
      </c>
      <c r="C280" t="s">
        <v>30</v>
      </c>
      <c r="D280">
        <v>3274</v>
      </c>
      <c r="E280" t="s">
        <v>31</v>
      </c>
      <c r="F280" t="s">
        <v>15</v>
      </c>
      <c r="G280">
        <v>79</v>
      </c>
      <c r="H280" t="s">
        <v>12</v>
      </c>
      <c r="I280" t="s">
        <v>28</v>
      </c>
      <c r="J280">
        <v>2021</v>
      </c>
    </row>
    <row r="281" spans="1:10" x14ac:dyDescent="0.25">
      <c r="A281">
        <v>280</v>
      </c>
      <c r="B281">
        <v>32</v>
      </c>
      <c r="C281" t="s">
        <v>30</v>
      </c>
      <c r="D281">
        <v>3274</v>
      </c>
      <c r="E281" t="s">
        <v>31</v>
      </c>
      <c r="F281" t="s">
        <v>16</v>
      </c>
      <c r="G281">
        <v>95</v>
      </c>
      <c r="H281" t="s">
        <v>12</v>
      </c>
      <c r="I281" t="s">
        <v>28</v>
      </c>
      <c r="J281">
        <v>2021</v>
      </c>
    </row>
    <row r="282" spans="1:10" x14ac:dyDescent="0.25">
      <c r="A282">
        <v>281</v>
      </c>
      <c r="B282">
        <v>32</v>
      </c>
      <c r="C282" t="s">
        <v>30</v>
      </c>
      <c r="D282">
        <v>3274</v>
      </c>
      <c r="E282" t="s">
        <v>31</v>
      </c>
      <c r="F282" t="s">
        <v>17</v>
      </c>
      <c r="G282">
        <v>58</v>
      </c>
      <c r="H282" t="s">
        <v>12</v>
      </c>
      <c r="I282" t="s">
        <v>28</v>
      </c>
      <c r="J282">
        <v>2021</v>
      </c>
    </row>
    <row r="283" spans="1:10" x14ac:dyDescent="0.25">
      <c r="A283">
        <v>282</v>
      </c>
      <c r="B283">
        <v>32</v>
      </c>
      <c r="C283" t="s">
        <v>30</v>
      </c>
      <c r="D283">
        <v>3274</v>
      </c>
      <c r="E283" t="s">
        <v>31</v>
      </c>
      <c r="F283" t="s">
        <v>18</v>
      </c>
      <c r="G283">
        <v>34</v>
      </c>
      <c r="H283" t="s">
        <v>12</v>
      </c>
      <c r="I283" t="s">
        <v>28</v>
      </c>
      <c r="J283">
        <v>2021</v>
      </c>
    </row>
    <row r="284" spans="1:10" x14ac:dyDescent="0.25">
      <c r="A284">
        <v>283</v>
      </c>
      <c r="B284">
        <v>32</v>
      </c>
      <c r="C284" t="s">
        <v>30</v>
      </c>
      <c r="D284">
        <v>3274</v>
      </c>
      <c r="E284" t="s">
        <v>31</v>
      </c>
      <c r="F284" t="s">
        <v>31</v>
      </c>
      <c r="G284">
        <v>365</v>
      </c>
      <c r="H284" t="s">
        <v>12</v>
      </c>
      <c r="I284" t="s">
        <v>29</v>
      </c>
      <c r="J284">
        <v>2021</v>
      </c>
    </row>
    <row r="285" spans="1:10" x14ac:dyDescent="0.25">
      <c r="A285">
        <v>284</v>
      </c>
      <c r="B285">
        <v>32</v>
      </c>
      <c r="C285" t="s">
        <v>30</v>
      </c>
      <c r="D285">
        <v>3274</v>
      </c>
      <c r="E285" t="s">
        <v>31</v>
      </c>
      <c r="F285" t="s">
        <v>32</v>
      </c>
      <c r="G285">
        <v>757</v>
      </c>
      <c r="H285" t="s">
        <v>12</v>
      </c>
      <c r="I285" t="s">
        <v>29</v>
      </c>
      <c r="J285">
        <v>2021</v>
      </c>
    </row>
    <row r="286" spans="1:10" x14ac:dyDescent="0.25">
      <c r="A286">
        <v>285</v>
      </c>
      <c r="B286">
        <v>32</v>
      </c>
      <c r="C286" t="s">
        <v>30</v>
      </c>
      <c r="D286">
        <v>3274</v>
      </c>
      <c r="E286" t="s">
        <v>31</v>
      </c>
      <c r="F286" t="s">
        <v>15</v>
      </c>
      <c r="G286">
        <v>89</v>
      </c>
      <c r="H286" t="s">
        <v>12</v>
      </c>
      <c r="I286" t="s">
        <v>29</v>
      </c>
      <c r="J286">
        <v>2021</v>
      </c>
    </row>
    <row r="287" spans="1:10" x14ac:dyDescent="0.25">
      <c r="A287">
        <v>286</v>
      </c>
      <c r="B287">
        <v>32</v>
      </c>
      <c r="C287" t="s">
        <v>30</v>
      </c>
      <c r="D287">
        <v>3274</v>
      </c>
      <c r="E287" t="s">
        <v>31</v>
      </c>
      <c r="F287" t="s">
        <v>16</v>
      </c>
      <c r="G287">
        <v>86</v>
      </c>
      <c r="H287" t="s">
        <v>12</v>
      </c>
      <c r="I287" t="s">
        <v>29</v>
      </c>
      <c r="J287">
        <v>2021</v>
      </c>
    </row>
    <row r="288" spans="1:10" x14ac:dyDescent="0.25">
      <c r="A288">
        <v>287</v>
      </c>
      <c r="B288">
        <v>32</v>
      </c>
      <c r="C288" t="s">
        <v>30</v>
      </c>
      <c r="D288">
        <v>3274</v>
      </c>
      <c r="E288" t="s">
        <v>31</v>
      </c>
      <c r="F288" t="s">
        <v>17</v>
      </c>
      <c r="G288">
        <v>48</v>
      </c>
      <c r="H288" t="s">
        <v>12</v>
      </c>
      <c r="I288" t="s">
        <v>29</v>
      </c>
      <c r="J288">
        <v>2021</v>
      </c>
    </row>
    <row r="289" spans="1:10" x14ac:dyDescent="0.25">
      <c r="A289">
        <v>288</v>
      </c>
      <c r="B289">
        <v>32</v>
      </c>
      <c r="C289" t="s">
        <v>30</v>
      </c>
      <c r="D289">
        <v>3274</v>
      </c>
      <c r="E289" t="s">
        <v>31</v>
      </c>
      <c r="F289" t="s">
        <v>18</v>
      </c>
      <c r="G289">
        <v>43</v>
      </c>
      <c r="H289" t="s">
        <v>12</v>
      </c>
      <c r="I289" t="s">
        <v>29</v>
      </c>
      <c r="J289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557E-3FFC-4401-AF13-F5092DD407F7}">
  <dimension ref="A1:I49"/>
  <sheetViews>
    <sheetView workbookViewId="0">
      <selection activeCell="L6" sqref="L6"/>
    </sheetView>
  </sheetViews>
  <sheetFormatPr defaultRowHeight="15" x14ac:dyDescent="0.25"/>
  <cols>
    <col min="1" max="1" width="2.85546875" bestFit="1" customWidth="1"/>
    <col min="2" max="2" width="9.5703125" bestFit="1" customWidth="1"/>
    <col min="3" max="3" width="6.42578125" bestFit="1" customWidth="1"/>
    <col min="4" max="4" width="12.42578125" bestFit="1" customWidth="1"/>
    <col min="5" max="5" width="11.7109375" bestFit="1" customWidth="1"/>
    <col min="6" max="6" width="9.28515625" bestFit="1" customWidth="1"/>
    <col min="7" max="7" width="10.42578125" bestFit="1" customWidth="1"/>
    <col min="8" max="8" width="11.28515625" bestFit="1" customWidth="1"/>
    <col min="9" max="9" width="8.5703125" bestFit="1" customWidth="1"/>
  </cols>
  <sheetData>
    <row r="1" spans="1:9" x14ac:dyDescent="0.25">
      <c r="A1" s="1" t="s">
        <v>0</v>
      </c>
      <c r="B1" s="1" t="s">
        <v>33</v>
      </c>
      <c r="C1" s="1" t="s">
        <v>36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5">
      <c r="A2">
        <v>1</v>
      </c>
      <c r="B2" t="s">
        <v>37</v>
      </c>
      <c r="C2">
        <v>2021</v>
      </c>
      <c r="D2" s="3">
        <v>347</v>
      </c>
      <c r="E2" s="3">
        <v>557</v>
      </c>
      <c r="F2" s="3">
        <v>50</v>
      </c>
      <c r="G2" s="3">
        <v>107</v>
      </c>
      <c r="H2" s="3">
        <v>41</v>
      </c>
      <c r="I2" s="3">
        <v>66</v>
      </c>
    </row>
    <row r="3" spans="1:9" x14ac:dyDescent="0.25">
      <c r="A3">
        <v>2</v>
      </c>
      <c r="B3" t="s">
        <v>38</v>
      </c>
      <c r="C3">
        <v>2021</v>
      </c>
      <c r="D3" s="3">
        <v>254</v>
      </c>
      <c r="E3" s="3">
        <v>518</v>
      </c>
      <c r="F3" s="3">
        <v>74</v>
      </c>
      <c r="G3" s="3">
        <v>91</v>
      </c>
      <c r="H3" s="3">
        <v>61</v>
      </c>
      <c r="I3" s="3">
        <v>49</v>
      </c>
    </row>
    <row r="4" spans="1:9" x14ac:dyDescent="0.25">
      <c r="A4">
        <v>3</v>
      </c>
      <c r="B4" t="s">
        <v>39</v>
      </c>
      <c r="C4">
        <v>2021</v>
      </c>
      <c r="D4" s="3">
        <v>394</v>
      </c>
      <c r="E4" s="3">
        <v>684</v>
      </c>
      <c r="F4" s="3">
        <v>60</v>
      </c>
      <c r="G4" s="3">
        <v>113</v>
      </c>
      <c r="H4" s="3">
        <v>59</v>
      </c>
      <c r="I4" s="3">
        <v>45</v>
      </c>
    </row>
    <row r="5" spans="1:9" x14ac:dyDescent="0.25">
      <c r="A5">
        <v>4</v>
      </c>
      <c r="B5" t="s">
        <v>40</v>
      </c>
      <c r="C5">
        <v>2021</v>
      </c>
      <c r="D5" s="3">
        <v>378</v>
      </c>
      <c r="E5" s="3">
        <v>656</v>
      </c>
      <c r="F5" s="3">
        <v>77</v>
      </c>
      <c r="G5" s="3">
        <v>121</v>
      </c>
      <c r="H5" s="3">
        <v>64</v>
      </c>
      <c r="I5" s="3">
        <v>39</v>
      </c>
    </row>
    <row r="6" spans="1:9" x14ac:dyDescent="0.25">
      <c r="A6">
        <v>5</v>
      </c>
      <c r="B6" t="s">
        <v>41</v>
      </c>
      <c r="C6">
        <v>2021</v>
      </c>
      <c r="D6" s="3">
        <v>374</v>
      </c>
      <c r="E6" s="3">
        <v>746</v>
      </c>
      <c r="F6" s="3">
        <v>75</v>
      </c>
      <c r="G6" s="3">
        <v>118</v>
      </c>
      <c r="H6" s="3">
        <v>57</v>
      </c>
      <c r="I6" s="3">
        <v>55</v>
      </c>
    </row>
    <row r="7" spans="1:9" x14ac:dyDescent="0.25">
      <c r="A7">
        <v>6</v>
      </c>
      <c r="B7" t="s">
        <v>42</v>
      </c>
      <c r="C7">
        <v>2021</v>
      </c>
      <c r="D7" s="3">
        <v>382</v>
      </c>
      <c r="E7" s="3">
        <v>745</v>
      </c>
      <c r="F7" s="3">
        <v>75</v>
      </c>
      <c r="G7" s="3">
        <v>95</v>
      </c>
      <c r="H7" s="3">
        <v>61</v>
      </c>
      <c r="I7" s="3">
        <v>66</v>
      </c>
    </row>
    <row r="8" spans="1:9" x14ac:dyDescent="0.25">
      <c r="A8">
        <v>7</v>
      </c>
      <c r="B8" t="s">
        <v>43</v>
      </c>
      <c r="C8">
        <v>2021</v>
      </c>
      <c r="D8" s="3">
        <v>455</v>
      </c>
      <c r="E8" s="3">
        <v>540</v>
      </c>
      <c r="F8" s="3">
        <v>63</v>
      </c>
      <c r="G8" s="3">
        <v>76</v>
      </c>
      <c r="H8" s="3">
        <v>67</v>
      </c>
      <c r="I8" s="3">
        <v>78</v>
      </c>
    </row>
    <row r="9" spans="1:9" x14ac:dyDescent="0.25">
      <c r="A9">
        <v>8</v>
      </c>
      <c r="B9" t="s">
        <v>44</v>
      </c>
      <c r="C9">
        <v>2021</v>
      </c>
      <c r="D9" s="3">
        <v>330</v>
      </c>
      <c r="E9" s="3">
        <v>506</v>
      </c>
      <c r="F9" s="3">
        <v>73</v>
      </c>
      <c r="G9" s="3">
        <v>67</v>
      </c>
      <c r="H9" s="3">
        <v>46</v>
      </c>
      <c r="I9" s="3">
        <v>36</v>
      </c>
    </row>
    <row r="10" spans="1:9" x14ac:dyDescent="0.25">
      <c r="A10">
        <v>9</v>
      </c>
      <c r="B10" t="s">
        <v>45</v>
      </c>
      <c r="C10">
        <v>2021</v>
      </c>
      <c r="D10" s="3">
        <v>279</v>
      </c>
      <c r="E10" s="3">
        <v>532</v>
      </c>
      <c r="F10" s="3">
        <v>83</v>
      </c>
      <c r="G10" s="3">
        <v>88</v>
      </c>
      <c r="H10" s="3">
        <v>60</v>
      </c>
      <c r="I10" s="3">
        <v>47</v>
      </c>
    </row>
    <row r="11" spans="1:9" x14ac:dyDescent="0.25">
      <c r="A11">
        <v>10</v>
      </c>
      <c r="B11" t="s">
        <v>46</v>
      </c>
      <c r="C11">
        <v>2021</v>
      </c>
      <c r="D11" s="3">
        <v>322</v>
      </c>
      <c r="E11" s="3">
        <v>490</v>
      </c>
      <c r="F11" s="3">
        <v>79</v>
      </c>
      <c r="G11" s="3">
        <v>90</v>
      </c>
      <c r="H11" s="3">
        <v>66</v>
      </c>
      <c r="I11" s="3">
        <v>42</v>
      </c>
    </row>
    <row r="12" spans="1:9" x14ac:dyDescent="0.25">
      <c r="A12">
        <v>11</v>
      </c>
      <c r="B12" t="s">
        <v>47</v>
      </c>
      <c r="C12">
        <v>2021</v>
      </c>
      <c r="D12" s="3">
        <v>319</v>
      </c>
      <c r="E12" s="3">
        <v>623</v>
      </c>
      <c r="F12" s="3">
        <v>79</v>
      </c>
      <c r="G12" s="3">
        <v>95</v>
      </c>
      <c r="H12" s="3">
        <v>58</v>
      </c>
      <c r="I12" s="3">
        <v>34</v>
      </c>
    </row>
    <row r="13" spans="1:9" x14ac:dyDescent="0.25">
      <c r="A13">
        <v>12</v>
      </c>
      <c r="B13" t="s">
        <v>48</v>
      </c>
      <c r="C13">
        <v>2021</v>
      </c>
      <c r="D13" s="3">
        <v>365</v>
      </c>
      <c r="E13" s="3">
        <v>757</v>
      </c>
      <c r="F13" s="3">
        <v>89</v>
      </c>
      <c r="G13" s="3">
        <v>86</v>
      </c>
      <c r="H13" s="3">
        <v>48</v>
      </c>
      <c r="I13" s="3">
        <v>43</v>
      </c>
    </row>
    <row r="14" spans="1:9" x14ac:dyDescent="0.25">
      <c r="A14">
        <v>13</v>
      </c>
      <c r="B14" t="s">
        <v>37</v>
      </c>
      <c r="C14">
        <v>2022</v>
      </c>
      <c r="D14" s="3">
        <v>391</v>
      </c>
      <c r="E14" s="3">
        <v>690</v>
      </c>
      <c r="F14" s="3">
        <v>82</v>
      </c>
      <c r="G14" s="3">
        <v>101</v>
      </c>
      <c r="H14" s="3">
        <v>50</v>
      </c>
      <c r="I14" s="3">
        <v>38</v>
      </c>
    </row>
    <row r="15" spans="1:9" x14ac:dyDescent="0.25">
      <c r="A15">
        <v>14</v>
      </c>
      <c r="B15" t="s">
        <v>38</v>
      </c>
      <c r="C15">
        <v>2022</v>
      </c>
      <c r="D15" s="3">
        <v>328</v>
      </c>
      <c r="E15" s="3">
        <v>573</v>
      </c>
      <c r="F15" s="3">
        <v>59</v>
      </c>
      <c r="G15" s="3">
        <v>81</v>
      </c>
      <c r="H15" s="3">
        <v>68</v>
      </c>
      <c r="I15" s="3">
        <v>56</v>
      </c>
    </row>
    <row r="16" spans="1:9" x14ac:dyDescent="0.25">
      <c r="A16">
        <v>15</v>
      </c>
      <c r="B16" t="s">
        <v>39</v>
      </c>
      <c r="C16">
        <v>2022</v>
      </c>
      <c r="D16" s="3">
        <v>302</v>
      </c>
      <c r="E16" s="3">
        <v>563</v>
      </c>
      <c r="F16" s="3">
        <v>74</v>
      </c>
      <c r="G16" s="3">
        <v>89</v>
      </c>
      <c r="H16" s="3">
        <v>45</v>
      </c>
      <c r="I16" s="3">
        <v>50</v>
      </c>
    </row>
    <row r="17" spans="1:9" x14ac:dyDescent="0.25">
      <c r="A17">
        <v>16</v>
      </c>
      <c r="B17" t="s">
        <v>40</v>
      </c>
      <c r="C17">
        <v>2022</v>
      </c>
      <c r="D17" s="3">
        <v>275</v>
      </c>
      <c r="E17" s="3">
        <v>559</v>
      </c>
      <c r="F17" s="3">
        <v>68</v>
      </c>
      <c r="G17" s="3">
        <v>85</v>
      </c>
      <c r="H17" s="3">
        <v>49</v>
      </c>
      <c r="I17" s="3">
        <v>34</v>
      </c>
    </row>
    <row r="18" spans="1:9" x14ac:dyDescent="0.25">
      <c r="A18">
        <v>17</v>
      </c>
      <c r="B18" t="s">
        <v>41</v>
      </c>
      <c r="C18">
        <v>2022</v>
      </c>
      <c r="D18" s="3">
        <v>355</v>
      </c>
      <c r="E18" s="3">
        <v>628</v>
      </c>
      <c r="F18" s="3">
        <v>61</v>
      </c>
      <c r="G18" s="3">
        <v>56</v>
      </c>
      <c r="H18" s="3">
        <v>48</v>
      </c>
      <c r="I18" s="3">
        <v>57</v>
      </c>
    </row>
    <row r="19" spans="1:9" x14ac:dyDescent="0.25">
      <c r="A19">
        <v>18</v>
      </c>
      <c r="B19" t="s">
        <v>42</v>
      </c>
      <c r="C19">
        <v>2022</v>
      </c>
      <c r="D19" s="3">
        <v>429</v>
      </c>
      <c r="E19" s="3">
        <v>817</v>
      </c>
      <c r="F19" s="3">
        <v>91</v>
      </c>
      <c r="G19" s="3">
        <v>113</v>
      </c>
      <c r="H19" s="3">
        <v>59</v>
      </c>
      <c r="I19" s="3">
        <v>50</v>
      </c>
    </row>
    <row r="20" spans="1:9" x14ac:dyDescent="0.25">
      <c r="A20">
        <v>19</v>
      </c>
      <c r="B20" t="s">
        <v>43</v>
      </c>
      <c r="C20">
        <v>2022</v>
      </c>
      <c r="D20" s="3">
        <v>390</v>
      </c>
      <c r="E20" s="3">
        <v>736</v>
      </c>
      <c r="F20" s="3">
        <v>94</v>
      </c>
      <c r="G20" s="3">
        <v>102</v>
      </c>
      <c r="H20" s="3">
        <v>55</v>
      </c>
      <c r="I20" s="3">
        <v>66</v>
      </c>
    </row>
    <row r="21" spans="1:9" x14ac:dyDescent="0.25">
      <c r="A21">
        <v>20</v>
      </c>
      <c r="B21" t="s">
        <v>44</v>
      </c>
      <c r="C21">
        <v>2022</v>
      </c>
      <c r="D21" s="3">
        <v>418</v>
      </c>
      <c r="E21" s="3">
        <v>875</v>
      </c>
      <c r="F21" s="3">
        <v>96</v>
      </c>
      <c r="G21" s="3">
        <v>115</v>
      </c>
      <c r="H21" s="3">
        <v>68</v>
      </c>
      <c r="I21" s="3">
        <v>78</v>
      </c>
    </row>
    <row r="22" spans="1:9" x14ac:dyDescent="0.25">
      <c r="A22">
        <v>21</v>
      </c>
      <c r="B22" t="s">
        <v>45</v>
      </c>
      <c r="C22">
        <v>2022</v>
      </c>
      <c r="D22" s="3">
        <v>467</v>
      </c>
      <c r="E22" s="3">
        <v>787</v>
      </c>
      <c r="F22" s="3">
        <v>109</v>
      </c>
      <c r="G22" s="3">
        <v>1300</v>
      </c>
      <c r="H22" s="3">
        <v>86</v>
      </c>
      <c r="I22" s="3">
        <v>72</v>
      </c>
    </row>
    <row r="23" spans="1:9" x14ac:dyDescent="0.25">
      <c r="A23">
        <v>22</v>
      </c>
      <c r="B23" t="s">
        <v>46</v>
      </c>
      <c r="C23">
        <v>2022</v>
      </c>
      <c r="D23" s="3">
        <v>511</v>
      </c>
      <c r="E23" s="3">
        <v>962</v>
      </c>
      <c r="F23" s="3">
        <v>117</v>
      </c>
      <c r="G23" s="3">
        <v>133</v>
      </c>
      <c r="H23" s="3">
        <v>72</v>
      </c>
      <c r="I23" s="3">
        <v>79</v>
      </c>
    </row>
    <row r="24" spans="1:9" x14ac:dyDescent="0.25">
      <c r="A24">
        <v>23</v>
      </c>
      <c r="B24" t="s">
        <v>47</v>
      </c>
      <c r="C24">
        <v>2022</v>
      </c>
      <c r="D24" s="3">
        <v>492</v>
      </c>
      <c r="E24" s="3">
        <v>942</v>
      </c>
      <c r="F24" s="3">
        <v>113</v>
      </c>
      <c r="G24" s="3">
        <v>144</v>
      </c>
      <c r="H24" s="3">
        <v>75</v>
      </c>
      <c r="I24" s="3">
        <v>79</v>
      </c>
    </row>
    <row r="25" spans="1:9" x14ac:dyDescent="0.25">
      <c r="A25">
        <v>24</v>
      </c>
      <c r="B25" t="s">
        <v>48</v>
      </c>
      <c r="C25">
        <v>2022</v>
      </c>
      <c r="D25" s="3">
        <v>487</v>
      </c>
      <c r="E25" s="3">
        <v>889</v>
      </c>
      <c r="F25" s="3">
        <v>147</v>
      </c>
      <c r="G25" s="3">
        <v>135</v>
      </c>
      <c r="H25" s="3">
        <v>66</v>
      </c>
      <c r="I25" s="3">
        <v>86</v>
      </c>
    </row>
    <row r="26" spans="1:9" x14ac:dyDescent="0.25">
      <c r="A26">
        <v>25</v>
      </c>
      <c r="B26" t="s">
        <v>37</v>
      </c>
      <c r="C26">
        <v>2023</v>
      </c>
      <c r="D26" s="3">
        <v>421</v>
      </c>
      <c r="E26" s="3">
        <v>959</v>
      </c>
      <c r="F26" s="3">
        <v>156</v>
      </c>
      <c r="G26" s="3">
        <v>150</v>
      </c>
      <c r="H26" s="3">
        <v>78</v>
      </c>
      <c r="I26" s="3">
        <v>32</v>
      </c>
    </row>
    <row r="27" spans="1:9" x14ac:dyDescent="0.25">
      <c r="A27">
        <v>26</v>
      </c>
      <c r="B27" t="s">
        <v>38</v>
      </c>
      <c r="C27">
        <v>2023</v>
      </c>
      <c r="D27" s="3">
        <v>460</v>
      </c>
      <c r="E27" s="3">
        <v>817</v>
      </c>
      <c r="F27" s="3">
        <v>134</v>
      </c>
      <c r="G27" s="3">
        <v>123</v>
      </c>
      <c r="H27" s="3">
        <v>72</v>
      </c>
      <c r="I27" s="3">
        <v>71</v>
      </c>
    </row>
    <row r="28" spans="1:9" x14ac:dyDescent="0.25">
      <c r="A28">
        <v>27</v>
      </c>
      <c r="B28" t="s">
        <v>39</v>
      </c>
      <c r="C28">
        <v>2023</v>
      </c>
      <c r="D28" s="3">
        <v>462</v>
      </c>
      <c r="E28" s="3">
        <v>929</v>
      </c>
      <c r="F28" s="3">
        <v>156</v>
      </c>
      <c r="G28" s="3">
        <v>118</v>
      </c>
      <c r="H28" s="3">
        <v>70</v>
      </c>
      <c r="I28" s="3">
        <v>67</v>
      </c>
    </row>
    <row r="29" spans="1:9" x14ac:dyDescent="0.25">
      <c r="A29">
        <v>28</v>
      </c>
      <c r="B29" t="s">
        <v>40</v>
      </c>
      <c r="C29">
        <v>2023</v>
      </c>
      <c r="D29" s="3">
        <v>374</v>
      </c>
      <c r="E29" s="3">
        <v>771</v>
      </c>
      <c r="F29" s="3">
        <v>109</v>
      </c>
      <c r="G29" s="3">
        <v>85</v>
      </c>
      <c r="H29" s="3">
        <v>48</v>
      </c>
      <c r="I29" s="3">
        <v>78</v>
      </c>
    </row>
    <row r="30" spans="1:9" x14ac:dyDescent="0.25">
      <c r="A30">
        <v>29</v>
      </c>
      <c r="B30" t="s">
        <v>41</v>
      </c>
      <c r="C30">
        <v>2023</v>
      </c>
      <c r="D30" s="3">
        <v>476</v>
      </c>
      <c r="E30" s="3">
        <v>1023</v>
      </c>
      <c r="F30" s="3">
        <v>144</v>
      </c>
      <c r="G30" s="3">
        <v>131</v>
      </c>
      <c r="H30" s="3">
        <v>67</v>
      </c>
      <c r="I30" s="3">
        <v>89</v>
      </c>
    </row>
    <row r="31" spans="1:9" x14ac:dyDescent="0.25">
      <c r="A31">
        <v>30</v>
      </c>
      <c r="B31" t="s">
        <v>42</v>
      </c>
      <c r="C31">
        <v>2023</v>
      </c>
      <c r="D31" s="3">
        <v>434</v>
      </c>
      <c r="E31" s="3">
        <v>908</v>
      </c>
      <c r="F31" s="3">
        <v>118</v>
      </c>
      <c r="G31" s="3">
        <v>127</v>
      </c>
      <c r="H31" s="3">
        <v>62</v>
      </c>
      <c r="I31" s="3">
        <v>86</v>
      </c>
    </row>
    <row r="32" spans="1:9" x14ac:dyDescent="0.25">
      <c r="A32">
        <v>31</v>
      </c>
      <c r="B32" t="s">
        <v>43</v>
      </c>
      <c r="C32">
        <v>2023</v>
      </c>
      <c r="D32" s="3">
        <v>487</v>
      </c>
      <c r="E32" s="3">
        <v>996</v>
      </c>
      <c r="F32" s="3">
        <v>129</v>
      </c>
      <c r="G32" s="3">
        <v>115</v>
      </c>
      <c r="H32" s="3">
        <v>69</v>
      </c>
      <c r="I32" s="3">
        <v>78</v>
      </c>
    </row>
    <row r="33" spans="1:9" x14ac:dyDescent="0.25">
      <c r="A33">
        <v>32</v>
      </c>
      <c r="B33" t="s">
        <v>44</v>
      </c>
      <c r="C33">
        <v>2023</v>
      </c>
      <c r="D33" s="3">
        <v>399</v>
      </c>
      <c r="E33" s="3">
        <v>653</v>
      </c>
      <c r="F33" s="3">
        <v>252</v>
      </c>
      <c r="G33" s="3">
        <v>286</v>
      </c>
      <c r="H33" s="3">
        <v>233</v>
      </c>
      <c r="I33" s="3">
        <v>199</v>
      </c>
    </row>
    <row r="34" spans="1:9" x14ac:dyDescent="0.25">
      <c r="A34">
        <v>33</v>
      </c>
      <c r="B34" t="s">
        <v>45</v>
      </c>
      <c r="C34">
        <v>2023</v>
      </c>
      <c r="D34" s="3">
        <v>463</v>
      </c>
      <c r="E34" s="3">
        <v>534</v>
      </c>
      <c r="F34" s="3">
        <v>288</v>
      </c>
      <c r="G34" s="3">
        <v>267</v>
      </c>
      <c r="H34" s="3">
        <v>265</v>
      </c>
      <c r="I34" s="3">
        <v>259</v>
      </c>
    </row>
    <row r="35" spans="1:9" x14ac:dyDescent="0.25">
      <c r="A35">
        <v>34</v>
      </c>
      <c r="B35" t="s">
        <v>46</v>
      </c>
      <c r="C35">
        <v>2023</v>
      </c>
      <c r="D35" s="3">
        <v>626</v>
      </c>
      <c r="E35" s="3">
        <v>1286</v>
      </c>
      <c r="F35" s="3">
        <v>129</v>
      </c>
      <c r="G35" s="3">
        <v>131</v>
      </c>
      <c r="H35" s="3">
        <v>87</v>
      </c>
      <c r="I35" s="3">
        <v>143</v>
      </c>
    </row>
    <row r="36" spans="1:9" x14ac:dyDescent="0.25">
      <c r="A36">
        <v>35</v>
      </c>
      <c r="B36" t="s">
        <v>47</v>
      </c>
      <c r="C36">
        <v>2023</v>
      </c>
      <c r="D36" s="3">
        <v>518</v>
      </c>
      <c r="E36" s="3">
        <v>1182</v>
      </c>
      <c r="F36" s="3">
        <v>132</v>
      </c>
      <c r="G36" s="3">
        <v>130</v>
      </c>
      <c r="H36" s="3">
        <v>78</v>
      </c>
      <c r="I36" s="3">
        <v>173</v>
      </c>
    </row>
    <row r="37" spans="1:9" x14ac:dyDescent="0.25">
      <c r="A37">
        <v>36</v>
      </c>
      <c r="B37" t="s">
        <v>48</v>
      </c>
      <c r="C37">
        <v>2023</v>
      </c>
      <c r="D37" s="3">
        <v>455</v>
      </c>
      <c r="E37" s="3">
        <v>1083</v>
      </c>
      <c r="F37" s="3">
        <v>111</v>
      </c>
      <c r="G37" s="3">
        <v>157</v>
      </c>
      <c r="H37" s="3">
        <v>78</v>
      </c>
      <c r="I37" s="3">
        <v>111</v>
      </c>
    </row>
    <row r="38" spans="1:9" x14ac:dyDescent="0.25">
      <c r="A38">
        <v>37</v>
      </c>
      <c r="B38" t="s">
        <v>37</v>
      </c>
      <c r="C38">
        <v>2024</v>
      </c>
      <c r="D38" s="3">
        <v>513</v>
      </c>
      <c r="E38" s="3">
        <v>1127</v>
      </c>
      <c r="F38" s="3">
        <v>140</v>
      </c>
      <c r="G38" s="3">
        <v>123</v>
      </c>
      <c r="H38" s="3">
        <v>86</v>
      </c>
      <c r="I38" s="3">
        <v>125</v>
      </c>
    </row>
    <row r="39" spans="1:9" x14ac:dyDescent="0.25">
      <c r="A39">
        <v>38</v>
      </c>
      <c r="B39" t="s">
        <v>38</v>
      </c>
      <c r="C39">
        <v>2024</v>
      </c>
      <c r="D39" s="3">
        <v>505</v>
      </c>
      <c r="E39" s="3">
        <v>1138</v>
      </c>
      <c r="F39" s="3">
        <v>126</v>
      </c>
      <c r="G39" s="3">
        <v>104</v>
      </c>
      <c r="H39" s="3">
        <v>61</v>
      </c>
      <c r="I39" s="3">
        <v>94</v>
      </c>
    </row>
    <row r="40" spans="1:9" x14ac:dyDescent="0.25">
      <c r="A40">
        <v>39</v>
      </c>
      <c r="B40" t="s">
        <v>39</v>
      </c>
      <c r="C40">
        <v>2024</v>
      </c>
      <c r="D40" s="3">
        <v>609</v>
      </c>
      <c r="E40" s="3">
        <v>1289</v>
      </c>
      <c r="F40" s="3">
        <v>145</v>
      </c>
      <c r="G40" s="3">
        <v>112</v>
      </c>
      <c r="H40" s="3">
        <v>69</v>
      </c>
      <c r="I40" s="3">
        <v>86</v>
      </c>
    </row>
    <row r="41" spans="1:9" x14ac:dyDescent="0.25">
      <c r="A41">
        <v>40</v>
      </c>
      <c r="B41" t="s">
        <v>40</v>
      </c>
      <c r="C41">
        <v>2024</v>
      </c>
      <c r="D41" s="3">
        <v>569</v>
      </c>
      <c r="E41" s="3">
        <v>1191</v>
      </c>
      <c r="F41" s="3">
        <v>120</v>
      </c>
      <c r="G41" s="3">
        <v>96</v>
      </c>
      <c r="H41" s="3">
        <v>64</v>
      </c>
      <c r="I41" s="3">
        <v>121</v>
      </c>
    </row>
    <row r="42" spans="1:9" x14ac:dyDescent="0.25">
      <c r="A42">
        <v>41</v>
      </c>
      <c r="B42" t="s">
        <v>41</v>
      </c>
      <c r="C42">
        <v>2024</v>
      </c>
      <c r="D42" s="3">
        <v>602</v>
      </c>
      <c r="E42" s="3">
        <v>1443</v>
      </c>
      <c r="F42" s="3">
        <v>125</v>
      </c>
      <c r="G42" s="3">
        <v>146</v>
      </c>
      <c r="H42" s="3">
        <v>80</v>
      </c>
      <c r="I42" s="3">
        <v>129</v>
      </c>
    </row>
    <row r="43" spans="1:9" x14ac:dyDescent="0.25">
      <c r="A43">
        <v>42</v>
      </c>
      <c r="B43" t="s">
        <v>42</v>
      </c>
      <c r="C43">
        <v>2024</v>
      </c>
      <c r="D43" s="3">
        <v>542</v>
      </c>
      <c r="E43" s="3">
        <v>1142</v>
      </c>
      <c r="F43" s="3">
        <v>149</v>
      </c>
      <c r="G43" s="3">
        <v>125</v>
      </c>
      <c r="H43" s="3">
        <v>76</v>
      </c>
      <c r="I43" s="3">
        <v>119</v>
      </c>
    </row>
    <row r="44" spans="1:9" x14ac:dyDescent="0.25">
      <c r="A44">
        <v>43</v>
      </c>
      <c r="B44" t="s">
        <v>43</v>
      </c>
      <c r="C44">
        <v>2024</v>
      </c>
      <c r="D44" s="3">
        <v>568</v>
      </c>
      <c r="E44" s="3">
        <v>1172</v>
      </c>
      <c r="F44" s="3">
        <v>154</v>
      </c>
      <c r="G44" s="3">
        <v>143</v>
      </c>
      <c r="H44" s="3">
        <v>88</v>
      </c>
      <c r="I44" s="3">
        <v>134</v>
      </c>
    </row>
    <row r="45" spans="1:9" x14ac:dyDescent="0.25">
      <c r="A45">
        <v>44</v>
      </c>
      <c r="B45" t="s">
        <v>44</v>
      </c>
      <c r="C45">
        <v>2024</v>
      </c>
      <c r="D45" s="3">
        <v>532</v>
      </c>
      <c r="E45" s="3">
        <v>1155</v>
      </c>
      <c r="F45" s="3">
        <v>168</v>
      </c>
      <c r="G45" s="3">
        <v>155</v>
      </c>
      <c r="H45" s="3">
        <v>94</v>
      </c>
      <c r="I45" s="3">
        <v>107</v>
      </c>
    </row>
    <row r="46" spans="1:9" x14ac:dyDescent="0.25">
      <c r="A46">
        <v>45</v>
      </c>
      <c r="B46" t="s">
        <v>45</v>
      </c>
      <c r="C46">
        <v>2024</v>
      </c>
      <c r="D46" s="3">
        <v>518</v>
      </c>
      <c r="E46" s="3">
        <v>1119</v>
      </c>
      <c r="F46" s="3">
        <v>164</v>
      </c>
      <c r="G46" s="3">
        <v>135</v>
      </c>
      <c r="H46" s="3">
        <v>78</v>
      </c>
      <c r="I46" s="3">
        <v>97</v>
      </c>
    </row>
    <row r="47" spans="1:9" x14ac:dyDescent="0.25">
      <c r="A47">
        <v>46</v>
      </c>
      <c r="B47" t="s">
        <v>46</v>
      </c>
      <c r="C47">
        <v>2024</v>
      </c>
      <c r="D47" s="3">
        <v>616</v>
      </c>
      <c r="E47" s="3">
        <v>1317</v>
      </c>
      <c r="F47" s="3">
        <v>186</v>
      </c>
      <c r="G47" s="3">
        <v>147</v>
      </c>
      <c r="H47" s="3">
        <v>88</v>
      </c>
      <c r="I47" s="3">
        <v>114</v>
      </c>
    </row>
    <row r="48" spans="1:9" x14ac:dyDescent="0.25">
      <c r="A48">
        <v>47</v>
      </c>
      <c r="B48" t="s">
        <v>47</v>
      </c>
      <c r="C48">
        <v>2024</v>
      </c>
      <c r="D48" s="3">
        <v>542</v>
      </c>
      <c r="E48" s="3">
        <v>1279</v>
      </c>
      <c r="F48" s="3">
        <v>179</v>
      </c>
      <c r="G48" s="3">
        <v>148</v>
      </c>
      <c r="H48" s="3">
        <v>89</v>
      </c>
      <c r="I48" s="3">
        <v>81</v>
      </c>
    </row>
    <row r="49" spans="1:9" x14ac:dyDescent="0.25">
      <c r="A49">
        <v>48</v>
      </c>
      <c r="B49" t="s">
        <v>48</v>
      </c>
      <c r="C49">
        <v>2024</v>
      </c>
      <c r="D49" s="3">
        <v>615</v>
      </c>
      <c r="E49" s="3">
        <v>1410</v>
      </c>
      <c r="F49" s="3">
        <v>151</v>
      </c>
      <c r="G49" s="3">
        <v>133</v>
      </c>
      <c r="H49" s="3">
        <v>79</v>
      </c>
      <c r="I49" s="3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A798-C8D1-4965-A6E6-6DFD67938229}">
  <dimension ref="A1:Q49"/>
  <sheetViews>
    <sheetView zoomScale="98" workbookViewId="0">
      <selection activeCell="P2" sqref="P2:Q2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14.5703125" bestFit="1" customWidth="1"/>
    <col min="4" max="4" width="7.28515625" bestFit="1" customWidth="1"/>
    <col min="5" max="5" width="6.5703125" bestFit="1" customWidth="1"/>
    <col min="7" max="7" width="9.5703125" bestFit="1" customWidth="1"/>
    <col min="8" max="8" width="3.85546875" bestFit="1" customWidth="1"/>
    <col min="9" max="9" width="10.85546875" bestFit="1" customWidth="1"/>
    <col min="10" max="10" width="3.28515625" bestFit="1" customWidth="1"/>
    <col min="11" max="11" width="11.85546875" bestFit="1" customWidth="1"/>
    <col min="12" max="12" width="9.85546875" bestFit="1" customWidth="1"/>
    <col min="13" max="13" width="9.7109375" bestFit="1" customWidth="1"/>
    <col min="14" max="14" width="11" bestFit="1" customWidth="1"/>
    <col min="15" max="15" width="14.42578125" bestFit="1" customWidth="1"/>
    <col min="16" max="16" width="11.85546875" bestFit="1" customWidth="1"/>
    <col min="17" max="17" width="9.8554687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21" t="s">
        <v>63</v>
      </c>
      <c r="K1" s="22"/>
      <c r="L1" s="22"/>
      <c r="M1" s="22"/>
      <c r="N1" s="22"/>
      <c r="O1" s="22"/>
      <c r="P1" s="22"/>
      <c r="Q1" s="23"/>
    </row>
    <row r="2" spans="1:17" x14ac:dyDescent="0.25">
      <c r="A2">
        <v>1</v>
      </c>
      <c r="B2" t="s">
        <v>37</v>
      </c>
      <c r="C2" t="s">
        <v>49</v>
      </c>
      <c r="D2" s="3">
        <v>347</v>
      </c>
      <c r="E2">
        <v>2021</v>
      </c>
      <c r="G2" s="1" t="s">
        <v>58</v>
      </c>
      <c r="H2" s="10">
        <f>MAX(D2:D49)</f>
        <v>626</v>
      </c>
      <c r="I2" s="4"/>
      <c r="J2" s="1" t="s">
        <v>64</v>
      </c>
      <c r="K2" s="21" t="s">
        <v>35</v>
      </c>
      <c r="L2" s="23"/>
      <c r="M2" s="1" t="s">
        <v>55</v>
      </c>
      <c r="N2" s="1" t="s">
        <v>56</v>
      </c>
      <c r="O2" s="1" t="s">
        <v>57</v>
      </c>
      <c r="P2" s="21" t="s">
        <v>65</v>
      </c>
      <c r="Q2" s="23"/>
    </row>
    <row r="3" spans="1:17" x14ac:dyDescent="0.25">
      <c r="A3">
        <v>2</v>
      </c>
      <c r="B3" t="s">
        <v>38</v>
      </c>
      <c r="C3" t="s">
        <v>49</v>
      </c>
      <c r="D3" s="3">
        <v>254</v>
      </c>
      <c r="E3">
        <v>2021</v>
      </c>
      <c r="G3" s="1" t="s">
        <v>59</v>
      </c>
      <c r="H3" s="10">
        <f>MIN(D2:D49)</f>
        <v>254</v>
      </c>
      <c r="I3" s="3"/>
      <c r="J3" s="6">
        <v>1</v>
      </c>
      <c r="K3" s="3">
        <f>$H$3</f>
        <v>254</v>
      </c>
      <c r="L3" s="3">
        <f t="shared" ref="L3:L9" si="0">K3+$H$6</f>
        <v>308</v>
      </c>
      <c r="M3" s="3">
        <f>COUNTIFS($D$2:$D$49, "&gt;=" &amp; K3, $D$2:$D$49, "&lt;=" &amp; L3)</f>
        <v>4</v>
      </c>
      <c r="N3" s="2">
        <f>M3/SUM($M$3:$M$9)</f>
        <v>8.3333333333333329E-2</v>
      </c>
      <c r="O3" s="2">
        <f>N3</f>
        <v>8.3333333333333329E-2</v>
      </c>
      <c r="P3" s="3">
        <v>1</v>
      </c>
      <c r="Q3" s="3">
        <f>O3*100</f>
        <v>8.3333333333333321</v>
      </c>
    </row>
    <row r="4" spans="1:17" x14ac:dyDescent="0.25">
      <c r="A4">
        <v>3</v>
      </c>
      <c r="B4" t="s">
        <v>39</v>
      </c>
      <c r="C4" t="s">
        <v>49</v>
      </c>
      <c r="D4" s="3">
        <v>394</v>
      </c>
      <c r="E4">
        <v>2021</v>
      </c>
      <c r="G4" s="1" t="s">
        <v>60</v>
      </c>
      <c r="H4" s="10">
        <f>H2-H3</f>
        <v>372</v>
      </c>
      <c r="I4" s="3"/>
      <c r="J4" s="6">
        <f>J3+1</f>
        <v>2</v>
      </c>
      <c r="K4" s="3">
        <f>$L$3+1</f>
        <v>309</v>
      </c>
      <c r="L4" s="3">
        <f t="shared" si="0"/>
        <v>363</v>
      </c>
      <c r="M4" s="3">
        <f>COUNTIFS($D$2:$D$49, "&gt;=" &amp; K4, $D$2:$D$49, "&lt;=" &amp; L4)</f>
        <v>6</v>
      </c>
      <c r="N4" s="2">
        <f>M4/SUM($M$3:$M$9)</f>
        <v>0.125</v>
      </c>
      <c r="O4" s="2">
        <f t="shared" ref="O4:O9" si="1">O3+N4</f>
        <v>0.20833333333333331</v>
      </c>
      <c r="P4" s="3">
        <f>Q3+1</f>
        <v>9.3333333333333321</v>
      </c>
      <c r="Q4" s="3">
        <f>O4*100</f>
        <v>20.833333333333332</v>
      </c>
    </row>
    <row r="5" spans="1:17" x14ac:dyDescent="0.25">
      <c r="A5">
        <v>4</v>
      </c>
      <c r="B5" t="s">
        <v>40</v>
      </c>
      <c r="C5" t="s">
        <v>49</v>
      </c>
      <c r="D5" s="3">
        <v>378</v>
      </c>
      <c r="E5">
        <v>2021</v>
      </c>
      <c r="G5" s="1" t="s">
        <v>61</v>
      </c>
      <c r="H5" s="7">
        <f>ROUNDUP(1 + 3.3 *LOG10(48), 0)</f>
        <v>7</v>
      </c>
      <c r="I5" s="3"/>
      <c r="J5" s="6">
        <f>J4+1</f>
        <v>3</v>
      </c>
      <c r="K5" s="3">
        <f>$L$4+1</f>
        <v>364</v>
      </c>
      <c r="L5" s="3">
        <f t="shared" si="0"/>
        <v>418</v>
      </c>
      <c r="M5" s="3">
        <f>COUNTIFS($D$2:$D$49, "&gt;=" &amp; K5, $D$2:$D$49, "&lt;=" &amp; L5)</f>
        <v>10</v>
      </c>
      <c r="N5" s="2">
        <f>M5/SUM($M$3:$M$9)</f>
        <v>0.20833333333333334</v>
      </c>
      <c r="O5" s="2">
        <f>O4+N5</f>
        <v>0.41666666666666663</v>
      </c>
      <c r="P5" s="3">
        <f>Q4+1</f>
        <v>21.833333333333332</v>
      </c>
      <c r="Q5" s="3">
        <f t="shared" ref="Q5:Q9" si="2">O5*100</f>
        <v>41.666666666666664</v>
      </c>
    </row>
    <row r="6" spans="1:17" x14ac:dyDescent="0.25">
      <c r="A6">
        <v>5</v>
      </c>
      <c r="B6" t="s">
        <v>41</v>
      </c>
      <c r="C6" t="s">
        <v>49</v>
      </c>
      <c r="D6" s="3">
        <v>374</v>
      </c>
      <c r="E6">
        <v>2021</v>
      </c>
      <c r="G6" s="1" t="s">
        <v>62</v>
      </c>
      <c r="H6" s="7">
        <f>ROUNDUP(H4/H5, 0)</f>
        <v>54</v>
      </c>
      <c r="I6" s="3"/>
      <c r="J6" s="6">
        <f t="shared" ref="J6:J9" si="3">J5+1</f>
        <v>4</v>
      </c>
      <c r="K6" s="3">
        <f t="shared" ref="K6:K9" si="4">L5+1</f>
        <v>419</v>
      </c>
      <c r="L6" s="3">
        <f t="shared" si="0"/>
        <v>473</v>
      </c>
      <c r="M6" s="3">
        <f>COUNTIFS($D$2:$D$49, "&gt;=" &amp; K6, $D$2:$D$49, "&lt;=" &amp; L6)</f>
        <v>9</v>
      </c>
      <c r="N6" s="2">
        <f>M6/SUM($M$3:$M$9)</f>
        <v>0.1875</v>
      </c>
      <c r="O6" s="2">
        <f t="shared" si="1"/>
        <v>0.60416666666666663</v>
      </c>
      <c r="P6" s="3">
        <f t="shared" ref="P6:P9" si="5">Q5+1</f>
        <v>42.666666666666664</v>
      </c>
      <c r="Q6" s="3">
        <f t="shared" si="2"/>
        <v>60.416666666666664</v>
      </c>
    </row>
    <row r="7" spans="1:17" x14ac:dyDescent="0.25">
      <c r="A7">
        <v>6</v>
      </c>
      <c r="B7" t="s">
        <v>42</v>
      </c>
      <c r="C7" t="s">
        <v>49</v>
      </c>
      <c r="D7" s="3">
        <v>382</v>
      </c>
      <c r="E7">
        <v>2021</v>
      </c>
      <c r="I7" s="3"/>
      <c r="J7" s="6">
        <f t="shared" si="3"/>
        <v>5</v>
      </c>
      <c r="K7" s="3">
        <f t="shared" si="4"/>
        <v>474</v>
      </c>
      <c r="L7" s="3">
        <f t="shared" si="0"/>
        <v>528</v>
      </c>
      <c r="M7" s="3">
        <f>COUNTIFS($D$2:$D$49, "&gt;=" &amp; K7, $D$2:$D$49, "&lt;=" &amp; L7)</f>
        <v>9</v>
      </c>
      <c r="N7" s="2">
        <f>M7/SUM($M$3:$M$9)</f>
        <v>0.1875</v>
      </c>
      <c r="O7" s="2">
        <f t="shared" si="1"/>
        <v>0.79166666666666663</v>
      </c>
      <c r="P7" s="3">
        <f t="shared" si="5"/>
        <v>61.416666666666664</v>
      </c>
      <c r="Q7" s="3">
        <f t="shared" si="2"/>
        <v>79.166666666666657</v>
      </c>
    </row>
    <row r="8" spans="1:17" x14ac:dyDescent="0.25">
      <c r="A8">
        <v>7</v>
      </c>
      <c r="B8" t="s">
        <v>43</v>
      </c>
      <c r="C8" t="s">
        <v>49</v>
      </c>
      <c r="D8" s="3">
        <v>455</v>
      </c>
      <c r="E8">
        <v>2021</v>
      </c>
      <c r="I8" s="3"/>
      <c r="J8" s="6">
        <f t="shared" si="3"/>
        <v>6</v>
      </c>
      <c r="K8" s="3">
        <f t="shared" si="4"/>
        <v>529</v>
      </c>
      <c r="L8" s="3">
        <f t="shared" si="0"/>
        <v>583</v>
      </c>
      <c r="M8" s="3">
        <f>COUNTIFS($D$2:$D$49, "&gt;=" &amp; K8, $D$2:$D$49, "&lt;=" &amp; L8)</f>
        <v>5</v>
      </c>
      <c r="N8" s="2">
        <f>M8/SUM($M$3:$M$9)</f>
        <v>0.10416666666666667</v>
      </c>
      <c r="O8" s="2">
        <f t="shared" si="1"/>
        <v>0.89583333333333326</v>
      </c>
      <c r="P8" s="3">
        <f t="shared" si="5"/>
        <v>80.166666666666657</v>
      </c>
      <c r="Q8" s="3">
        <f t="shared" si="2"/>
        <v>89.583333333333329</v>
      </c>
    </row>
    <row r="9" spans="1:17" x14ac:dyDescent="0.25">
      <c r="A9">
        <v>8</v>
      </c>
      <c r="B9" t="s">
        <v>44</v>
      </c>
      <c r="C9" t="s">
        <v>49</v>
      </c>
      <c r="D9" s="3">
        <v>330</v>
      </c>
      <c r="E9">
        <v>2021</v>
      </c>
      <c r="I9" s="3"/>
      <c r="J9" s="6">
        <f t="shared" si="3"/>
        <v>7</v>
      </c>
      <c r="K9" s="3">
        <f t="shared" si="4"/>
        <v>584</v>
      </c>
      <c r="L9" s="3">
        <f t="shared" si="0"/>
        <v>638</v>
      </c>
      <c r="M9" s="3">
        <f>COUNTIFS($D$2:$D$49, "&gt;=" &amp; K9, $D$2:$D$49, "&lt;=" &amp; L9)</f>
        <v>5</v>
      </c>
      <c r="N9" s="2">
        <f>M9/SUM($M$3:$M$9)</f>
        <v>0.10416666666666667</v>
      </c>
      <c r="O9" s="2">
        <f t="shared" si="1"/>
        <v>0.99999999999999989</v>
      </c>
      <c r="P9" s="3">
        <f t="shared" si="5"/>
        <v>90.583333333333329</v>
      </c>
      <c r="Q9" s="3">
        <f t="shared" si="2"/>
        <v>99.999999999999986</v>
      </c>
    </row>
    <row r="10" spans="1:17" x14ac:dyDescent="0.25">
      <c r="A10">
        <v>9</v>
      </c>
      <c r="B10" t="s">
        <v>45</v>
      </c>
      <c r="C10" t="s">
        <v>49</v>
      </c>
      <c r="D10" s="3">
        <v>279</v>
      </c>
      <c r="E10">
        <v>2021</v>
      </c>
      <c r="I10" s="2"/>
    </row>
    <row r="11" spans="1:17" x14ac:dyDescent="0.25">
      <c r="A11">
        <v>10</v>
      </c>
      <c r="B11" t="s">
        <v>46</v>
      </c>
      <c r="C11" t="s">
        <v>49</v>
      </c>
      <c r="D11" s="3">
        <v>322</v>
      </c>
      <c r="E11">
        <v>2021</v>
      </c>
      <c r="I11" s="2"/>
    </row>
    <row r="12" spans="1:17" x14ac:dyDescent="0.25">
      <c r="A12">
        <v>11</v>
      </c>
      <c r="B12" t="s">
        <v>47</v>
      </c>
      <c r="C12" t="s">
        <v>49</v>
      </c>
      <c r="D12" s="3">
        <v>319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49</v>
      </c>
      <c r="D13" s="3">
        <v>365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49</v>
      </c>
      <c r="D14" s="3">
        <v>391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49</v>
      </c>
      <c r="D15" s="3">
        <v>328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49</v>
      </c>
      <c r="D16" s="3">
        <v>302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49</v>
      </c>
      <c r="D17" s="3">
        <v>275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49</v>
      </c>
      <c r="D18" s="3">
        <v>355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49</v>
      </c>
      <c r="D19" s="3">
        <v>429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49</v>
      </c>
      <c r="D20" s="3">
        <v>390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49</v>
      </c>
      <c r="D21" s="3">
        <v>418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49</v>
      </c>
      <c r="D22" s="3">
        <v>467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49</v>
      </c>
      <c r="D23" s="3">
        <v>511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49</v>
      </c>
      <c r="D24" s="3">
        <v>492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49</v>
      </c>
      <c r="D25" s="3">
        <v>487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49</v>
      </c>
      <c r="D26" s="3">
        <v>421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49</v>
      </c>
      <c r="D27" s="3">
        <v>460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49</v>
      </c>
      <c r="D28" s="3">
        <v>462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49</v>
      </c>
      <c r="D29" s="3">
        <v>374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49</v>
      </c>
      <c r="D30" s="3">
        <v>476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49</v>
      </c>
      <c r="D31" s="3">
        <v>434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49</v>
      </c>
      <c r="D32" s="3">
        <v>487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49</v>
      </c>
      <c r="D33" s="3">
        <v>399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49</v>
      </c>
      <c r="D34" s="3">
        <v>463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49</v>
      </c>
      <c r="D35" s="3">
        <v>626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49</v>
      </c>
      <c r="D36" s="3">
        <v>518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49</v>
      </c>
      <c r="D37" s="3">
        <v>455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49</v>
      </c>
      <c r="D38" s="3">
        <v>513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49</v>
      </c>
      <c r="D39" s="3">
        <v>505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49</v>
      </c>
      <c r="D40" s="3">
        <v>609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49</v>
      </c>
      <c r="D41" s="3">
        <v>569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49</v>
      </c>
      <c r="D42" s="3">
        <v>602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49</v>
      </c>
      <c r="D43" s="3">
        <v>542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49</v>
      </c>
      <c r="D44" s="3">
        <v>568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49</v>
      </c>
      <c r="D45" s="3">
        <v>532</v>
      </c>
      <c r="E45">
        <v>2024</v>
      </c>
      <c r="I45" s="2"/>
      <c r="J45" s="2"/>
      <c r="K45" s="3"/>
      <c r="L45" s="3"/>
    </row>
    <row r="46" spans="1:12" x14ac:dyDescent="0.25">
      <c r="A46">
        <v>45</v>
      </c>
      <c r="B46" t="s">
        <v>45</v>
      </c>
      <c r="C46" t="s">
        <v>49</v>
      </c>
      <c r="D46" s="3">
        <v>518</v>
      </c>
      <c r="E46">
        <v>2024</v>
      </c>
    </row>
    <row r="47" spans="1:12" x14ac:dyDescent="0.25">
      <c r="A47">
        <v>46</v>
      </c>
      <c r="B47" t="s">
        <v>46</v>
      </c>
      <c r="C47" t="s">
        <v>49</v>
      </c>
      <c r="D47" s="3">
        <v>616</v>
      </c>
      <c r="E47">
        <v>2024</v>
      </c>
    </row>
    <row r="48" spans="1:12" x14ac:dyDescent="0.25">
      <c r="A48">
        <v>47</v>
      </c>
      <c r="B48" t="s">
        <v>47</v>
      </c>
      <c r="C48" t="s">
        <v>49</v>
      </c>
      <c r="D48" s="3">
        <v>542</v>
      </c>
      <c r="E48">
        <v>2024</v>
      </c>
    </row>
    <row r="49" spans="1:5" x14ac:dyDescent="0.25">
      <c r="A49">
        <v>48</v>
      </c>
      <c r="B49" t="s">
        <v>48</v>
      </c>
      <c r="C49" t="s">
        <v>49</v>
      </c>
      <c r="D49" s="3">
        <v>615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449A-EB34-42B8-B9ED-F72C15216858}">
  <dimension ref="A1:Q49"/>
  <sheetViews>
    <sheetView workbookViewId="0">
      <selection activeCell="P2" sqref="P2:Q2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4.5703125" bestFit="1" customWidth="1"/>
    <col min="4" max="4" width="7.28515625" bestFit="1" customWidth="1"/>
    <col min="5" max="5" width="6.140625" bestFit="1" customWidth="1"/>
    <col min="7" max="7" width="9.5703125" bestFit="1" customWidth="1"/>
    <col min="8" max="8" width="4.85546875" bestFit="1" customWidth="1"/>
    <col min="9" max="9" width="10.85546875" bestFit="1" customWidth="1"/>
    <col min="10" max="10" width="4.85546875" bestFit="1" customWidth="1"/>
    <col min="11" max="11" width="8.140625" customWidth="1"/>
    <col min="12" max="12" width="5" bestFit="1" customWidth="1"/>
    <col min="13" max="13" width="9.7109375" bestFit="1" customWidth="1"/>
    <col min="14" max="14" width="11.5703125" bestFit="1" customWidth="1"/>
    <col min="15" max="15" width="14.140625" bestFit="1" customWidth="1"/>
    <col min="16" max="16" width="9.570312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21" t="s">
        <v>63</v>
      </c>
      <c r="K1" s="22"/>
      <c r="L1" s="22"/>
      <c r="M1" s="22"/>
      <c r="N1" s="22"/>
      <c r="O1" s="22"/>
      <c r="P1" s="22"/>
      <c r="Q1" s="23"/>
    </row>
    <row r="2" spans="1:17" x14ac:dyDescent="0.25">
      <c r="A2">
        <v>1</v>
      </c>
      <c r="B2" t="s">
        <v>37</v>
      </c>
      <c r="C2" t="s">
        <v>50</v>
      </c>
      <c r="D2" s="3">
        <v>557</v>
      </c>
      <c r="E2">
        <v>2021</v>
      </c>
      <c r="G2" s="1" t="s">
        <v>58</v>
      </c>
      <c r="H2" s="10">
        <f>MAX(D2:D49)</f>
        <v>1443</v>
      </c>
      <c r="I2" s="4"/>
      <c r="J2" s="1" t="s">
        <v>64</v>
      </c>
      <c r="K2" s="21" t="s">
        <v>35</v>
      </c>
      <c r="L2" s="23"/>
      <c r="M2" s="1" t="s">
        <v>55</v>
      </c>
      <c r="N2" s="1" t="s">
        <v>56</v>
      </c>
      <c r="O2" s="1" t="s">
        <v>57</v>
      </c>
      <c r="P2" s="21" t="s">
        <v>65</v>
      </c>
      <c r="Q2" s="23"/>
    </row>
    <row r="3" spans="1:17" x14ac:dyDescent="0.25">
      <c r="A3">
        <v>2</v>
      </c>
      <c r="B3" t="s">
        <v>38</v>
      </c>
      <c r="C3" t="s">
        <v>50</v>
      </c>
      <c r="D3" s="3">
        <v>518</v>
      </c>
      <c r="E3">
        <v>2021</v>
      </c>
      <c r="G3" s="1" t="s">
        <v>59</v>
      </c>
      <c r="H3" s="10">
        <f>MIN(D2:D49)</f>
        <v>490</v>
      </c>
      <c r="I3" s="3"/>
      <c r="J3" s="6">
        <v>1</v>
      </c>
      <c r="K3" s="3">
        <f>$H$3</f>
        <v>490</v>
      </c>
      <c r="L3" s="3">
        <f t="shared" ref="L3:L9" si="0">K3+$H$6</f>
        <v>627</v>
      </c>
      <c r="M3" s="3">
        <f>COUNTIFS($D$2:$D$49, "&gt;=" &amp; K3, $D$2:$D$49, "&lt;=" &amp; L3)</f>
        <v>11</v>
      </c>
      <c r="N3" s="2">
        <f>M3/SUM($M$3:$M$9)</f>
        <v>0.22916666666666666</v>
      </c>
      <c r="O3" s="2">
        <f>N3</f>
        <v>0.22916666666666666</v>
      </c>
      <c r="P3" s="3">
        <v>1</v>
      </c>
      <c r="Q3" s="3">
        <f>O3*100</f>
        <v>22.916666666666664</v>
      </c>
    </row>
    <row r="4" spans="1:17" x14ac:dyDescent="0.25">
      <c r="A4">
        <v>3</v>
      </c>
      <c r="B4" t="s">
        <v>39</v>
      </c>
      <c r="C4" t="s">
        <v>50</v>
      </c>
      <c r="D4" s="3">
        <v>684</v>
      </c>
      <c r="E4">
        <v>2021</v>
      </c>
      <c r="G4" s="1" t="s">
        <v>60</v>
      </c>
      <c r="H4" s="10">
        <f>H2-H3</f>
        <v>953</v>
      </c>
      <c r="I4" s="3"/>
      <c r="J4" s="6">
        <f>J3+1</f>
        <v>2</v>
      </c>
      <c r="K4" s="3">
        <f>L3+1</f>
        <v>628</v>
      </c>
      <c r="L4" s="3">
        <f t="shared" si="0"/>
        <v>765</v>
      </c>
      <c r="M4" s="3">
        <f t="shared" ref="M4:M9" si="1">COUNTIFS($D$2:$D$49, "&gt;=" &amp; K4, $D$2:$D$49, "&lt;=" &amp; L4)</f>
        <v>9</v>
      </c>
      <c r="N4" s="2">
        <f>M4/SUM($M$3:$M$9)</f>
        <v>0.1875</v>
      </c>
      <c r="O4" s="2">
        <f t="shared" ref="O4:O9" si="2">O3+N4</f>
        <v>0.41666666666666663</v>
      </c>
      <c r="P4" s="3">
        <f>Q3+1</f>
        <v>23.916666666666664</v>
      </c>
      <c r="Q4" s="3">
        <f>O4*100</f>
        <v>41.666666666666664</v>
      </c>
    </row>
    <row r="5" spans="1:17" x14ac:dyDescent="0.25">
      <c r="A5">
        <v>4</v>
      </c>
      <c r="B5" t="s">
        <v>40</v>
      </c>
      <c r="C5" t="s">
        <v>50</v>
      </c>
      <c r="D5" s="3">
        <v>656</v>
      </c>
      <c r="E5">
        <v>2021</v>
      </c>
      <c r="G5" s="1" t="s">
        <v>61</v>
      </c>
      <c r="H5" s="7">
        <f>ROUNDUP(1 + 3.3 *LOG10(48), 0)</f>
        <v>7</v>
      </c>
      <c r="I5" s="3"/>
      <c r="J5" s="6">
        <f t="shared" ref="J5:J9" si="3">J4+1</f>
        <v>3</v>
      </c>
      <c r="K5" s="3">
        <f t="shared" ref="K5:K9" si="4">L4+1</f>
        <v>766</v>
      </c>
      <c r="L5" s="3">
        <f t="shared" si="0"/>
        <v>903</v>
      </c>
      <c r="M5" s="3">
        <f t="shared" si="1"/>
        <v>6</v>
      </c>
      <c r="N5" s="2">
        <f>M5/SUM($M$3:$M$9)</f>
        <v>0.125</v>
      </c>
      <c r="O5" s="2">
        <f t="shared" si="2"/>
        <v>0.54166666666666663</v>
      </c>
      <c r="P5" s="3">
        <f>Q4+1</f>
        <v>42.666666666666664</v>
      </c>
      <c r="Q5" s="3">
        <f t="shared" ref="Q5:Q9" si="5">O5*100</f>
        <v>54.166666666666664</v>
      </c>
    </row>
    <row r="6" spans="1:17" x14ac:dyDescent="0.25">
      <c r="A6">
        <v>5</v>
      </c>
      <c r="B6" t="s">
        <v>41</v>
      </c>
      <c r="C6" t="s">
        <v>50</v>
      </c>
      <c r="D6" s="3">
        <v>746</v>
      </c>
      <c r="E6">
        <v>2021</v>
      </c>
      <c r="G6" s="1" t="s">
        <v>62</v>
      </c>
      <c r="H6" s="7">
        <f>ROUNDUP(H4/H5, 0)</f>
        <v>137</v>
      </c>
      <c r="I6" s="3"/>
      <c r="J6" s="6">
        <f t="shared" si="3"/>
        <v>4</v>
      </c>
      <c r="K6" s="3">
        <f t="shared" si="4"/>
        <v>904</v>
      </c>
      <c r="L6" s="3">
        <f t="shared" si="0"/>
        <v>1041</v>
      </c>
      <c r="M6" s="3">
        <f t="shared" si="1"/>
        <v>7</v>
      </c>
      <c r="N6" s="2">
        <f>M6/SUM($M$3:$M$9)</f>
        <v>0.14583333333333334</v>
      </c>
      <c r="O6" s="2">
        <f t="shared" si="2"/>
        <v>0.6875</v>
      </c>
      <c r="P6" s="3">
        <f t="shared" ref="P6:P9" si="6">Q5+1</f>
        <v>55.166666666666664</v>
      </c>
      <c r="Q6" s="3">
        <f t="shared" si="5"/>
        <v>68.75</v>
      </c>
    </row>
    <row r="7" spans="1:17" x14ac:dyDescent="0.25">
      <c r="A7">
        <v>6</v>
      </c>
      <c r="B7" t="s">
        <v>42</v>
      </c>
      <c r="C7" t="s">
        <v>50</v>
      </c>
      <c r="D7" s="3">
        <v>745</v>
      </c>
      <c r="E7">
        <v>2021</v>
      </c>
      <c r="I7" s="3"/>
      <c r="J7" s="6">
        <f t="shared" si="3"/>
        <v>5</v>
      </c>
      <c r="K7" s="3">
        <f t="shared" si="4"/>
        <v>1042</v>
      </c>
      <c r="L7" s="3">
        <f t="shared" si="0"/>
        <v>1179</v>
      </c>
      <c r="M7" s="3">
        <f t="shared" si="1"/>
        <v>7</v>
      </c>
      <c r="N7" s="2">
        <f>M7/SUM($M$3:$M$9)</f>
        <v>0.14583333333333334</v>
      </c>
      <c r="O7" s="2">
        <f t="shared" si="2"/>
        <v>0.83333333333333337</v>
      </c>
      <c r="P7" s="3">
        <f t="shared" si="6"/>
        <v>69.75</v>
      </c>
      <c r="Q7" s="3">
        <f t="shared" si="5"/>
        <v>83.333333333333343</v>
      </c>
    </row>
    <row r="8" spans="1:17" x14ac:dyDescent="0.25">
      <c r="A8">
        <v>7</v>
      </c>
      <c r="B8" t="s">
        <v>43</v>
      </c>
      <c r="C8" t="s">
        <v>50</v>
      </c>
      <c r="D8" s="3">
        <v>540</v>
      </c>
      <c r="E8">
        <v>2021</v>
      </c>
      <c r="I8" s="3"/>
      <c r="J8" s="6">
        <f t="shared" si="3"/>
        <v>6</v>
      </c>
      <c r="K8" s="3">
        <f t="shared" si="4"/>
        <v>1180</v>
      </c>
      <c r="L8" s="3">
        <f t="shared" si="0"/>
        <v>1317</v>
      </c>
      <c r="M8" s="3">
        <f t="shared" si="1"/>
        <v>6</v>
      </c>
      <c r="N8" s="2">
        <f>M8/SUM($M$3:$M$9)</f>
        <v>0.125</v>
      </c>
      <c r="O8" s="2">
        <f t="shared" si="2"/>
        <v>0.95833333333333337</v>
      </c>
      <c r="P8" s="3">
        <f t="shared" si="6"/>
        <v>84.333333333333343</v>
      </c>
      <c r="Q8" s="3">
        <f t="shared" si="5"/>
        <v>95.833333333333343</v>
      </c>
    </row>
    <row r="9" spans="1:17" x14ac:dyDescent="0.25">
      <c r="A9">
        <v>8</v>
      </c>
      <c r="B9" t="s">
        <v>44</v>
      </c>
      <c r="C9" t="s">
        <v>50</v>
      </c>
      <c r="D9" s="3">
        <v>506</v>
      </c>
      <c r="E9">
        <v>2021</v>
      </c>
      <c r="I9" s="3"/>
      <c r="J9" s="6">
        <f t="shared" si="3"/>
        <v>7</v>
      </c>
      <c r="K9" s="3">
        <f t="shared" si="4"/>
        <v>1318</v>
      </c>
      <c r="L9" s="3">
        <f t="shared" si="0"/>
        <v>1455</v>
      </c>
      <c r="M9" s="3">
        <f t="shared" si="1"/>
        <v>2</v>
      </c>
      <c r="N9" s="2">
        <f>M9/SUM($M$3:$M$9)</f>
        <v>4.1666666666666664E-2</v>
      </c>
      <c r="O9" s="2">
        <f t="shared" si="2"/>
        <v>1</v>
      </c>
      <c r="P9" s="3">
        <f t="shared" si="6"/>
        <v>96.833333333333343</v>
      </c>
      <c r="Q9" s="3">
        <f t="shared" si="5"/>
        <v>100</v>
      </c>
    </row>
    <row r="10" spans="1:17" x14ac:dyDescent="0.25">
      <c r="A10">
        <v>9</v>
      </c>
      <c r="B10" t="s">
        <v>45</v>
      </c>
      <c r="C10" t="s">
        <v>50</v>
      </c>
      <c r="D10" s="3">
        <v>532</v>
      </c>
      <c r="E10">
        <v>2021</v>
      </c>
      <c r="I10" s="2"/>
    </row>
    <row r="11" spans="1:17" x14ac:dyDescent="0.25">
      <c r="A11">
        <v>10</v>
      </c>
      <c r="B11" t="s">
        <v>46</v>
      </c>
      <c r="C11" t="s">
        <v>50</v>
      </c>
      <c r="D11" s="3">
        <v>490</v>
      </c>
      <c r="E11">
        <v>2021</v>
      </c>
      <c r="I11" s="2"/>
    </row>
    <row r="12" spans="1:17" x14ac:dyDescent="0.25">
      <c r="A12">
        <v>11</v>
      </c>
      <c r="B12" t="s">
        <v>47</v>
      </c>
      <c r="C12" t="s">
        <v>50</v>
      </c>
      <c r="D12" s="3">
        <v>623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50</v>
      </c>
      <c r="D13" s="3">
        <v>757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50</v>
      </c>
      <c r="D14" s="3">
        <v>690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50</v>
      </c>
      <c r="D15" s="3">
        <v>573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50</v>
      </c>
      <c r="D16" s="3">
        <v>563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50</v>
      </c>
      <c r="D17" s="3">
        <v>559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50</v>
      </c>
      <c r="D18" s="3">
        <v>628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50</v>
      </c>
      <c r="D19" s="3">
        <v>817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50</v>
      </c>
      <c r="D20" s="3">
        <v>736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50</v>
      </c>
      <c r="D21" s="3">
        <v>875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50</v>
      </c>
      <c r="D22" s="3">
        <v>787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50</v>
      </c>
      <c r="D23" s="3">
        <v>962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50</v>
      </c>
      <c r="D24" s="3">
        <v>942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50</v>
      </c>
      <c r="D25" s="3">
        <v>889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50</v>
      </c>
      <c r="D26" s="3">
        <v>959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50</v>
      </c>
      <c r="D27" s="3">
        <v>817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50</v>
      </c>
      <c r="D28" s="3">
        <v>929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50</v>
      </c>
      <c r="D29" s="3">
        <v>771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50</v>
      </c>
      <c r="D30" s="3">
        <v>1023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50</v>
      </c>
      <c r="D31" s="3">
        <v>908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50</v>
      </c>
      <c r="D32" s="3">
        <v>996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50</v>
      </c>
      <c r="D33" s="3">
        <v>653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50</v>
      </c>
      <c r="D34" s="3">
        <v>534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50</v>
      </c>
      <c r="D35" s="3">
        <v>1286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50</v>
      </c>
      <c r="D36" s="3">
        <v>1182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50</v>
      </c>
      <c r="D37" s="3">
        <v>1083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50</v>
      </c>
      <c r="D38" s="3">
        <v>1127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50</v>
      </c>
      <c r="D39" s="3">
        <v>1138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50</v>
      </c>
      <c r="D40" s="3">
        <v>1289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50</v>
      </c>
      <c r="D41" s="3">
        <v>1191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50</v>
      </c>
      <c r="D42" s="3">
        <v>1443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50</v>
      </c>
      <c r="D43" s="3">
        <v>1142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50</v>
      </c>
      <c r="D44" s="3">
        <v>1172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50</v>
      </c>
      <c r="D45" s="3">
        <v>1155</v>
      </c>
      <c r="E45">
        <v>2024</v>
      </c>
      <c r="I45" s="2"/>
      <c r="J45" s="2"/>
      <c r="K45" s="3"/>
      <c r="L45" s="3"/>
    </row>
    <row r="46" spans="1:12" x14ac:dyDescent="0.25">
      <c r="A46">
        <v>45</v>
      </c>
      <c r="B46" t="s">
        <v>45</v>
      </c>
      <c r="C46" t="s">
        <v>50</v>
      </c>
      <c r="D46" s="3">
        <v>1119</v>
      </c>
      <c r="E46">
        <v>2024</v>
      </c>
      <c r="I46" s="2"/>
      <c r="J46" s="2"/>
      <c r="K46" s="3"/>
      <c r="L46" s="3"/>
    </row>
    <row r="47" spans="1:12" x14ac:dyDescent="0.25">
      <c r="A47">
        <v>46</v>
      </c>
      <c r="B47" t="s">
        <v>46</v>
      </c>
      <c r="C47" t="s">
        <v>50</v>
      </c>
      <c r="D47" s="3">
        <v>1317</v>
      </c>
      <c r="E47">
        <v>2024</v>
      </c>
      <c r="I47" s="2"/>
      <c r="J47" s="2"/>
      <c r="K47" s="3"/>
      <c r="L47" s="3"/>
    </row>
    <row r="48" spans="1:12" x14ac:dyDescent="0.25">
      <c r="A48">
        <v>47</v>
      </c>
      <c r="B48" t="s">
        <v>47</v>
      </c>
      <c r="C48" t="s">
        <v>50</v>
      </c>
      <c r="D48" s="3">
        <v>1279</v>
      </c>
      <c r="E48">
        <v>2024</v>
      </c>
      <c r="I48" s="2"/>
      <c r="J48" s="2"/>
      <c r="K48" s="3"/>
      <c r="L48" s="3"/>
    </row>
    <row r="49" spans="1:12" x14ac:dyDescent="0.25">
      <c r="A49">
        <v>48</v>
      </c>
      <c r="B49" t="s">
        <v>48</v>
      </c>
      <c r="C49" t="s">
        <v>50</v>
      </c>
      <c r="D49" s="3">
        <v>1410</v>
      </c>
      <c r="E49">
        <v>2024</v>
      </c>
      <c r="I49" s="2"/>
      <c r="J49" s="2"/>
      <c r="K49" s="3"/>
      <c r="L49" s="3"/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3D-0FB5-4AD1-B3CC-CA1B88E45FA5}">
  <dimension ref="A1:Q49"/>
  <sheetViews>
    <sheetView workbookViewId="0">
      <selection activeCell="G31" sqref="G31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9.5703125" bestFit="1" customWidth="1"/>
    <col min="8" max="8" width="3.85546875" bestFit="1" customWidth="1"/>
    <col min="9" max="9" width="10.85546875" bestFit="1" customWidth="1"/>
    <col min="10" max="10" width="3.5703125" bestFit="1" customWidth="1"/>
    <col min="11" max="12" width="4" bestFit="1" customWidth="1"/>
    <col min="13" max="13" width="9.7109375" bestFit="1" customWidth="1"/>
    <col min="14" max="14" width="11.5703125" bestFit="1" customWidth="1"/>
    <col min="15" max="15" width="15" bestFit="1" customWidth="1"/>
    <col min="16" max="16" width="10.28515625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21" t="s">
        <v>63</v>
      </c>
      <c r="K1" s="22"/>
      <c r="L1" s="22"/>
      <c r="M1" s="22"/>
      <c r="N1" s="22"/>
      <c r="O1" s="22"/>
      <c r="P1" s="22"/>
      <c r="Q1" s="23"/>
    </row>
    <row r="2" spans="1:17" x14ac:dyDescent="0.25">
      <c r="A2">
        <v>1</v>
      </c>
      <c r="B2" t="s">
        <v>37</v>
      </c>
      <c r="C2" t="s">
        <v>51</v>
      </c>
      <c r="D2" s="3">
        <v>50</v>
      </c>
      <c r="E2">
        <v>2021</v>
      </c>
      <c r="G2" s="1" t="s">
        <v>58</v>
      </c>
      <c r="H2" s="10">
        <f>MAX(D2:D49)</f>
        <v>288</v>
      </c>
      <c r="I2" s="4"/>
      <c r="J2" s="20" t="s">
        <v>64</v>
      </c>
      <c r="K2" s="21" t="s">
        <v>35</v>
      </c>
      <c r="L2" s="23"/>
      <c r="M2" s="20" t="s">
        <v>55</v>
      </c>
      <c r="N2" s="20" t="s">
        <v>56</v>
      </c>
      <c r="O2" s="20" t="s">
        <v>57</v>
      </c>
      <c r="P2" s="21" t="s">
        <v>65</v>
      </c>
      <c r="Q2" s="23"/>
    </row>
    <row r="3" spans="1:17" x14ac:dyDescent="0.25">
      <c r="A3">
        <v>2</v>
      </c>
      <c r="B3" t="s">
        <v>38</v>
      </c>
      <c r="C3" t="s">
        <v>51</v>
      </c>
      <c r="D3" s="3">
        <v>74</v>
      </c>
      <c r="E3">
        <v>2021</v>
      </c>
      <c r="G3" s="1" t="s">
        <v>59</v>
      </c>
      <c r="H3" s="10">
        <f>MIN(D2:D49)</f>
        <v>50</v>
      </c>
      <c r="I3" s="3"/>
      <c r="J3" s="6">
        <v>1</v>
      </c>
      <c r="K3" s="3">
        <f>$H$3</f>
        <v>50</v>
      </c>
      <c r="L3" s="3">
        <f t="shared" ref="L3:L9" si="0">K3+$H$6</f>
        <v>84</v>
      </c>
      <c r="M3" s="3">
        <f>COUNTIFS($D$2:$D$49, "&gt;=" &amp; K3, $D$2:$D$49, "&lt;=" &amp; L3)</f>
        <v>16</v>
      </c>
      <c r="N3" s="2">
        <f>M3/SUM($M$3:$M$9)</f>
        <v>0.33333333333333331</v>
      </c>
      <c r="O3" s="2">
        <f>N3</f>
        <v>0.33333333333333331</v>
      </c>
      <c r="P3" s="3">
        <v>1</v>
      </c>
      <c r="Q3" s="3">
        <f>O3*100</f>
        <v>33.333333333333329</v>
      </c>
    </row>
    <row r="4" spans="1:17" x14ac:dyDescent="0.25">
      <c r="A4">
        <v>3</v>
      </c>
      <c r="B4" t="s">
        <v>39</v>
      </c>
      <c r="C4" t="s">
        <v>51</v>
      </c>
      <c r="D4" s="3">
        <v>60</v>
      </c>
      <c r="E4">
        <v>2021</v>
      </c>
      <c r="G4" s="1" t="s">
        <v>60</v>
      </c>
      <c r="H4" s="10">
        <f>H2-H3</f>
        <v>238</v>
      </c>
      <c r="I4" s="3"/>
      <c r="J4" s="6">
        <f>J3+1</f>
        <v>2</v>
      </c>
      <c r="K4" s="3">
        <f>L3+1</f>
        <v>85</v>
      </c>
      <c r="L4" s="3">
        <f t="shared" si="0"/>
        <v>119</v>
      </c>
      <c r="M4" s="3">
        <f t="shared" ref="M4:M9" si="1">COUNTIFS($D$2:$D$49, "&gt;=" &amp; K4, $D$2:$D$49, "&lt;=" &amp; L4)</f>
        <v>10</v>
      </c>
      <c r="N4" s="2">
        <f>M4/SUM($M$3:$M$9)</f>
        <v>0.20833333333333334</v>
      </c>
      <c r="O4" s="2">
        <f t="shared" ref="O4:O9" si="2">O3+N4</f>
        <v>0.54166666666666663</v>
      </c>
      <c r="P4" s="3">
        <f>Q3+1</f>
        <v>34.333333333333329</v>
      </c>
      <c r="Q4" s="3">
        <f>O4*100</f>
        <v>54.166666666666664</v>
      </c>
    </row>
    <row r="5" spans="1:17" x14ac:dyDescent="0.25">
      <c r="A5">
        <v>4</v>
      </c>
      <c r="B5" t="s">
        <v>40</v>
      </c>
      <c r="C5" t="s">
        <v>51</v>
      </c>
      <c r="D5" s="3">
        <v>77</v>
      </c>
      <c r="E5">
        <v>2021</v>
      </c>
      <c r="G5" s="1" t="s">
        <v>61</v>
      </c>
      <c r="H5" s="7">
        <f>ROUNDUP(1 + 3.3 *LOG10(48), 0)</f>
        <v>7</v>
      </c>
      <c r="I5" s="3"/>
      <c r="J5" s="6">
        <f t="shared" ref="J5:J9" si="3">J4+1</f>
        <v>3</v>
      </c>
      <c r="K5" s="3">
        <f t="shared" ref="K5:K9" si="4">L4+1</f>
        <v>120</v>
      </c>
      <c r="L5" s="3">
        <f t="shared" si="0"/>
        <v>154</v>
      </c>
      <c r="M5" s="3">
        <f t="shared" si="1"/>
        <v>14</v>
      </c>
      <c r="N5" s="2">
        <f>M5/SUM($M$3:$M$9)</f>
        <v>0.29166666666666669</v>
      </c>
      <c r="O5" s="2">
        <f t="shared" si="2"/>
        <v>0.83333333333333326</v>
      </c>
      <c r="P5" s="3">
        <f>Q4+1</f>
        <v>55.166666666666664</v>
      </c>
      <c r="Q5" s="3">
        <f t="shared" ref="Q5:Q9" si="5">O5*100</f>
        <v>83.333333333333329</v>
      </c>
    </row>
    <row r="6" spans="1:17" x14ac:dyDescent="0.25">
      <c r="A6">
        <v>5</v>
      </c>
      <c r="B6" t="s">
        <v>41</v>
      </c>
      <c r="C6" t="s">
        <v>51</v>
      </c>
      <c r="D6" s="3">
        <v>75</v>
      </c>
      <c r="E6">
        <v>2021</v>
      </c>
      <c r="G6" s="1" t="s">
        <v>62</v>
      </c>
      <c r="H6" s="7">
        <f>ROUNDUP(H4/H5, 0)</f>
        <v>34</v>
      </c>
      <c r="I6" s="3"/>
      <c r="J6" s="6">
        <f t="shared" si="3"/>
        <v>4</v>
      </c>
      <c r="K6" s="3">
        <f t="shared" si="4"/>
        <v>155</v>
      </c>
      <c r="L6" s="3">
        <f t="shared" si="0"/>
        <v>189</v>
      </c>
      <c r="M6" s="3">
        <f t="shared" si="1"/>
        <v>6</v>
      </c>
      <c r="N6" s="2">
        <f>M6/SUM($M$3:$M$9)</f>
        <v>0.125</v>
      </c>
      <c r="O6" s="2">
        <f t="shared" si="2"/>
        <v>0.95833333333333326</v>
      </c>
      <c r="P6" s="3">
        <f t="shared" ref="P6:P9" si="6">Q5+1</f>
        <v>84.333333333333329</v>
      </c>
      <c r="Q6" s="3">
        <f t="shared" si="5"/>
        <v>95.833333333333329</v>
      </c>
    </row>
    <row r="7" spans="1:17" x14ac:dyDescent="0.25">
      <c r="A7">
        <v>6</v>
      </c>
      <c r="B7" t="s">
        <v>42</v>
      </c>
      <c r="C7" t="s">
        <v>51</v>
      </c>
      <c r="D7" s="3">
        <v>75</v>
      </c>
      <c r="E7">
        <v>2021</v>
      </c>
      <c r="I7" s="3"/>
      <c r="J7" s="6">
        <f t="shared" si="3"/>
        <v>5</v>
      </c>
      <c r="K7" s="3">
        <f t="shared" si="4"/>
        <v>190</v>
      </c>
      <c r="L7" s="3">
        <f t="shared" si="0"/>
        <v>224</v>
      </c>
      <c r="M7" s="3">
        <f>COUNTIFS($D$2:$D$49, "&gt;=" &amp; K7, $D$2:$D$49, "&lt;=" &amp; L7)</f>
        <v>0</v>
      </c>
      <c r="N7" s="2">
        <f>M7/SUM($M$3:$M$9)</f>
        <v>0</v>
      </c>
      <c r="O7" s="2">
        <v>0</v>
      </c>
      <c r="P7" s="3"/>
      <c r="Q7" s="3"/>
    </row>
    <row r="8" spans="1:17" x14ac:dyDescent="0.25">
      <c r="A8">
        <v>7</v>
      </c>
      <c r="B8" t="s">
        <v>43</v>
      </c>
      <c r="C8" t="s">
        <v>51</v>
      </c>
      <c r="D8" s="3">
        <v>63</v>
      </c>
      <c r="E8">
        <v>2021</v>
      </c>
      <c r="I8" s="3"/>
      <c r="J8" s="6">
        <f t="shared" si="3"/>
        <v>6</v>
      </c>
      <c r="K8" s="3">
        <f t="shared" si="4"/>
        <v>225</v>
      </c>
      <c r="L8" s="3">
        <f t="shared" si="0"/>
        <v>259</v>
      </c>
      <c r="M8" s="3">
        <f t="shared" si="1"/>
        <v>1</v>
      </c>
      <c r="N8" s="2">
        <f>M8/SUM($M$3:$M$9)</f>
        <v>2.0833333333333332E-2</v>
      </c>
      <c r="O8" s="2">
        <f t="shared" si="2"/>
        <v>2.0833333333333332E-2</v>
      </c>
      <c r="P8" s="3">
        <f>Q6+1</f>
        <v>96.833333333333329</v>
      </c>
      <c r="Q8" s="3">
        <f t="shared" si="5"/>
        <v>2.083333333333333</v>
      </c>
    </row>
    <row r="9" spans="1:17" x14ac:dyDescent="0.25">
      <c r="A9">
        <v>8</v>
      </c>
      <c r="B9" t="s">
        <v>44</v>
      </c>
      <c r="C9" t="s">
        <v>51</v>
      </c>
      <c r="D9" s="3">
        <v>73</v>
      </c>
      <c r="E9">
        <v>2021</v>
      </c>
      <c r="I9" s="3"/>
      <c r="J9" s="6">
        <f t="shared" si="3"/>
        <v>7</v>
      </c>
      <c r="K9" s="3">
        <f t="shared" si="4"/>
        <v>260</v>
      </c>
      <c r="L9" s="3">
        <f t="shared" si="0"/>
        <v>294</v>
      </c>
      <c r="M9" s="3">
        <f t="shared" si="1"/>
        <v>1</v>
      </c>
      <c r="N9" s="2">
        <f>M9/SUM($M$3:$M$9)</f>
        <v>2.0833333333333332E-2</v>
      </c>
      <c r="O9" s="2">
        <f t="shared" si="2"/>
        <v>4.1666666666666664E-2</v>
      </c>
      <c r="P9" s="3">
        <f t="shared" si="6"/>
        <v>3.083333333333333</v>
      </c>
      <c r="Q9" s="3">
        <f t="shared" si="5"/>
        <v>4.1666666666666661</v>
      </c>
    </row>
    <row r="10" spans="1:17" x14ac:dyDescent="0.25">
      <c r="A10">
        <v>9</v>
      </c>
      <c r="B10" t="s">
        <v>45</v>
      </c>
      <c r="C10" t="s">
        <v>51</v>
      </c>
      <c r="D10" s="3">
        <v>83</v>
      </c>
      <c r="E10">
        <v>2021</v>
      </c>
      <c r="I10" s="2"/>
    </row>
    <row r="11" spans="1:17" x14ac:dyDescent="0.25">
      <c r="A11">
        <v>10</v>
      </c>
      <c r="B11" t="s">
        <v>46</v>
      </c>
      <c r="C11" t="s">
        <v>51</v>
      </c>
      <c r="D11" s="3">
        <v>79</v>
      </c>
      <c r="E11">
        <v>2021</v>
      </c>
      <c r="I11" s="2"/>
    </row>
    <row r="12" spans="1:17" x14ac:dyDescent="0.25">
      <c r="A12">
        <v>11</v>
      </c>
      <c r="B12" t="s">
        <v>47</v>
      </c>
      <c r="C12" t="s">
        <v>51</v>
      </c>
      <c r="D12" s="3">
        <v>79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51</v>
      </c>
      <c r="D13" s="3">
        <v>89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51</v>
      </c>
      <c r="D14" s="3">
        <v>82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51</v>
      </c>
      <c r="D15" s="3">
        <v>59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51</v>
      </c>
      <c r="D16" s="3">
        <v>74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51</v>
      </c>
      <c r="D17" s="3">
        <v>68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51</v>
      </c>
      <c r="D18" s="3">
        <v>61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51</v>
      </c>
      <c r="D19" s="3">
        <v>91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51</v>
      </c>
      <c r="D20" s="3">
        <v>94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51</v>
      </c>
      <c r="D21" s="3">
        <v>96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51</v>
      </c>
      <c r="D22" s="3">
        <v>109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51</v>
      </c>
      <c r="D23" s="3">
        <v>117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51</v>
      </c>
      <c r="D24" s="3">
        <v>113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51</v>
      </c>
      <c r="D25" s="3">
        <v>147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51</v>
      </c>
      <c r="D26" s="3">
        <v>156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51</v>
      </c>
      <c r="D27" s="3">
        <v>134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51</v>
      </c>
      <c r="D28" s="3">
        <v>156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51</v>
      </c>
      <c r="D29" s="3">
        <v>109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51</v>
      </c>
      <c r="D30" s="3">
        <v>144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51</v>
      </c>
      <c r="D31" s="3">
        <v>118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51</v>
      </c>
      <c r="D32" s="3">
        <v>129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51</v>
      </c>
      <c r="D33" s="3">
        <v>252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51</v>
      </c>
      <c r="D34" s="3">
        <v>288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51</v>
      </c>
      <c r="D35" s="3">
        <v>129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51</v>
      </c>
      <c r="D36" s="3">
        <v>132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51</v>
      </c>
      <c r="D37" s="3">
        <v>111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51</v>
      </c>
      <c r="D38" s="3">
        <v>140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51</v>
      </c>
      <c r="D39" s="3">
        <v>126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51</v>
      </c>
      <c r="D40" s="3">
        <v>145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51</v>
      </c>
      <c r="D41" s="3">
        <v>120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51</v>
      </c>
      <c r="D42" s="3">
        <v>125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51</v>
      </c>
      <c r="D43" s="3">
        <v>149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51</v>
      </c>
      <c r="D44" s="3">
        <v>154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51</v>
      </c>
      <c r="D45" s="3">
        <v>168</v>
      </c>
      <c r="E45">
        <v>2024</v>
      </c>
      <c r="I45" s="2"/>
      <c r="J45" s="2"/>
      <c r="K45" s="3"/>
      <c r="L45" s="3"/>
    </row>
    <row r="46" spans="1:12" x14ac:dyDescent="0.25">
      <c r="A46">
        <v>45</v>
      </c>
      <c r="B46" t="s">
        <v>45</v>
      </c>
      <c r="C46" t="s">
        <v>51</v>
      </c>
      <c r="D46" s="3">
        <v>164</v>
      </c>
      <c r="E46">
        <v>2024</v>
      </c>
      <c r="I46" s="2"/>
      <c r="J46" s="2"/>
      <c r="K46" s="3"/>
      <c r="L46" s="3"/>
    </row>
    <row r="47" spans="1:12" x14ac:dyDescent="0.25">
      <c r="A47">
        <v>46</v>
      </c>
      <c r="B47" t="s">
        <v>46</v>
      </c>
      <c r="C47" t="s">
        <v>51</v>
      </c>
      <c r="D47" s="3">
        <v>186</v>
      </c>
      <c r="E47">
        <v>2024</v>
      </c>
      <c r="I47" s="2"/>
      <c r="J47" s="2"/>
      <c r="K47" s="3"/>
      <c r="L47" s="3"/>
    </row>
    <row r="48" spans="1:12" x14ac:dyDescent="0.25">
      <c r="A48">
        <v>47</v>
      </c>
      <c r="B48" t="s">
        <v>47</v>
      </c>
      <c r="C48" t="s">
        <v>51</v>
      </c>
      <c r="D48" s="3">
        <v>179</v>
      </c>
      <c r="E48">
        <v>2024</v>
      </c>
      <c r="I48" s="2"/>
      <c r="J48" s="2"/>
      <c r="K48" s="3"/>
      <c r="L48" s="3"/>
    </row>
    <row r="49" spans="1:12" x14ac:dyDescent="0.25">
      <c r="A49">
        <v>48</v>
      </c>
      <c r="B49" t="s">
        <v>48</v>
      </c>
      <c r="C49" t="s">
        <v>51</v>
      </c>
      <c r="D49" s="3">
        <v>151</v>
      </c>
      <c r="E49">
        <v>2024</v>
      </c>
      <c r="I49" s="2"/>
      <c r="J49" s="2"/>
      <c r="K49" s="3"/>
      <c r="L49" s="3"/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52C-C971-4C7F-BEDE-F005B07BF2EE}">
  <dimension ref="A1:Q49"/>
  <sheetViews>
    <sheetView workbookViewId="0">
      <selection activeCell="K2" sqref="K2:L2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7.42578125" bestFit="1" customWidth="1"/>
    <col min="5" max="5" width="6.140625" bestFit="1" customWidth="1"/>
    <col min="7" max="7" width="9.5703125" bestFit="1" customWidth="1"/>
    <col min="8" max="8" width="4.85546875" bestFit="1" customWidth="1"/>
    <col min="9" max="9" width="10.85546875" bestFit="1" customWidth="1"/>
    <col min="10" max="10" width="4.85546875" bestFit="1" customWidth="1"/>
    <col min="11" max="11" width="5.42578125" bestFit="1" customWidth="1"/>
    <col min="12" max="12" width="8.85546875" bestFit="1" customWidth="1"/>
    <col min="13" max="13" width="10.85546875" bestFit="1" customWidth="1"/>
    <col min="14" max="15" width="14.140625" bestFit="1" customWidth="1"/>
    <col min="16" max="16" width="9.570312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21" t="s">
        <v>63</v>
      </c>
      <c r="K1" s="22"/>
      <c r="L1" s="22"/>
      <c r="M1" s="22"/>
      <c r="N1" s="22"/>
      <c r="O1" s="22"/>
      <c r="P1" s="22"/>
      <c r="Q1" s="23"/>
    </row>
    <row r="2" spans="1:17" x14ac:dyDescent="0.25">
      <c r="A2">
        <v>1</v>
      </c>
      <c r="B2" t="s">
        <v>37</v>
      </c>
      <c r="C2" t="s">
        <v>52</v>
      </c>
      <c r="D2" s="3">
        <v>107</v>
      </c>
      <c r="E2">
        <v>2021</v>
      </c>
      <c r="G2" s="1" t="s">
        <v>58</v>
      </c>
      <c r="H2" s="10">
        <f>MAX(D2:D49)</f>
        <v>1300</v>
      </c>
      <c r="I2" s="4"/>
      <c r="J2" s="1" t="s">
        <v>64</v>
      </c>
      <c r="K2" s="21" t="s">
        <v>35</v>
      </c>
      <c r="L2" s="23"/>
      <c r="M2" s="1" t="s">
        <v>55</v>
      </c>
      <c r="N2" s="1" t="s">
        <v>56</v>
      </c>
      <c r="O2" s="1" t="s">
        <v>57</v>
      </c>
      <c r="P2" s="21" t="s">
        <v>65</v>
      </c>
      <c r="Q2" s="23"/>
    </row>
    <row r="3" spans="1:17" x14ac:dyDescent="0.25">
      <c r="A3">
        <v>2</v>
      </c>
      <c r="B3" t="s">
        <v>38</v>
      </c>
      <c r="C3" t="s">
        <v>52</v>
      </c>
      <c r="D3" s="3">
        <v>91</v>
      </c>
      <c r="E3">
        <v>2021</v>
      </c>
      <c r="G3" s="1" t="s">
        <v>59</v>
      </c>
      <c r="H3" s="10">
        <f>MIN(D2:D49)</f>
        <v>56</v>
      </c>
      <c r="I3" s="3"/>
      <c r="J3" s="6">
        <v>1</v>
      </c>
      <c r="K3" s="3">
        <f>$H$3</f>
        <v>56</v>
      </c>
      <c r="L3" s="3">
        <f t="shared" ref="L3:L9" si="0">K3+$H$6</f>
        <v>234</v>
      </c>
      <c r="M3" s="3">
        <f>COUNTIFS($D$2:$D$49, "&gt;=" &amp; K3, $D$2:$D$49, "&lt;=" &amp; L3)</f>
        <v>45</v>
      </c>
      <c r="N3" s="2">
        <f>M3/SUM($M$3:$M$9)</f>
        <v>0.9375</v>
      </c>
      <c r="O3" s="2">
        <f>N3</f>
        <v>0.9375</v>
      </c>
      <c r="P3" s="3">
        <v>1</v>
      </c>
      <c r="Q3" s="3">
        <f>O3*100</f>
        <v>93.75</v>
      </c>
    </row>
    <row r="4" spans="1:17" x14ac:dyDescent="0.25">
      <c r="A4">
        <v>3</v>
      </c>
      <c r="B4" t="s">
        <v>39</v>
      </c>
      <c r="C4" t="s">
        <v>52</v>
      </c>
      <c r="D4" s="3">
        <v>113</v>
      </c>
      <c r="E4">
        <v>2021</v>
      </c>
      <c r="G4" s="1" t="s">
        <v>60</v>
      </c>
      <c r="H4" s="10">
        <f>H2-H3</f>
        <v>1244</v>
      </c>
      <c r="I4" s="3"/>
      <c r="J4" s="6">
        <f>J3+1</f>
        <v>2</v>
      </c>
      <c r="K4" s="3">
        <f>L3+1</f>
        <v>235</v>
      </c>
      <c r="L4" s="3">
        <f t="shared" si="0"/>
        <v>413</v>
      </c>
      <c r="M4" s="3">
        <f t="shared" ref="M4:M9" si="1">COUNTIFS($D$2:$D$49, "&gt;=" &amp; K4, $D$2:$D$49, "&lt;=" &amp; L4)</f>
        <v>2</v>
      </c>
      <c r="N4" s="2">
        <f>M4/SUM($M$3:$M$9)</f>
        <v>4.1666666666666664E-2</v>
      </c>
      <c r="O4" s="2">
        <f t="shared" ref="O4:O9" si="2">O3+N4</f>
        <v>0.97916666666666663</v>
      </c>
      <c r="P4" s="3">
        <f>Q3+1</f>
        <v>94.75</v>
      </c>
      <c r="Q4" s="3">
        <f>O4*100</f>
        <v>97.916666666666657</v>
      </c>
    </row>
    <row r="5" spans="1:17" x14ac:dyDescent="0.25">
      <c r="A5">
        <v>4</v>
      </c>
      <c r="B5" t="s">
        <v>40</v>
      </c>
      <c r="C5" t="s">
        <v>52</v>
      </c>
      <c r="D5" s="3">
        <v>121</v>
      </c>
      <c r="E5">
        <v>2021</v>
      </c>
      <c r="G5" s="1" t="s">
        <v>61</v>
      </c>
      <c r="H5" s="7">
        <f>ROUNDUP(1 + 3.3 *LOG10(48), 0)</f>
        <v>7</v>
      </c>
      <c r="I5" s="3"/>
      <c r="J5" s="6">
        <f t="shared" ref="J5:J9" si="3">J4+1</f>
        <v>3</v>
      </c>
      <c r="K5" s="3">
        <f t="shared" ref="K5:K9" si="4">L4+1</f>
        <v>414</v>
      </c>
      <c r="L5" s="3">
        <f t="shared" si="0"/>
        <v>592</v>
      </c>
      <c r="M5" s="3">
        <f t="shared" si="1"/>
        <v>0</v>
      </c>
      <c r="N5" s="2">
        <f>M5/SUM($M$3:$M$9)</f>
        <v>0</v>
      </c>
      <c r="O5" s="2">
        <f t="shared" si="2"/>
        <v>0.97916666666666663</v>
      </c>
      <c r="P5" s="3"/>
      <c r="Q5" s="3"/>
    </row>
    <row r="6" spans="1:17" x14ac:dyDescent="0.25">
      <c r="A6">
        <v>5</v>
      </c>
      <c r="B6" t="s">
        <v>41</v>
      </c>
      <c r="C6" t="s">
        <v>52</v>
      </c>
      <c r="D6" s="3">
        <v>118</v>
      </c>
      <c r="E6">
        <v>2021</v>
      </c>
      <c r="G6" s="1" t="s">
        <v>62</v>
      </c>
      <c r="H6" s="7">
        <f>ROUNDUP(H4/H5, 0)</f>
        <v>178</v>
      </c>
      <c r="I6" s="3"/>
      <c r="J6" s="6">
        <f t="shared" si="3"/>
        <v>4</v>
      </c>
      <c r="K6" s="3">
        <f t="shared" si="4"/>
        <v>593</v>
      </c>
      <c r="L6" s="3">
        <f t="shared" si="0"/>
        <v>771</v>
      </c>
      <c r="M6" s="3">
        <f t="shared" si="1"/>
        <v>0</v>
      </c>
      <c r="N6" s="2">
        <f>M6/SUM($M$3:$M$9)</f>
        <v>0</v>
      </c>
      <c r="O6" s="2">
        <f t="shared" si="2"/>
        <v>0.97916666666666663</v>
      </c>
      <c r="P6" s="3"/>
      <c r="Q6" s="3"/>
    </row>
    <row r="7" spans="1:17" x14ac:dyDescent="0.25">
      <c r="A7">
        <v>6</v>
      </c>
      <c r="B7" t="s">
        <v>42</v>
      </c>
      <c r="C7" t="s">
        <v>52</v>
      </c>
      <c r="D7" s="3">
        <v>95</v>
      </c>
      <c r="E7">
        <v>2021</v>
      </c>
      <c r="I7" s="3"/>
      <c r="J7" s="6">
        <f t="shared" si="3"/>
        <v>5</v>
      </c>
      <c r="K7" s="3">
        <f t="shared" si="4"/>
        <v>772</v>
      </c>
      <c r="L7" s="3">
        <f t="shared" si="0"/>
        <v>950</v>
      </c>
      <c r="M7" s="3">
        <f>COUNTIFS($D$2:$D$49, "&gt;=" &amp; K7, $D$2:$D$49, "&lt;=" &amp; L7)</f>
        <v>0</v>
      </c>
      <c r="N7" s="2">
        <f>M7/SUM($M$3:$M$9)</f>
        <v>0</v>
      </c>
      <c r="O7" s="2">
        <f t="shared" si="2"/>
        <v>0.97916666666666663</v>
      </c>
      <c r="P7" s="3"/>
      <c r="Q7" s="3"/>
    </row>
    <row r="8" spans="1:17" x14ac:dyDescent="0.25">
      <c r="A8">
        <v>7</v>
      </c>
      <c r="B8" t="s">
        <v>43</v>
      </c>
      <c r="C8" t="s">
        <v>52</v>
      </c>
      <c r="D8" s="3">
        <v>76</v>
      </c>
      <c r="E8">
        <v>2021</v>
      </c>
      <c r="I8" s="3"/>
      <c r="J8" s="6">
        <f t="shared" si="3"/>
        <v>6</v>
      </c>
      <c r="K8" s="3">
        <f t="shared" si="4"/>
        <v>951</v>
      </c>
      <c r="L8" s="3">
        <f t="shared" si="0"/>
        <v>1129</v>
      </c>
      <c r="M8" s="3">
        <f t="shared" si="1"/>
        <v>0</v>
      </c>
      <c r="N8" s="2">
        <f>M8/SUM($M$3:$M$9)</f>
        <v>0</v>
      </c>
      <c r="O8" s="2">
        <f t="shared" si="2"/>
        <v>0.97916666666666663</v>
      </c>
      <c r="P8" s="3"/>
      <c r="Q8" s="3"/>
    </row>
    <row r="9" spans="1:17" x14ac:dyDescent="0.25">
      <c r="A9">
        <v>8</v>
      </c>
      <c r="B9" t="s">
        <v>44</v>
      </c>
      <c r="C9" t="s">
        <v>52</v>
      </c>
      <c r="D9" s="3">
        <v>67</v>
      </c>
      <c r="E9">
        <v>2021</v>
      </c>
      <c r="I9" s="3"/>
      <c r="J9" s="6">
        <f t="shared" si="3"/>
        <v>7</v>
      </c>
      <c r="K9" s="3">
        <f t="shared" si="4"/>
        <v>1130</v>
      </c>
      <c r="L9" s="3">
        <f t="shared" si="0"/>
        <v>1308</v>
      </c>
      <c r="M9" s="3">
        <f t="shared" si="1"/>
        <v>1</v>
      </c>
      <c r="N9" s="2">
        <f>M9/SUM($M$3:$M$9)</f>
        <v>2.0833333333333332E-2</v>
      </c>
      <c r="O9" s="2">
        <f t="shared" si="2"/>
        <v>1</v>
      </c>
      <c r="P9" s="3">
        <f>Q4+1</f>
        <v>98.916666666666657</v>
      </c>
      <c r="Q9" s="3">
        <f t="shared" ref="Q9" si="5">O9*100</f>
        <v>100</v>
      </c>
    </row>
    <row r="10" spans="1:17" x14ac:dyDescent="0.25">
      <c r="A10">
        <v>9</v>
      </c>
      <c r="B10" t="s">
        <v>45</v>
      </c>
      <c r="C10" t="s">
        <v>52</v>
      </c>
      <c r="D10" s="3">
        <v>88</v>
      </c>
      <c r="E10">
        <v>2021</v>
      </c>
      <c r="I10" s="2"/>
    </row>
    <row r="11" spans="1:17" x14ac:dyDescent="0.25">
      <c r="A11">
        <v>10</v>
      </c>
      <c r="B11" t="s">
        <v>46</v>
      </c>
      <c r="C11" t="s">
        <v>52</v>
      </c>
      <c r="D11" s="3">
        <v>90</v>
      </c>
      <c r="E11">
        <v>2021</v>
      </c>
      <c r="I11" s="2"/>
    </row>
    <row r="12" spans="1:17" x14ac:dyDescent="0.25">
      <c r="A12">
        <v>11</v>
      </c>
      <c r="B12" t="s">
        <v>47</v>
      </c>
      <c r="C12" t="s">
        <v>52</v>
      </c>
      <c r="D12" s="3">
        <v>95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52</v>
      </c>
      <c r="D13" s="3">
        <v>86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52</v>
      </c>
      <c r="D14" s="3">
        <v>101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52</v>
      </c>
      <c r="D15" s="3">
        <v>81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52</v>
      </c>
      <c r="D16" s="3">
        <v>89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52</v>
      </c>
      <c r="D17" s="3">
        <v>85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52</v>
      </c>
      <c r="D18" s="3">
        <v>56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52</v>
      </c>
      <c r="D19" s="3">
        <v>113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52</v>
      </c>
      <c r="D20" s="3">
        <v>102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52</v>
      </c>
      <c r="D21" s="3">
        <v>115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52</v>
      </c>
      <c r="D22" s="3">
        <v>1300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52</v>
      </c>
      <c r="D23" s="3">
        <v>133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52</v>
      </c>
      <c r="D24" s="3">
        <v>144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52</v>
      </c>
      <c r="D25" s="3">
        <v>135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52</v>
      </c>
      <c r="D26" s="3">
        <v>150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52</v>
      </c>
      <c r="D27" s="3">
        <v>123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52</v>
      </c>
      <c r="D28" s="3">
        <v>118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52</v>
      </c>
      <c r="D29" s="3">
        <v>85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52</v>
      </c>
      <c r="D30" s="3">
        <v>131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52</v>
      </c>
      <c r="D31" s="3">
        <v>127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52</v>
      </c>
      <c r="D32" s="3">
        <v>115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52</v>
      </c>
      <c r="D33" s="3">
        <v>286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52</v>
      </c>
      <c r="D34" s="3">
        <v>267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52</v>
      </c>
      <c r="D35" s="3">
        <v>131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52</v>
      </c>
      <c r="D36" s="3">
        <v>130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52</v>
      </c>
      <c r="D37" s="3">
        <v>157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52</v>
      </c>
      <c r="D38" s="3">
        <v>123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52</v>
      </c>
      <c r="D39" s="3">
        <v>104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52</v>
      </c>
      <c r="D40" s="3">
        <v>112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52</v>
      </c>
      <c r="D41" s="3">
        <v>96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52</v>
      </c>
      <c r="D42" s="3">
        <v>146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52</v>
      </c>
      <c r="D43" s="3">
        <v>125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52</v>
      </c>
      <c r="D44" s="3">
        <v>143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52</v>
      </c>
      <c r="D45" s="3">
        <v>155</v>
      </c>
      <c r="E45">
        <v>2024</v>
      </c>
    </row>
    <row r="46" spans="1:12" x14ac:dyDescent="0.25">
      <c r="A46">
        <v>45</v>
      </c>
      <c r="B46" t="s">
        <v>45</v>
      </c>
      <c r="C46" t="s">
        <v>52</v>
      </c>
      <c r="D46" s="3">
        <v>135</v>
      </c>
      <c r="E46">
        <v>2024</v>
      </c>
    </row>
    <row r="47" spans="1:12" x14ac:dyDescent="0.25">
      <c r="A47">
        <v>46</v>
      </c>
      <c r="B47" t="s">
        <v>46</v>
      </c>
      <c r="C47" t="s">
        <v>52</v>
      </c>
      <c r="D47" s="3">
        <v>147</v>
      </c>
      <c r="E47">
        <v>2024</v>
      </c>
    </row>
    <row r="48" spans="1:12" x14ac:dyDescent="0.25">
      <c r="A48">
        <v>47</v>
      </c>
      <c r="B48" t="s">
        <v>47</v>
      </c>
      <c r="C48" t="s">
        <v>52</v>
      </c>
      <c r="D48" s="3">
        <v>148</v>
      </c>
      <c r="E48">
        <v>2024</v>
      </c>
    </row>
    <row r="49" spans="1:5" x14ac:dyDescent="0.25">
      <c r="A49">
        <v>48</v>
      </c>
      <c r="B49" t="s">
        <v>48</v>
      </c>
      <c r="C49" t="s">
        <v>52</v>
      </c>
      <c r="D49" s="3">
        <v>133</v>
      </c>
      <c r="E49">
        <v>2024</v>
      </c>
    </row>
  </sheetData>
  <mergeCells count="3">
    <mergeCell ref="J1:Q1"/>
    <mergeCell ref="P2:Q2"/>
    <mergeCell ref="K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CAA6-85B4-4085-B86A-B39D2237FEBB}">
  <dimension ref="A1:Q49"/>
  <sheetViews>
    <sheetView zoomScaleNormal="100" workbookViewId="0">
      <selection activeCell="K11" sqref="K11"/>
    </sheetView>
  </sheetViews>
  <sheetFormatPr defaultRowHeight="15" x14ac:dyDescent="0.25"/>
  <cols>
    <col min="1" max="1" width="3.14062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10.140625" bestFit="1" customWidth="1"/>
    <col min="8" max="8" width="4.140625" bestFit="1" customWidth="1"/>
    <col min="9" max="9" width="11.140625" bestFit="1" customWidth="1"/>
    <col min="10" max="10" width="4.42578125" bestFit="1" customWidth="1"/>
    <col min="11" max="11" width="5.5703125" bestFit="1" customWidth="1"/>
    <col min="12" max="12" width="4" bestFit="1" customWidth="1"/>
    <col min="13" max="13" width="9.7109375" bestFit="1" customWidth="1"/>
    <col min="14" max="14" width="11.5703125" bestFit="1" customWidth="1"/>
    <col min="15" max="15" width="15" bestFit="1" customWidth="1"/>
    <col min="16" max="16" width="9.8554687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21" t="s">
        <v>63</v>
      </c>
      <c r="K1" s="22"/>
      <c r="L1" s="22"/>
      <c r="M1" s="22"/>
      <c r="N1" s="22"/>
      <c r="O1" s="22"/>
      <c r="P1" s="22"/>
      <c r="Q1" s="23"/>
    </row>
    <row r="2" spans="1:17" x14ac:dyDescent="0.25">
      <c r="A2">
        <v>1</v>
      </c>
      <c r="B2" t="s">
        <v>37</v>
      </c>
      <c r="C2" t="s">
        <v>53</v>
      </c>
      <c r="D2" s="3">
        <v>41</v>
      </c>
      <c r="E2">
        <v>2021</v>
      </c>
      <c r="G2" s="1" t="s">
        <v>58</v>
      </c>
      <c r="H2" s="10">
        <f>MAX(D2:D49)</f>
        <v>265</v>
      </c>
      <c r="I2" s="4"/>
      <c r="J2" s="1" t="s">
        <v>64</v>
      </c>
      <c r="K2" s="21" t="s">
        <v>35</v>
      </c>
      <c r="L2" s="23"/>
      <c r="M2" s="1" t="s">
        <v>55</v>
      </c>
      <c r="N2" s="1" t="s">
        <v>56</v>
      </c>
      <c r="O2" s="1" t="s">
        <v>57</v>
      </c>
      <c r="P2" s="21" t="s">
        <v>65</v>
      </c>
      <c r="Q2" s="23"/>
    </row>
    <row r="3" spans="1:17" x14ac:dyDescent="0.25">
      <c r="A3">
        <v>2</v>
      </c>
      <c r="B3" t="s">
        <v>38</v>
      </c>
      <c r="C3" t="s">
        <v>53</v>
      </c>
      <c r="D3" s="3">
        <v>61</v>
      </c>
      <c r="E3">
        <v>2021</v>
      </c>
      <c r="G3" s="1" t="s">
        <v>59</v>
      </c>
      <c r="H3" s="10">
        <f>MIN(D2:D49)</f>
        <v>41</v>
      </c>
      <c r="I3" s="3"/>
      <c r="J3" s="6">
        <v>1</v>
      </c>
      <c r="K3" s="3">
        <f>$H$3</f>
        <v>41</v>
      </c>
      <c r="L3" s="3">
        <f t="shared" ref="L3:L9" si="0">K3+$H$6</f>
        <v>73</v>
      </c>
      <c r="M3" s="3">
        <f>COUNTIFS($D$2:$D$49, "&gt;=" &amp; K3, $D$2:$D$49, "&lt;=" &amp; L3)</f>
        <v>31</v>
      </c>
      <c r="N3" s="2">
        <f>M3/SUM($M$3:$M$9)</f>
        <v>0.64583333333333337</v>
      </c>
      <c r="O3" s="2">
        <f>N3</f>
        <v>0.64583333333333337</v>
      </c>
      <c r="P3" s="3">
        <v>1</v>
      </c>
      <c r="Q3" s="3">
        <f>O3*100</f>
        <v>64.583333333333343</v>
      </c>
    </row>
    <row r="4" spans="1:17" x14ac:dyDescent="0.25">
      <c r="A4">
        <v>3</v>
      </c>
      <c r="B4" t="s">
        <v>39</v>
      </c>
      <c r="C4" t="s">
        <v>53</v>
      </c>
      <c r="D4" s="3">
        <v>59</v>
      </c>
      <c r="E4">
        <v>2021</v>
      </c>
      <c r="G4" s="1" t="s">
        <v>60</v>
      </c>
      <c r="H4" s="10">
        <f>H2-H3</f>
        <v>224</v>
      </c>
      <c r="I4" s="3"/>
      <c r="J4" s="6">
        <f>J3+1</f>
        <v>2</v>
      </c>
      <c r="K4" s="3">
        <f>L3+1</f>
        <v>74</v>
      </c>
      <c r="L4" s="3">
        <f t="shared" si="0"/>
        <v>106</v>
      </c>
      <c r="M4" s="3">
        <f t="shared" ref="M4:M9" si="1">COUNTIFS($D$2:$D$49, "&gt;=" &amp; K4, $D$2:$D$49, "&lt;=" &amp; L4)</f>
        <v>15</v>
      </c>
      <c r="N4" s="2">
        <f>M4/SUM($M$3:$M$9)</f>
        <v>0.3125</v>
      </c>
      <c r="O4" s="2">
        <f t="shared" ref="O4:O9" si="2">O3+N4</f>
        <v>0.95833333333333337</v>
      </c>
      <c r="P4" s="3">
        <f>Q3+1</f>
        <v>65.583333333333343</v>
      </c>
      <c r="Q4" s="3">
        <f>O4*100</f>
        <v>95.833333333333343</v>
      </c>
    </row>
    <row r="5" spans="1:17" x14ac:dyDescent="0.25">
      <c r="A5">
        <v>4</v>
      </c>
      <c r="B5" t="s">
        <v>40</v>
      </c>
      <c r="C5" t="s">
        <v>53</v>
      </c>
      <c r="D5" s="3">
        <v>64</v>
      </c>
      <c r="E5">
        <v>2021</v>
      </c>
      <c r="G5" s="1" t="s">
        <v>61</v>
      </c>
      <c r="H5" s="7">
        <f>ROUNDUP(1 + 3.3 *LOG10(48), 0)</f>
        <v>7</v>
      </c>
      <c r="I5" s="3"/>
      <c r="J5" s="6">
        <f t="shared" ref="J5:J9" si="3">J4+1</f>
        <v>3</v>
      </c>
      <c r="K5" s="3">
        <f t="shared" ref="K5:K9" si="4">L4+1</f>
        <v>107</v>
      </c>
      <c r="L5" s="3">
        <f t="shared" si="0"/>
        <v>139</v>
      </c>
      <c r="M5" s="3">
        <f t="shared" si="1"/>
        <v>0</v>
      </c>
      <c r="N5" s="2">
        <f>M5/SUM($M$3:$M$9)</f>
        <v>0</v>
      </c>
      <c r="O5" s="2">
        <f t="shared" si="2"/>
        <v>0.95833333333333337</v>
      </c>
      <c r="P5" s="3"/>
      <c r="Q5" s="3"/>
    </row>
    <row r="6" spans="1:17" x14ac:dyDescent="0.25">
      <c r="A6">
        <v>5</v>
      </c>
      <c r="B6" t="s">
        <v>41</v>
      </c>
      <c r="C6" t="s">
        <v>53</v>
      </c>
      <c r="D6" s="3">
        <v>57</v>
      </c>
      <c r="E6">
        <v>2021</v>
      </c>
      <c r="G6" s="1" t="s">
        <v>62</v>
      </c>
      <c r="H6" s="7">
        <f>ROUNDUP(H4/H5, 0)</f>
        <v>32</v>
      </c>
      <c r="I6" s="3"/>
      <c r="J6" s="6">
        <f t="shared" si="3"/>
        <v>4</v>
      </c>
      <c r="K6" s="3">
        <f t="shared" si="4"/>
        <v>140</v>
      </c>
      <c r="L6" s="3">
        <f t="shared" si="0"/>
        <v>172</v>
      </c>
      <c r="M6" s="3">
        <f t="shared" si="1"/>
        <v>0</v>
      </c>
      <c r="N6" s="2">
        <f>M6/SUM($M$3:$M$9)</f>
        <v>0</v>
      </c>
      <c r="O6" s="2">
        <f t="shared" si="2"/>
        <v>0.95833333333333337</v>
      </c>
      <c r="P6" s="3"/>
      <c r="Q6" s="3"/>
    </row>
    <row r="7" spans="1:17" x14ac:dyDescent="0.25">
      <c r="A7">
        <v>6</v>
      </c>
      <c r="B7" t="s">
        <v>42</v>
      </c>
      <c r="C7" t="s">
        <v>53</v>
      </c>
      <c r="D7" s="3">
        <v>61</v>
      </c>
      <c r="E7">
        <v>2021</v>
      </c>
      <c r="I7" s="3"/>
      <c r="J7" s="6">
        <f t="shared" si="3"/>
        <v>5</v>
      </c>
      <c r="K7" s="3">
        <f t="shared" si="4"/>
        <v>173</v>
      </c>
      <c r="L7" s="3">
        <f t="shared" si="0"/>
        <v>205</v>
      </c>
      <c r="M7" s="3">
        <f>COUNTIFS($D$2:$D$49, "&gt;=" &amp; K7, $D$2:$D$49, "&lt;=" &amp; L7)</f>
        <v>0</v>
      </c>
      <c r="N7" s="2">
        <f>M7/SUM($M$3:$M$9)</f>
        <v>0</v>
      </c>
      <c r="O7" s="2">
        <f t="shared" si="2"/>
        <v>0.95833333333333337</v>
      </c>
      <c r="P7" s="3"/>
      <c r="Q7" s="3"/>
    </row>
    <row r="8" spans="1:17" x14ac:dyDescent="0.25">
      <c r="A8">
        <v>7</v>
      </c>
      <c r="B8" t="s">
        <v>43</v>
      </c>
      <c r="C8" t="s">
        <v>53</v>
      </c>
      <c r="D8" s="3">
        <v>67</v>
      </c>
      <c r="E8">
        <v>2021</v>
      </c>
      <c r="I8" s="3"/>
      <c r="J8" s="6">
        <f t="shared" si="3"/>
        <v>6</v>
      </c>
      <c r="K8" s="3">
        <f t="shared" si="4"/>
        <v>206</v>
      </c>
      <c r="L8" s="3">
        <f t="shared" si="0"/>
        <v>238</v>
      </c>
      <c r="M8" s="3">
        <f t="shared" si="1"/>
        <v>1</v>
      </c>
      <c r="N8" s="2">
        <f>M8/SUM($M$3:$M$9)</f>
        <v>2.0833333333333332E-2</v>
      </c>
      <c r="O8" s="2">
        <f t="shared" si="2"/>
        <v>0.97916666666666674</v>
      </c>
      <c r="P8" s="3">
        <f>Q4+1</f>
        <v>96.833333333333343</v>
      </c>
      <c r="Q8" s="3">
        <f t="shared" ref="Q8:Q9" si="5">O8*100</f>
        <v>97.916666666666671</v>
      </c>
    </row>
    <row r="9" spans="1:17" x14ac:dyDescent="0.25">
      <c r="A9">
        <v>8</v>
      </c>
      <c r="B9" t="s">
        <v>44</v>
      </c>
      <c r="C9" t="s">
        <v>53</v>
      </c>
      <c r="D9" s="3">
        <v>46</v>
      </c>
      <c r="E9">
        <v>2021</v>
      </c>
      <c r="I9" s="3"/>
      <c r="J9" s="6">
        <f t="shared" si="3"/>
        <v>7</v>
      </c>
      <c r="K9" s="3">
        <f t="shared" si="4"/>
        <v>239</v>
      </c>
      <c r="L9" s="3">
        <f t="shared" si="0"/>
        <v>271</v>
      </c>
      <c r="M9" s="3">
        <f t="shared" si="1"/>
        <v>1</v>
      </c>
      <c r="N9" s="2">
        <f>M9/SUM($M$3:$M$9)</f>
        <v>2.0833333333333332E-2</v>
      </c>
      <c r="O9" s="2">
        <f t="shared" si="2"/>
        <v>1</v>
      </c>
      <c r="P9" s="3">
        <f t="shared" ref="P9" si="6">Q8+1</f>
        <v>98.916666666666671</v>
      </c>
      <c r="Q9" s="3">
        <f t="shared" si="5"/>
        <v>100</v>
      </c>
    </row>
    <row r="10" spans="1:17" x14ac:dyDescent="0.25">
      <c r="A10">
        <v>9</v>
      </c>
      <c r="B10" t="s">
        <v>45</v>
      </c>
      <c r="C10" t="s">
        <v>53</v>
      </c>
      <c r="D10" s="3">
        <v>60</v>
      </c>
      <c r="E10">
        <v>2021</v>
      </c>
      <c r="I10" s="2"/>
    </row>
    <row r="11" spans="1:17" x14ac:dyDescent="0.25">
      <c r="A11">
        <v>10</v>
      </c>
      <c r="B11" t="s">
        <v>46</v>
      </c>
      <c r="C11" t="s">
        <v>53</v>
      </c>
      <c r="D11" s="3">
        <v>66</v>
      </c>
      <c r="E11">
        <v>2021</v>
      </c>
      <c r="I11" s="2"/>
    </row>
    <row r="12" spans="1:17" x14ac:dyDescent="0.25">
      <c r="A12">
        <v>11</v>
      </c>
      <c r="B12" t="s">
        <v>47</v>
      </c>
      <c r="C12" t="s">
        <v>53</v>
      </c>
      <c r="D12" s="3">
        <v>58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53</v>
      </c>
      <c r="D13" s="3">
        <v>48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53</v>
      </c>
      <c r="D14" s="3">
        <v>50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53</v>
      </c>
      <c r="D15" s="3">
        <v>68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53</v>
      </c>
      <c r="D16" s="3">
        <v>45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53</v>
      </c>
      <c r="D17" s="3">
        <v>49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53</v>
      </c>
      <c r="D18" s="3">
        <v>48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53</v>
      </c>
      <c r="D19" s="3">
        <v>59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53</v>
      </c>
      <c r="D20" s="3">
        <v>55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53</v>
      </c>
      <c r="D21" s="3">
        <v>68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53</v>
      </c>
      <c r="D22" s="3">
        <v>86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53</v>
      </c>
      <c r="D23" s="3">
        <v>72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53</v>
      </c>
      <c r="D24" s="3">
        <v>75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53</v>
      </c>
      <c r="D25" s="3">
        <v>66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53</v>
      </c>
      <c r="D26" s="3">
        <v>78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53</v>
      </c>
      <c r="D27" s="3">
        <v>72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53</v>
      </c>
      <c r="D28" s="3">
        <v>70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53</v>
      </c>
      <c r="D29" s="3">
        <v>48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53</v>
      </c>
      <c r="D30" s="3">
        <v>67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53</v>
      </c>
      <c r="D31" s="3">
        <v>62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53</v>
      </c>
      <c r="D32" s="3">
        <v>69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53</v>
      </c>
      <c r="D33" s="3">
        <v>233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53</v>
      </c>
      <c r="D34" s="3">
        <v>265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53</v>
      </c>
      <c r="D35" s="3">
        <v>87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53</v>
      </c>
      <c r="D36" s="3">
        <v>78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53</v>
      </c>
      <c r="D37" s="3">
        <v>78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53</v>
      </c>
      <c r="D38" s="3">
        <v>86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53</v>
      </c>
      <c r="D39" s="3">
        <v>61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53</v>
      </c>
      <c r="D40" s="3">
        <v>69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53</v>
      </c>
      <c r="D41" s="3">
        <v>64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53</v>
      </c>
      <c r="D42" s="3">
        <v>80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53</v>
      </c>
      <c r="D43" s="3">
        <v>76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53</v>
      </c>
      <c r="D44" s="3">
        <v>88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53</v>
      </c>
      <c r="D45" s="3">
        <v>94</v>
      </c>
      <c r="E45">
        <v>2024</v>
      </c>
    </row>
    <row r="46" spans="1:12" x14ac:dyDescent="0.25">
      <c r="A46">
        <v>45</v>
      </c>
      <c r="B46" t="s">
        <v>45</v>
      </c>
      <c r="C46" t="s">
        <v>53</v>
      </c>
      <c r="D46" s="3">
        <v>78</v>
      </c>
      <c r="E46">
        <v>2024</v>
      </c>
    </row>
    <row r="47" spans="1:12" x14ac:dyDescent="0.25">
      <c r="A47">
        <v>46</v>
      </c>
      <c r="B47" t="s">
        <v>46</v>
      </c>
      <c r="C47" t="s">
        <v>53</v>
      </c>
      <c r="D47" s="3">
        <v>88</v>
      </c>
      <c r="E47">
        <v>2024</v>
      </c>
    </row>
    <row r="48" spans="1:12" x14ac:dyDescent="0.25">
      <c r="A48">
        <v>47</v>
      </c>
      <c r="B48" t="s">
        <v>47</v>
      </c>
      <c r="C48" t="s">
        <v>53</v>
      </c>
      <c r="D48" s="3">
        <v>89</v>
      </c>
      <c r="E48">
        <v>2024</v>
      </c>
    </row>
    <row r="49" spans="1:5" x14ac:dyDescent="0.25">
      <c r="A49">
        <v>48</v>
      </c>
      <c r="B49" t="s">
        <v>48</v>
      </c>
      <c r="C49" t="s">
        <v>53</v>
      </c>
      <c r="D49" s="3">
        <v>79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93D-C885-4F91-AC0B-6A341B992387}">
  <dimension ref="A1:Q49"/>
  <sheetViews>
    <sheetView workbookViewId="0">
      <selection activeCell="H9" sqref="H9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9.5703125" bestFit="1" customWidth="1"/>
    <col min="8" max="8" width="3.85546875" bestFit="1" customWidth="1"/>
    <col min="9" max="9" width="10.85546875" bestFit="1" customWidth="1"/>
    <col min="10" max="10" width="4.140625" bestFit="1" customWidth="1"/>
    <col min="11" max="11" width="5.42578125" bestFit="1" customWidth="1"/>
    <col min="12" max="12" width="8.85546875" bestFit="1" customWidth="1"/>
    <col min="13" max="13" width="9.7109375" bestFit="1" customWidth="1"/>
    <col min="14" max="14" width="11.5703125" bestFit="1" customWidth="1"/>
    <col min="15" max="15" width="15" bestFit="1" customWidth="1"/>
    <col min="16" max="16" width="9.570312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21" t="s">
        <v>63</v>
      </c>
      <c r="K1" s="22"/>
      <c r="L1" s="22"/>
      <c r="M1" s="22"/>
      <c r="N1" s="22"/>
      <c r="O1" s="22"/>
      <c r="P1" s="22"/>
      <c r="Q1" s="23"/>
    </row>
    <row r="2" spans="1:17" x14ac:dyDescent="0.25">
      <c r="A2">
        <v>1</v>
      </c>
      <c r="B2" t="s">
        <v>37</v>
      </c>
      <c r="C2" t="s">
        <v>54</v>
      </c>
      <c r="D2" s="3">
        <v>66</v>
      </c>
      <c r="E2">
        <v>2021</v>
      </c>
      <c r="G2" s="1" t="s">
        <v>58</v>
      </c>
      <c r="H2" s="10">
        <f>MAX(D2:D49)</f>
        <v>259</v>
      </c>
      <c r="I2" s="4"/>
      <c r="J2" s="1" t="s">
        <v>64</v>
      </c>
      <c r="K2" s="21" t="s">
        <v>35</v>
      </c>
      <c r="L2" s="23"/>
      <c r="M2" s="1" t="s">
        <v>55</v>
      </c>
      <c r="N2" s="1" t="s">
        <v>56</v>
      </c>
      <c r="O2" s="1" t="s">
        <v>57</v>
      </c>
      <c r="P2" s="21" t="s">
        <v>65</v>
      </c>
      <c r="Q2" s="23"/>
    </row>
    <row r="3" spans="1:17" x14ac:dyDescent="0.25">
      <c r="A3">
        <v>2</v>
      </c>
      <c r="B3" t="s">
        <v>38</v>
      </c>
      <c r="C3" t="s">
        <v>54</v>
      </c>
      <c r="D3" s="3">
        <v>49</v>
      </c>
      <c r="E3">
        <v>2021</v>
      </c>
      <c r="G3" s="1" t="s">
        <v>59</v>
      </c>
      <c r="H3" s="10">
        <f>MIN(D2:D49)</f>
        <v>32</v>
      </c>
      <c r="I3" s="3"/>
      <c r="J3" s="6">
        <v>1</v>
      </c>
      <c r="K3" s="3">
        <f>$H$3</f>
        <v>32</v>
      </c>
      <c r="L3" s="3">
        <f>K3+$H$6</f>
        <v>65</v>
      </c>
      <c r="M3" s="3">
        <f>COUNTIFS($D$2:$D$49, "&gt;=" &amp; K3, $D$2:$D$49, "&lt;=" &amp; L3)</f>
        <v>16</v>
      </c>
      <c r="N3" s="2">
        <f>M3/SUM($M$3:$M$9)</f>
        <v>0.33333333333333331</v>
      </c>
      <c r="O3" s="2">
        <f>N3</f>
        <v>0.33333333333333331</v>
      </c>
      <c r="P3" s="3">
        <v>1</v>
      </c>
      <c r="Q3" s="3">
        <f>O3*100</f>
        <v>33.333333333333329</v>
      </c>
    </row>
    <row r="4" spans="1:17" x14ac:dyDescent="0.25">
      <c r="A4">
        <v>3</v>
      </c>
      <c r="B4" t="s">
        <v>39</v>
      </c>
      <c r="C4" t="s">
        <v>54</v>
      </c>
      <c r="D4" s="3">
        <v>45</v>
      </c>
      <c r="E4">
        <v>2021</v>
      </c>
      <c r="G4" s="1" t="s">
        <v>60</v>
      </c>
      <c r="H4" s="10">
        <f>H2-H3</f>
        <v>227</v>
      </c>
      <c r="I4" s="3"/>
      <c r="J4" s="6">
        <f>J3+1</f>
        <v>2</v>
      </c>
      <c r="K4" s="3">
        <f>L3+1</f>
        <v>66</v>
      </c>
      <c r="L4" s="3">
        <f>K4+$H$6</f>
        <v>99</v>
      </c>
      <c r="M4" s="3">
        <f t="shared" ref="M4:M9" si="0">COUNTIFS($D$2:$D$49, "&gt;=" &amp; K4, $D$2:$D$49, "&lt;=" &amp; L4)</f>
        <v>20</v>
      </c>
      <c r="N4" s="2">
        <f>M4/SUM($M$3:$M$9)</f>
        <v>0.41666666666666669</v>
      </c>
      <c r="O4" s="2">
        <f t="shared" ref="O4:O9" si="1">O3+N4</f>
        <v>0.75</v>
      </c>
      <c r="P4" s="3">
        <f>Q3+1</f>
        <v>34.333333333333329</v>
      </c>
      <c r="Q4" s="3">
        <f>O4*100</f>
        <v>75</v>
      </c>
    </row>
    <row r="5" spans="1:17" x14ac:dyDescent="0.25">
      <c r="A5">
        <v>4</v>
      </c>
      <c r="B5" t="s">
        <v>40</v>
      </c>
      <c r="C5" t="s">
        <v>54</v>
      </c>
      <c r="D5" s="3">
        <v>39</v>
      </c>
      <c r="E5">
        <v>2021</v>
      </c>
      <c r="G5" s="1" t="s">
        <v>61</v>
      </c>
      <c r="H5" s="7">
        <f>ROUNDUP(1 + 3.3 *LOG10(48), 0)</f>
        <v>7</v>
      </c>
      <c r="I5" s="3"/>
      <c r="J5" s="6">
        <f t="shared" ref="J5:J9" si="2">J4+1</f>
        <v>3</v>
      </c>
      <c r="K5" s="3">
        <f t="shared" ref="K5:K9" si="3">L4+1</f>
        <v>100</v>
      </c>
      <c r="L5" s="3">
        <f>K5+$H$6</f>
        <v>133</v>
      </c>
      <c r="M5" s="3">
        <f t="shared" si="0"/>
        <v>7</v>
      </c>
      <c r="N5" s="2">
        <f>M5/SUM($M$3:$M$9)</f>
        <v>0.14583333333333334</v>
      </c>
      <c r="O5" s="2">
        <f t="shared" si="1"/>
        <v>0.89583333333333337</v>
      </c>
      <c r="P5" s="3">
        <f>Q4+1</f>
        <v>76</v>
      </c>
      <c r="Q5" s="3">
        <f t="shared" ref="Q5:Q9" si="4">O5*100</f>
        <v>89.583333333333343</v>
      </c>
    </row>
    <row r="6" spans="1:17" x14ac:dyDescent="0.25">
      <c r="A6">
        <v>5</v>
      </c>
      <c r="B6" t="s">
        <v>41</v>
      </c>
      <c r="C6" t="s">
        <v>54</v>
      </c>
      <c r="D6" s="3">
        <v>55</v>
      </c>
      <c r="E6">
        <v>2021</v>
      </c>
      <c r="G6" s="1" t="s">
        <v>62</v>
      </c>
      <c r="H6" s="7">
        <f>ROUNDUP(H4/H5, 0)</f>
        <v>33</v>
      </c>
      <c r="I6" s="3"/>
      <c r="J6" s="6">
        <f t="shared" si="2"/>
        <v>4</v>
      </c>
      <c r="K6" s="3">
        <f t="shared" si="3"/>
        <v>134</v>
      </c>
      <c r="L6" s="3">
        <f>K6+$H$6</f>
        <v>167</v>
      </c>
      <c r="M6" s="3">
        <f t="shared" si="0"/>
        <v>2</v>
      </c>
      <c r="N6" s="2">
        <f>M6/SUM($M$3:$M$9)</f>
        <v>4.1666666666666664E-2</v>
      </c>
      <c r="O6" s="2">
        <f t="shared" si="1"/>
        <v>0.9375</v>
      </c>
      <c r="P6" s="3">
        <f t="shared" ref="P6:P7" si="5">Q5+1</f>
        <v>90.583333333333343</v>
      </c>
      <c r="Q6" s="3">
        <f t="shared" si="4"/>
        <v>93.75</v>
      </c>
    </row>
    <row r="7" spans="1:17" x14ac:dyDescent="0.25">
      <c r="A7">
        <v>6</v>
      </c>
      <c r="B7" t="s">
        <v>42</v>
      </c>
      <c r="C7" t="s">
        <v>54</v>
      </c>
      <c r="D7" s="3">
        <v>66</v>
      </c>
      <c r="E7">
        <v>2021</v>
      </c>
      <c r="I7" s="3"/>
      <c r="J7" s="6">
        <f t="shared" si="2"/>
        <v>5</v>
      </c>
      <c r="K7" s="3">
        <f t="shared" si="3"/>
        <v>168</v>
      </c>
      <c r="L7" s="3">
        <f>K7+$H$6</f>
        <v>201</v>
      </c>
      <c r="M7" s="3">
        <f>COUNTIFS($D$2:$D$49, "&gt;=" &amp; K7, $D$2:$D$49, "&lt;=" &amp; L7)</f>
        <v>2</v>
      </c>
      <c r="N7" s="2">
        <f>M7/SUM($M$3:$M$9)</f>
        <v>4.1666666666666664E-2</v>
      </c>
      <c r="O7" s="2">
        <f t="shared" si="1"/>
        <v>0.97916666666666663</v>
      </c>
      <c r="P7" s="3">
        <f t="shared" si="5"/>
        <v>94.75</v>
      </c>
      <c r="Q7" s="3">
        <f t="shared" si="4"/>
        <v>97.916666666666657</v>
      </c>
    </row>
    <row r="8" spans="1:17" x14ac:dyDescent="0.25">
      <c r="A8">
        <v>7</v>
      </c>
      <c r="B8" t="s">
        <v>43</v>
      </c>
      <c r="C8" t="s">
        <v>54</v>
      </c>
      <c r="D8" s="3">
        <v>78</v>
      </c>
      <c r="E8">
        <v>2021</v>
      </c>
      <c r="I8" s="3"/>
      <c r="J8" s="6">
        <f t="shared" si="2"/>
        <v>6</v>
      </c>
      <c r="K8" s="3">
        <f t="shared" si="3"/>
        <v>202</v>
      </c>
      <c r="L8" s="3">
        <f>K8+$H$6</f>
        <v>235</v>
      </c>
      <c r="M8" s="3">
        <f t="shared" si="0"/>
        <v>0</v>
      </c>
      <c r="N8" s="2">
        <f>M8/SUM($M$3:$M$9)</f>
        <v>0</v>
      </c>
      <c r="O8" s="2">
        <f t="shared" si="1"/>
        <v>0.97916666666666663</v>
      </c>
      <c r="P8" s="14" t="s">
        <v>80</v>
      </c>
      <c r="Q8" s="14" t="s">
        <v>80</v>
      </c>
    </row>
    <row r="9" spans="1:17" x14ac:dyDescent="0.25">
      <c r="A9">
        <v>8</v>
      </c>
      <c r="B9" t="s">
        <v>44</v>
      </c>
      <c r="C9" t="s">
        <v>54</v>
      </c>
      <c r="D9" s="3">
        <v>36</v>
      </c>
      <c r="E9">
        <v>2021</v>
      </c>
      <c r="I9" s="3"/>
      <c r="J9" s="6">
        <f t="shared" si="2"/>
        <v>7</v>
      </c>
      <c r="K9" s="3">
        <f t="shared" si="3"/>
        <v>236</v>
      </c>
      <c r="L9" s="3">
        <f>K9+$H$6</f>
        <v>269</v>
      </c>
      <c r="M9" s="3">
        <f t="shared" si="0"/>
        <v>1</v>
      </c>
      <c r="N9" s="2">
        <f>M9/SUM($M$3:$M$9)</f>
        <v>2.0833333333333332E-2</v>
      </c>
      <c r="O9" s="2">
        <f t="shared" si="1"/>
        <v>1</v>
      </c>
      <c r="P9" s="3">
        <f>Q7+1</f>
        <v>98.916666666666657</v>
      </c>
      <c r="Q9" s="3">
        <f t="shared" si="4"/>
        <v>100</v>
      </c>
    </row>
    <row r="10" spans="1:17" x14ac:dyDescent="0.25">
      <c r="A10">
        <v>9</v>
      </c>
      <c r="B10" t="s">
        <v>45</v>
      </c>
      <c r="C10" t="s">
        <v>54</v>
      </c>
      <c r="D10" s="3">
        <v>47</v>
      </c>
      <c r="E10">
        <v>2021</v>
      </c>
      <c r="I10" s="2"/>
    </row>
    <row r="11" spans="1:17" x14ac:dyDescent="0.25">
      <c r="A11">
        <v>10</v>
      </c>
      <c r="B11" t="s">
        <v>46</v>
      </c>
      <c r="C11" t="s">
        <v>54</v>
      </c>
      <c r="D11" s="3">
        <v>42</v>
      </c>
      <c r="E11">
        <v>2021</v>
      </c>
      <c r="I11" s="2"/>
    </row>
    <row r="12" spans="1:17" x14ac:dyDescent="0.25">
      <c r="A12">
        <v>11</v>
      </c>
      <c r="B12" t="s">
        <v>47</v>
      </c>
      <c r="C12" t="s">
        <v>54</v>
      </c>
      <c r="D12" s="3">
        <v>34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54</v>
      </c>
      <c r="D13" s="3">
        <v>43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54</v>
      </c>
      <c r="D14" s="3">
        <v>38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54</v>
      </c>
      <c r="D15" s="3">
        <v>56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54</v>
      </c>
      <c r="D16" s="3">
        <v>50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54</v>
      </c>
      <c r="D17" s="3">
        <v>34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54</v>
      </c>
      <c r="D18" s="3">
        <v>57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54</v>
      </c>
      <c r="D19" s="3">
        <v>50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54</v>
      </c>
      <c r="D20" s="3">
        <v>66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54</v>
      </c>
      <c r="D21" s="3">
        <v>78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54</v>
      </c>
      <c r="D22" s="3">
        <v>72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54</v>
      </c>
      <c r="D23" s="3">
        <v>79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54</v>
      </c>
      <c r="D24" s="3">
        <v>79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54</v>
      </c>
      <c r="D25" s="3">
        <v>86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54</v>
      </c>
      <c r="D26" s="3">
        <v>32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54</v>
      </c>
      <c r="D27" s="3">
        <v>71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54</v>
      </c>
      <c r="D28" s="3">
        <v>67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54</v>
      </c>
      <c r="D29" s="3">
        <v>78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54</v>
      </c>
      <c r="D30" s="3">
        <v>89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54</v>
      </c>
      <c r="D31" s="3">
        <v>86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54</v>
      </c>
      <c r="D32" s="3">
        <v>78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54</v>
      </c>
      <c r="D33" s="3">
        <v>199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54</v>
      </c>
      <c r="D34" s="3">
        <v>259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54</v>
      </c>
      <c r="D35" s="3">
        <v>143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54</v>
      </c>
      <c r="D36" s="3">
        <v>173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54</v>
      </c>
      <c r="D37" s="3">
        <v>111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54</v>
      </c>
      <c r="D38" s="3">
        <v>125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54</v>
      </c>
      <c r="D39" s="3">
        <v>94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54</v>
      </c>
      <c r="D40" s="3">
        <v>86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54</v>
      </c>
      <c r="D41" s="3">
        <v>121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54</v>
      </c>
      <c r="D42" s="3">
        <v>129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54</v>
      </c>
      <c r="D43" s="3">
        <v>119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54</v>
      </c>
      <c r="D44" s="3">
        <v>134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54</v>
      </c>
      <c r="D45" s="3">
        <v>107</v>
      </c>
      <c r="E45">
        <v>2024</v>
      </c>
    </row>
    <row r="46" spans="1:12" x14ac:dyDescent="0.25">
      <c r="A46">
        <v>45</v>
      </c>
      <c r="B46" t="s">
        <v>45</v>
      </c>
      <c r="C46" t="s">
        <v>54</v>
      </c>
      <c r="D46" s="3">
        <v>97</v>
      </c>
      <c r="E46">
        <v>2024</v>
      </c>
    </row>
    <row r="47" spans="1:12" x14ac:dyDescent="0.25">
      <c r="A47">
        <v>46</v>
      </c>
      <c r="B47" t="s">
        <v>46</v>
      </c>
      <c r="C47" t="s">
        <v>54</v>
      </c>
      <c r="D47" s="3">
        <v>114</v>
      </c>
      <c r="E47">
        <v>2024</v>
      </c>
    </row>
    <row r="48" spans="1:12" x14ac:dyDescent="0.25">
      <c r="A48">
        <v>47</v>
      </c>
      <c r="B48" t="s">
        <v>47</v>
      </c>
      <c r="C48" t="s">
        <v>54</v>
      </c>
      <c r="D48" s="3">
        <v>81</v>
      </c>
      <c r="E48">
        <v>2024</v>
      </c>
    </row>
    <row r="49" spans="1:5" x14ac:dyDescent="0.25">
      <c r="A49">
        <v>48</v>
      </c>
      <c r="B49" t="s">
        <v>48</v>
      </c>
      <c r="C49" t="s">
        <v>54</v>
      </c>
      <c r="D49" s="3">
        <v>87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B84-4F43-4B40-844A-76802AC43A81}">
  <dimension ref="A1:D55"/>
  <sheetViews>
    <sheetView topLeftCell="A13" zoomScale="88" workbookViewId="0">
      <selection activeCell="G11" sqref="G11"/>
    </sheetView>
  </sheetViews>
  <sheetFormatPr defaultRowHeight="15" x14ac:dyDescent="0.25"/>
  <cols>
    <col min="1" max="1" width="4.7109375" customWidth="1"/>
    <col min="2" max="2" width="5.42578125" customWidth="1"/>
    <col min="3" max="3" width="27" bestFit="1" customWidth="1"/>
    <col min="4" max="4" width="16.42578125" bestFit="1" customWidth="1"/>
    <col min="7" max="7" width="7.140625" bestFit="1" customWidth="1"/>
    <col min="8" max="8" width="24.85546875" bestFit="1" customWidth="1"/>
    <col min="9" max="9" width="15.140625" bestFit="1" customWidth="1"/>
    <col min="12" max="12" width="7.140625" bestFit="1" customWidth="1"/>
    <col min="13" max="13" width="24.85546875" bestFit="1" customWidth="1"/>
    <col min="14" max="14" width="15.140625" bestFit="1" customWidth="1"/>
  </cols>
  <sheetData>
    <row r="1" spans="1:4" x14ac:dyDescent="0.25">
      <c r="A1" s="17" t="s">
        <v>70</v>
      </c>
      <c r="B1" s="17"/>
    </row>
    <row r="2" spans="1:4" x14ac:dyDescent="0.25">
      <c r="A2" s="9" t="s">
        <v>71</v>
      </c>
      <c r="B2" s="9">
        <v>21</v>
      </c>
    </row>
    <row r="3" spans="1:4" x14ac:dyDescent="0.25">
      <c r="A3" s="9" t="s">
        <v>72</v>
      </c>
      <c r="B3" s="9">
        <v>17</v>
      </c>
    </row>
    <row r="4" spans="1:4" x14ac:dyDescent="0.25">
      <c r="A4" s="9" t="s">
        <v>73</v>
      </c>
      <c r="B4" s="9">
        <v>100</v>
      </c>
    </row>
    <row r="5" spans="1:4" x14ac:dyDescent="0.25">
      <c r="A5" s="9" t="s">
        <v>74</v>
      </c>
      <c r="B5" s="9">
        <v>42</v>
      </c>
    </row>
    <row r="7" spans="1:4" x14ac:dyDescent="0.25">
      <c r="A7" s="21" t="s">
        <v>79</v>
      </c>
      <c r="B7" s="22"/>
      <c r="C7" s="22"/>
      <c r="D7" s="23"/>
    </row>
    <row r="8" spans="1:4" x14ac:dyDescent="0.25">
      <c r="A8" s="24" t="s">
        <v>75</v>
      </c>
      <c r="B8" s="24" t="s">
        <v>76</v>
      </c>
      <c r="C8" s="24" t="s">
        <v>77</v>
      </c>
      <c r="D8" s="24" t="s">
        <v>78</v>
      </c>
    </row>
    <row r="9" spans="1:4" x14ac:dyDescent="0.25">
      <c r="A9" s="8">
        <f>ROW() - 7</f>
        <v>2</v>
      </c>
      <c r="B9">
        <f>$B$5</f>
        <v>42</v>
      </c>
      <c r="C9">
        <f>MOD($B$2 * B9 + $B$3, $B$4)</f>
        <v>99</v>
      </c>
      <c r="D9">
        <f>C9 / $B$4</f>
        <v>0.99</v>
      </c>
    </row>
    <row r="10" spans="1:4" x14ac:dyDescent="0.25">
      <c r="A10" s="8">
        <f t="shared" ref="A10:A55" si="0">ROW() - 7</f>
        <v>3</v>
      </c>
      <c r="B10">
        <f>C9</f>
        <v>99</v>
      </c>
      <c r="C10">
        <f>MOD($B$2 * B10 + $B$3, $B$4)</f>
        <v>96</v>
      </c>
      <c r="D10">
        <f>C10 / $B$4</f>
        <v>0.96</v>
      </c>
    </row>
    <row r="11" spans="1:4" x14ac:dyDescent="0.25">
      <c r="A11" s="8">
        <f t="shared" si="0"/>
        <v>4</v>
      </c>
      <c r="B11">
        <f t="shared" ref="B11:B55" si="1">C10</f>
        <v>96</v>
      </c>
      <c r="C11">
        <f>MOD($B$2 * B11 + $B$3, $B$4)</f>
        <v>33</v>
      </c>
      <c r="D11">
        <f>C11 / $B$4</f>
        <v>0.33</v>
      </c>
    </row>
    <row r="12" spans="1:4" x14ac:dyDescent="0.25">
      <c r="A12" s="8">
        <f t="shared" si="0"/>
        <v>5</v>
      </c>
      <c r="B12">
        <f t="shared" si="1"/>
        <v>33</v>
      </c>
      <c r="C12">
        <f>MOD($B$2 * B12 + $B$3, $B$4)</f>
        <v>10</v>
      </c>
      <c r="D12">
        <f>C12 / $B$4</f>
        <v>0.1</v>
      </c>
    </row>
    <row r="13" spans="1:4" x14ac:dyDescent="0.25">
      <c r="A13" s="8">
        <f t="shared" si="0"/>
        <v>6</v>
      </c>
      <c r="B13">
        <f t="shared" si="1"/>
        <v>10</v>
      </c>
      <c r="C13">
        <f>MOD($B$2 * B13 + $B$3, $B$4)</f>
        <v>27</v>
      </c>
      <c r="D13">
        <f>C13 / $B$4</f>
        <v>0.27</v>
      </c>
    </row>
    <row r="14" spans="1:4" x14ac:dyDescent="0.25">
      <c r="A14" s="8">
        <f t="shared" si="0"/>
        <v>7</v>
      </c>
      <c r="B14">
        <f t="shared" si="1"/>
        <v>27</v>
      </c>
      <c r="C14">
        <f>MOD($B$2 * B14 + $B$3, $B$4)</f>
        <v>84</v>
      </c>
      <c r="D14">
        <f>C14 / $B$4</f>
        <v>0.84</v>
      </c>
    </row>
    <row r="15" spans="1:4" x14ac:dyDescent="0.25">
      <c r="A15" s="8">
        <f t="shared" si="0"/>
        <v>8</v>
      </c>
      <c r="B15">
        <f t="shared" si="1"/>
        <v>84</v>
      </c>
      <c r="C15">
        <f>MOD($B$2 * B15 + $B$3, $B$4)</f>
        <v>81</v>
      </c>
      <c r="D15">
        <f>C15 / $B$4</f>
        <v>0.81</v>
      </c>
    </row>
    <row r="16" spans="1:4" x14ac:dyDescent="0.25">
      <c r="A16" s="8">
        <f t="shared" si="0"/>
        <v>9</v>
      </c>
      <c r="B16">
        <f t="shared" si="1"/>
        <v>81</v>
      </c>
      <c r="C16">
        <f>MOD($B$2 * B16 + $B$3, $B$4)</f>
        <v>18</v>
      </c>
      <c r="D16">
        <f>C16 / $B$4</f>
        <v>0.18</v>
      </c>
    </row>
    <row r="17" spans="1:4" x14ac:dyDescent="0.25">
      <c r="A17" s="8">
        <f t="shared" si="0"/>
        <v>10</v>
      </c>
      <c r="B17">
        <f t="shared" si="1"/>
        <v>18</v>
      </c>
      <c r="C17">
        <f>MOD($B$2 * B17 + $B$3, $B$4)</f>
        <v>95</v>
      </c>
      <c r="D17">
        <f>C17 / $B$4</f>
        <v>0.95</v>
      </c>
    </row>
    <row r="18" spans="1:4" x14ac:dyDescent="0.25">
      <c r="A18" s="8">
        <f t="shared" si="0"/>
        <v>11</v>
      </c>
      <c r="B18">
        <f t="shared" si="1"/>
        <v>95</v>
      </c>
      <c r="C18">
        <f>MOD($B$2 * B18 + $B$3, $B$4)</f>
        <v>12</v>
      </c>
      <c r="D18">
        <f>C18 / $B$4</f>
        <v>0.12</v>
      </c>
    </row>
    <row r="19" spans="1:4" x14ac:dyDescent="0.25">
      <c r="A19" s="8">
        <f t="shared" si="0"/>
        <v>12</v>
      </c>
      <c r="B19">
        <f t="shared" si="1"/>
        <v>12</v>
      </c>
      <c r="C19">
        <f>MOD($B$2 * B19 + $B$3, $B$4)</f>
        <v>69</v>
      </c>
      <c r="D19">
        <f>C19 / $B$4</f>
        <v>0.69</v>
      </c>
    </row>
    <row r="20" spans="1:4" x14ac:dyDescent="0.25">
      <c r="A20" s="8">
        <f t="shared" si="0"/>
        <v>13</v>
      </c>
      <c r="B20">
        <f t="shared" si="1"/>
        <v>69</v>
      </c>
      <c r="C20">
        <f>MOD($B$2 * B20 + $B$3, $B$4)</f>
        <v>66</v>
      </c>
      <c r="D20">
        <f>C20 / $B$4</f>
        <v>0.66</v>
      </c>
    </row>
    <row r="21" spans="1:4" x14ac:dyDescent="0.25">
      <c r="A21" s="8">
        <f t="shared" si="0"/>
        <v>14</v>
      </c>
      <c r="B21">
        <f t="shared" si="1"/>
        <v>66</v>
      </c>
      <c r="C21">
        <f>MOD($B$2 * B21 + $B$3, $B$4)</f>
        <v>3</v>
      </c>
      <c r="D21">
        <f>C21 / $B$4</f>
        <v>0.03</v>
      </c>
    </row>
    <row r="22" spans="1:4" x14ac:dyDescent="0.25">
      <c r="A22" s="8">
        <f t="shared" si="0"/>
        <v>15</v>
      </c>
      <c r="B22">
        <f t="shared" si="1"/>
        <v>3</v>
      </c>
      <c r="C22">
        <f>MOD($B$2 * B22 + $B$3, $B$4)</f>
        <v>80</v>
      </c>
      <c r="D22">
        <f>C22 / $B$4</f>
        <v>0.8</v>
      </c>
    </row>
    <row r="23" spans="1:4" x14ac:dyDescent="0.25">
      <c r="A23" s="8">
        <f t="shared" si="0"/>
        <v>16</v>
      </c>
      <c r="B23">
        <f t="shared" si="1"/>
        <v>80</v>
      </c>
      <c r="C23">
        <f>MOD($B$2 * B23 + $B$3, $B$4)</f>
        <v>97</v>
      </c>
      <c r="D23">
        <f>C23 / $B$4</f>
        <v>0.97</v>
      </c>
    </row>
    <row r="24" spans="1:4" x14ac:dyDescent="0.25">
      <c r="A24" s="8">
        <f t="shared" si="0"/>
        <v>17</v>
      </c>
      <c r="B24">
        <f t="shared" si="1"/>
        <v>97</v>
      </c>
      <c r="C24">
        <f>MOD($B$2 * B24 + $B$3, $B$4)</f>
        <v>54</v>
      </c>
      <c r="D24">
        <f>C24 / $B$4</f>
        <v>0.54</v>
      </c>
    </row>
    <row r="25" spans="1:4" x14ac:dyDescent="0.25">
      <c r="A25" s="8">
        <f t="shared" si="0"/>
        <v>18</v>
      </c>
      <c r="B25">
        <f t="shared" si="1"/>
        <v>54</v>
      </c>
      <c r="C25">
        <f>MOD($B$2 * B25 + $B$3, $B$4)</f>
        <v>51</v>
      </c>
      <c r="D25">
        <f>C25 / $B$4</f>
        <v>0.51</v>
      </c>
    </row>
    <row r="26" spans="1:4" x14ac:dyDescent="0.25">
      <c r="A26" s="8">
        <f t="shared" si="0"/>
        <v>19</v>
      </c>
      <c r="B26">
        <f t="shared" si="1"/>
        <v>51</v>
      </c>
      <c r="C26">
        <f>MOD($B$2 * B26 + $B$3, $B$4)</f>
        <v>88</v>
      </c>
      <c r="D26">
        <f>C26 / $B$4</f>
        <v>0.88</v>
      </c>
    </row>
    <row r="27" spans="1:4" x14ac:dyDescent="0.25">
      <c r="A27" s="8">
        <f t="shared" si="0"/>
        <v>20</v>
      </c>
      <c r="B27">
        <f t="shared" si="1"/>
        <v>88</v>
      </c>
      <c r="C27">
        <f>MOD($B$2 * B27 + $B$3, $B$4)</f>
        <v>65</v>
      </c>
      <c r="D27">
        <f>C27 / $B$4</f>
        <v>0.65</v>
      </c>
    </row>
    <row r="28" spans="1:4" x14ac:dyDescent="0.25">
      <c r="A28" s="8">
        <f t="shared" si="0"/>
        <v>21</v>
      </c>
      <c r="B28">
        <f t="shared" si="1"/>
        <v>65</v>
      </c>
      <c r="C28">
        <f>MOD($B$2 * B28 + $B$3, $B$4)</f>
        <v>82</v>
      </c>
      <c r="D28">
        <f>C28 / $B$4</f>
        <v>0.82</v>
      </c>
    </row>
    <row r="29" spans="1:4" x14ac:dyDescent="0.25">
      <c r="A29" s="8">
        <f t="shared" si="0"/>
        <v>22</v>
      </c>
      <c r="B29">
        <f t="shared" si="1"/>
        <v>82</v>
      </c>
      <c r="C29">
        <f>MOD($B$2 * B29 + $B$3, $B$4)</f>
        <v>39</v>
      </c>
      <c r="D29">
        <f>C29 / $B$4</f>
        <v>0.39</v>
      </c>
    </row>
    <row r="30" spans="1:4" x14ac:dyDescent="0.25">
      <c r="A30" s="8">
        <f t="shared" si="0"/>
        <v>23</v>
      </c>
      <c r="B30">
        <f t="shared" si="1"/>
        <v>39</v>
      </c>
      <c r="C30">
        <f>MOD($B$2 * B30 + $B$3, $B$4)</f>
        <v>36</v>
      </c>
      <c r="D30">
        <f>C30 / $B$4</f>
        <v>0.36</v>
      </c>
    </row>
    <row r="31" spans="1:4" x14ac:dyDescent="0.25">
      <c r="A31" s="8">
        <f t="shared" si="0"/>
        <v>24</v>
      </c>
      <c r="B31">
        <f t="shared" si="1"/>
        <v>36</v>
      </c>
      <c r="C31">
        <f>MOD($B$2 * B31 + $B$3, $B$4)</f>
        <v>73</v>
      </c>
      <c r="D31">
        <f>C31 / $B$4</f>
        <v>0.73</v>
      </c>
    </row>
    <row r="32" spans="1:4" x14ac:dyDescent="0.25">
      <c r="A32" s="8">
        <f t="shared" si="0"/>
        <v>25</v>
      </c>
      <c r="B32">
        <f t="shared" si="1"/>
        <v>73</v>
      </c>
      <c r="C32">
        <f>MOD($B$2 * B32 + $B$3, $B$4)</f>
        <v>50</v>
      </c>
      <c r="D32">
        <f>C32 / $B$4</f>
        <v>0.5</v>
      </c>
    </row>
    <row r="33" spans="1:4" x14ac:dyDescent="0.25">
      <c r="A33" s="8">
        <f t="shared" si="0"/>
        <v>26</v>
      </c>
      <c r="B33">
        <f t="shared" si="1"/>
        <v>50</v>
      </c>
      <c r="C33">
        <f>MOD($B$2 * B33 + $B$3, $B$4)</f>
        <v>67</v>
      </c>
      <c r="D33">
        <f>C33 / $B$4</f>
        <v>0.67</v>
      </c>
    </row>
    <row r="34" spans="1:4" x14ac:dyDescent="0.25">
      <c r="A34" s="8">
        <f t="shared" si="0"/>
        <v>27</v>
      </c>
      <c r="B34">
        <f t="shared" si="1"/>
        <v>67</v>
      </c>
      <c r="C34">
        <f>MOD($B$2 * B34 + $B$3, $B$4)</f>
        <v>24</v>
      </c>
      <c r="D34">
        <f>C34 / $B$4</f>
        <v>0.24</v>
      </c>
    </row>
    <row r="35" spans="1:4" x14ac:dyDescent="0.25">
      <c r="A35" s="8">
        <f t="shared" si="0"/>
        <v>28</v>
      </c>
      <c r="B35">
        <f t="shared" si="1"/>
        <v>24</v>
      </c>
      <c r="C35">
        <f>MOD($B$2 * B35 + $B$3, $B$4)</f>
        <v>21</v>
      </c>
      <c r="D35">
        <f>C35 / $B$4</f>
        <v>0.21</v>
      </c>
    </row>
    <row r="36" spans="1:4" x14ac:dyDescent="0.25">
      <c r="A36" s="8">
        <f t="shared" si="0"/>
        <v>29</v>
      </c>
      <c r="B36">
        <f t="shared" si="1"/>
        <v>21</v>
      </c>
      <c r="C36">
        <f>MOD($B$2 * B36 + $B$3, $B$4)</f>
        <v>58</v>
      </c>
      <c r="D36">
        <f>C36 / $B$4</f>
        <v>0.57999999999999996</v>
      </c>
    </row>
    <row r="37" spans="1:4" x14ac:dyDescent="0.25">
      <c r="A37" s="8">
        <f t="shared" si="0"/>
        <v>30</v>
      </c>
      <c r="B37">
        <f t="shared" si="1"/>
        <v>58</v>
      </c>
      <c r="C37">
        <f>MOD($B$2 * B37 + $B$3, $B$4)</f>
        <v>35</v>
      </c>
      <c r="D37">
        <f>C37 / $B$4</f>
        <v>0.35</v>
      </c>
    </row>
    <row r="38" spans="1:4" x14ac:dyDescent="0.25">
      <c r="A38" s="8">
        <f t="shared" si="0"/>
        <v>31</v>
      </c>
      <c r="B38">
        <f t="shared" si="1"/>
        <v>35</v>
      </c>
      <c r="C38">
        <f>MOD($B$2 * B38 + $B$3, $B$4)</f>
        <v>52</v>
      </c>
      <c r="D38">
        <f>C38 / $B$4</f>
        <v>0.52</v>
      </c>
    </row>
    <row r="39" spans="1:4" x14ac:dyDescent="0.25">
      <c r="A39" s="8">
        <f t="shared" si="0"/>
        <v>32</v>
      </c>
      <c r="B39">
        <f t="shared" si="1"/>
        <v>52</v>
      </c>
      <c r="C39">
        <f>MOD($B$2 * B39 + $B$3, $B$4)</f>
        <v>9</v>
      </c>
      <c r="D39">
        <f>C39 / $B$4</f>
        <v>0.09</v>
      </c>
    </row>
    <row r="40" spans="1:4" x14ac:dyDescent="0.25">
      <c r="A40" s="8">
        <f t="shared" si="0"/>
        <v>33</v>
      </c>
      <c r="B40">
        <f t="shared" si="1"/>
        <v>9</v>
      </c>
      <c r="C40">
        <f>MOD($B$2 * B40 + $B$3, $B$4)</f>
        <v>6</v>
      </c>
      <c r="D40">
        <f>C40 / $B$4</f>
        <v>0.06</v>
      </c>
    </row>
    <row r="41" spans="1:4" x14ac:dyDescent="0.25">
      <c r="A41" s="8">
        <f t="shared" si="0"/>
        <v>34</v>
      </c>
      <c r="B41">
        <f t="shared" si="1"/>
        <v>6</v>
      </c>
      <c r="C41">
        <f>MOD($B$2 * B41 + $B$3, $B$4)</f>
        <v>43</v>
      </c>
      <c r="D41">
        <f>C41 / $B$4</f>
        <v>0.43</v>
      </c>
    </row>
    <row r="42" spans="1:4" x14ac:dyDescent="0.25">
      <c r="A42" s="8">
        <f t="shared" si="0"/>
        <v>35</v>
      </c>
      <c r="B42">
        <f t="shared" si="1"/>
        <v>43</v>
      </c>
      <c r="C42">
        <f>MOD($B$2 * B42 + $B$3, $B$4)</f>
        <v>20</v>
      </c>
      <c r="D42">
        <f>C42 / $B$4</f>
        <v>0.2</v>
      </c>
    </row>
    <row r="43" spans="1:4" x14ac:dyDescent="0.25">
      <c r="A43" s="8">
        <f t="shared" si="0"/>
        <v>36</v>
      </c>
      <c r="B43">
        <f t="shared" si="1"/>
        <v>20</v>
      </c>
      <c r="C43">
        <f>MOD($B$2 * B43 + $B$3, $B$4)</f>
        <v>37</v>
      </c>
      <c r="D43">
        <f>C43 / $B$4</f>
        <v>0.37</v>
      </c>
    </row>
    <row r="44" spans="1:4" x14ac:dyDescent="0.25">
      <c r="A44" s="8">
        <f t="shared" si="0"/>
        <v>37</v>
      </c>
      <c r="B44">
        <f t="shared" si="1"/>
        <v>37</v>
      </c>
      <c r="C44">
        <f>MOD($B$2 * B44 + $B$3, $B$4)</f>
        <v>94</v>
      </c>
      <c r="D44">
        <f>C44 / $B$4</f>
        <v>0.94</v>
      </c>
    </row>
    <row r="45" spans="1:4" x14ac:dyDescent="0.25">
      <c r="A45" s="8">
        <f t="shared" si="0"/>
        <v>38</v>
      </c>
      <c r="B45">
        <f t="shared" si="1"/>
        <v>94</v>
      </c>
      <c r="C45">
        <f>MOD($B$2 * B45 + $B$3, $B$4)</f>
        <v>91</v>
      </c>
      <c r="D45">
        <f>C45 / $B$4</f>
        <v>0.91</v>
      </c>
    </row>
    <row r="46" spans="1:4" x14ac:dyDescent="0.25">
      <c r="A46" s="8">
        <f t="shared" si="0"/>
        <v>39</v>
      </c>
      <c r="B46">
        <f t="shared" si="1"/>
        <v>91</v>
      </c>
      <c r="C46">
        <f>MOD($B$2 * B46 + $B$3, $B$4)</f>
        <v>28</v>
      </c>
      <c r="D46">
        <f>C46 / $B$4</f>
        <v>0.28000000000000003</v>
      </c>
    </row>
    <row r="47" spans="1:4" x14ac:dyDescent="0.25">
      <c r="A47" s="8">
        <f t="shared" si="0"/>
        <v>40</v>
      </c>
      <c r="B47">
        <f t="shared" si="1"/>
        <v>28</v>
      </c>
      <c r="C47">
        <f>MOD($B$2 * B47 + $B$3, $B$4)</f>
        <v>5</v>
      </c>
      <c r="D47">
        <f>C47 / $B$4</f>
        <v>0.05</v>
      </c>
    </row>
    <row r="48" spans="1:4" x14ac:dyDescent="0.25">
      <c r="A48" s="8">
        <f t="shared" si="0"/>
        <v>41</v>
      </c>
      <c r="B48">
        <f t="shared" si="1"/>
        <v>5</v>
      </c>
      <c r="C48">
        <f>MOD($B$2 * B48 + $B$3, $B$4)</f>
        <v>22</v>
      </c>
      <c r="D48">
        <f>C48 / $B$4</f>
        <v>0.22</v>
      </c>
    </row>
    <row r="49" spans="1:4" x14ac:dyDescent="0.25">
      <c r="A49" s="8">
        <f t="shared" si="0"/>
        <v>42</v>
      </c>
      <c r="B49">
        <f t="shared" si="1"/>
        <v>22</v>
      </c>
      <c r="C49">
        <f>MOD($B$2 * B49 + $B$3, $B$4)</f>
        <v>79</v>
      </c>
      <c r="D49">
        <f>C49 / $B$4</f>
        <v>0.79</v>
      </c>
    </row>
    <row r="50" spans="1:4" x14ac:dyDescent="0.25">
      <c r="A50" s="8">
        <f t="shared" si="0"/>
        <v>43</v>
      </c>
      <c r="B50">
        <f t="shared" si="1"/>
        <v>79</v>
      </c>
      <c r="C50">
        <f>MOD($B$2 * B50 + $B$3, $B$4)</f>
        <v>76</v>
      </c>
      <c r="D50">
        <f>C50 / $B$4</f>
        <v>0.76</v>
      </c>
    </row>
    <row r="51" spans="1:4" x14ac:dyDescent="0.25">
      <c r="A51" s="8">
        <f t="shared" si="0"/>
        <v>44</v>
      </c>
      <c r="B51">
        <f t="shared" si="1"/>
        <v>76</v>
      </c>
      <c r="C51">
        <f>MOD($B$2 * B51 + $B$3, $B$4)</f>
        <v>13</v>
      </c>
      <c r="D51">
        <f>C51 / $B$4</f>
        <v>0.13</v>
      </c>
    </row>
    <row r="52" spans="1:4" x14ac:dyDescent="0.25">
      <c r="A52" s="8">
        <f t="shared" si="0"/>
        <v>45</v>
      </c>
      <c r="B52">
        <f t="shared" si="1"/>
        <v>13</v>
      </c>
      <c r="C52">
        <f>MOD($B$2 * B52 + $B$3, $B$4)</f>
        <v>90</v>
      </c>
      <c r="D52">
        <f>C52 / $B$4</f>
        <v>0.9</v>
      </c>
    </row>
    <row r="53" spans="1:4" x14ac:dyDescent="0.25">
      <c r="A53" s="8">
        <f t="shared" si="0"/>
        <v>46</v>
      </c>
      <c r="B53">
        <f t="shared" si="1"/>
        <v>90</v>
      </c>
      <c r="C53">
        <f>MOD($B$2 * B53 + $B$3, $B$4)</f>
        <v>7</v>
      </c>
      <c r="D53">
        <f>C53 / $B$4</f>
        <v>7.0000000000000007E-2</v>
      </c>
    </row>
    <row r="54" spans="1:4" x14ac:dyDescent="0.25">
      <c r="A54" s="8">
        <f t="shared" si="0"/>
        <v>47</v>
      </c>
      <c r="B54">
        <f t="shared" si="1"/>
        <v>7</v>
      </c>
      <c r="C54">
        <f>MOD($B$2 * B54 + $B$3, $B$4)</f>
        <v>64</v>
      </c>
      <c r="D54">
        <f>C54 / $B$4</f>
        <v>0.64</v>
      </c>
    </row>
    <row r="55" spans="1:4" x14ac:dyDescent="0.25">
      <c r="A55" s="8">
        <f t="shared" si="0"/>
        <v>48</v>
      </c>
      <c r="B55">
        <f t="shared" si="1"/>
        <v>64</v>
      </c>
      <c r="C55">
        <f>MOD($B$2 * B55 + $B$3, $B$4)</f>
        <v>61</v>
      </c>
      <c r="D55">
        <f>C55 / $B$4</f>
        <v>0.61</v>
      </c>
    </row>
  </sheetData>
  <mergeCells count="2">
    <mergeCell ref="A1:B1"/>
    <mergeCell ref="A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76C-81DE-4392-B71D-4E3D0EE51C09}">
  <dimension ref="A1:AG52"/>
  <sheetViews>
    <sheetView tabSelected="1" zoomScale="80" zoomScaleNormal="80" workbookViewId="0">
      <selection activeCell="S72" sqref="S72"/>
    </sheetView>
  </sheetViews>
  <sheetFormatPr defaultRowHeight="15" x14ac:dyDescent="0.25"/>
  <cols>
    <col min="1" max="1" width="4" bestFit="1" customWidth="1"/>
    <col min="2" max="2" width="8.7109375" bestFit="1" customWidth="1"/>
    <col min="3" max="3" width="12.28515625" bestFit="1" customWidth="1"/>
    <col min="4" max="5" width="17.42578125" bestFit="1" customWidth="1"/>
    <col min="6" max="6" width="13.140625" customWidth="1"/>
    <col min="7" max="7" width="14" customWidth="1"/>
    <col min="8" max="8" width="15.28515625" bestFit="1" customWidth="1"/>
    <col min="9" max="9" width="12.5703125" bestFit="1" customWidth="1"/>
    <col min="10" max="11" width="17.42578125" bestFit="1" customWidth="1"/>
    <col min="12" max="12" width="13.140625" customWidth="1"/>
    <col min="13" max="13" width="14" bestFit="1" customWidth="1"/>
    <col min="14" max="14" width="15.28515625" bestFit="1" customWidth="1"/>
    <col min="15" max="15" width="12.5703125" bestFit="1" customWidth="1"/>
    <col min="16" max="17" width="17.42578125" bestFit="1" customWidth="1"/>
    <col min="18" max="18" width="13.140625" bestFit="1" customWidth="1"/>
    <col min="19" max="19" width="14" bestFit="1" customWidth="1"/>
    <col min="20" max="20" width="15.28515625" bestFit="1" customWidth="1"/>
    <col min="21" max="21" width="12.5703125" bestFit="1" customWidth="1"/>
    <col min="22" max="23" width="17.42578125" bestFit="1" customWidth="1"/>
    <col min="24" max="24" width="13.140625" customWidth="1"/>
    <col min="25" max="25" width="14" customWidth="1"/>
    <col min="26" max="26" width="15.28515625" bestFit="1" customWidth="1"/>
    <col min="27" max="27" width="12.5703125" bestFit="1" customWidth="1"/>
    <col min="28" max="29" width="17.42578125" bestFit="1" customWidth="1"/>
    <col min="30" max="30" width="13.140625" customWidth="1"/>
    <col min="31" max="31" width="14" bestFit="1" customWidth="1"/>
    <col min="32" max="32" width="15.28515625" bestFit="1" customWidth="1"/>
    <col min="33" max="33" width="12.5703125" bestFit="1" customWidth="1"/>
  </cols>
  <sheetData>
    <row r="1" spans="1:33" ht="14.45" customHeight="1" x14ac:dyDescent="0.25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 x14ac:dyDescent="0.25">
      <c r="A3" s="16" t="s">
        <v>0</v>
      </c>
      <c r="B3" s="16" t="s">
        <v>9</v>
      </c>
      <c r="C3" s="16" t="s">
        <v>8</v>
      </c>
      <c r="D3" s="16" t="s">
        <v>66</v>
      </c>
      <c r="E3" s="16"/>
      <c r="F3" s="16"/>
      <c r="G3" s="16"/>
      <c r="H3" s="16"/>
      <c r="I3" s="16"/>
      <c r="J3" s="16" t="s">
        <v>67</v>
      </c>
      <c r="K3" s="16"/>
      <c r="L3" s="16"/>
      <c r="M3" s="16"/>
      <c r="N3" s="16"/>
      <c r="O3" s="16"/>
      <c r="P3" s="18" t="s">
        <v>81</v>
      </c>
      <c r="Q3" s="18"/>
      <c r="R3" s="18"/>
      <c r="S3" s="18"/>
      <c r="T3" s="18"/>
      <c r="U3" s="18"/>
      <c r="V3" s="18" t="s">
        <v>82</v>
      </c>
      <c r="W3" s="18"/>
      <c r="X3" s="18"/>
      <c r="Y3" s="18"/>
      <c r="Z3" s="18"/>
      <c r="AA3" s="18"/>
      <c r="AB3" s="18" t="s">
        <v>83</v>
      </c>
      <c r="AC3" s="18"/>
      <c r="AD3" s="18"/>
      <c r="AE3" s="18"/>
      <c r="AF3" s="18"/>
      <c r="AG3" s="18"/>
    </row>
    <row r="4" spans="1:33" x14ac:dyDescent="0.25">
      <c r="A4" s="16"/>
      <c r="B4" s="16"/>
      <c r="C4" s="16"/>
      <c r="D4" s="1" t="s">
        <v>49</v>
      </c>
      <c r="E4" s="1" t="s">
        <v>68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49</v>
      </c>
      <c r="K4" s="1" t="s">
        <v>68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49</v>
      </c>
      <c r="Q4" s="1" t="s">
        <v>68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49</v>
      </c>
      <c r="W4" s="1" t="s">
        <v>68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49</v>
      </c>
      <c r="AC4" s="1" t="s">
        <v>68</v>
      </c>
      <c r="AD4" s="1" t="s">
        <v>51</v>
      </c>
      <c r="AE4" s="1" t="s">
        <v>52</v>
      </c>
      <c r="AF4" s="1" t="s">
        <v>53</v>
      </c>
      <c r="AG4" s="1" t="s">
        <v>54</v>
      </c>
    </row>
    <row r="5" spans="1:33" x14ac:dyDescent="0.25">
      <c r="A5">
        <v>1</v>
      </c>
      <c r="B5">
        <v>2021</v>
      </c>
      <c r="C5" t="s">
        <v>37</v>
      </c>
      <c r="D5">
        <f t="shared" ref="D5:I5" ca="1" si="0">INT(RAND()*100) + 1</f>
        <v>49</v>
      </c>
      <c r="E5">
        <f t="shared" ca="1" si="0"/>
        <v>51</v>
      </c>
      <c r="F5">
        <f t="shared" ca="1" si="0"/>
        <v>53</v>
      </c>
      <c r="G5">
        <f t="shared" ca="1" si="0"/>
        <v>52</v>
      </c>
      <c r="H5">
        <f t="shared" ca="1" si="0"/>
        <v>51</v>
      </c>
      <c r="I5">
        <f t="shared" ca="1" si="0"/>
        <v>35</v>
      </c>
      <c r="J5" cm="1">
        <f t="array" aca="1" ref="J5" ca="1">_xlfn.IFS(
  D5&lt;=8, RANDBETWEEN(254,308),
  D5&lt;=21, RANDBETWEEN(309,363),
  D5&lt;=42, RANDBETWEEN(364,418),
  D5&lt;=60, RANDBETWEEN(419,473),
  D5&lt;=79, RANDBETWEEN(474,528),
  D5&lt;=90, RANDBETWEEN(529,583),
  D5&lt;=100, RANDBETWEEN(584,638)
)</f>
        <v>424</v>
      </c>
      <c r="K5" cm="1">
        <f t="array" aca="1" ref="K5" ca="1">_xlfn.IFS(
  E5&lt;=23, RANDBETWEEN(490,627),
  E5&lt;=42, RANDBETWEEN(628,765),
  E5&lt;=54, RANDBETWEEN(766,903),
  E5&lt;=69, RANDBETWEEN(904,1041),
  E5&lt;=83, RANDBETWEEN(1042,1179),
  E5&lt;=96, RANDBETWEEN(1180,1317),
  E5&lt;=100, RANDBETWEEN(1318,1455)
)</f>
        <v>816</v>
      </c>
      <c r="L5" cm="1">
        <f t="array" aca="1" ref="L5" ca="1">_xlfn.IFS(
  F5&lt;=33, RANDBETWEEN(50,84),
  F5&lt;=54, RANDBETWEEN(85,119),
  F5&lt;=83, RANDBETWEEN(120,154),
  F5&lt;=96, RANDBETWEEN(155,189),
  F5&lt;=98, RANDBETWEEN(225,259),
  F5&lt;=100, RANDBETWEEN(260,294)
)</f>
        <v>93</v>
      </c>
      <c r="M5" cm="1">
        <f t="array" aca="1" ref="M5" ca="1">_xlfn.IFS(
  G5&lt;=94, RANDBETWEEN(56,234),
  G5&lt;=98, RANDBETWEEN(235,413),
  G5&lt;=100, RANDBETWEEN(1130,1308)
)</f>
        <v>105</v>
      </c>
      <c r="N5" cm="1">
        <f t="array" aca="1" ref="N5" ca="1">_xlfn.IFS(
  H5&lt;=65, RANDBETWEEN(41,73),
  H5&lt;=96, RANDBETWEEN(74,106),
  H5&lt;=98, RANDBETWEEN(206,238),
  H5&lt;=100, RANDBETWEEN(239,271)
)</f>
        <v>55</v>
      </c>
      <c r="O5" cm="1">
        <f t="array" aca="1" ref="O5" ca="1">_xlfn.IFS(
  I5&lt;=33, RANDBETWEEN(32,65),
  I5&lt;=75, RANDBETWEEN(66,99),
  I5&lt;=90, RANDBETWEEN(100,133),
  I5&lt;=94, RANDBETWEEN(134,167),
  I5&lt;=98, RANDBETWEEN(168,201),
  I5&lt;=100, RANDBETWEEN(236,269)
)</f>
        <v>72</v>
      </c>
      <c r="P5" s="6" t="s">
        <v>80</v>
      </c>
      <c r="Q5" s="6" t="s">
        <v>80</v>
      </c>
      <c r="R5" s="6" t="s">
        <v>80</v>
      </c>
      <c r="S5" s="6" t="s">
        <v>80</v>
      </c>
      <c r="T5" s="6" t="s">
        <v>80</v>
      </c>
      <c r="U5" s="6" t="s">
        <v>80</v>
      </c>
      <c r="V5" s="6" t="s">
        <v>80</v>
      </c>
      <c r="W5" s="6" t="s">
        <v>80</v>
      </c>
      <c r="X5" s="6" t="s">
        <v>80</v>
      </c>
      <c r="Y5" s="6" t="s">
        <v>80</v>
      </c>
      <c r="Z5" s="6" t="s">
        <v>80</v>
      </c>
      <c r="AA5" s="6" t="s">
        <v>80</v>
      </c>
      <c r="AB5" s="6" t="s">
        <v>80</v>
      </c>
      <c r="AC5" s="6" t="s">
        <v>80</v>
      </c>
      <c r="AD5" s="6" t="s">
        <v>80</v>
      </c>
      <c r="AE5" s="6" t="s">
        <v>80</v>
      </c>
      <c r="AF5" s="6" t="s">
        <v>80</v>
      </c>
      <c r="AG5" s="6" t="s">
        <v>80</v>
      </c>
    </row>
    <row r="6" spans="1:33" x14ac:dyDescent="0.25">
      <c r="A6">
        <v>2</v>
      </c>
      <c r="B6">
        <v>2021</v>
      </c>
      <c r="C6" t="s">
        <v>38</v>
      </c>
      <c r="D6">
        <f t="shared" ref="D6:I52" ca="1" si="1">INT(RAND()*100) + 1</f>
        <v>96</v>
      </c>
      <c r="E6">
        <f ca="1">INT(RAND()*100) + 1</f>
        <v>22</v>
      </c>
      <c r="F6">
        <f t="shared" ca="1" si="1"/>
        <v>70</v>
      </c>
      <c r="G6">
        <f t="shared" ca="1" si="1"/>
        <v>22</v>
      </c>
      <c r="H6">
        <f t="shared" ca="1" si="1"/>
        <v>62</v>
      </c>
      <c r="I6">
        <f t="shared" ca="1" si="1"/>
        <v>47</v>
      </c>
      <c r="J6" cm="1">
        <f t="array" aca="1" ref="J6" ca="1">_xlfn.IFS(
  D6&lt;=8, RANDBETWEEN(254,308),
  D6&lt;=21, RANDBETWEEN(309,363),
  D6&lt;=42, RANDBETWEEN(364,418),
  D6&lt;=60, RANDBETWEEN(419,473),
  D6&lt;=79, RANDBETWEEN(474,528),
  D6&lt;=90, RANDBETWEEN(529,583),
  D6&lt;=100, RANDBETWEEN(584,638)
)</f>
        <v>592</v>
      </c>
      <c r="K6" cm="1">
        <f t="array" aca="1" ref="K6" ca="1">_xlfn.IFS(
  E6&lt;=23, RANDBETWEEN(490,627),
  E6&lt;=42, RANDBETWEEN(628,765),
  E6&lt;=54, RANDBETWEEN(766,903),
  E6&lt;=69, RANDBETWEEN(904,1041),
  E6&lt;=83, RANDBETWEEN(1042,1179),
  E6&lt;=96, RANDBETWEEN(1180,1317),
  E6&lt;=100, RANDBETWEEN(1318,1455)
)</f>
        <v>598</v>
      </c>
      <c r="L6" cm="1">
        <f t="array" aca="1" ref="L6" ca="1">_xlfn.IFS(
  F6&lt;=33, RANDBETWEEN(50,84),
  F6&lt;=54, RANDBETWEEN(85,119),
  F6&lt;=83, RANDBETWEEN(120,154),
  F6&lt;=96, RANDBETWEEN(155,189),
  F6&lt;=98, RANDBETWEEN(225,259),
  F6&lt;=100, RANDBETWEEN(260,294)
)</f>
        <v>133</v>
      </c>
      <c r="M6" cm="1">
        <f t="array" aca="1" ref="M6" ca="1">_xlfn.IFS(
  G6&lt;=94, RANDBETWEEN(56,234),
  G6&lt;=98, RANDBETWEEN(235,413),
  G6&lt;=100, RANDBETWEEN(1130,1308)
)</f>
        <v>233</v>
      </c>
      <c r="N6" cm="1">
        <f t="array" aca="1" ref="N6" ca="1">_xlfn.IFS(
  H6&lt;=65, RANDBETWEEN(41,73),
  H6&lt;=96, RANDBETWEEN(74,106),
  H6&lt;=98, RANDBETWEEN(206,238),
  H6&lt;=100, RANDBETWEEN(239,271)
)</f>
        <v>63</v>
      </c>
      <c r="O6" cm="1">
        <f t="array" aca="1" ref="O6" ca="1">_xlfn.IFS(
  I6&lt;=33, RANDBETWEEN(32,65),
  I6&lt;=75, RANDBETWEEN(66,99),
  I6&lt;=90, RANDBETWEEN(100,133),
  I6&lt;=94, RANDBETWEEN(134,167),
  I6&lt;=98, RANDBETWEEN(168,201),
  I6&lt;=100, RANDBETWEEN(236,269)
)</f>
        <v>74</v>
      </c>
      <c r="P6">
        <f t="shared" ref="P6:P52" ca="1" si="2">J6-J5</f>
        <v>168</v>
      </c>
      <c r="Q6">
        <f t="shared" ref="Q6:Q52" ca="1" si="3">K6-K5</f>
        <v>-218</v>
      </c>
      <c r="R6">
        <f t="shared" ref="R6:R52" ca="1" si="4">L6-L5</f>
        <v>40</v>
      </c>
      <c r="S6">
        <f t="shared" ref="S6:S52" ca="1" si="5">M6-M5</f>
        <v>128</v>
      </c>
      <c r="T6">
        <f t="shared" ref="T6:T52" ca="1" si="6">N6-N5</f>
        <v>8</v>
      </c>
      <c r="U6">
        <f ca="1">O6-O5</f>
        <v>2</v>
      </c>
      <c r="V6" s="11" t="str">
        <f ca="1">IF(J6&gt;J5,"Naik",IF(J6&lt;J5,"Turun","Stabil"))</f>
        <v>Naik</v>
      </c>
      <c r="W6" s="11" t="str">
        <f t="shared" ref="W6:W52" ca="1" si="7">IF(K6&gt;K5,"Naik",IF(K6&lt;K5,"Turun","Stabil"))</f>
        <v>Turun</v>
      </c>
      <c r="X6" s="11" t="str">
        <f t="shared" ref="X6:X52" ca="1" si="8">IF(L6&gt;L5,"Naik",IF(L6&lt;L5,"Turun","Stabil"))</f>
        <v>Naik</v>
      </c>
      <c r="Y6" s="11" t="str">
        <f t="shared" ref="Y6:Y52" ca="1" si="9">IF(M6&gt;M5,"Naik",IF(M6&lt;M5,"Turun","Stabil"))</f>
        <v>Naik</v>
      </c>
      <c r="Z6" s="11" t="str">
        <f t="shared" ref="Z6:Z52" ca="1" si="10">IF(N6&gt;N5,"Naik",IF(N6&lt;N5,"Turun","Stabil"))</f>
        <v>Naik</v>
      </c>
      <c r="AA6" s="11" t="str">
        <f t="shared" ref="AA6:AA52" ca="1" si="11">IF(O6&gt;O5,"Naik",IF(O6&lt;O5,"Turun","Stabil"))</f>
        <v>Naik</v>
      </c>
      <c r="AB6" s="12">
        <f t="shared" ref="AB6:AG6" ca="1" si="12">IF(J5&lt;&gt;0,(J6-J5)/J5,0)</f>
        <v>0.39622641509433965</v>
      </c>
      <c r="AC6" s="13">
        <f t="shared" ca="1" si="12"/>
        <v>-0.26715686274509803</v>
      </c>
      <c r="AD6" s="12">
        <f t="shared" ca="1" si="12"/>
        <v>0.43010752688172044</v>
      </c>
      <c r="AE6" s="12">
        <f t="shared" ca="1" si="12"/>
        <v>1.2190476190476192</v>
      </c>
      <c r="AF6" s="12">
        <f t="shared" ca="1" si="12"/>
        <v>0.14545454545454545</v>
      </c>
      <c r="AG6" s="12">
        <f t="shared" ca="1" si="12"/>
        <v>2.7777777777777776E-2</v>
      </c>
    </row>
    <row r="7" spans="1:33" x14ac:dyDescent="0.25">
      <c r="A7">
        <v>3</v>
      </c>
      <c r="B7">
        <v>2021</v>
      </c>
      <c r="C7" t="s">
        <v>39</v>
      </c>
      <c r="D7">
        <f t="shared" ca="1" si="1"/>
        <v>57</v>
      </c>
      <c r="E7">
        <f t="shared" ca="1" si="1"/>
        <v>47</v>
      </c>
      <c r="F7">
        <f t="shared" ca="1" si="1"/>
        <v>2</v>
      </c>
      <c r="G7">
        <f t="shared" ca="1" si="1"/>
        <v>66</v>
      </c>
      <c r="H7">
        <f t="shared" ca="1" si="1"/>
        <v>18</v>
      </c>
      <c r="I7">
        <f t="shared" ca="1" si="1"/>
        <v>72</v>
      </c>
      <c r="J7" cm="1">
        <f t="array" aca="1" ref="J7" ca="1">_xlfn.IFS(
  D7&lt;=8, RANDBETWEEN(254,308),
  D7&lt;=21, RANDBETWEEN(309,363),
  D7&lt;=42, RANDBETWEEN(364,418),
  D7&lt;=60, RANDBETWEEN(419,473),
  D7&lt;=79, RANDBETWEEN(474,528),
  D7&lt;=90, RANDBETWEEN(529,583),
  D7&lt;=100, RANDBETWEEN(584,638)
)</f>
        <v>467</v>
      </c>
      <c r="K7" cm="1">
        <f t="array" aca="1" ref="K7" ca="1">_xlfn.IFS(
  E7&lt;=23, RANDBETWEEN(490,627),
  E7&lt;=42, RANDBETWEEN(628,765),
  E7&lt;=54, RANDBETWEEN(766,903),
  E7&lt;=69, RANDBETWEEN(904,1041),
  E7&lt;=83, RANDBETWEEN(1042,1179),
  E7&lt;=96, RANDBETWEEN(1180,1317),
  E7&lt;=100, RANDBETWEEN(1318,1455)
)</f>
        <v>847</v>
      </c>
      <c r="L7" cm="1">
        <f t="array" aca="1" ref="L7" ca="1">_xlfn.IFS(
  F7&lt;=33, RANDBETWEEN(50,84),
  F7&lt;=54, RANDBETWEEN(85,119),
  F7&lt;=83, RANDBETWEEN(120,154),
  F7&lt;=96, RANDBETWEEN(155,189),
  F7&lt;=98, RANDBETWEEN(225,259),
  F7&lt;=100, RANDBETWEEN(260,294)
)</f>
        <v>70</v>
      </c>
      <c r="M7" cm="1">
        <f t="array" aca="1" ref="M7" ca="1">_xlfn.IFS(
  G7&lt;=94, RANDBETWEEN(56,234),
  G7&lt;=98, RANDBETWEEN(235,413),
  G7&lt;=100, RANDBETWEEN(1130,1308)
)</f>
        <v>160</v>
      </c>
      <c r="N7" cm="1">
        <f t="array" aca="1" ref="N7" ca="1">_xlfn.IFS(
  H7&lt;=65, RANDBETWEEN(41,73),
  H7&lt;=96, RANDBETWEEN(74,106),
  H7&lt;=98, RANDBETWEEN(206,238),
  H7&lt;=100, RANDBETWEEN(239,271)
)</f>
        <v>48</v>
      </c>
      <c r="O7" cm="1">
        <f t="array" aca="1" ref="O7" ca="1">_xlfn.IFS(
  I7&lt;=33, RANDBETWEEN(32,65),
  I7&lt;=75, RANDBETWEEN(66,99),
  I7&lt;=90, RANDBETWEEN(100,133),
  I7&lt;=94, RANDBETWEEN(134,167),
  I7&lt;=98, RANDBETWEEN(168,201),
  I7&lt;=100, RANDBETWEEN(236,269)
)</f>
        <v>82</v>
      </c>
      <c r="P7">
        <f t="shared" ca="1" si="2"/>
        <v>-125</v>
      </c>
      <c r="Q7">
        <f t="shared" ca="1" si="3"/>
        <v>249</v>
      </c>
      <c r="R7">
        <f t="shared" ca="1" si="4"/>
        <v>-63</v>
      </c>
      <c r="S7">
        <f t="shared" ca="1" si="5"/>
        <v>-73</v>
      </c>
      <c r="T7">
        <f t="shared" ca="1" si="6"/>
        <v>-15</v>
      </c>
      <c r="U7">
        <f t="shared" ref="U7:U52" ca="1" si="13">O7-O6</f>
        <v>8</v>
      </c>
      <c r="V7" s="11" t="str">
        <f t="shared" ref="V7:V52" ca="1" si="14">IF(J7&gt;J6,"Naik",IF(J7&lt;J6,"Turun","Stabil"))</f>
        <v>Turun</v>
      </c>
      <c r="W7" s="11" t="str">
        <f t="shared" ca="1" si="7"/>
        <v>Naik</v>
      </c>
      <c r="X7" s="11" t="str">
        <f t="shared" ca="1" si="8"/>
        <v>Turun</v>
      </c>
      <c r="Y7" s="11" t="str">
        <f t="shared" ca="1" si="9"/>
        <v>Turun</v>
      </c>
      <c r="Z7" s="11" t="str">
        <f t="shared" ca="1" si="10"/>
        <v>Turun</v>
      </c>
      <c r="AA7" s="11" t="str">
        <f t="shared" ca="1" si="11"/>
        <v>Naik</v>
      </c>
      <c r="AB7" s="12">
        <f t="shared" ref="AB7:AB52" ca="1" si="15">IF(J6&lt;&gt;0,(J7-J6)/J6,0)</f>
        <v>-0.21114864864864866</v>
      </c>
      <c r="AC7" s="13">
        <f t="shared" ref="AC7:AC52" ca="1" si="16">IF(K6&lt;&gt;0,(K7-K6)/K6,0)</f>
        <v>0.41638795986622074</v>
      </c>
      <c r="AD7" s="12">
        <f t="shared" ref="AD7:AD52" ca="1" si="17">IF(L6&lt;&gt;0,(L7-L6)/L6,0)</f>
        <v>-0.47368421052631576</v>
      </c>
      <c r="AE7" s="12">
        <f t="shared" ref="AE7:AE52" ca="1" si="18">IF(M6&lt;&gt;0,(M7-M6)/M6,0)</f>
        <v>-0.31330472103004292</v>
      </c>
      <c r="AF7" s="12">
        <f t="shared" ref="AF7:AF52" ca="1" si="19">IF(N6&lt;&gt;0,(N7-N6)/N6,0)</f>
        <v>-0.23809523809523808</v>
      </c>
      <c r="AG7" s="12">
        <f t="shared" ref="AG7:AG52" ca="1" si="20">IF(O6&lt;&gt;0,(O7-O6)/O6,0)</f>
        <v>0.10810810810810811</v>
      </c>
    </row>
    <row r="8" spans="1:33" x14ac:dyDescent="0.25">
      <c r="A8">
        <v>4</v>
      </c>
      <c r="B8">
        <v>2021</v>
      </c>
      <c r="C8" t="s">
        <v>40</v>
      </c>
      <c r="D8">
        <f t="shared" ca="1" si="1"/>
        <v>89</v>
      </c>
      <c r="E8">
        <f t="shared" ca="1" si="1"/>
        <v>80</v>
      </c>
      <c r="F8">
        <f t="shared" ca="1" si="1"/>
        <v>64</v>
      </c>
      <c r="G8">
        <f t="shared" ca="1" si="1"/>
        <v>3</v>
      </c>
      <c r="H8">
        <f t="shared" ca="1" si="1"/>
        <v>61</v>
      </c>
      <c r="I8">
        <f t="shared" ca="1" si="1"/>
        <v>76</v>
      </c>
      <c r="J8" cm="1">
        <f t="array" aca="1" ref="J8" ca="1">_xlfn.IFS(
  D8&lt;=8, RANDBETWEEN(254,308),
  D8&lt;=21, RANDBETWEEN(309,363),
  D8&lt;=42, RANDBETWEEN(364,418),
  D8&lt;=60, RANDBETWEEN(419,473),
  D8&lt;=79, RANDBETWEEN(474,528),
  D8&lt;=90, RANDBETWEEN(529,583),
  D8&lt;=100, RANDBETWEEN(584,638)
)</f>
        <v>541</v>
      </c>
      <c r="K8" cm="1">
        <f t="array" aca="1" ref="K8" ca="1">_xlfn.IFS(
  E8&lt;=23, RANDBETWEEN(490,627),
  E8&lt;=42, RANDBETWEEN(628,765),
  E8&lt;=54, RANDBETWEEN(766,903),
  E8&lt;=69, RANDBETWEEN(904,1041),
  E8&lt;=83, RANDBETWEEN(1042,1179),
  E8&lt;=96, RANDBETWEEN(1180,1317),
  E8&lt;=100, RANDBETWEEN(1318,1455)
)</f>
        <v>1143</v>
      </c>
      <c r="L8" cm="1">
        <f t="array" aca="1" ref="L8" ca="1">_xlfn.IFS(
  F8&lt;=33, RANDBETWEEN(50,84),
  F8&lt;=54, RANDBETWEEN(85,119),
  F8&lt;=83, RANDBETWEEN(120,154),
  F8&lt;=96, RANDBETWEEN(155,189),
  F8&lt;=98, RANDBETWEEN(225,259),
  F8&lt;=100, RANDBETWEEN(260,294)
)</f>
        <v>141</v>
      </c>
      <c r="M8" cm="1">
        <f t="array" aca="1" ref="M8" ca="1">_xlfn.IFS(
  G8&lt;=94, RANDBETWEEN(56,234),
  G8&lt;=98, RANDBETWEEN(235,413),
  G8&lt;=100, RANDBETWEEN(1130,1308)
)</f>
        <v>226</v>
      </c>
      <c r="N8" cm="1">
        <f t="array" aca="1" ref="N8" ca="1">_xlfn.IFS(
  H8&lt;=65, RANDBETWEEN(41,73),
  H8&lt;=96, RANDBETWEEN(74,106),
  H8&lt;=98, RANDBETWEEN(206,238),
  H8&lt;=100, RANDBETWEEN(239,271)
)</f>
        <v>49</v>
      </c>
      <c r="O8" cm="1">
        <f t="array" aca="1" ref="O8" ca="1">_xlfn.IFS(
  I8&lt;=33, RANDBETWEEN(32,65),
  I8&lt;=75, RANDBETWEEN(66,99),
  I8&lt;=90, RANDBETWEEN(100,133),
  I8&lt;=94, RANDBETWEEN(134,167),
  I8&lt;=98, RANDBETWEEN(168,201),
  I8&lt;=100, RANDBETWEEN(236,269)
)</f>
        <v>103</v>
      </c>
      <c r="P8">
        <f t="shared" ca="1" si="2"/>
        <v>74</v>
      </c>
      <c r="Q8">
        <f t="shared" ca="1" si="3"/>
        <v>296</v>
      </c>
      <c r="R8">
        <f t="shared" ca="1" si="4"/>
        <v>71</v>
      </c>
      <c r="S8">
        <f t="shared" ca="1" si="5"/>
        <v>66</v>
      </c>
      <c r="T8">
        <f t="shared" ca="1" si="6"/>
        <v>1</v>
      </c>
      <c r="U8">
        <f t="shared" ca="1" si="13"/>
        <v>21</v>
      </c>
      <c r="V8" s="11" t="str">
        <f t="shared" ca="1" si="14"/>
        <v>Naik</v>
      </c>
      <c r="W8" s="11" t="str">
        <f t="shared" ca="1" si="7"/>
        <v>Naik</v>
      </c>
      <c r="X8" s="11" t="str">
        <f t="shared" ca="1" si="8"/>
        <v>Naik</v>
      </c>
      <c r="Y8" s="11" t="str">
        <f t="shared" ca="1" si="9"/>
        <v>Naik</v>
      </c>
      <c r="Z8" s="11" t="str">
        <f t="shared" ca="1" si="10"/>
        <v>Naik</v>
      </c>
      <c r="AA8" s="11" t="str">
        <f t="shared" ca="1" si="11"/>
        <v>Naik</v>
      </c>
      <c r="AB8" s="12">
        <f t="shared" ca="1" si="15"/>
        <v>0.15845824411134904</v>
      </c>
      <c r="AC8" s="13">
        <f t="shared" ca="1" si="16"/>
        <v>0.34946871310507677</v>
      </c>
      <c r="AD8" s="12">
        <f t="shared" ca="1" si="17"/>
        <v>1.0142857142857142</v>
      </c>
      <c r="AE8" s="12">
        <f t="shared" ca="1" si="18"/>
        <v>0.41249999999999998</v>
      </c>
      <c r="AF8" s="12">
        <f t="shared" ca="1" si="19"/>
        <v>2.0833333333333332E-2</v>
      </c>
      <c r="AG8" s="12">
        <f t="shared" ca="1" si="20"/>
        <v>0.25609756097560976</v>
      </c>
    </row>
    <row r="9" spans="1:33" x14ac:dyDescent="0.25">
      <c r="A9">
        <v>5</v>
      </c>
      <c r="B9">
        <v>2021</v>
      </c>
      <c r="C9" t="s">
        <v>41</v>
      </c>
      <c r="D9">
        <f t="shared" ca="1" si="1"/>
        <v>98</v>
      </c>
      <c r="E9">
        <f t="shared" ca="1" si="1"/>
        <v>37</v>
      </c>
      <c r="F9">
        <f t="shared" ca="1" si="1"/>
        <v>11</v>
      </c>
      <c r="G9">
        <f t="shared" ca="1" si="1"/>
        <v>34</v>
      </c>
      <c r="H9">
        <f t="shared" ca="1" si="1"/>
        <v>54</v>
      </c>
      <c r="I9">
        <f t="shared" ca="1" si="1"/>
        <v>20</v>
      </c>
      <c r="J9" cm="1">
        <f t="array" aca="1" ref="J9" ca="1">_xlfn.IFS(
  D9&lt;=8, RANDBETWEEN(254,308),
  D9&lt;=21, RANDBETWEEN(309,363),
  D9&lt;=42, RANDBETWEEN(364,418),
  D9&lt;=60, RANDBETWEEN(419,473),
  D9&lt;=79, RANDBETWEEN(474,528),
  D9&lt;=90, RANDBETWEEN(529,583),
  D9&lt;=100, RANDBETWEEN(584,638)
)</f>
        <v>621</v>
      </c>
      <c r="K9" cm="1">
        <f t="array" aca="1" ref="K9" ca="1">_xlfn.IFS(
  E9&lt;=23, RANDBETWEEN(490,627),
  E9&lt;=42, RANDBETWEEN(628,765),
  E9&lt;=54, RANDBETWEEN(766,903),
  E9&lt;=69, RANDBETWEEN(904,1041),
  E9&lt;=83, RANDBETWEEN(1042,1179),
  E9&lt;=96, RANDBETWEEN(1180,1317),
  E9&lt;=100, RANDBETWEEN(1318,1455)
)</f>
        <v>709</v>
      </c>
      <c r="L9" cm="1">
        <f t="array" aca="1" ref="L9" ca="1">_xlfn.IFS(
  F9&lt;=33, RANDBETWEEN(50,84),
  F9&lt;=54, RANDBETWEEN(85,119),
  F9&lt;=83, RANDBETWEEN(120,154),
  F9&lt;=96, RANDBETWEEN(155,189),
  F9&lt;=98, RANDBETWEEN(225,259),
  F9&lt;=100, RANDBETWEEN(260,294)
)</f>
        <v>58</v>
      </c>
      <c r="M9" cm="1">
        <f t="array" aca="1" ref="M9" ca="1">_xlfn.IFS(
  G9&lt;=94, RANDBETWEEN(56,234),
  G9&lt;=98, RANDBETWEEN(235,413),
  G9&lt;=100, RANDBETWEEN(1130,1308)
)</f>
        <v>141</v>
      </c>
      <c r="N9" cm="1">
        <f t="array" aca="1" ref="N9" ca="1">_xlfn.IFS(
  H9&lt;=65, RANDBETWEEN(41,73),
  H9&lt;=96, RANDBETWEEN(74,106),
  H9&lt;=98, RANDBETWEEN(206,238),
  H9&lt;=100, RANDBETWEEN(239,271)
)</f>
        <v>46</v>
      </c>
      <c r="O9" cm="1">
        <f t="array" aca="1" ref="O9" ca="1">_xlfn.IFS(
  I9&lt;=33, RANDBETWEEN(32,65),
  I9&lt;=75, RANDBETWEEN(66,99),
  I9&lt;=90, RANDBETWEEN(100,133),
  I9&lt;=94, RANDBETWEEN(134,167),
  I9&lt;=98, RANDBETWEEN(168,201),
  I9&lt;=100, RANDBETWEEN(236,269)
)</f>
        <v>42</v>
      </c>
      <c r="P9">
        <f t="shared" ca="1" si="2"/>
        <v>80</v>
      </c>
      <c r="Q9">
        <f t="shared" ca="1" si="3"/>
        <v>-434</v>
      </c>
      <c r="R9">
        <f t="shared" ca="1" si="4"/>
        <v>-83</v>
      </c>
      <c r="S9">
        <f t="shared" ca="1" si="5"/>
        <v>-85</v>
      </c>
      <c r="T9">
        <f t="shared" ca="1" si="6"/>
        <v>-3</v>
      </c>
      <c r="U9">
        <f t="shared" ca="1" si="13"/>
        <v>-61</v>
      </c>
      <c r="V9" s="11" t="str">
        <f t="shared" ca="1" si="14"/>
        <v>Naik</v>
      </c>
      <c r="W9" s="11" t="str">
        <f t="shared" ca="1" si="7"/>
        <v>Turun</v>
      </c>
      <c r="X9" s="11" t="str">
        <f t="shared" ca="1" si="8"/>
        <v>Turun</v>
      </c>
      <c r="Y9" s="11" t="str">
        <f t="shared" ca="1" si="9"/>
        <v>Turun</v>
      </c>
      <c r="Z9" s="11" t="str">
        <f t="shared" ca="1" si="10"/>
        <v>Turun</v>
      </c>
      <c r="AA9" s="11" t="str">
        <f t="shared" ca="1" si="11"/>
        <v>Turun</v>
      </c>
      <c r="AB9" s="12">
        <f t="shared" ca="1" si="15"/>
        <v>0.1478743068391867</v>
      </c>
      <c r="AC9" s="13">
        <f t="shared" ca="1" si="16"/>
        <v>-0.37970253718285213</v>
      </c>
      <c r="AD9" s="12">
        <f t="shared" ca="1" si="17"/>
        <v>-0.58865248226950351</v>
      </c>
      <c r="AE9" s="12">
        <f t="shared" ca="1" si="18"/>
        <v>-0.37610619469026546</v>
      </c>
      <c r="AF9" s="12">
        <f t="shared" ca="1" si="19"/>
        <v>-6.1224489795918366E-2</v>
      </c>
      <c r="AG9" s="12">
        <f t="shared" ca="1" si="20"/>
        <v>-0.59223300970873782</v>
      </c>
    </row>
    <row r="10" spans="1:33" x14ac:dyDescent="0.25">
      <c r="A10">
        <v>6</v>
      </c>
      <c r="B10">
        <v>2021</v>
      </c>
      <c r="C10" t="s">
        <v>42</v>
      </c>
      <c r="D10">
        <f t="shared" ca="1" si="1"/>
        <v>47</v>
      </c>
      <c r="E10">
        <f t="shared" ca="1" si="1"/>
        <v>20</v>
      </c>
      <c r="F10">
        <f t="shared" ca="1" si="1"/>
        <v>24</v>
      </c>
      <c r="G10">
        <f t="shared" ca="1" si="1"/>
        <v>13</v>
      </c>
      <c r="H10">
        <f t="shared" ca="1" si="1"/>
        <v>4</v>
      </c>
      <c r="I10">
        <f t="shared" ca="1" si="1"/>
        <v>81</v>
      </c>
      <c r="J10" cm="1">
        <f t="array" aca="1" ref="J10" ca="1">_xlfn.IFS(
  D10&lt;=8, RANDBETWEEN(254,308),
  D10&lt;=21, RANDBETWEEN(309,363),
  D10&lt;=42, RANDBETWEEN(364,418),
  D10&lt;=60, RANDBETWEEN(419,473),
  D10&lt;=79, RANDBETWEEN(474,528),
  D10&lt;=90, RANDBETWEEN(529,583),
  D10&lt;=100, RANDBETWEEN(584,638)
)</f>
        <v>419</v>
      </c>
      <c r="K10" cm="1">
        <f t="array" aca="1" ref="K10" ca="1">_xlfn.IFS(
  E10&lt;=23, RANDBETWEEN(490,627),
  E10&lt;=42, RANDBETWEEN(628,765),
  E10&lt;=54, RANDBETWEEN(766,903),
  E10&lt;=69, RANDBETWEEN(904,1041),
  E10&lt;=83, RANDBETWEEN(1042,1179),
  E10&lt;=96, RANDBETWEEN(1180,1317),
  E10&lt;=100, RANDBETWEEN(1318,1455)
)</f>
        <v>620</v>
      </c>
      <c r="L10" cm="1">
        <f t="array" aca="1" ref="L10" ca="1">_xlfn.IFS(
  F10&lt;=33, RANDBETWEEN(50,84),
  F10&lt;=54, RANDBETWEEN(85,119),
  F10&lt;=83, RANDBETWEEN(120,154),
  F10&lt;=96, RANDBETWEEN(155,189),
  F10&lt;=98, RANDBETWEEN(225,259),
  F10&lt;=100, RANDBETWEEN(260,294)
)</f>
        <v>84</v>
      </c>
      <c r="M10" cm="1">
        <f t="array" aca="1" ref="M10" ca="1">_xlfn.IFS(
  G10&lt;=94, RANDBETWEEN(56,234),
  G10&lt;=98, RANDBETWEEN(235,413),
  G10&lt;=100, RANDBETWEEN(1130,1308)
)</f>
        <v>175</v>
      </c>
      <c r="N10" cm="1">
        <f t="array" aca="1" ref="N10" ca="1">_xlfn.IFS(
  H10&lt;=65, RANDBETWEEN(41,73),
  H10&lt;=96, RANDBETWEEN(74,106),
  H10&lt;=98, RANDBETWEEN(206,238),
  H10&lt;=100, RANDBETWEEN(239,271)
)</f>
        <v>43</v>
      </c>
      <c r="O10" cm="1">
        <f t="array" aca="1" ref="O10" ca="1">_xlfn.IFS(
  I10&lt;=33, RANDBETWEEN(32,65),
  I10&lt;=75, RANDBETWEEN(66,99),
  I10&lt;=90, RANDBETWEEN(100,133),
  I10&lt;=94, RANDBETWEEN(134,167),
  I10&lt;=98, RANDBETWEEN(168,201),
  I10&lt;=100, RANDBETWEEN(236,269)
)</f>
        <v>130</v>
      </c>
      <c r="P10">
        <f t="shared" ca="1" si="2"/>
        <v>-202</v>
      </c>
      <c r="Q10">
        <f t="shared" ca="1" si="3"/>
        <v>-89</v>
      </c>
      <c r="R10">
        <f t="shared" ca="1" si="4"/>
        <v>26</v>
      </c>
      <c r="S10">
        <f t="shared" ca="1" si="5"/>
        <v>34</v>
      </c>
      <c r="T10">
        <f t="shared" ca="1" si="6"/>
        <v>-3</v>
      </c>
      <c r="U10">
        <f t="shared" ca="1" si="13"/>
        <v>88</v>
      </c>
      <c r="V10" s="11" t="str">
        <f t="shared" ca="1" si="14"/>
        <v>Turun</v>
      </c>
      <c r="W10" s="11" t="str">
        <f t="shared" ca="1" si="7"/>
        <v>Turun</v>
      </c>
      <c r="X10" s="11" t="str">
        <f t="shared" ca="1" si="8"/>
        <v>Naik</v>
      </c>
      <c r="Y10" s="11" t="str">
        <f t="shared" ca="1" si="9"/>
        <v>Naik</v>
      </c>
      <c r="Z10" s="11" t="str">
        <f t="shared" ca="1" si="10"/>
        <v>Turun</v>
      </c>
      <c r="AA10" s="11" t="str">
        <f t="shared" ca="1" si="11"/>
        <v>Naik</v>
      </c>
      <c r="AB10" s="12">
        <f t="shared" ca="1" si="15"/>
        <v>-0.32528180354267311</v>
      </c>
      <c r="AC10" s="13">
        <f t="shared" ca="1" si="16"/>
        <v>-0.12552891396332863</v>
      </c>
      <c r="AD10" s="12">
        <f t="shared" ca="1" si="17"/>
        <v>0.44827586206896552</v>
      </c>
      <c r="AE10" s="12">
        <f t="shared" ca="1" si="18"/>
        <v>0.24113475177304963</v>
      </c>
      <c r="AF10" s="12">
        <f t="shared" ca="1" si="19"/>
        <v>-6.5217391304347824E-2</v>
      </c>
      <c r="AG10" s="12">
        <f t="shared" ca="1" si="20"/>
        <v>2.0952380952380953</v>
      </c>
    </row>
    <row r="11" spans="1:33" x14ac:dyDescent="0.25">
      <c r="A11">
        <v>7</v>
      </c>
      <c r="B11">
        <v>2021</v>
      </c>
      <c r="C11" t="s">
        <v>43</v>
      </c>
      <c r="D11">
        <f t="shared" ca="1" si="1"/>
        <v>2</v>
      </c>
      <c r="E11">
        <f t="shared" ca="1" si="1"/>
        <v>99</v>
      </c>
      <c r="F11">
        <f t="shared" ca="1" si="1"/>
        <v>34</v>
      </c>
      <c r="G11">
        <f t="shared" ca="1" si="1"/>
        <v>5</v>
      </c>
      <c r="H11">
        <f t="shared" ca="1" si="1"/>
        <v>100</v>
      </c>
      <c r="I11">
        <f t="shared" ca="1" si="1"/>
        <v>2</v>
      </c>
      <c r="J11" cm="1">
        <f t="array" aca="1" ref="J11" ca="1">_xlfn.IFS(
  D11&lt;=8, RANDBETWEEN(254,308),
  D11&lt;=21, RANDBETWEEN(309,363),
  D11&lt;=42, RANDBETWEEN(364,418),
  D11&lt;=60, RANDBETWEEN(419,473),
  D11&lt;=79, RANDBETWEEN(474,528),
  D11&lt;=90, RANDBETWEEN(529,583),
  D11&lt;=100, RANDBETWEEN(584,638)
)</f>
        <v>258</v>
      </c>
      <c r="K11" cm="1">
        <f t="array" aca="1" ref="K11" ca="1">_xlfn.IFS(
  E11&lt;=23, RANDBETWEEN(490,627),
  E11&lt;=42, RANDBETWEEN(628,765),
  E11&lt;=54, RANDBETWEEN(766,903),
  E11&lt;=69, RANDBETWEEN(904,1041),
  E11&lt;=83, RANDBETWEEN(1042,1179),
  E11&lt;=96, RANDBETWEEN(1180,1317),
  E11&lt;=100, RANDBETWEEN(1318,1455)
)</f>
        <v>1320</v>
      </c>
      <c r="L11" cm="1">
        <f t="array" aca="1" ref="L11" ca="1">_xlfn.IFS(
  F11&lt;=33, RANDBETWEEN(50,84),
  F11&lt;=54, RANDBETWEEN(85,119),
  F11&lt;=83, RANDBETWEEN(120,154),
  F11&lt;=96, RANDBETWEEN(155,189),
  F11&lt;=98, RANDBETWEEN(225,259),
  F11&lt;=100, RANDBETWEEN(260,294)
)</f>
        <v>104</v>
      </c>
      <c r="M11" cm="1">
        <f t="array" aca="1" ref="M11" ca="1">_xlfn.IFS(
  G11&lt;=94, RANDBETWEEN(56,234),
  G11&lt;=98, RANDBETWEEN(235,413),
  G11&lt;=100, RANDBETWEEN(1130,1308)
)</f>
        <v>68</v>
      </c>
      <c r="N11" cm="1">
        <f t="array" aca="1" ref="N11" ca="1">_xlfn.IFS(
  H11&lt;=65, RANDBETWEEN(41,73),
  H11&lt;=96, RANDBETWEEN(74,106),
  H11&lt;=98, RANDBETWEEN(206,238),
  H11&lt;=100, RANDBETWEEN(239,271)
)</f>
        <v>239</v>
      </c>
      <c r="O11" cm="1">
        <f t="array" aca="1" ref="O11" ca="1">_xlfn.IFS(
  I11&lt;=33, RANDBETWEEN(32,65),
  I11&lt;=75, RANDBETWEEN(66,99),
  I11&lt;=90, RANDBETWEEN(100,133),
  I11&lt;=94, RANDBETWEEN(134,167),
  I11&lt;=98, RANDBETWEEN(168,201),
  I11&lt;=100, RANDBETWEEN(236,269)
)</f>
        <v>65</v>
      </c>
      <c r="P11">
        <f t="shared" ca="1" si="2"/>
        <v>-161</v>
      </c>
      <c r="Q11">
        <f t="shared" ca="1" si="3"/>
        <v>700</v>
      </c>
      <c r="R11">
        <f t="shared" ca="1" si="4"/>
        <v>20</v>
      </c>
      <c r="S11">
        <f t="shared" ca="1" si="5"/>
        <v>-107</v>
      </c>
      <c r="T11">
        <f t="shared" ca="1" si="6"/>
        <v>196</v>
      </c>
      <c r="U11">
        <f t="shared" ca="1" si="13"/>
        <v>-65</v>
      </c>
      <c r="V11" s="11" t="str">
        <f t="shared" ca="1" si="14"/>
        <v>Turun</v>
      </c>
      <c r="W11" s="11" t="str">
        <f t="shared" ca="1" si="7"/>
        <v>Naik</v>
      </c>
      <c r="X11" s="11" t="str">
        <f t="shared" ca="1" si="8"/>
        <v>Naik</v>
      </c>
      <c r="Y11" s="11" t="str">
        <f t="shared" ca="1" si="9"/>
        <v>Turun</v>
      </c>
      <c r="Z11" s="11" t="str">
        <f t="shared" ca="1" si="10"/>
        <v>Naik</v>
      </c>
      <c r="AA11" s="11" t="str">
        <f t="shared" ca="1" si="11"/>
        <v>Turun</v>
      </c>
      <c r="AB11" s="12">
        <f t="shared" ca="1" si="15"/>
        <v>-0.38424821002386633</v>
      </c>
      <c r="AC11" s="13">
        <f t="shared" ca="1" si="16"/>
        <v>1.1290322580645162</v>
      </c>
      <c r="AD11" s="12">
        <f t="shared" ca="1" si="17"/>
        <v>0.23809523809523808</v>
      </c>
      <c r="AE11" s="12">
        <f t="shared" ca="1" si="18"/>
        <v>-0.61142857142857143</v>
      </c>
      <c r="AF11" s="12">
        <f t="shared" ca="1" si="19"/>
        <v>4.558139534883721</v>
      </c>
      <c r="AG11" s="12">
        <f t="shared" ca="1" si="20"/>
        <v>-0.5</v>
      </c>
    </row>
    <row r="12" spans="1:33" x14ac:dyDescent="0.25">
      <c r="A12">
        <v>8</v>
      </c>
      <c r="B12">
        <v>2021</v>
      </c>
      <c r="C12" t="s">
        <v>44</v>
      </c>
      <c r="D12">
        <f t="shared" ca="1" si="1"/>
        <v>47</v>
      </c>
      <c r="E12">
        <f t="shared" ca="1" si="1"/>
        <v>19</v>
      </c>
      <c r="F12">
        <f t="shared" ca="1" si="1"/>
        <v>96</v>
      </c>
      <c r="G12">
        <f t="shared" ca="1" si="1"/>
        <v>63</v>
      </c>
      <c r="H12">
        <f t="shared" ca="1" si="1"/>
        <v>14</v>
      </c>
      <c r="I12">
        <f t="shared" ca="1" si="1"/>
        <v>12</v>
      </c>
      <c r="J12" cm="1">
        <f t="array" aca="1" ref="J12" ca="1">_xlfn.IFS(
  D12&lt;=8, RANDBETWEEN(254,308),
  D12&lt;=21, RANDBETWEEN(309,363),
  D12&lt;=42, RANDBETWEEN(364,418),
  D12&lt;=60, RANDBETWEEN(419,473),
  D12&lt;=79, RANDBETWEEN(474,528),
  D12&lt;=90, RANDBETWEEN(529,583),
  D12&lt;=100, RANDBETWEEN(584,638)
)</f>
        <v>447</v>
      </c>
      <c r="K12" cm="1">
        <f t="array" aca="1" ref="K12" ca="1">_xlfn.IFS(
  E12&lt;=23, RANDBETWEEN(490,627),
  E12&lt;=42, RANDBETWEEN(628,765),
  E12&lt;=54, RANDBETWEEN(766,903),
  E12&lt;=69, RANDBETWEEN(904,1041),
  E12&lt;=83, RANDBETWEEN(1042,1179),
  E12&lt;=96, RANDBETWEEN(1180,1317),
  E12&lt;=100, RANDBETWEEN(1318,1455)
)</f>
        <v>571</v>
      </c>
      <c r="L12" cm="1">
        <f t="array" aca="1" ref="L12" ca="1">_xlfn.IFS(
  F12&lt;=33, RANDBETWEEN(50,84),
  F12&lt;=54, RANDBETWEEN(85,119),
  F12&lt;=83, RANDBETWEEN(120,154),
  F12&lt;=96, RANDBETWEEN(155,189),
  F12&lt;=98, RANDBETWEEN(225,259),
  F12&lt;=100, RANDBETWEEN(260,294)
)</f>
        <v>156</v>
      </c>
      <c r="M12" cm="1">
        <f t="array" aca="1" ref="M12" ca="1">_xlfn.IFS(
  G12&lt;=94, RANDBETWEEN(56,234),
  G12&lt;=98, RANDBETWEEN(235,413),
  G12&lt;=100, RANDBETWEEN(1130,1308)
)</f>
        <v>178</v>
      </c>
      <c r="N12" cm="1">
        <f t="array" aca="1" ref="N12" ca="1">_xlfn.IFS(
  H12&lt;=65, RANDBETWEEN(41,73),
  H12&lt;=96, RANDBETWEEN(74,106),
  H12&lt;=98, RANDBETWEEN(206,238),
  H12&lt;=100, RANDBETWEEN(239,271)
)</f>
        <v>59</v>
      </c>
      <c r="O12" cm="1">
        <f t="array" aca="1" ref="O12" ca="1">_xlfn.IFS(
  I12&lt;=33, RANDBETWEEN(32,65),
  I12&lt;=75, RANDBETWEEN(66,99),
  I12&lt;=90, RANDBETWEEN(100,133),
  I12&lt;=94, RANDBETWEEN(134,167),
  I12&lt;=98, RANDBETWEEN(168,201),
  I12&lt;=100, RANDBETWEEN(236,269)
)</f>
        <v>55</v>
      </c>
      <c r="P12">
        <f t="shared" ca="1" si="2"/>
        <v>189</v>
      </c>
      <c r="Q12">
        <f t="shared" ca="1" si="3"/>
        <v>-749</v>
      </c>
      <c r="R12">
        <f t="shared" ca="1" si="4"/>
        <v>52</v>
      </c>
      <c r="S12">
        <f t="shared" ca="1" si="5"/>
        <v>110</v>
      </c>
      <c r="T12">
        <f t="shared" ca="1" si="6"/>
        <v>-180</v>
      </c>
      <c r="U12">
        <f t="shared" ca="1" si="13"/>
        <v>-10</v>
      </c>
      <c r="V12" s="11" t="str">
        <f t="shared" ca="1" si="14"/>
        <v>Naik</v>
      </c>
      <c r="W12" s="11" t="str">
        <f t="shared" ca="1" si="7"/>
        <v>Turun</v>
      </c>
      <c r="X12" s="11" t="str">
        <f t="shared" ca="1" si="8"/>
        <v>Naik</v>
      </c>
      <c r="Y12" s="11" t="str">
        <f t="shared" ca="1" si="9"/>
        <v>Naik</v>
      </c>
      <c r="Z12" s="11" t="str">
        <f t="shared" ca="1" si="10"/>
        <v>Turun</v>
      </c>
      <c r="AA12" s="11" t="str">
        <f t="shared" ca="1" si="11"/>
        <v>Turun</v>
      </c>
      <c r="AB12" s="12">
        <f t="shared" ca="1" si="15"/>
        <v>0.73255813953488369</v>
      </c>
      <c r="AC12" s="13">
        <f t="shared" ca="1" si="16"/>
        <v>-0.56742424242424239</v>
      </c>
      <c r="AD12" s="12">
        <f t="shared" ca="1" si="17"/>
        <v>0.5</v>
      </c>
      <c r="AE12" s="12">
        <f t="shared" ca="1" si="18"/>
        <v>1.6176470588235294</v>
      </c>
      <c r="AF12" s="12">
        <f t="shared" ca="1" si="19"/>
        <v>-0.7531380753138075</v>
      </c>
      <c r="AG12" s="12">
        <f t="shared" ca="1" si="20"/>
        <v>-0.15384615384615385</v>
      </c>
    </row>
    <row r="13" spans="1:33" x14ac:dyDescent="0.25">
      <c r="A13">
        <v>9</v>
      </c>
      <c r="B13">
        <v>2021</v>
      </c>
      <c r="C13" t="s">
        <v>45</v>
      </c>
      <c r="D13">
        <f t="shared" ca="1" si="1"/>
        <v>3</v>
      </c>
      <c r="E13">
        <f t="shared" ca="1" si="1"/>
        <v>37</v>
      </c>
      <c r="F13">
        <f t="shared" ca="1" si="1"/>
        <v>16</v>
      </c>
      <c r="G13">
        <f t="shared" ca="1" si="1"/>
        <v>50</v>
      </c>
      <c r="H13">
        <f t="shared" ca="1" si="1"/>
        <v>8</v>
      </c>
      <c r="I13">
        <f t="shared" ca="1" si="1"/>
        <v>20</v>
      </c>
      <c r="J13" cm="1">
        <f t="array" aca="1" ref="J13" ca="1">_xlfn.IFS(
  D13&lt;=8, RANDBETWEEN(254,308),
  D13&lt;=21, RANDBETWEEN(309,363),
  D13&lt;=42, RANDBETWEEN(364,418),
  D13&lt;=60, RANDBETWEEN(419,473),
  D13&lt;=79, RANDBETWEEN(474,528),
  D13&lt;=90, RANDBETWEEN(529,583),
  D13&lt;=100, RANDBETWEEN(584,638)
)</f>
        <v>256</v>
      </c>
      <c r="K13" cm="1">
        <f t="array" aca="1" ref="K13" ca="1">_xlfn.IFS(
  E13&lt;=23, RANDBETWEEN(490,627),
  E13&lt;=42, RANDBETWEEN(628,765),
  E13&lt;=54, RANDBETWEEN(766,903),
  E13&lt;=69, RANDBETWEEN(904,1041),
  E13&lt;=83, RANDBETWEEN(1042,1179),
  E13&lt;=96, RANDBETWEEN(1180,1317),
  E13&lt;=100, RANDBETWEEN(1318,1455)
)</f>
        <v>752</v>
      </c>
      <c r="L13" cm="1">
        <f t="array" aca="1" ref="L13" ca="1">_xlfn.IFS(
  F13&lt;=33, RANDBETWEEN(50,84),
  F13&lt;=54, RANDBETWEEN(85,119),
  F13&lt;=83, RANDBETWEEN(120,154),
  F13&lt;=96, RANDBETWEEN(155,189),
  F13&lt;=98, RANDBETWEEN(225,259),
  F13&lt;=100, RANDBETWEEN(260,294)
)</f>
        <v>73</v>
      </c>
      <c r="M13" cm="1">
        <f t="array" aca="1" ref="M13" ca="1">_xlfn.IFS(
  G13&lt;=94, RANDBETWEEN(56,234),
  G13&lt;=98, RANDBETWEEN(235,413),
  G13&lt;=100, RANDBETWEEN(1130,1308)
)</f>
        <v>155</v>
      </c>
      <c r="N13" cm="1">
        <f t="array" aca="1" ref="N13" ca="1">_xlfn.IFS(
  H13&lt;=65, RANDBETWEEN(41,73),
  H13&lt;=96, RANDBETWEEN(74,106),
  H13&lt;=98, RANDBETWEEN(206,238),
  H13&lt;=100, RANDBETWEEN(239,271)
)</f>
        <v>48</v>
      </c>
      <c r="O13" cm="1">
        <f t="array" aca="1" ref="O13" ca="1">_xlfn.IFS(
  I13&lt;=33, RANDBETWEEN(32,65),
  I13&lt;=75, RANDBETWEEN(66,99),
  I13&lt;=90, RANDBETWEEN(100,133),
  I13&lt;=94, RANDBETWEEN(134,167),
  I13&lt;=98, RANDBETWEEN(168,201),
  I13&lt;=100, RANDBETWEEN(236,269)
)</f>
        <v>34</v>
      </c>
      <c r="P13">
        <f t="shared" ca="1" si="2"/>
        <v>-191</v>
      </c>
      <c r="Q13">
        <f t="shared" ca="1" si="3"/>
        <v>181</v>
      </c>
      <c r="R13">
        <f t="shared" ca="1" si="4"/>
        <v>-83</v>
      </c>
      <c r="S13">
        <f t="shared" ca="1" si="5"/>
        <v>-23</v>
      </c>
      <c r="T13">
        <f t="shared" ca="1" si="6"/>
        <v>-11</v>
      </c>
      <c r="U13">
        <f t="shared" ca="1" si="13"/>
        <v>-21</v>
      </c>
      <c r="V13" s="11" t="str">
        <f t="shared" ca="1" si="14"/>
        <v>Turun</v>
      </c>
      <c r="W13" s="11" t="str">
        <f t="shared" ca="1" si="7"/>
        <v>Naik</v>
      </c>
      <c r="X13" s="11" t="str">
        <f t="shared" ca="1" si="8"/>
        <v>Turun</v>
      </c>
      <c r="Y13" s="11" t="str">
        <f t="shared" ca="1" si="9"/>
        <v>Turun</v>
      </c>
      <c r="Z13" s="11" t="str">
        <f t="shared" ca="1" si="10"/>
        <v>Turun</v>
      </c>
      <c r="AA13" s="11" t="str">
        <f t="shared" ca="1" si="11"/>
        <v>Turun</v>
      </c>
      <c r="AB13" s="12">
        <f t="shared" ca="1" si="15"/>
        <v>-0.42729306487695751</v>
      </c>
      <c r="AC13" s="13">
        <f t="shared" ca="1" si="16"/>
        <v>0.31698774080560421</v>
      </c>
      <c r="AD13" s="12">
        <f t="shared" ca="1" si="17"/>
        <v>-0.53205128205128205</v>
      </c>
      <c r="AE13" s="12">
        <f t="shared" ca="1" si="18"/>
        <v>-0.12921348314606743</v>
      </c>
      <c r="AF13" s="12">
        <f t="shared" ca="1" si="19"/>
        <v>-0.1864406779661017</v>
      </c>
      <c r="AG13" s="12">
        <f t="shared" ca="1" si="20"/>
        <v>-0.38181818181818183</v>
      </c>
    </row>
    <row r="14" spans="1:33" x14ac:dyDescent="0.25">
      <c r="A14">
        <v>10</v>
      </c>
      <c r="B14">
        <v>2021</v>
      </c>
      <c r="C14" t="s">
        <v>46</v>
      </c>
      <c r="D14">
        <f t="shared" ca="1" si="1"/>
        <v>62</v>
      </c>
      <c r="E14">
        <f t="shared" ca="1" si="1"/>
        <v>9</v>
      </c>
      <c r="F14">
        <f t="shared" ca="1" si="1"/>
        <v>62</v>
      </c>
      <c r="G14">
        <f t="shared" ca="1" si="1"/>
        <v>39</v>
      </c>
      <c r="H14">
        <f t="shared" ca="1" si="1"/>
        <v>91</v>
      </c>
      <c r="I14">
        <f t="shared" ca="1" si="1"/>
        <v>66</v>
      </c>
      <c r="J14" cm="1">
        <f t="array" aca="1" ref="J14" ca="1">_xlfn.IFS(
  D14&lt;=8, RANDBETWEEN(254,308),
  D14&lt;=21, RANDBETWEEN(309,363),
  D14&lt;=42, RANDBETWEEN(364,418),
  D14&lt;=60, RANDBETWEEN(419,473),
  D14&lt;=79, RANDBETWEEN(474,528),
  D14&lt;=90, RANDBETWEEN(529,583),
  D14&lt;=100, RANDBETWEEN(584,638)
)</f>
        <v>484</v>
      </c>
      <c r="K14" cm="1">
        <f t="array" aca="1" ref="K14" ca="1">_xlfn.IFS(
  E14&lt;=23, RANDBETWEEN(490,627),
  E14&lt;=42, RANDBETWEEN(628,765),
  E14&lt;=54, RANDBETWEEN(766,903),
  E14&lt;=69, RANDBETWEEN(904,1041),
  E14&lt;=83, RANDBETWEEN(1042,1179),
  E14&lt;=96, RANDBETWEEN(1180,1317),
  E14&lt;=100, RANDBETWEEN(1318,1455)
)</f>
        <v>575</v>
      </c>
      <c r="L14" cm="1">
        <f t="array" aca="1" ref="L14" ca="1">_xlfn.IFS(
  F14&lt;=33, RANDBETWEEN(50,84),
  F14&lt;=54, RANDBETWEEN(85,119),
  F14&lt;=83, RANDBETWEEN(120,154),
  F14&lt;=96, RANDBETWEEN(155,189),
  F14&lt;=98, RANDBETWEEN(225,259),
  F14&lt;=100, RANDBETWEEN(260,294)
)</f>
        <v>124</v>
      </c>
      <c r="M14" cm="1">
        <f t="array" aca="1" ref="M14" ca="1">_xlfn.IFS(
  G14&lt;=94, RANDBETWEEN(56,234),
  G14&lt;=98, RANDBETWEEN(235,413),
  G14&lt;=100, RANDBETWEEN(1130,1308)
)</f>
        <v>212</v>
      </c>
      <c r="N14" cm="1">
        <f t="array" aca="1" ref="N14" ca="1">_xlfn.IFS(
  H14&lt;=65, RANDBETWEEN(41,73),
  H14&lt;=96, RANDBETWEEN(74,106),
  H14&lt;=98, RANDBETWEEN(206,238),
  H14&lt;=100, RANDBETWEEN(239,271)
)</f>
        <v>80</v>
      </c>
      <c r="O14" cm="1">
        <f t="array" aca="1" ref="O14" ca="1">_xlfn.IFS(
  I14&lt;=33, RANDBETWEEN(32,65),
  I14&lt;=75, RANDBETWEEN(66,99),
  I14&lt;=90, RANDBETWEEN(100,133),
  I14&lt;=94, RANDBETWEEN(134,167),
  I14&lt;=98, RANDBETWEEN(168,201),
  I14&lt;=100, RANDBETWEEN(236,269)
)</f>
        <v>88</v>
      </c>
      <c r="P14">
        <f t="shared" ca="1" si="2"/>
        <v>228</v>
      </c>
      <c r="Q14">
        <f t="shared" ca="1" si="3"/>
        <v>-177</v>
      </c>
      <c r="R14">
        <f t="shared" ca="1" si="4"/>
        <v>51</v>
      </c>
      <c r="S14">
        <f t="shared" ca="1" si="5"/>
        <v>57</v>
      </c>
      <c r="T14">
        <f t="shared" ca="1" si="6"/>
        <v>32</v>
      </c>
      <c r="U14">
        <f t="shared" ca="1" si="13"/>
        <v>54</v>
      </c>
      <c r="V14" s="11" t="str">
        <f t="shared" ca="1" si="14"/>
        <v>Naik</v>
      </c>
      <c r="W14" s="11" t="str">
        <f t="shared" ca="1" si="7"/>
        <v>Turun</v>
      </c>
      <c r="X14" s="11" t="str">
        <f t="shared" ca="1" si="8"/>
        <v>Naik</v>
      </c>
      <c r="Y14" s="11" t="str">
        <f t="shared" ca="1" si="9"/>
        <v>Naik</v>
      </c>
      <c r="Z14" s="11" t="str">
        <f t="shared" ca="1" si="10"/>
        <v>Naik</v>
      </c>
      <c r="AA14" s="11" t="str">
        <f t="shared" ca="1" si="11"/>
        <v>Naik</v>
      </c>
      <c r="AB14" s="12">
        <f t="shared" ca="1" si="15"/>
        <v>0.890625</v>
      </c>
      <c r="AC14" s="13">
        <f t="shared" ca="1" si="16"/>
        <v>-0.23537234042553193</v>
      </c>
      <c r="AD14" s="12">
        <f t="shared" ca="1" si="17"/>
        <v>0.69863013698630139</v>
      </c>
      <c r="AE14" s="12">
        <f t="shared" ca="1" si="18"/>
        <v>0.36774193548387096</v>
      </c>
      <c r="AF14" s="12">
        <f t="shared" ca="1" si="19"/>
        <v>0.66666666666666663</v>
      </c>
      <c r="AG14" s="12">
        <f t="shared" ca="1" si="20"/>
        <v>1.588235294117647</v>
      </c>
    </row>
    <row r="15" spans="1:33" x14ac:dyDescent="0.25">
      <c r="A15">
        <v>11</v>
      </c>
      <c r="B15">
        <v>2021</v>
      </c>
      <c r="C15" t="s">
        <v>47</v>
      </c>
      <c r="D15">
        <f t="shared" ca="1" si="1"/>
        <v>67</v>
      </c>
      <c r="E15">
        <f t="shared" ca="1" si="1"/>
        <v>69</v>
      </c>
      <c r="F15">
        <f t="shared" ca="1" si="1"/>
        <v>71</v>
      </c>
      <c r="G15">
        <f t="shared" ca="1" si="1"/>
        <v>92</v>
      </c>
      <c r="H15">
        <f t="shared" ca="1" si="1"/>
        <v>96</v>
      </c>
      <c r="I15">
        <f t="shared" ca="1" si="1"/>
        <v>56</v>
      </c>
      <c r="J15" cm="1">
        <f t="array" aca="1" ref="J15" ca="1">_xlfn.IFS(
  D15&lt;=8, RANDBETWEEN(254,308),
  D15&lt;=21, RANDBETWEEN(309,363),
  D15&lt;=42, RANDBETWEEN(364,418),
  D15&lt;=60, RANDBETWEEN(419,473),
  D15&lt;=79, RANDBETWEEN(474,528),
  D15&lt;=90, RANDBETWEEN(529,583),
  D15&lt;=100, RANDBETWEEN(584,638)
)</f>
        <v>475</v>
      </c>
      <c r="K15" cm="1">
        <f t="array" aca="1" ref="K15" ca="1">_xlfn.IFS(
  E15&lt;=23, RANDBETWEEN(490,627),
  E15&lt;=42, RANDBETWEEN(628,765),
  E15&lt;=54, RANDBETWEEN(766,903),
  E15&lt;=69, RANDBETWEEN(904,1041),
  E15&lt;=83, RANDBETWEEN(1042,1179),
  E15&lt;=96, RANDBETWEEN(1180,1317),
  E15&lt;=100, RANDBETWEEN(1318,1455)
)</f>
        <v>1017</v>
      </c>
      <c r="L15" cm="1">
        <f t="array" aca="1" ref="L15" ca="1">_xlfn.IFS(
  F15&lt;=33, RANDBETWEEN(50,84),
  F15&lt;=54, RANDBETWEEN(85,119),
  F15&lt;=83, RANDBETWEEN(120,154),
  F15&lt;=96, RANDBETWEEN(155,189),
  F15&lt;=98, RANDBETWEEN(225,259),
  F15&lt;=100, RANDBETWEEN(260,294)
)</f>
        <v>130</v>
      </c>
      <c r="M15" cm="1">
        <f t="array" aca="1" ref="M15" ca="1">_xlfn.IFS(
  G15&lt;=94, RANDBETWEEN(56,234),
  G15&lt;=98, RANDBETWEEN(235,413),
  G15&lt;=100, RANDBETWEEN(1130,1308)
)</f>
        <v>154</v>
      </c>
      <c r="N15" cm="1">
        <f t="array" aca="1" ref="N15" ca="1">_xlfn.IFS(
  H15&lt;=65, RANDBETWEEN(41,73),
  H15&lt;=96, RANDBETWEEN(74,106),
  H15&lt;=98, RANDBETWEEN(206,238),
  H15&lt;=100, RANDBETWEEN(239,271)
)</f>
        <v>101</v>
      </c>
      <c r="O15" cm="1">
        <f t="array" aca="1" ref="O15" ca="1">_xlfn.IFS(
  I15&lt;=33, RANDBETWEEN(32,65),
  I15&lt;=75, RANDBETWEEN(66,99),
  I15&lt;=90, RANDBETWEEN(100,133),
  I15&lt;=94, RANDBETWEEN(134,167),
  I15&lt;=98, RANDBETWEEN(168,201),
  I15&lt;=100, RANDBETWEEN(236,269)
)</f>
        <v>79</v>
      </c>
      <c r="P15">
        <f t="shared" ca="1" si="2"/>
        <v>-9</v>
      </c>
      <c r="Q15">
        <f t="shared" ca="1" si="3"/>
        <v>442</v>
      </c>
      <c r="R15">
        <f t="shared" ca="1" si="4"/>
        <v>6</v>
      </c>
      <c r="S15">
        <f t="shared" ca="1" si="5"/>
        <v>-58</v>
      </c>
      <c r="T15">
        <f t="shared" ca="1" si="6"/>
        <v>21</v>
      </c>
      <c r="U15">
        <f t="shared" ca="1" si="13"/>
        <v>-9</v>
      </c>
      <c r="V15" s="11" t="str">
        <f t="shared" ca="1" si="14"/>
        <v>Turun</v>
      </c>
      <c r="W15" s="11" t="str">
        <f t="shared" ca="1" si="7"/>
        <v>Naik</v>
      </c>
      <c r="X15" s="11" t="str">
        <f t="shared" ca="1" si="8"/>
        <v>Naik</v>
      </c>
      <c r="Y15" s="11" t="str">
        <f t="shared" ca="1" si="9"/>
        <v>Turun</v>
      </c>
      <c r="Z15" s="11" t="str">
        <f t="shared" ca="1" si="10"/>
        <v>Naik</v>
      </c>
      <c r="AA15" s="11" t="str">
        <f t="shared" ca="1" si="11"/>
        <v>Turun</v>
      </c>
      <c r="AB15" s="12">
        <f t="shared" ca="1" si="15"/>
        <v>-1.859504132231405E-2</v>
      </c>
      <c r="AC15" s="13">
        <f t="shared" ca="1" si="16"/>
        <v>0.768695652173913</v>
      </c>
      <c r="AD15" s="12">
        <f t="shared" ca="1" si="17"/>
        <v>4.8387096774193547E-2</v>
      </c>
      <c r="AE15" s="12">
        <f t="shared" ca="1" si="18"/>
        <v>-0.27358490566037735</v>
      </c>
      <c r="AF15" s="12">
        <f t="shared" ca="1" si="19"/>
        <v>0.26250000000000001</v>
      </c>
      <c r="AG15" s="12">
        <f t="shared" ca="1" si="20"/>
        <v>-0.10227272727272728</v>
      </c>
    </row>
    <row r="16" spans="1:33" x14ac:dyDescent="0.25">
      <c r="A16">
        <v>12</v>
      </c>
      <c r="B16">
        <v>2021</v>
      </c>
      <c r="C16" t="s">
        <v>48</v>
      </c>
      <c r="D16">
        <f t="shared" ca="1" si="1"/>
        <v>6</v>
      </c>
      <c r="E16">
        <f t="shared" ca="1" si="1"/>
        <v>85</v>
      </c>
      <c r="F16">
        <f t="shared" ca="1" si="1"/>
        <v>16</v>
      </c>
      <c r="G16">
        <f t="shared" ca="1" si="1"/>
        <v>85</v>
      </c>
      <c r="H16">
        <f t="shared" ca="1" si="1"/>
        <v>100</v>
      </c>
      <c r="I16">
        <f t="shared" ca="1" si="1"/>
        <v>91</v>
      </c>
      <c r="J16" cm="1">
        <f t="array" aca="1" ref="J16" ca="1">_xlfn.IFS(
  D16&lt;=8, RANDBETWEEN(254,308),
  D16&lt;=21, RANDBETWEEN(309,363),
  D16&lt;=42, RANDBETWEEN(364,418),
  D16&lt;=60, RANDBETWEEN(419,473),
  D16&lt;=79, RANDBETWEEN(474,528),
  D16&lt;=90, RANDBETWEEN(529,583),
  D16&lt;=100, RANDBETWEEN(584,638)
)</f>
        <v>262</v>
      </c>
      <c r="K16" cm="1">
        <f t="array" aca="1" ref="K16" ca="1">_xlfn.IFS(
  E16&lt;=23, RANDBETWEEN(490,627),
  E16&lt;=42, RANDBETWEEN(628,765),
  E16&lt;=54, RANDBETWEEN(766,903),
  E16&lt;=69, RANDBETWEEN(904,1041),
  E16&lt;=83, RANDBETWEEN(1042,1179),
  E16&lt;=96, RANDBETWEEN(1180,1317),
  E16&lt;=100, RANDBETWEEN(1318,1455)
)</f>
        <v>1315</v>
      </c>
      <c r="L16" cm="1">
        <f t="array" aca="1" ref="L16" ca="1">_xlfn.IFS(
  F16&lt;=33, RANDBETWEEN(50,84),
  F16&lt;=54, RANDBETWEEN(85,119),
  F16&lt;=83, RANDBETWEEN(120,154),
  F16&lt;=96, RANDBETWEEN(155,189),
  F16&lt;=98, RANDBETWEEN(225,259),
  F16&lt;=100, RANDBETWEEN(260,294)
)</f>
        <v>84</v>
      </c>
      <c r="M16" cm="1">
        <f t="array" aca="1" ref="M16" ca="1">_xlfn.IFS(
  G16&lt;=94, RANDBETWEEN(56,234),
  G16&lt;=98, RANDBETWEEN(235,413),
  G16&lt;=100, RANDBETWEEN(1130,1308)
)</f>
        <v>164</v>
      </c>
      <c r="N16" cm="1">
        <f t="array" aca="1" ref="N16" ca="1">_xlfn.IFS(
  H16&lt;=65, RANDBETWEEN(41,73),
  H16&lt;=96, RANDBETWEEN(74,106),
  H16&lt;=98, RANDBETWEEN(206,238),
  H16&lt;=100, RANDBETWEEN(239,271)
)</f>
        <v>266</v>
      </c>
      <c r="O16" cm="1">
        <f t="array" aca="1" ref="O16" ca="1">_xlfn.IFS(
  I16&lt;=33, RANDBETWEEN(32,65),
  I16&lt;=75, RANDBETWEEN(66,99),
  I16&lt;=90, RANDBETWEEN(100,133),
  I16&lt;=94, RANDBETWEEN(134,167),
  I16&lt;=98, RANDBETWEEN(168,201),
  I16&lt;=100, RANDBETWEEN(236,269)
)</f>
        <v>165</v>
      </c>
      <c r="P16">
        <f t="shared" ca="1" si="2"/>
        <v>-213</v>
      </c>
      <c r="Q16">
        <f t="shared" ca="1" si="3"/>
        <v>298</v>
      </c>
      <c r="R16">
        <f t="shared" ca="1" si="4"/>
        <v>-46</v>
      </c>
      <c r="S16">
        <f t="shared" ca="1" si="5"/>
        <v>10</v>
      </c>
      <c r="T16">
        <f t="shared" ca="1" si="6"/>
        <v>165</v>
      </c>
      <c r="U16">
        <f t="shared" ca="1" si="13"/>
        <v>86</v>
      </c>
      <c r="V16" s="11" t="str">
        <f t="shared" ca="1" si="14"/>
        <v>Turun</v>
      </c>
      <c r="W16" s="11" t="str">
        <f t="shared" ca="1" si="7"/>
        <v>Naik</v>
      </c>
      <c r="X16" s="11" t="str">
        <f t="shared" ca="1" si="8"/>
        <v>Turun</v>
      </c>
      <c r="Y16" s="11" t="str">
        <f t="shared" ca="1" si="9"/>
        <v>Naik</v>
      </c>
      <c r="Z16" s="11" t="str">
        <f t="shared" ca="1" si="10"/>
        <v>Naik</v>
      </c>
      <c r="AA16" s="11" t="str">
        <f t="shared" ca="1" si="11"/>
        <v>Naik</v>
      </c>
      <c r="AB16" s="12">
        <f t="shared" ca="1" si="15"/>
        <v>-0.44842105263157894</v>
      </c>
      <c r="AC16" s="13">
        <f t="shared" ca="1" si="16"/>
        <v>0.29301868239921336</v>
      </c>
      <c r="AD16" s="12">
        <f t="shared" ca="1" si="17"/>
        <v>-0.35384615384615387</v>
      </c>
      <c r="AE16" s="12">
        <f t="shared" ca="1" si="18"/>
        <v>6.4935064935064929E-2</v>
      </c>
      <c r="AF16" s="12">
        <f t="shared" ca="1" si="19"/>
        <v>1.6336633663366336</v>
      </c>
      <c r="AG16" s="12">
        <f t="shared" ca="1" si="20"/>
        <v>1.0886075949367089</v>
      </c>
    </row>
    <row r="17" spans="1:33" x14ac:dyDescent="0.25">
      <c r="A17">
        <v>13</v>
      </c>
      <c r="B17">
        <v>2022</v>
      </c>
      <c r="C17" t="s">
        <v>37</v>
      </c>
      <c r="D17">
        <f t="shared" ca="1" si="1"/>
        <v>70</v>
      </c>
      <c r="E17">
        <f t="shared" ca="1" si="1"/>
        <v>65</v>
      </c>
      <c r="F17">
        <f t="shared" ca="1" si="1"/>
        <v>75</v>
      </c>
      <c r="G17">
        <f t="shared" ca="1" si="1"/>
        <v>49</v>
      </c>
      <c r="H17">
        <f t="shared" ca="1" si="1"/>
        <v>76</v>
      </c>
      <c r="I17">
        <f t="shared" ca="1" si="1"/>
        <v>52</v>
      </c>
      <c r="J17" cm="1">
        <f t="array" aca="1" ref="J17" ca="1">_xlfn.IFS(
  D17&lt;=8, RANDBETWEEN(254,308),
  D17&lt;=21, RANDBETWEEN(309,363),
  D17&lt;=42, RANDBETWEEN(364,418),
  D17&lt;=60, RANDBETWEEN(419,473),
  D17&lt;=79, RANDBETWEEN(474,528),
  D17&lt;=90, RANDBETWEEN(529,583),
  D17&lt;=100, RANDBETWEEN(584,638)
)</f>
        <v>502</v>
      </c>
      <c r="K17" cm="1">
        <f t="array" aca="1" ref="K17" ca="1">_xlfn.IFS(
  E17&lt;=23, RANDBETWEEN(490,627),
  E17&lt;=42, RANDBETWEEN(628,765),
  E17&lt;=54, RANDBETWEEN(766,903),
  E17&lt;=69, RANDBETWEEN(904,1041),
  E17&lt;=83, RANDBETWEEN(1042,1179),
  E17&lt;=96, RANDBETWEEN(1180,1317),
  E17&lt;=100, RANDBETWEEN(1318,1455)
)</f>
        <v>1015</v>
      </c>
      <c r="L17" cm="1">
        <f t="array" aca="1" ref="L17" ca="1">_xlfn.IFS(
  F17&lt;=33, RANDBETWEEN(50,84),
  F17&lt;=54, RANDBETWEEN(85,119),
  F17&lt;=83, RANDBETWEEN(120,154),
  F17&lt;=96, RANDBETWEEN(155,189),
  F17&lt;=98, RANDBETWEEN(225,259),
  F17&lt;=100, RANDBETWEEN(260,294)
)</f>
        <v>125</v>
      </c>
      <c r="M17" cm="1">
        <f t="array" aca="1" ref="M17" ca="1">_xlfn.IFS(
  G17&lt;=94, RANDBETWEEN(56,234),
  G17&lt;=98, RANDBETWEEN(235,413),
  G17&lt;=100, RANDBETWEEN(1130,1308)
)</f>
        <v>86</v>
      </c>
      <c r="N17" cm="1">
        <f t="array" aca="1" ref="N17" ca="1">_xlfn.IFS(
  H17&lt;=65, RANDBETWEEN(41,73),
  H17&lt;=96, RANDBETWEEN(74,106),
  H17&lt;=98, RANDBETWEEN(206,238),
  H17&lt;=100, RANDBETWEEN(239,271)
)</f>
        <v>74</v>
      </c>
      <c r="O17" cm="1">
        <f t="array" aca="1" ref="O17" ca="1">_xlfn.IFS(
  I17&lt;=33, RANDBETWEEN(32,65),
  I17&lt;=75, RANDBETWEEN(66,99),
  I17&lt;=90, RANDBETWEEN(100,133),
  I17&lt;=94, RANDBETWEEN(134,167),
  I17&lt;=98, RANDBETWEEN(168,201),
  I17&lt;=100, RANDBETWEEN(236,269)
)</f>
        <v>70</v>
      </c>
      <c r="P17">
        <f t="shared" ca="1" si="2"/>
        <v>240</v>
      </c>
      <c r="Q17">
        <f t="shared" ca="1" si="3"/>
        <v>-300</v>
      </c>
      <c r="R17">
        <f t="shared" ca="1" si="4"/>
        <v>41</v>
      </c>
      <c r="S17">
        <f t="shared" ca="1" si="5"/>
        <v>-78</v>
      </c>
      <c r="T17">
        <f t="shared" ca="1" si="6"/>
        <v>-192</v>
      </c>
      <c r="U17">
        <f t="shared" ca="1" si="13"/>
        <v>-95</v>
      </c>
      <c r="V17" s="11" t="str">
        <f t="shared" ca="1" si="14"/>
        <v>Naik</v>
      </c>
      <c r="W17" s="11" t="str">
        <f t="shared" ca="1" si="7"/>
        <v>Turun</v>
      </c>
      <c r="X17" s="11" t="str">
        <f t="shared" ca="1" si="8"/>
        <v>Naik</v>
      </c>
      <c r="Y17" s="11" t="str">
        <f t="shared" ca="1" si="9"/>
        <v>Turun</v>
      </c>
      <c r="Z17" s="11" t="str">
        <f t="shared" ca="1" si="10"/>
        <v>Turun</v>
      </c>
      <c r="AA17" s="11" t="str">
        <f t="shared" ca="1" si="11"/>
        <v>Turun</v>
      </c>
      <c r="AB17" s="12">
        <f t="shared" ca="1" si="15"/>
        <v>0.91603053435114501</v>
      </c>
      <c r="AC17" s="13">
        <f t="shared" ca="1" si="16"/>
        <v>-0.22813688212927757</v>
      </c>
      <c r="AD17" s="12">
        <f t="shared" ca="1" si="17"/>
        <v>0.48809523809523808</v>
      </c>
      <c r="AE17" s="12">
        <f t="shared" ca="1" si="18"/>
        <v>-0.47560975609756095</v>
      </c>
      <c r="AF17" s="12">
        <f t="shared" ca="1" si="19"/>
        <v>-0.72180451127819545</v>
      </c>
      <c r="AG17" s="12">
        <f t="shared" ca="1" si="20"/>
        <v>-0.5757575757575758</v>
      </c>
    </row>
    <row r="18" spans="1:33" x14ac:dyDescent="0.25">
      <c r="A18">
        <v>14</v>
      </c>
      <c r="B18">
        <v>2022</v>
      </c>
      <c r="C18" t="s">
        <v>38</v>
      </c>
      <c r="D18">
        <f t="shared" ca="1" si="1"/>
        <v>64</v>
      </c>
      <c r="E18">
        <f t="shared" ca="1" si="1"/>
        <v>43</v>
      </c>
      <c r="F18">
        <f t="shared" ca="1" si="1"/>
        <v>44</v>
      </c>
      <c r="G18">
        <f t="shared" ca="1" si="1"/>
        <v>29</v>
      </c>
      <c r="H18">
        <f t="shared" ca="1" si="1"/>
        <v>41</v>
      </c>
      <c r="I18">
        <f t="shared" ca="1" si="1"/>
        <v>85</v>
      </c>
      <c r="J18" cm="1">
        <f t="array" aca="1" ref="J18" ca="1">_xlfn.IFS(
  D18&lt;=8, RANDBETWEEN(254,308),
  D18&lt;=21, RANDBETWEEN(309,363),
  D18&lt;=42, RANDBETWEEN(364,418),
  D18&lt;=60, RANDBETWEEN(419,473),
  D18&lt;=79, RANDBETWEEN(474,528),
  D18&lt;=90, RANDBETWEEN(529,583),
  D18&lt;=100, RANDBETWEEN(584,638)
)</f>
        <v>478</v>
      </c>
      <c r="K18" cm="1">
        <f t="array" aca="1" ref="K18" ca="1">_xlfn.IFS(
  E18&lt;=23, RANDBETWEEN(490,627),
  E18&lt;=42, RANDBETWEEN(628,765),
  E18&lt;=54, RANDBETWEEN(766,903),
  E18&lt;=69, RANDBETWEEN(904,1041),
  E18&lt;=83, RANDBETWEEN(1042,1179),
  E18&lt;=96, RANDBETWEEN(1180,1317),
  E18&lt;=100, RANDBETWEEN(1318,1455)
)</f>
        <v>836</v>
      </c>
      <c r="L18" cm="1">
        <f t="array" aca="1" ref="L18" ca="1">_xlfn.IFS(
  F18&lt;=33, RANDBETWEEN(50,84),
  F18&lt;=54, RANDBETWEEN(85,119),
  F18&lt;=83, RANDBETWEEN(120,154),
  F18&lt;=96, RANDBETWEEN(155,189),
  F18&lt;=98, RANDBETWEEN(225,259),
  F18&lt;=100, RANDBETWEEN(260,294)
)</f>
        <v>98</v>
      </c>
      <c r="M18" cm="1">
        <f t="array" aca="1" ref="M18" ca="1">_xlfn.IFS(
  G18&lt;=94, RANDBETWEEN(56,234),
  G18&lt;=98, RANDBETWEEN(235,413),
  G18&lt;=100, RANDBETWEEN(1130,1308)
)</f>
        <v>192</v>
      </c>
      <c r="N18" cm="1">
        <f t="array" aca="1" ref="N18" ca="1">_xlfn.IFS(
  H18&lt;=65, RANDBETWEEN(41,73),
  H18&lt;=96, RANDBETWEEN(74,106),
  H18&lt;=98, RANDBETWEEN(206,238),
  H18&lt;=100, RANDBETWEEN(239,271)
)</f>
        <v>63</v>
      </c>
      <c r="O18" cm="1">
        <f t="array" aca="1" ref="O18" ca="1">_xlfn.IFS(
  I18&lt;=33, RANDBETWEEN(32,65),
  I18&lt;=75, RANDBETWEEN(66,99),
  I18&lt;=90, RANDBETWEEN(100,133),
  I18&lt;=94, RANDBETWEEN(134,167),
  I18&lt;=98, RANDBETWEEN(168,201),
  I18&lt;=100, RANDBETWEEN(236,269)
)</f>
        <v>115</v>
      </c>
      <c r="P18">
        <f t="shared" ca="1" si="2"/>
        <v>-24</v>
      </c>
      <c r="Q18">
        <f t="shared" ca="1" si="3"/>
        <v>-179</v>
      </c>
      <c r="R18">
        <f t="shared" ca="1" si="4"/>
        <v>-27</v>
      </c>
      <c r="S18">
        <f t="shared" ca="1" si="5"/>
        <v>106</v>
      </c>
      <c r="T18">
        <f t="shared" ca="1" si="6"/>
        <v>-11</v>
      </c>
      <c r="U18">
        <f t="shared" ca="1" si="13"/>
        <v>45</v>
      </c>
      <c r="V18" s="11" t="str">
        <f t="shared" ca="1" si="14"/>
        <v>Turun</v>
      </c>
      <c r="W18" s="11" t="str">
        <f t="shared" ca="1" si="7"/>
        <v>Turun</v>
      </c>
      <c r="X18" s="11" t="str">
        <f t="shared" ca="1" si="8"/>
        <v>Turun</v>
      </c>
      <c r="Y18" s="11" t="str">
        <f t="shared" ca="1" si="9"/>
        <v>Naik</v>
      </c>
      <c r="Z18" s="11" t="str">
        <f t="shared" ca="1" si="10"/>
        <v>Turun</v>
      </c>
      <c r="AA18" s="11" t="str">
        <f t="shared" ca="1" si="11"/>
        <v>Naik</v>
      </c>
      <c r="AB18" s="12">
        <f t="shared" ca="1" si="15"/>
        <v>-4.7808764940239043E-2</v>
      </c>
      <c r="AC18" s="13">
        <f t="shared" ca="1" si="16"/>
        <v>-0.17635467980295566</v>
      </c>
      <c r="AD18" s="12">
        <f t="shared" ca="1" si="17"/>
        <v>-0.216</v>
      </c>
      <c r="AE18" s="12">
        <f t="shared" ca="1" si="18"/>
        <v>1.2325581395348837</v>
      </c>
      <c r="AF18" s="12">
        <f t="shared" ca="1" si="19"/>
        <v>-0.14864864864864866</v>
      </c>
      <c r="AG18" s="12">
        <f t="shared" ca="1" si="20"/>
        <v>0.6428571428571429</v>
      </c>
    </row>
    <row r="19" spans="1:33" x14ac:dyDescent="0.25">
      <c r="A19">
        <v>15</v>
      </c>
      <c r="B19">
        <v>2022</v>
      </c>
      <c r="C19" t="s">
        <v>39</v>
      </c>
      <c r="D19">
        <f t="shared" ca="1" si="1"/>
        <v>60</v>
      </c>
      <c r="E19">
        <f t="shared" ca="1" si="1"/>
        <v>68</v>
      </c>
      <c r="F19">
        <f t="shared" ca="1" si="1"/>
        <v>62</v>
      </c>
      <c r="G19">
        <f t="shared" ca="1" si="1"/>
        <v>85</v>
      </c>
      <c r="H19">
        <f t="shared" ca="1" si="1"/>
        <v>44</v>
      </c>
      <c r="I19">
        <f t="shared" ca="1" si="1"/>
        <v>8</v>
      </c>
      <c r="J19" cm="1">
        <f t="array" aca="1" ref="J19" ca="1">_xlfn.IFS(
  D19&lt;=8, RANDBETWEEN(254,308),
  D19&lt;=21, RANDBETWEEN(309,363),
  D19&lt;=42, RANDBETWEEN(364,418),
  D19&lt;=60, RANDBETWEEN(419,473),
  D19&lt;=79, RANDBETWEEN(474,528),
  D19&lt;=90, RANDBETWEEN(529,583),
  D19&lt;=100, RANDBETWEEN(584,638)
)</f>
        <v>452</v>
      </c>
      <c r="K19" cm="1">
        <f t="array" aca="1" ref="K19" ca="1">_xlfn.IFS(
  E19&lt;=23, RANDBETWEEN(490,627),
  E19&lt;=42, RANDBETWEEN(628,765),
  E19&lt;=54, RANDBETWEEN(766,903),
  E19&lt;=69, RANDBETWEEN(904,1041),
  E19&lt;=83, RANDBETWEEN(1042,1179),
  E19&lt;=96, RANDBETWEEN(1180,1317),
  E19&lt;=100, RANDBETWEEN(1318,1455)
)</f>
        <v>968</v>
      </c>
      <c r="L19" cm="1">
        <f t="array" aca="1" ref="L19" ca="1">_xlfn.IFS(
  F19&lt;=33, RANDBETWEEN(50,84),
  F19&lt;=54, RANDBETWEEN(85,119),
  F19&lt;=83, RANDBETWEEN(120,154),
  F19&lt;=96, RANDBETWEEN(155,189),
  F19&lt;=98, RANDBETWEEN(225,259),
  F19&lt;=100, RANDBETWEEN(260,294)
)</f>
        <v>143</v>
      </c>
      <c r="M19" cm="1">
        <f t="array" aca="1" ref="M19" ca="1">_xlfn.IFS(
  G19&lt;=94, RANDBETWEEN(56,234),
  G19&lt;=98, RANDBETWEEN(235,413),
  G19&lt;=100, RANDBETWEEN(1130,1308)
)</f>
        <v>104</v>
      </c>
      <c r="N19" cm="1">
        <f t="array" aca="1" ref="N19" ca="1">_xlfn.IFS(
  H19&lt;=65, RANDBETWEEN(41,73),
  H19&lt;=96, RANDBETWEEN(74,106),
  H19&lt;=98, RANDBETWEEN(206,238),
  H19&lt;=100, RANDBETWEEN(239,271)
)</f>
        <v>70</v>
      </c>
      <c r="O19" cm="1">
        <f t="array" aca="1" ref="O19" ca="1">_xlfn.IFS(
  I19&lt;=33, RANDBETWEEN(32,65),
  I19&lt;=75, RANDBETWEEN(66,99),
  I19&lt;=90, RANDBETWEEN(100,133),
  I19&lt;=94, RANDBETWEEN(134,167),
  I19&lt;=98, RANDBETWEEN(168,201),
  I19&lt;=100, RANDBETWEEN(236,269)
)</f>
        <v>55</v>
      </c>
      <c r="P19">
        <f t="shared" ca="1" si="2"/>
        <v>-26</v>
      </c>
      <c r="Q19">
        <f t="shared" ca="1" si="3"/>
        <v>132</v>
      </c>
      <c r="R19">
        <f t="shared" ca="1" si="4"/>
        <v>45</v>
      </c>
      <c r="S19">
        <f t="shared" ca="1" si="5"/>
        <v>-88</v>
      </c>
      <c r="T19">
        <f t="shared" ca="1" si="6"/>
        <v>7</v>
      </c>
      <c r="U19">
        <f t="shared" ca="1" si="13"/>
        <v>-60</v>
      </c>
      <c r="V19" s="11" t="str">
        <f t="shared" ca="1" si="14"/>
        <v>Turun</v>
      </c>
      <c r="W19" s="11" t="str">
        <f t="shared" ca="1" si="7"/>
        <v>Naik</v>
      </c>
      <c r="X19" s="11" t="str">
        <f t="shared" ca="1" si="8"/>
        <v>Naik</v>
      </c>
      <c r="Y19" s="11" t="str">
        <f t="shared" ca="1" si="9"/>
        <v>Turun</v>
      </c>
      <c r="Z19" s="11" t="str">
        <f t="shared" ca="1" si="10"/>
        <v>Naik</v>
      </c>
      <c r="AA19" s="11" t="str">
        <f t="shared" ca="1" si="11"/>
        <v>Turun</v>
      </c>
      <c r="AB19" s="12">
        <f t="shared" ca="1" si="15"/>
        <v>-5.4393305439330547E-2</v>
      </c>
      <c r="AC19" s="13">
        <f t="shared" ca="1" si="16"/>
        <v>0.15789473684210525</v>
      </c>
      <c r="AD19" s="12">
        <f t="shared" ca="1" si="17"/>
        <v>0.45918367346938777</v>
      </c>
      <c r="AE19" s="12">
        <f t="shared" ca="1" si="18"/>
        <v>-0.45833333333333331</v>
      </c>
      <c r="AF19" s="12">
        <f t="shared" ca="1" si="19"/>
        <v>0.1111111111111111</v>
      </c>
      <c r="AG19" s="12">
        <f t="shared" ca="1" si="20"/>
        <v>-0.52173913043478259</v>
      </c>
    </row>
    <row r="20" spans="1:33" x14ac:dyDescent="0.25">
      <c r="A20">
        <v>16</v>
      </c>
      <c r="B20">
        <v>2022</v>
      </c>
      <c r="C20" t="s">
        <v>40</v>
      </c>
      <c r="D20">
        <f t="shared" ca="1" si="1"/>
        <v>85</v>
      </c>
      <c r="E20">
        <f t="shared" ca="1" si="1"/>
        <v>69</v>
      </c>
      <c r="F20">
        <f t="shared" ca="1" si="1"/>
        <v>49</v>
      </c>
      <c r="G20">
        <f t="shared" ca="1" si="1"/>
        <v>93</v>
      </c>
      <c r="H20">
        <f t="shared" ca="1" si="1"/>
        <v>26</v>
      </c>
      <c r="I20">
        <f t="shared" ca="1" si="1"/>
        <v>51</v>
      </c>
      <c r="J20" cm="1">
        <f t="array" aca="1" ref="J20" ca="1">_xlfn.IFS(
  D20&lt;=8, RANDBETWEEN(254,308),
  D20&lt;=21, RANDBETWEEN(309,363),
  D20&lt;=42, RANDBETWEEN(364,418),
  D20&lt;=60, RANDBETWEEN(419,473),
  D20&lt;=79, RANDBETWEEN(474,528),
  D20&lt;=90, RANDBETWEEN(529,583),
  D20&lt;=100, RANDBETWEEN(584,638)
)</f>
        <v>530</v>
      </c>
      <c r="K20" cm="1">
        <f t="array" aca="1" ref="K20" ca="1">_xlfn.IFS(
  E20&lt;=23, RANDBETWEEN(490,627),
  E20&lt;=42, RANDBETWEEN(628,765),
  E20&lt;=54, RANDBETWEEN(766,903),
  E20&lt;=69, RANDBETWEEN(904,1041),
  E20&lt;=83, RANDBETWEEN(1042,1179),
  E20&lt;=96, RANDBETWEEN(1180,1317),
  E20&lt;=100, RANDBETWEEN(1318,1455)
)</f>
        <v>1005</v>
      </c>
      <c r="L20" cm="1">
        <f t="array" aca="1" ref="L20" ca="1">_xlfn.IFS(
  F20&lt;=33, RANDBETWEEN(50,84),
  F20&lt;=54, RANDBETWEEN(85,119),
  F20&lt;=83, RANDBETWEEN(120,154),
  F20&lt;=96, RANDBETWEEN(155,189),
  F20&lt;=98, RANDBETWEEN(225,259),
  F20&lt;=100, RANDBETWEEN(260,294)
)</f>
        <v>110</v>
      </c>
      <c r="M20" cm="1">
        <f t="array" aca="1" ref="M20" ca="1">_xlfn.IFS(
  G20&lt;=94, RANDBETWEEN(56,234),
  G20&lt;=98, RANDBETWEEN(235,413),
  G20&lt;=100, RANDBETWEEN(1130,1308)
)</f>
        <v>201</v>
      </c>
      <c r="N20" cm="1">
        <f t="array" aca="1" ref="N20" ca="1">_xlfn.IFS(
  H20&lt;=65, RANDBETWEEN(41,73),
  H20&lt;=96, RANDBETWEEN(74,106),
  H20&lt;=98, RANDBETWEEN(206,238),
  H20&lt;=100, RANDBETWEEN(239,271)
)</f>
        <v>55</v>
      </c>
      <c r="O20" cm="1">
        <f t="array" aca="1" ref="O20" ca="1">_xlfn.IFS(
  I20&lt;=33, RANDBETWEEN(32,65),
  I20&lt;=75, RANDBETWEEN(66,99),
  I20&lt;=90, RANDBETWEEN(100,133),
  I20&lt;=94, RANDBETWEEN(134,167),
  I20&lt;=98, RANDBETWEEN(168,201),
  I20&lt;=100, RANDBETWEEN(236,269)
)</f>
        <v>67</v>
      </c>
      <c r="P20">
        <f t="shared" ca="1" si="2"/>
        <v>78</v>
      </c>
      <c r="Q20">
        <f t="shared" ca="1" si="3"/>
        <v>37</v>
      </c>
      <c r="R20">
        <f t="shared" ca="1" si="4"/>
        <v>-33</v>
      </c>
      <c r="S20">
        <f t="shared" ca="1" si="5"/>
        <v>97</v>
      </c>
      <c r="T20">
        <f t="shared" ca="1" si="6"/>
        <v>-15</v>
      </c>
      <c r="U20">
        <f t="shared" ca="1" si="13"/>
        <v>12</v>
      </c>
      <c r="V20" s="11" t="str">
        <f t="shared" ca="1" si="14"/>
        <v>Naik</v>
      </c>
      <c r="W20" s="11" t="str">
        <f t="shared" ca="1" si="7"/>
        <v>Naik</v>
      </c>
      <c r="X20" s="11" t="str">
        <f t="shared" ca="1" si="8"/>
        <v>Turun</v>
      </c>
      <c r="Y20" s="11" t="str">
        <f t="shared" ca="1" si="9"/>
        <v>Naik</v>
      </c>
      <c r="Z20" s="11" t="str">
        <f t="shared" ca="1" si="10"/>
        <v>Turun</v>
      </c>
      <c r="AA20" s="11" t="str">
        <f t="shared" ca="1" si="11"/>
        <v>Naik</v>
      </c>
      <c r="AB20" s="12">
        <f t="shared" ca="1" si="15"/>
        <v>0.17256637168141592</v>
      </c>
      <c r="AC20" s="13">
        <f t="shared" ca="1" si="16"/>
        <v>3.8223140495867766E-2</v>
      </c>
      <c r="AD20" s="12">
        <f t="shared" ca="1" si="17"/>
        <v>-0.23076923076923078</v>
      </c>
      <c r="AE20" s="12">
        <f t="shared" ca="1" si="18"/>
        <v>0.93269230769230771</v>
      </c>
      <c r="AF20" s="12">
        <f t="shared" ca="1" si="19"/>
        <v>-0.21428571428571427</v>
      </c>
      <c r="AG20" s="12">
        <f t="shared" ca="1" si="20"/>
        <v>0.21818181818181817</v>
      </c>
    </row>
    <row r="21" spans="1:33" x14ac:dyDescent="0.25">
      <c r="A21">
        <v>17</v>
      </c>
      <c r="B21">
        <v>2022</v>
      </c>
      <c r="C21" t="s">
        <v>41</v>
      </c>
      <c r="D21">
        <f t="shared" ca="1" si="1"/>
        <v>55</v>
      </c>
      <c r="E21">
        <f t="shared" ca="1" si="1"/>
        <v>17</v>
      </c>
      <c r="F21">
        <f t="shared" ca="1" si="1"/>
        <v>86</v>
      </c>
      <c r="G21">
        <f t="shared" ca="1" si="1"/>
        <v>4</v>
      </c>
      <c r="H21">
        <f t="shared" ca="1" si="1"/>
        <v>99</v>
      </c>
      <c r="I21">
        <f t="shared" ca="1" si="1"/>
        <v>94</v>
      </c>
      <c r="J21" cm="1">
        <f t="array" aca="1" ref="J21" ca="1">_xlfn.IFS(
  D21&lt;=8, RANDBETWEEN(254,308),
  D21&lt;=21, RANDBETWEEN(309,363),
  D21&lt;=42, RANDBETWEEN(364,418),
  D21&lt;=60, RANDBETWEEN(419,473),
  D21&lt;=79, RANDBETWEEN(474,528),
  D21&lt;=90, RANDBETWEEN(529,583),
  D21&lt;=100, RANDBETWEEN(584,638)
)</f>
        <v>422</v>
      </c>
      <c r="K21" cm="1">
        <f t="array" aca="1" ref="K21" ca="1">_xlfn.IFS(
  E21&lt;=23, RANDBETWEEN(490,627),
  E21&lt;=42, RANDBETWEEN(628,765),
  E21&lt;=54, RANDBETWEEN(766,903),
  E21&lt;=69, RANDBETWEEN(904,1041),
  E21&lt;=83, RANDBETWEEN(1042,1179),
  E21&lt;=96, RANDBETWEEN(1180,1317),
  E21&lt;=100, RANDBETWEEN(1318,1455)
)</f>
        <v>517</v>
      </c>
      <c r="L21" cm="1">
        <f t="array" aca="1" ref="L21" ca="1">_xlfn.IFS(
  F21&lt;=33, RANDBETWEEN(50,84),
  F21&lt;=54, RANDBETWEEN(85,119),
  F21&lt;=83, RANDBETWEEN(120,154),
  F21&lt;=96, RANDBETWEEN(155,189),
  F21&lt;=98, RANDBETWEEN(225,259),
  F21&lt;=100, RANDBETWEEN(260,294)
)</f>
        <v>185</v>
      </c>
      <c r="M21" cm="1">
        <f t="array" aca="1" ref="M21" ca="1">_xlfn.IFS(
  G21&lt;=94, RANDBETWEEN(56,234),
  G21&lt;=98, RANDBETWEEN(235,413),
  G21&lt;=100, RANDBETWEEN(1130,1308)
)</f>
        <v>168</v>
      </c>
      <c r="N21" cm="1">
        <f t="array" aca="1" ref="N21" ca="1">_xlfn.IFS(
  H21&lt;=65, RANDBETWEEN(41,73),
  H21&lt;=96, RANDBETWEEN(74,106),
  H21&lt;=98, RANDBETWEEN(206,238),
  H21&lt;=100, RANDBETWEEN(239,271)
)</f>
        <v>262</v>
      </c>
      <c r="O21" cm="1">
        <f t="array" aca="1" ref="O21" ca="1">_xlfn.IFS(
  I21&lt;=33, RANDBETWEEN(32,65),
  I21&lt;=75, RANDBETWEEN(66,99),
  I21&lt;=90, RANDBETWEEN(100,133),
  I21&lt;=94, RANDBETWEEN(134,167),
  I21&lt;=98, RANDBETWEEN(168,201),
  I21&lt;=100, RANDBETWEEN(236,269)
)</f>
        <v>157</v>
      </c>
      <c r="P21">
        <f t="shared" ca="1" si="2"/>
        <v>-108</v>
      </c>
      <c r="Q21">
        <f t="shared" ca="1" si="3"/>
        <v>-488</v>
      </c>
      <c r="R21">
        <f t="shared" ca="1" si="4"/>
        <v>75</v>
      </c>
      <c r="S21">
        <f t="shared" ca="1" si="5"/>
        <v>-33</v>
      </c>
      <c r="T21">
        <f t="shared" ca="1" si="6"/>
        <v>207</v>
      </c>
      <c r="U21">
        <f t="shared" ca="1" si="13"/>
        <v>90</v>
      </c>
      <c r="V21" s="11" t="str">
        <f t="shared" ca="1" si="14"/>
        <v>Turun</v>
      </c>
      <c r="W21" s="11" t="str">
        <f t="shared" ca="1" si="7"/>
        <v>Turun</v>
      </c>
      <c r="X21" s="11" t="str">
        <f t="shared" ca="1" si="8"/>
        <v>Naik</v>
      </c>
      <c r="Y21" s="11" t="str">
        <f t="shared" ca="1" si="9"/>
        <v>Turun</v>
      </c>
      <c r="Z21" s="11" t="str">
        <f t="shared" ca="1" si="10"/>
        <v>Naik</v>
      </c>
      <c r="AA21" s="11" t="str">
        <f t="shared" ca="1" si="11"/>
        <v>Naik</v>
      </c>
      <c r="AB21" s="12">
        <f t="shared" ca="1" si="15"/>
        <v>-0.20377358490566039</v>
      </c>
      <c r="AC21" s="13">
        <f t="shared" ca="1" si="16"/>
        <v>-0.48557213930348259</v>
      </c>
      <c r="AD21" s="12">
        <f t="shared" ca="1" si="17"/>
        <v>0.68181818181818177</v>
      </c>
      <c r="AE21" s="12">
        <f t="shared" ca="1" si="18"/>
        <v>-0.16417910447761194</v>
      </c>
      <c r="AF21" s="12">
        <f t="shared" ca="1" si="19"/>
        <v>3.7636363636363637</v>
      </c>
      <c r="AG21" s="12">
        <f t="shared" ca="1" si="20"/>
        <v>1.3432835820895523</v>
      </c>
    </row>
    <row r="22" spans="1:33" x14ac:dyDescent="0.25">
      <c r="A22">
        <v>18</v>
      </c>
      <c r="B22">
        <v>2022</v>
      </c>
      <c r="C22" t="s">
        <v>42</v>
      </c>
      <c r="D22">
        <f t="shared" ca="1" si="1"/>
        <v>72</v>
      </c>
      <c r="E22">
        <f t="shared" ca="1" si="1"/>
        <v>43</v>
      </c>
      <c r="F22">
        <f t="shared" ca="1" si="1"/>
        <v>14</v>
      </c>
      <c r="G22">
        <f t="shared" ca="1" si="1"/>
        <v>28</v>
      </c>
      <c r="H22">
        <f t="shared" ca="1" si="1"/>
        <v>43</v>
      </c>
      <c r="I22">
        <f t="shared" ca="1" si="1"/>
        <v>2</v>
      </c>
      <c r="J22" cm="1">
        <f t="array" aca="1" ref="J22" ca="1">_xlfn.IFS(
  D22&lt;=8, RANDBETWEEN(254,308),
  D22&lt;=21, RANDBETWEEN(309,363),
  D22&lt;=42, RANDBETWEEN(364,418),
  D22&lt;=60, RANDBETWEEN(419,473),
  D22&lt;=79, RANDBETWEEN(474,528),
  D22&lt;=90, RANDBETWEEN(529,583),
  D22&lt;=100, RANDBETWEEN(584,638)
)</f>
        <v>474</v>
      </c>
      <c r="K22" cm="1">
        <f t="array" aca="1" ref="K22" ca="1">_xlfn.IFS(
  E22&lt;=23, RANDBETWEEN(490,627),
  E22&lt;=42, RANDBETWEEN(628,765),
  E22&lt;=54, RANDBETWEEN(766,903),
  E22&lt;=69, RANDBETWEEN(904,1041),
  E22&lt;=83, RANDBETWEEN(1042,1179),
  E22&lt;=96, RANDBETWEEN(1180,1317),
  E22&lt;=100, RANDBETWEEN(1318,1455)
)</f>
        <v>900</v>
      </c>
      <c r="L22" cm="1">
        <f t="array" aca="1" ref="L22" ca="1">_xlfn.IFS(
  F22&lt;=33, RANDBETWEEN(50,84),
  F22&lt;=54, RANDBETWEEN(85,119),
  F22&lt;=83, RANDBETWEEN(120,154),
  F22&lt;=96, RANDBETWEEN(155,189),
  F22&lt;=98, RANDBETWEEN(225,259),
  F22&lt;=100, RANDBETWEEN(260,294)
)</f>
        <v>57</v>
      </c>
      <c r="M22" cm="1">
        <f t="array" aca="1" ref="M22" ca="1">_xlfn.IFS(
  G22&lt;=94, RANDBETWEEN(56,234),
  G22&lt;=98, RANDBETWEEN(235,413),
  G22&lt;=100, RANDBETWEEN(1130,1308)
)</f>
        <v>96</v>
      </c>
      <c r="N22" cm="1">
        <f t="array" aca="1" ref="N22" ca="1">_xlfn.IFS(
  H22&lt;=65, RANDBETWEEN(41,73),
  H22&lt;=96, RANDBETWEEN(74,106),
  H22&lt;=98, RANDBETWEEN(206,238),
  H22&lt;=100, RANDBETWEEN(239,271)
)</f>
        <v>72</v>
      </c>
      <c r="O22" cm="1">
        <f t="array" aca="1" ref="O22" ca="1">_xlfn.IFS(
  I22&lt;=33, RANDBETWEEN(32,65),
  I22&lt;=75, RANDBETWEEN(66,99),
  I22&lt;=90, RANDBETWEEN(100,133),
  I22&lt;=94, RANDBETWEEN(134,167),
  I22&lt;=98, RANDBETWEEN(168,201),
  I22&lt;=100, RANDBETWEEN(236,269)
)</f>
        <v>44</v>
      </c>
      <c r="P22">
        <f t="shared" ca="1" si="2"/>
        <v>52</v>
      </c>
      <c r="Q22">
        <f t="shared" ca="1" si="3"/>
        <v>383</v>
      </c>
      <c r="R22">
        <f t="shared" ca="1" si="4"/>
        <v>-128</v>
      </c>
      <c r="S22">
        <f t="shared" ca="1" si="5"/>
        <v>-72</v>
      </c>
      <c r="T22">
        <f t="shared" ca="1" si="6"/>
        <v>-190</v>
      </c>
      <c r="U22">
        <f t="shared" ca="1" si="13"/>
        <v>-113</v>
      </c>
      <c r="V22" s="11" t="str">
        <f t="shared" ca="1" si="14"/>
        <v>Naik</v>
      </c>
      <c r="W22" s="11" t="str">
        <f t="shared" ca="1" si="7"/>
        <v>Naik</v>
      </c>
      <c r="X22" s="11" t="str">
        <f t="shared" ca="1" si="8"/>
        <v>Turun</v>
      </c>
      <c r="Y22" s="11" t="str">
        <f t="shared" ca="1" si="9"/>
        <v>Turun</v>
      </c>
      <c r="Z22" s="11" t="str">
        <f t="shared" ca="1" si="10"/>
        <v>Turun</v>
      </c>
      <c r="AA22" s="11" t="str">
        <f t="shared" ca="1" si="11"/>
        <v>Turun</v>
      </c>
      <c r="AB22" s="12">
        <f t="shared" ca="1" si="15"/>
        <v>0.12322274881516587</v>
      </c>
      <c r="AC22" s="13">
        <f t="shared" ca="1" si="16"/>
        <v>0.74081237911025144</v>
      </c>
      <c r="AD22" s="12">
        <f t="shared" ca="1" si="17"/>
        <v>-0.69189189189189193</v>
      </c>
      <c r="AE22" s="12">
        <f t="shared" ca="1" si="18"/>
        <v>-0.42857142857142855</v>
      </c>
      <c r="AF22" s="12">
        <f t="shared" ca="1" si="19"/>
        <v>-0.72519083969465647</v>
      </c>
      <c r="AG22" s="12">
        <f t="shared" ca="1" si="20"/>
        <v>-0.71974522292993626</v>
      </c>
    </row>
    <row r="23" spans="1:33" x14ac:dyDescent="0.25">
      <c r="A23">
        <v>19</v>
      </c>
      <c r="B23">
        <v>2022</v>
      </c>
      <c r="C23" t="s">
        <v>43</v>
      </c>
      <c r="D23">
        <f t="shared" ca="1" si="1"/>
        <v>11</v>
      </c>
      <c r="E23">
        <f t="shared" ca="1" si="1"/>
        <v>67</v>
      </c>
      <c r="F23">
        <f t="shared" ca="1" si="1"/>
        <v>97</v>
      </c>
      <c r="G23">
        <f t="shared" ca="1" si="1"/>
        <v>50</v>
      </c>
      <c r="H23">
        <f t="shared" ca="1" si="1"/>
        <v>21</v>
      </c>
      <c r="I23">
        <f t="shared" ca="1" si="1"/>
        <v>37</v>
      </c>
      <c r="J23" cm="1">
        <f t="array" aca="1" ref="J23" ca="1">_xlfn.IFS(
  D23&lt;=8, RANDBETWEEN(254,308),
  D23&lt;=21, RANDBETWEEN(309,363),
  D23&lt;=42, RANDBETWEEN(364,418),
  D23&lt;=60, RANDBETWEEN(419,473),
  D23&lt;=79, RANDBETWEEN(474,528),
  D23&lt;=90, RANDBETWEEN(529,583),
  D23&lt;=100, RANDBETWEEN(584,638)
)</f>
        <v>357</v>
      </c>
      <c r="K23" cm="1">
        <f t="array" aca="1" ref="K23" ca="1">_xlfn.IFS(
  E23&lt;=23, RANDBETWEEN(490,627),
  E23&lt;=42, RANDBETWEEN(628,765),
  E23&lt;=54, RANDBETWEEN(766,903),
  E23&lt;=69, RANDBETWEEN(904,1041),
  E23&lt;=83, RANDBETWEEN(1042,1179),
  E23&lt;=96, RANDBETWEEN(1180,1317),
  E23&lt;=100, RANDBETWEEN(1318,1455)
)</f>
        <v>940</v>
      </c>
      <c r="L23" cm="1">
        <f t="array" aca="1" ref="L23" ca="1">_xlfn.IFS(
  F23&lt;=33, RANDBETWEEN(50,84),
  F23&lt;=54, RANDBETWEEN(85,119),
  F23&lt;=83, RANDBETWEEN(120,154),
  F23&lt;=96, RANDBETWEEN(155,189),
  F23&lt;=98, RANDBETWEEN(225,259),
  F23&lt;=100, RANDBETWEEN(260,294)
)</f>
        <v>257</v>
      </c>
      <c r="M23" cm="1">
        <f t="array" aca="1" ref="M23" ca="1">_xlfn.IFS(
  G23&lt;=94, RANDBETWEEN(56,234),
  G23&lt;=98, RANDBETWEEN(235,413),
  G23&lt;=100, RANDBETWEEN(1130,1308)
)</f>
        <v>118</v>
      </c>
      <c r="N23" cm="1">
        <f t="array" aca="1" ref="N23" ca="1">_xlfn.IFS(
  H23&lt;=65, RANDBETWEEN(41,73),
  H23&lt;=96, RANDBETWEEN(74,106),
  H23&lt;=98, RANDBETWEEN(206,238),
  H23&lt;=100, RANDBETWEEN(239,271)
)</f>
        <v>70</v>
      </c>
      <c r="O23" cm="1">
        <f t="array" aca="1" ref="O23" ca="1">_xlfn.IFS(
  I23&lt;=33, RANDBETWEEN(32,65),
  I23&lt;=75, RANDBETWEEN(66,99),
  I23&lt;=90, RANDBETWEEN(100,133),
  I23&lt;=94, RANDBETWEEN(134,167),
  I23&lt;=98, RANDBETWEEN(168,201),
  I23&lt;=100, RANDBETWEEN(236,269)
)</f>
        <v>88</v>
      </c>
      <c r="P23">
        <f t="shared" ca="1" si="2"/>
        <v>-117</v>
      </c>
      <c r="Q23">
        <f t="shared" ca="1" si="3"/>
        <v>40</v>
      </c>
      <c r="R23">
        <f t="shared" ca="1" si="4"/>
        <v>200</v>
      </c>
      <c r="S23">
        <f t="shared" ca="1" si="5"/>
        <v>22</v>
      </c>
      <c r="T23">
        <f t="shared" ca="1" si="6"/>
        <v>-2</v>
      </c>
      <c r="U23">
        <f t="shared" ca="1" si="13"/>
        <v>44</v>
      </c>
      <c r="V23" s="11" t="str">
        <f t="shared" ca="1" si="14"/>
        <v>Turun</v>
      </c>
      <c r="W23" s="11" t="str">
        <f t="shared" ca="1" si="7"/>
        <v>Naik</v>
      </c>
      <c r="X23" s="11" t="str">
        <f t="shared" ca="1" si="8"/>
        <v>Naik</v>
      </c>
      <c r="Y23" s="11" t="str">
        <f t="shared" ca="1" si="9"/>
        <v>Naik</v>
      </c>
      <c r="Z23" s="11" t="str">
        <f t="shared" ca="1" si="10"/>
        <v>Turun</v>
      </c>
      <c r="AA23" s="11" t="str">
        <f t="shared" ca="1" si="11"/>
        <v>Naik</v>
      </c>
      <c r="AB23" s="12">
        <f t="shared" ca="1" si="15"/>
        <v>-0.24683544303797469</v>
      </c>
      <c r="AC23" s="13">
        <f t="shared" ca="1" si="16"/>
        <v>4.4444444444444446E-2</v>
      </c>
      <c r="AD23" s="12">
        <f t="shared" ca="1" si="17"/>
        <v>3.5087719298245612</v>
      </c>
      <c r="AE23" s="12">
        <f t="shared" ca="1" si="18"/>
        <v>0.22916666666666666</v>
      </c>
      <c r="AF23" s="12">
        <f t="shared" ca="1" si="19"/>
        <v>-2.7777777777777776E-2</v>
      </c>
      <c r="AG23" s="12">
        <f t="shared" ca="1" si="20"/>
        <v>1</v>
      </c>
    </row>
    <row r="24" spans="1:33" x14ac:dyDescent="0.25">
      <c r="A24">
        <v>20</v>
      </c>
      <c r="B24">
        <v>2022</v>
      </c>
      <c r="C24" t="s">
        <v>44</v>
      </c>
      <c r="D24">
        <f t="shared" ca="1" si="1"/>
        <v>38</v>
      </c>
      <c r="E24">
        <f t="shared" ca="1" si="1"/>
        <v>44</v>
      </c>
      <c r="F24">
        <f t="shared" ca="1" si="1"/>
        <v>87</v>
      </c>
      <c r="G24">
        <f t="shared" ca="1" si="1"/>
        <v>70</v>
      </c>
      <c r="H24">
        <f t="shared" ca="1" si="1"/>
        <v>41</v>
      </c>
      <c r="I24">
        <f t="shared" ca="1" si="1"/>
        <v>16</v>
      </c>
      <c r="J24" cm="1">
        <f t="array" aca="1" ref="J24" ca="1">_xlfn.IFS(
  D24&lt;=8, RANDBETWEEN(254,308),
  D24&lt;=21, RANDBETWEEN(309,363),
  D24&lt;=42, RANDBETWEEN(364,418),
  D24&lt;=60, RANDBETWEEN(419,473),
  D24&lt;=79, RANDBETWEEN(474,528),
  D24&lt;=90, RANDBETWEEN(529,583),
  D24&lt;=100, RANDBETWEEN(584,638)
)</f>
        <v>369</v>
      </c>
      <c r="K24" cm="1">
        <f t="array" aca="1" ref="K24" ca="1">_xlfn.IFS(
  E24&lt;=23, RANDBETWEEN(490,627),
  E24&lt;=42, RANDBETWEEN(628,765),
  E24&lt;=54, RANDBETWEEN(766,903),
  E24&lt;=69, RANDBETWEEN(904,1041),
  E24&lt;=83, RANDBETWEEN(1042,1179),
  E24&lt;=96, RANDBETWEEN(1180,1317),
  E24&lt;=100, RANDBETWEEN(1318,1455)
)</f>
        <v>799</v>
      </c>
      <c r="L24" cm="1">
        <f t="array" aca="1" ref="L24" ca="1">_xlfn.IFS(
  F24&lt;=33, RANDBETWEEN(50,84),
  F24&lt;=54, RANDBETWEEN(85,119),
  F24&lt;=83, RANDBETWEEN(120,154),
  F24&lt;=96, RANDBETWEEN(155,189),
  F24&lt;=98, RANDBETWEEN(225,259),
  F24&lt;=100, RANDBETWEEN(260,294)
)</f>
        <v>183</v>
      </c>
      <c r="M24" cm="1">
        <f t="array" aca="1" ref="M24" ca="1">_xlfn.IFS(
  G24&lt;=94, RANDBETWEEN(56,234),
  G24&lt;=98, RANDBETWEEN(235,413),
  G24&lt;=100, RANDBETWEEN(1130,1308)
)</f>
        <v>76</v>
      </c>
      <c r="N24" cm="1">
        <f t="array" aca="1" ref="N24" ca="1">_xlfn.IFS(
  H24&lt;=65, RANDBETWEEN(41,73),
  H24&lt;=96, RANDBETWEEN(74,106),
  H24&lt;=98, RANDBETWEEN(206,238),
  H24&lt;=100, RANDBETWEEN(239,271)
)</f>
        <v>64</v>
      </c>
      <c r="O24" cm="1">
        <f t="array" aca="1" ref="O24" ca="1">_xlfn.IFS(
  I24&lt;=33, RANDBETWEEN(32,65),
  I24&lt;=75, RANDBETWEEN(66,99),
  I24&lt;=90, RANDBETWEEN(100,133),
  I24&lt;=94, RANDBETWEEN(134,167),
  I24&lt;=98, RANDBETWEEN(168,201),
  I24&lt;=100, RANDBETWEEN(236,269)
)</f>
        <v>38</v>
      </c>
      <c r="P24">
        <f t="shared" ca="1" si="2"/>
        <v>12</v>
      </c>
      <c r="Q24">
        <f t="shared" ca="1" si="3"/>
        <v>-141</v>
      </c>
      <c r="R24">
        <f t="shared" ca="1" si="4"/>
        <v>-74</v>
      </c>
      <c r="S24">
        <f t="shared" ca="1" si="5"/>
        <v>-42</v>
      </c>
      <c r="T24">
        <f t="shared" ca="1" si="6"/>
        <v>-6</v>
      </c>
      <c r="U24">
        <f t="shared" ca="1" si="13"/>
        <v>-50</v>
      </c>
      <c r="V24" s="11" t="str">
        <f t="shared" ca="1" si="14"/>
        <v>Naik</v>
      </c>
      <c r="W24" s="11" t="str">
        <f t="shared" ca="1" si="7"/>
        <v>Turun</v>
      </c>
      <c r="X24" s="11" t="str">
        <f t="shared" ca="1" si="8"/>
        <v>Turun</v>
      </c>
      <c r="Y24" s="11" t="str">
        <f t="shared" ca="1" si="9"/>
        <v>Turun</v>
      </c>
      <c r="Z24" s="11" t="str">
        <f t="shared" ca="1" si="10"/>
        <v>Turun</v>
      </c>
      <c r="AA24" s="11" t="str">
        <f t="shared" ca="1" si="11"/>
        <v>Turun</v>
      </c>
      <c r="AB24" s="12">
        <f t="shared" ca="1" si="15"/>
        <v>3.3613445378151259E-2</v>
      </c>
      <c r="AC24" s="13">
        <f t="shared" ca="1" si="16"/>
        <v>-0.15</v>
      </c>
      <c r="AD24" s="12">
        <f t="shared" ca="1" si="17"/>
        <v>-0.28793774319066145</v>
      </c>
      <c r="AE24" s="12">
        <f t="shared" ca="1" si="18"/>
        <v>-0.3559322033898305</v>
      </c>
      <c r="AF24" s="12">
        <f t="shared" ca="1" si="19"/>
        <v>-8.5714285714285715E-2</v>
      </c>
      <c r="AG24" s="12">
        <f t="shared" ca="1" si="20"/>
        <v>-0.56818181818181823</v>
      </c>
    </row>
    <row r="25" spans="1:33" x14ac:dyDescent="0.25">
      <c r="A25">
        <v>21</v>
      </c>
      <c r="B25">
        <v>2022</v>
      </c>
      <c r="C25" t="s">
        <v>45</v>
      </c>
      <c r="D25">
        <f t="shared" ca="1" si="1"/>
        <v>81</v>
      </c>
      <c r="E25">
        <f t="shared" ca="1" si="1"/>
        <v>65</v>
      </c>
      <c r="F25">
        <f t="shared" ca="1" si="1"/>
        <v>1</v>
      </c>
      <c r="G25">
        <f t="shared" ca="1" si="1"/>
        <v>11</v>
      </c>
      <c r="H25">
        <f t="shared" ca="1" si="1"/>
        <v>18</v>
      </c>
      <c r="I25">
        <f t="shared" ca="1" si="1"/>
        <v>63</v>
      </c>
      <c r="J25" cm="1">
        <f t="array" aca="1" ref="J25" ca="1">_xlfn.IFS(
  D25&lt;=8, RANDBETWEEN(254,308),
  D25&lt;=21, RANDBETWEEN(309,363),
  D25&lt;=42, RANDBETWEEN(364,418),
  D25&lt;=60, RANDBETWEEN(419,473),
  D25&lt;=79, RANDBETWEEN(474,528),
  D25&lt;=90, RANDBETWEEN(529,583),
  D25&lt;=100, RANDBETWEEN(584,638)
)</f>
        <v>545</v>
      </c>
      <c r="K25" cm="1">
        <f t="array" aca="1" ref="K25" ca="1">_xlfn.IFS(
  E25&lt;=23, RANDBETWEEN(490,627),
  E25&lt;=42, RANDBETWEEN(628,765),
  E25&lt;=54, RANDBETWEEN(766,903),
  E25&lt;=69, RANDBETWEEN(904,1041),
  E25&lt;=83, RANDBETWEEN(1042,1179),
  E25&lt;=96, RANDBETWEEN(1180,1317),
  E25&lt;=100, RANDBETWEEN(1318,1455)
)</f>
        <v>990</v>
      </c>
      <c r="L25" cm="1">
        <f t="array" aca="1" ref="L25" ca="1">_xlfn.IFS(
  F25&lt;=33, RANDBETWEEN(50,84),
  F25&lt;=54, RANDBETWEEN(85,119),
  F25&lt;=83, RANDBETWEEN(120,154),
  F25&lt;=96, RANDBETWEEN(155,189),
  F25&lt;=98, RANDBETWEEN(225,259),
  F25&lt;=100, RANDBETWEEN(260,294)
)</f>
        <v>60</v>
      </c>
      <c r="M25" cm="1">
        <f t="array" aca="1" ref="M25" ca="1">_xlfn.IFS(
  G25&lt;=94, RANDBETWEEN(56,234),
  G25&lt;=98, RANDBETWEEN(235,413),
  G25&lt;=100, RANDBETWEEN(1130,1308)
)</f>
        <v>87</v>
      </c>
      <c r="N25" cm="1">
        <f t="array" aca="1" ref="N25" ca="1">_xlfn.IFS(
  H25&lt;=65, RANDBETWEEN(41,73),
  H25&lt;=96, RANDBETWEEN(74,106),
  H25&lt;=98, RANDBETWEEN(206,238),
  H25&lt;=100, RANDBETWEEN(239,271)
)</f>
        <v>71</v>
      </c>
      <c r="O25" cm="1">
        <f t="array" aca="1" ref="O25" ca="1">_xlfn.IFS(
  I25&lt;=33, RANDBETWEEN(32,65),
  I25&lt;=75, RANDBETWEEN(66,99),
  I25&lt;=90, RANDBETWEEN(100,133),
  I25&lt;=94, RANDBETWEEN(134,167),
  I25&lt;=98, RANDBETWEEN(168,201),
  I25&lt;=100, RANDBETWEEN(236,269)
)</f>
        <v>67</v>
      </c>
      <c r="P25">
        <f t="shared" ca="1" si="2"/>
        <v>176</v>
      </c>
      <c r="Q25">
        <f t="shared" ca="1" si="3"/>
        <v>191</v>
      </c>
      <c r="R25">
        <f t="shared" ca="1" si="4"/>
        <v>-123</v>
      </c>
      <c r="S25">
        <f t="shared" ca="1" si="5"/>
        <v>11</v>
      </c>
      <c r="T25">
        <f t="shared" ca="1" si="6"/>
        <v>7</v>
      </c>
      <c r="U25">
        <f t="shared" ca="1" si="13"/>
        <v>29</v>
      </c>
      <c r="V25" s="11" t="str">
        <f t="shared" ca="1" si="14"/>
        <v>Naik</v>
      </c>
      <c r="W25" s="11" t="str">
        <f t="shared" ca="1" si="7"/>
        <v>Naik</v>
      </c>
      <c r="X25" s="11" t="str">
        <f t="shared" ca="1" si="8"/>
        <v>Turun</v>
      </c>
      <c r="Y25" s="11" t="str">
        <f t="shared" ca="1" si="9"/>
        <v>Naik</v>
      </c>
      <c r="Z25" s="11" t="str">
        <f t="shared" ca="1" si="10"/>
        <v>Naik</v>
      </c>
      <c r="AA25" s="11" t="str">
        <f t="shared" ca="1" si="11"/>
        <v>Naik</v>
      </c>
      <c r="AB25" s="12">
        <f t="shared" ca="1" si="15"/>
        <v>0.47696476964769646</v>
      </c>
      <c r="AC25" s="13">
        <f t="shared" ca="1" si="16"/>
        <v>0.23904881101376721</v>
      </c>
      <c r="AD25" s="12">
        <f t="shared" ca="1" si="17"/>
        <v>-0.67213114754098358</v>
      </c>
      <c r="AE25" s="12">
        <f t="shared" ca="1" si="18"/>
        <v>0.14473684210526316</v>
      </c>
      <c r="AF25" s="12">
        <f t="shared" ca="1" si="19"/>
        <v>0.109375</v>
      </c>
      <c r="AG25" s="12">
        <f t="shared" ca="1" si="20"/>
        <v>0.76315789473684215</v>
      </c>
    </row>
    <row r="26" spans="1:33" x14ac:dyDescent="0.25">
      <c r="A26">
        <v>22</v>
      </c>
      <c r="B26">
        <v>2022</v>
      </c>
      <c r="C26" t="s">
        <v>46</v>
      </c>
      <c r="D26">
        <f t="shared" ca="1" si="1"/>
        <v>87</v>
      </c>
      <c r="E26">
        <f t="shared" ca="1" si="1"/>
        <v>57</v>
      </c>
      <c r="F26">
        <f t="shared" ca="1" si="1"/>
        <v>43</v>
      </c>
      <c r="G26">
        <f t="shared" ca="1" si="1"/>
        <v>76</v>
      </c>
      <c r="H26">
        <f t="shared" ca="1" si="1"/>
        <v>5</v>
      </c>
      <c r="I26">
        <f t="shared" ref="I26:I52" ca="1" si="21">INT(RAND()*100) + 1</f>
        <v>14</v>
      </c>
      <c r="J26" cm="1">
        <f t="array" aca="1" ref="J26" ca="1">_xlfn.IFS(
  D26&lt;=8, RANDBETWEEN(254,308),
  D26&lt;=21, RANDBETWEEN(309,363),
  D26&lt;=42, RANDBETWEEN(364,418),
  D26&lt;=60, RANDBETWEEN(419,473),
  D26&lt;=79, RANDBETWEEN(474,528),
  D26&lt;=90, RANDBETWEEN(529,583),
  D26&lt;=100, RANDBETWEEN(584,638)
)</f>
        <v>550</v>
      </c>
      <c r="K26" cm="1">
        <f t="array" aca="1" ref="K26" ca="1">_xlfn.IFS(
  E26&lt;=23, RANDBETWEEN(490,627),
  E26&lt;=42, RANDBETWEEN(628,765),
  E26&lt;=54, RANDBETWEEN(766,903),
  E26&lt;=69, RANDBETWEEN(904,1041),
  E26&lt;=83, RANDBETWEEN(1042,1179),
  E26&lt;=96, RANDBETWEEN(1180,1317),
  E26&lt;=100, RANDBETWEEN(1318,1455)
)</f>
        <v>933</v>
      </c>
      <c r="L26" cm="1">
        <f t="array" aca="1" ref="L26" ca="1">_xlfn.IFS(
  F26&lt;=33, RANDBETWEEN(50,84),
  F26&lt;=54, RANDBETWEEN(85,119),
  F26&lt;=83, RANDBETWEEN(120,154),
  F26&lt;=96, RANDBETWEEN(155,189),
  F26&lt;=98, RANDBETWEEN(225,259),
  F26&lt;=100, RANDBETWEEN(260,294)
)</f>
        <v>88</v>
      </c>
      <c r="M26" cm="1">
        <f t="array" aca="1" ref="M26" ca="1">_xlfn.IFS(
  G26&lt;=94, RANDBETWEEN(56,234),
  G26&lt;=98, RANDBETWEEN(235,413),
  G26&lt;=100, RANDBETWEEN(1130,1308)
)</f>
        <v>218</v>
      </c>
      <c r="N26" cm="1">
        <f t="array" aca="1" ref="N26" ca="1">_xlfn.IFS(
  H26&lt;=65, RANDBETWEEN(41,73),
  H26&lt;=96, RANDBETWEEN(74,106),
  H26&lt;=98, RANDBETWEEN(206,238),
  H26&lt;=100, RANDBETWEEN(239,271)
)</f>
        <v>62</v>
      </c>
      <c r="O26" cm="1">
        <f t="array" aca="1" ref="O26" ca="1">_xlfn.IFS(
  I26&lt;=33, RANDBETWEEN(32,65),
  I26&lt;=75, RANDBETWEEN(66,99),
  I26&lt;=90, RANDBETWEEN(100,133),
  I26&lt;=94, RANDBETWEEN(134,167),
  I26&lt;=98, RANDBETWEEN(168,201),
  I26&lt;=100, RANDBETWEEN(236,269)
)</f>
        <v>49</v>
      </c>
      <c r="P26">
        <f t="shared" ca="1" si="2"/>
        <v>5</v>
      </c>
      <c r="Q26">
        <f t="shared" ca="1" si="3"/>
        <v>-57</v>
      </c>
      <c r="R26">
        <f t="shared" ca="1" si="4"/>
        <v>28</v>
      </c>
      <c r="S26">
        <f t="shared" ca="1" si="5"/>
        <v>131</v>
      </c>
      <c r="T26">
        <f t="shared" ca="1" si="6"/>
        <v>-9</v>
      </c>
      <c r="U26">
        <f t="shared" ca="1" si="13"/>
        <v>-18</v>
      </c>
      <c r="V26" s="11" t="str">
        <f t="shared" ca="1" si="14"/>
        <v>Naik</v>
      </c>
      <c r="W26" s="11" t="str">
        <f t="shared" ca="1" si="7"/>
        <v>Turun</v>
      </c>
      <c r="X26" s="11" t="str">
        <f t="shared" ca="1" si="8"/>
        <v>Naik</v>
      </c>
      <c r="Y26" s="11" t="str">
        <f t="shared" ca="1" si="9"/>
        <v>Naik</v>
      </c>
      <c r="Z26" s="11" t="str">
        <f t="shared" ca="1" si="10"/>
        <v>Turun</v>
      </c>
      <c r="AA26" s="11" t="str">
        <f t="shared" ca="1" si="11"/>
        <v>Turun</v>
      </c>
      <c r="AB26" s="12">
        <f t="shared" ca="1" si="15"/>
        <v>9.1743119266055051E-3</v>
      </c>
      <c r="AC26" s="13">
        <f t="shared" ca="1" si="16"/>
        <v>-5.7575757575757579E-2</v>
      </c>
      <c r="AD26" s="12">
        <f t="shared" ca="1" si="17"/>
        <v>0.46666666666666667</v>
      </c>
      <c r="AE26" s="12">
        <f t="shared" ca="1" si="18"/>
        <v>1.5057471264367817</v>
      </c>
      <c r="AF26" s="12">
        <f t="shared" ca="1" si="19"/>
        <v>-0.12676056338028169</v>
      </c>
      <c r="AG26" s="12">
        <f t="shared" ca="1" si="20"/>
        <v>-0.26865671641791045</v>
      </c>
    </row>
    <row r="27" spans="1:33" x14ac:dyDescent="0.25">
      <c r="A27">
        <v>23</v>
      </c>
      <c r="B27">
        <v>2022</v>
      </c>
      <c r="C27" t="s">
        <v>47</v>
      </c>
      <c r="D27">
        <f t="shared" ca="1" si="1"/>
        <v>75</v>
      </c>
      <c r="E27">
        <f t="shared" ca="1" si="1"/>
        <v>2</v>
      </c>
      <c r="F27">
        <f t="shared" ca="1" si="1"/>
        <v>56</v>
      </c>
      <c r="G27">
        <f t="shared" ca="1" si="1"/>
        <v>90</v>
      </c>
      <c r="H27">
        <f t="shared" ca="1" si="1"/>
        <v>67</v>
      </c>
      <c r="I27">
        <f t="shared" ca="1" si="21"/>
        <v>25</v>
      </c>
      <c r="J27" cm="1">
        <f t="array" aca="1" ref="J27" ca="1">_xlfn.IFS(
  D27&lt;=8, RANDBETWEEN(254,308),
  D27&lt;=21, RANDBETWEEN(309,363),
  D27&lt;=42, RANDBETWEEN(364,418),
  D27&lt;=60, RANDBETWEEN(419,473),
  D27&lt;=79, RANDBETWEEN(474,528),
  D27&lt;=90, RANDBETWEEN(529,583),
  D27&lt;=100, RANDBETWEEN(584,638)
)</f>
        <v>485</v>
      </c>
      <c r="K27" cm="1">
        <f t="array" aca="1" ref="K27" ca="1">_xlfn.IFS(
  E27&lt;=23, RANDBETWEEN(490,627),
  E27&lt;=42, RANDBETWEEN(628,765),
  E27&lt;=54, RANDBETWEEN(766,903),
  E27&lt;=69, RANDBETWEEN(904,1041),
  E27&lt;=83, RANDBETWEEN(1042,1179),
  E27&lt;=96, RANDBETWEEN(1180,1317),
  E27&lt;=100, RANDBETWEEN(1318,1455)
)</f>
        <v>567</v>
      </c>
      <c r="L27" cm="1">
        <f t="array" aca="1" ref="L27" ca="1">_xlfn.IFS(
  F27&lt;=33, RANDBETWEEN(50,84),
  F27&lt;=54, RANDBETWEEN(85,119),
  F27&lt;=83, RANDBETWEEN(120,154),
  F27&lt;=96, RANDBETWEEN(155,189),
  F27&lt;=98, RANDBETWEEN(225,259),
  F27&lt;=100, RANDBETWEEN(260,294)
)</f>
        <v>127</v>
      </c>
      <c r="M27" cm="1">
        <f t="array" aca="1" ref="M27" ca="1">_xlfn.IFS(
  G27&lt;=94, RANDBETWEEN(56,234),
  G27&lt;=98, RANDBETWEEN(235,413),
  G27&lt;=100, RANDBETWEEN(1130,1308)
)</f>
        <v>214</v>
      </c>
      <c r="N27" cm="1">
        <f t="array" aca="1" ref="N27" ca="1">_xlfn.IFS(
  H27&lt;=65, RANDBETWEEN(41,73),
  H27&lt;=96, RANDBETWEEN(74,106),
  H27&lt;=98, RANDBETWEEN(206,238),
  H27&lt;=100, RANDBETWEEN(239,271)
)</f>
        <v>77</v>
      </c>
      <c r="O27" cm="1">
        <f t="array" aca="1" ref="O27" ca="1">_xlfn.IFS(
  I27&lt;=33, RANDBETWEEN(32,65),
  I27&lt;=75, RANDBETWEEN(66,99),
  I27&lt;=90, RANDBETWEEN(100,133),
  I27&lt;=94, RANDBETWEEN(134,167),
  I27&lt;=98, RANDBETWEEN(168,201),
  I27&lt;=100, RANDBETWEEN(236,269)
)</f>
        <v>38</v>
      </c>
      <c r="P27">
        <f t="shared" ca="1" si="2"/>
        <v>-65</v>
      </c>
      <c r="Q27">
        <f t="shared" ca="1" si="3"/>
        <v>-366</v>
      </c>
      <c r="R27">
        <f t="shared" ca="1" si="4"/>
        <v>39</v>
      </c>
      <c r="S27">
        <f t="shared" ca="1" si="5"/>
        <v>-4</v>
      </c>
      <c r="T27">
        <f t="shared" ca="1" si="6"/>
        <v>15</v>
      </c>
      <c r="U27">
        <f t="shared" ca="1" si="13"/>
        <v>-11</v>
      </c>
      <c r="V27" s="11" t="str">
        <f t="shared" ca="1" si="14"/>
        <v>Turun</v>
      </c>
      <c r="W27" s="11" t="str">
        <f t="shared" ca="1" si="7"/>
        <v>Turun</v>
      </c>
      <c r="X27" s="11" t="str">
        <f t="shared" ca="1" si="8"/>
        <v>Naik</v>
      </c>
      <c r="Y27" s="11" t="str">
        <f t="shared" ca="1" si="9"/>
        <v>Turun</v>
      </c>
      <c r="Z27" s="11" t="str">
        <f t="shared" ca="1" si="10"/>
        <v>Naik</v>
      </c>
      <c r="AA27" s="11" t="str">
        <f t="shared" ca="1" si="11"/>
        <v>Turun</v>
      </c>
      <c r="AB27" s="12">
        <f t="shared" ca="1" si="15"/>
        <v>-0.11818181818181818</v>
      </c>
      <c r="AC27" s="13">
        <f t="shared" ca="1" si="16"/>
        <v>-0.39228295819935693</v>
      </c>
      <c r="AD27" s="12">
        <f t="shared" ca="1" si="17"/>
        <v>0.44318181818181818</v>
      </c>
      <c r="AE27" s="12">
        <f t="shared" ca="1" si="18"/>
        <v>-1.834862385321101E-2</v>
      </c>
      <c r="AF27" s="12">
        <f t="shared" ca="1" si="19"/>
        <v>0.24193548387096775</v>
      </c>
      <c r="AG27" s="12">
        <f t="shared" ca="1" si="20"/>
        <v>-0.22448979591836735</v>
      </c>
    </row>
    <row r="28" spans="1:33" x14ac:dyDescent="0.25">
      <c r="A28">
        <v>24</v>
      </c>
      <c r="B28">
        <v>2022</v>
      </c>
      <c r="C28" t="s">
        <v>48</v>
      </c>
      <c r="D28">
        <f t="shared" ca="1" si="1"/>
        <v>63</v>
      </c>
      <c r="E28">
        <f t="shared" ca="1" si="1"/>
        <v>38</v>
      </c>
      <c r="F28">
        <f t="shared" ca="1" si="1"/>
        <v>58</v>
      </c>
      <c r="G28">
        <f t="shared" ca="1" si="1"/>
        <v>25</v>
      </c>
      <c r="H28">
        <f t="shared" ca="1" si="1"/>
        <v>8</v>
      </c>
      <c r="I28">
        <f t="shared" ca="1" si="21"/>
        <v>46</v>
      </c>
      <c r="J28" cm="1">
        <f t="array" aca="1" ref="J28" ca="1">_xlfn.IFS(
  D28&lt;=8, RANDBETWEEN(254,308),
  D28&lt;=21, RANDBETWEEN(309,363),
  D28&lt;=42, RANDBETWEEN(364,418),
  D28&lt;=60, RANDBETWEEN(419,473),
  D28&lt;=79, RANDBETWEEN(474,528),
  D28&lt;=90, RANDBETWEEN(529,583),
  D28&lt;=100, RANDBETWEEN(584,638)
)</f>
        <v>491</v>
      </c>
      <c r="K28" cm="1">
        <f t="array" aca="1" ref="K28" ca="1">_xlfn.IFS(
  E28&lt;=23, RANDBETWEEN(490,627),
  E28&lt;=42, RANDBETWEEN(628,765),
  E28&lt;=54, RANDBETWEEN(766,903),
  E28&lt;=69, RANDBETWEEN(904,1041),
  E28&lt;=83, RANDBETWEEN(1042,1179),
  E28&lt;=96, RANDBETWEEN(1180,1317),
  E28&lt;=100, RANDBETWEEN(1318,1455)
)</f>
        <v>631</v>
      </c>
      <c r="L28" cm="1">
        <f t="array" aca="1" ref="L28" ca="1">_xlfn.IFS(
  F28&lt;=33, RANDBETWEEN(50,84),
  F28&lt;=54, RANDBETWEEN(85,119),
  F28&lt;=83, RANDBETWEEN(120,154),
  F28&lt;=96, RANDBETWEEN(155,189),
  F28&lt;=98, RANDBETWEEN(225,259),
  F28&lt;=100, RANDBETWEEN(260,294)
)</f>
        <v>139</v>
      </c>
      <c r="M28" cm="1">
        <f t="array" aca="1" ref="M28" ca="1">_xlfn.IFS(
  G28&lt;=94, RANDBETWEEN(56,234),
  G28&lt;=98, RANDBETWEEN(235,413),
  G28&lt;=100, RANDBETWEEN(1130,1308)
)</f>
        <v>149</v>
      </c>
      <c r="N28" cm="1">
        <f t="array" aca="1" ref="N28" ca="1">_xlfn.IFS(
  H28&lt;=65, RANDBETWEEN(41,73),
  H28&lt;=96, RANDBETWEEN(74,106),
  H28&lt;=98, RANDBETWEEN(206,238),
  H28&lt;=100, RANDBETWEEN(239,271)
)</f>
        <v>55</v>
      </c>
      <c r="O28" cm="1">
        <f t="array" aca="1" ref="O28" ca="1">_xlfn.IFS(
  I28&lt;=33, RANDBETWEEN(32,65),
  I28&lt;=75, RANDBETWEEN(66,99),
  I28&lt;=90, RANDBETWEEN(100,133),
  I28&lt;=94, RANDBETWEEN(134,167),
  I28&lt;=98, RANDBETWEEN(168,201),
  I28&lt;=100, RANDBETWEEN(236,269)
)</f>
        <v>93</v>
      </c>
      <c r="P28">
        <f t="shared" ca="1" si="2"/>
        <v>6</v>
      </c>
      <c r="Q28">
        <f t="shared" ca="1" si="3"/>
        <v>64</v>
      </c>
      <c r="R28">
        <f t="shared" ca="1" si="4"/>
        <v>12</v>
      </c>
      <c r="S28">
        <f t="shared" ca="1" si="5"/>
        <v>-65</v>
      </c>
      <c r="T28">
        <f t="shared" ca="1" si="6"/>
        <v>-22</v>
      </c>
      <c r="U28">
        <f t="shared" ca="1" si="13"/>
        <v>55</v>
      </c>
      <c r="V28" s="11" t="str">
        <f t="shared" ca="1" si="14"/>
        <v>Naik</v>
      </c>
      <c r="W28" s="11" t="str">
        <f t="shared" ca="1" si="7"/>
        <v>Naik</v>
      </c>
      <c r="X28" s="11" t="str">
        <f t="shared" ca="1" si="8"/>
        <v>Naik</v>
      </c>
      <c r="Y28" s="11" t="str">
        <f t="shared" ca="1" si="9"/>
        <v>Turun</v>
      </c>
      <c r="Z28" s="11" t="str">
        <f t="shared" ca="1" si="10"/>
        <v>Turun</v>
      </c>
      <c r="AA28" s="11" t="str">
        <f t="shared" ca="1" si="11"/>
        <v>Naik</v>
      </c>
      <c r="AB28" s="12">
        <f t="shared" ca="1" si="15"/>
        <v>1.2371134020618556E-2</v>
      </c>
      <c r="AC28" s="13">
        <f t="shared" ca="1" si="16"/>
        <v>0.1128747795414462</v>
      </c>
      <c r="AD28" s="12">
        <f t="shared" ca="1" si="17"/>
        <v>9.4488188976377951E-2</v>
      </c>
      <c r="AE28" s="12">
        <f t="shared" ca="1" si="18"/>
        <v>-0.30373831775700932</v>
      </c>
      <c r="AF28" s="12">
        <f t="shared" ca="1" si="19"/>
        <v>-0.2857142857142857</v>
      </c>
      <c r="AG28" s="12">
        <f t="shared" ca="1" si="20"/>
        <v>1.4473684210526316</v>
      </c>
    </row>
    <row r="29" spans="1:33" x14ac:dyDescent="0.25">
      <c r="A29">
        <v>25</v>
      </c>
      <c r="B29">
        <v>2023</v>
      </c>
      <c r="C29" t="s">
        <v>37</v>
      </c>
      <c r="D29">
        <f t="shared" ca="1" si="1"/>
        <v>65</v>
      </c>
      <c r="E29">
        <f t="shared" ca="1" si="1"/>
        <v>83</v>
      </c>
      <c r="F29">
        <f t="shared" ca="1" si="1"/>
        <v>38</v>
      </c>
      <c r="G29">
        <f t="shared" ca="1" si="1"/>
        <v>79</v>
      </c>
      <c r="H29">
        <f t="shared" ca="1" si="1"/>
        <v>40</v>
      </c>
      <c r="I29">
        <f t="shared" ca="1" si="21"/>
        <v>82</v>
      </c>
      <c r="J29" cm="1">
        <f t="array" aca="1" ref="J29" ca="1">_xlfn.IFS(
  D29&lt;=8, RANDBETWEEN(254,308),
  D29&lt;=21, RANDBETWEEN(309,363),
  D29&lt;=42, RANDBETWEEN(364,418),
  D29&lt;=60, RANDBETWEEN(419,473),
  D29&lt;=79, RANDBETWEEN(474,528),
  D29&lt;=90, RANDBETWEEN(529,583),
  D29&lt;=100, RANDBETWEEN(584,638)
)</f>
        <v>477</v>
      </c>
      <c r="K29" cm="1">
        <f t="array" aca="1" ref="K29" ca="1">_xlfn.IFS(
  E29&lt;=23, RANDBETWEEN(490,627),
  E29&lt;=42, RANDBETWEEN(628,765),
  E29&lt;=54, RANDBETWEEN(766,903),
  E29&lt;=69, RANDBETWEEN(904,1041),
  E29&lt;=83, RANDBETWEEN(1042,1179),
  E29&lt;=96, RANDBETWEEN(1180,1317),
  E29&lt;=100, RANDBETWEEN(1318,1455)
)</f>
        <v>1177</v>
      </c>
      <c r="L29" cm="1">
        <f t="array" aca="1" ref="L29" ca="1">_xlfn.IFS(
  F29&lt;=33, RANDBETWEEN(50,84),
  F29&lt;=54, RANDBETWEEN(85,119),
  F29&lt;=83, RANDBETWEEN(120,154),
  F29&lt;=96, RANDBETWEEN(155,189),
  F29&lt;=98, RANDBETWEEN(225,259),
  F29&lt;=100, RANDBETWEEN(260,294)
)</f>
        <v>105</v>
      </c>
      <c r="M29" cm="1">
        <f t="array" aca="1" ref="M29" ca="1">_xlfn.IFS(
  G29&lt;=94, RANDBETWEEN(56,234),
  G29&lt;=98, RANDBETWEEN(235,413),
  G29&lt;=100, RANDBETWEEN(1130,1308)
)</f>
        <v>128</v>
      </c>
      <c r="N29" cm="1">
        <f t="array" aca="1" ref="N29" ca="1">_xlfn.IFS(
  H29&lt;=65, RANDBETWEEN(41,73),
  H29&lt;=96, RANDBETWEEN(74,106),
  H29&lt;=98, RANDBETWEEN(206,238),
  H29&lt;=100, RANDBETWEEN(239,271)
)</f>
        <v>60</v>
      </c>
      <c r="O29" cm="1">
        <f t="array" aca="1" ref="O29" ca="1">_xlfn.IFS(
  I29&lt;=33, RANDBETWEEN(32,65),
  I29&lt;=75, RANDBETWEEN(66,99),
  I29&lt;=90, RANDBETWEEN(100,133),
  I29&lt;=94, RANDBETWEEN(134,167),
  I29&lt;=98, RANDBETWEEN(168,201),
  I29&lt;=100, RANDBETWEEN(236,269)
)</f>
        <v>121</v>
      </c>
      <c r="P29">
        <f t="shared" ca="1" si="2"/>
        <v>-14</v>
      </c>
      <c r="Q29">
        <f t="shared" ca="1" si="3"/>
        <v>546</v>
      </c>
      <c r="R29">
        <f t="shared" ca="1" si="4"/>
        <v>-34</v>
      </c>
      <c r="S29">
        <f t="shared" ca="1" si="5"/>
        <v>-21</v>
      </c>
      <c r="T29">
        <f t="shared" ca="1" si="6"/>
        <v>5</v>
      </c>
      <c r="U29">
        <f t="shared" ca="1" si="13"/>
        <v>28</v>
      </c>
      <c r="V29" s="11" t="str">
        <f t="shared" ca="1" si="14"/>
        <v>Turun</v>
      </c>
      <c r="W29" s="11" t="str">
        <f t="shared" ca="1" si="7"/>
        <v>Naik</v>
      </c>
      <c r="X29" s="11" t="str">
        <f t="shared" ca="1" si="8"/>
        <v>Turun</v>
      </c>
      <c r="Y29" s="11" t="str">
        <f t="shared" ca="1" si="9"/>
        <v>Turun</v>
      </c>
      <c r="Z29" s="11" t="str">
        <f t="shared" ca="1" si="10"/>
        <v>Naik</v>
      </c>
      <c r="AA29" s="11" t="str">
        <f t="shared" ca="1" si="11"/>
        <v>Naik</v>
      </c>
      <c r="AB29" s="12">
        <f t="shared" ca="1" si="15"/>
        <v>-2.8513238289205704E-2</v>
      </c>
      <c r="AC29" s="13">
        <f t="shared" ca="1" si="16"/>
        <v>0.86529318541996836</v>
      </c>
      <c r="AD29" s="12">
        <f t="shared" ca="1" si="17"/>
        <v>-0.2446043165467626</v>
      </c>
      <c r="AE29" s="12">
        <f t="shared" ca="1" si="18"/>
        <v>-0.14093959731543623</v>
      </c>
      <c r="AF29" s="12">
        <f t="shared" ca="1" si="19"/>
        <v>9.0909090909090912E-2</v>
      </c>
      <c r="AG29" s="12">
        <f t="shared" ca="1" si="20"/>
        <v>0.30107526881720431</v>
      </c>
    </row>
    <row r="30" spans="1:33" x14ac:dyDescent="0.25">
      <c r="A30">
        <v>26</v>
      </c>
      <c r="B30">
        <v>2023</v>
      </c>
      <c r="C30" t="s">
        <v>38</v>
      </c>
      <c r="D30">
        <f t="shared" ca="1" si="1"/>
        <v>9</v>
      </c>
      <c r="E30">
        <f t="shared" ca="1" si="1"/>
        <v>55</v>
      </c>
      <c r="F30">
        <f t="shared" ca="1" si="1"/>
        <v>82</v>
      </c>
      <c r="G30">
        <f t="shared" ca="1" si="1"/>
        <v>29</v>
      </c>
      <c r="H30">
        <f t="shared" ca="1" si="1"/>
        <v>23</v>
      </c>
      <c r="I30">
        <f t="shared" ca="1" si="21"/>
        <v>86</v>
      </c>
      <c r="J30" cm="1">
        <f t="array" aca="1" ref="J30" ca="1">_xlfn.IFS(
  D30&lt;=8, RANDBETWEEN(254,308),
  D30&lt;=21, RANDBETWEEN(309,363),
  D30&lt;=42, RANDBETWEEN(364,418),
  D30&lt;=60, RANDBETWEEN(419,473),
  D30&lt;=79, RANDBETWEEN(474,528),
  D30&lt;=90, RANDBETWEEN(529,583),
  D30&lt;=100, RANDBETWEEN(584,638)
)</f>
        <v>358</v>
      </c>
      <c r="K30" cm="1">
        <f t="array" aca="1" ref="K30" ca="1">_xlfn.IFS(
  E30&lt;=23, RANDBETWEEN(490,627),
  E30&lt;=42, RANDBETWEEN(628,765),
  E30&lt;=54, RANDBETWEEN(766,903),
  E30&lt;=69, RANDBETWEEN(904,1041),
  E30&lt;=83, RANDBETWEEN(1042,1179),
  E30&lt;=96, RANDBETWEEN(1180,1317),
  E30&lt;=100, RANDBETWEEN(1318,1455)
)</f>
        <v>1036</v>
      </c>
      <c r="L30" cm="1">
        <f t="array" aca="1" ref="L30" ca="1">_xlfn.IFS(
  F30&lt;=33, RANDBETWEEN(50,84),
  F30&lt;=54, RANDBETWEEN(85,119),
  F30&lt;=83, RANDBETWEEN(120,154),
  F30&lt;=96, RANDBETWEEN(155,189),
  F30&lt;=98, RANDBETWEEN(225,259),
  F30&lt;=100, RANDBETWEEN(260,294)
)</f>
        <v>145</v>
      </c>
      <c r="M30" cm="1">
        <f t="array" aca="1" ref="M30" ca="1">_xlfn.IFS(
  G30&lt;=94, RANDBETWEEN(56,234),
  G30&lt;=98, RANDBETWEEN(235,413),
  G30&lt;=100, RANDBETWEEN(1130,1308)
)</f>
        <v>219</v>
      </c>
      <c r="N30" cm="1">
        <f t="array" aca="1" ref="N30" ca="1">_xlfn.IFS(
  H30&lt;=65, RANDBETWEEN(41,73),
  H30&lt;=96, RANDBETWEEN(74,106),
  H30&lt;=98, RANDBETWEEN(206,238),
  H30&lt;=100, RANDBETWEEN(239,271)
)</f>
        <v>72</v>
      </c>
      <c r="O30" cm="1">
        <f t="array" aca="1" ref="O30" ca="1">_xlfn.IFS(
  I30&lt;=33, RANDBETWEEN(32,65),
  I30&lt;=75, RANDBETWEEN(66,99),
  I30&lt;=90, RANDBETWEEN(100,133),
  I30&lt;=94, RANDBETWEEN(134,167),
  I30&lt;=98, RANDBETWEEN(168,201),
  I30&lt;=100, RANDBETWEEN(236,269)
)</f>
        <v>129</v>
      </c>
      <c r="P30">
        <f t="shared" ca="1" si="2"/>
        <v>-119</v>
      </c>
      <c r="Q30">
        <f t="shared" ca="1" si="3"/>
        <v>-141</v>
      </c>
      <c r="R30">
        <f t="shared" ca="1" si="4"/>
        <v>40</v>
      </c>
      <c r="S30">
        <f t="shared" ca="1" si="5"/>
        <v>91</v>
      </c>
      <c r="T30">
        <f t="shared" ca="1" si="6"/>
        <v>12</v>
      </c>
      <c r="U30">
        <f t="shared" ca="1" si="13"/>
        <v>8</v>
      </c>
      <c r="V30" s="11" t="str">
        <f t="shared" ca="1" si="14"/>
        <v>Turun</v>
      </c>
      <c r="W30" s="11" t="str">
        <f t="shared" ca="1" si="7"/>
        <v>Turun</v>
      </c>
      <c r="X30" s="11" t="str">
        <f t="shared" ca="1" si="8"/>
        <v>Naik</v>
      </c>
      <c r="Y30" s="11" t="str">
        <f t="shared" ca="1" si="9"/>
        <v>Naik</v>
      </c>
      <c r="Z30" s="11" t="str">
        <f t="shared" ca="1" si="10"/>
        <v>Naik</v>
      </c>
      <c r="AA30" s="11" t="str">
        <f t="shared" ca="1" si="11"/>
        <v>Naik</v>
      </c>
      <c r="AB30" s="12">
        <f t="shared" ca="1" si="15"/>
        <v>-0.24947589098532494</v>
      </c>
      <c r="AC30" s="13">
        <f t="shared" ca="1" si="16"/>
        <v>-0.11979609175870858</v>
      </c>
      <c r="AD30" s="12">
        <f t="shared" ca="1" si="17"/>
        <v>0.38095238095238093</v>
      </c>
      <c r="AE30" s="12">
        <f t="shared" ca="1" si="18"/>
        <v>0.7109375</v>
      </c>
      <c r="AF30" s="12">
        <f t="shared" ca="1" si="19"/>
        <v>0.2</v>
      </c>
      <c r="AG30" s="12">
        <f t="shared" ca="1" si="20"/>
        <v>6.6115702479338845E-2</v>
      </c>
    </row>
    <row r="31" spans="1:33" x14ac:dyDescent="0.25">
      <c r="A31">
        <v>27</v>
      </c>
      <c r="B31">
        <v>2023</v>
      </c>
      <c r="C31" t="s">
        <v>39</v>
      </c>
      <c r="D31">
        <f t="shared" ca="1" si="1"/>
        <v>44</v>
      </c>
      <c r="E31">
        <f t="shared" ca="1" si="1"/>
        <v>89</v>
      </c>
      <c r="F31">
        <f t="shared" ca="1" si="1"/>
        <v>67</v>
      </c>
      <c r="G31">
        <f t="shared" ca="1" si="1"/>
        <v>77</v>
      </c>
      <c r="H31">
        <f t="shared" ca="1" si="1"/>
        <v>66</v>
      </c>
      <c r="I31">
        <f t="shared" ca="1" si="21"/>
        <v>1</v>
      </c>
      <c r="J31" cm="1">
        <f t="array" aca="1" ref="J31" ca="1">_xlfn.IFS(
  D31&lt;=8, RANDBETWEEN(254,308),
  D31&lt;=21, RANDBETWEEN(309,363),
  D31&lt;=42, RANDBETWEEN(364,418),
  D31&lt;=60, RANDBETWEEN(419,473),
  D31&lt;=79, RANDBETWEEN(474,528),
  D31&lt;=90, RANDBETWEEN(529,583),
  D31&lt;=100, RANDBETWEEN(584,638)
)</f>
        <v>467</v>
      </c>
      <c r="K31" cm="1">
        <f t="array" aca="1" ref="K31" ca="1">_xlfn.IFS(
  E31&lt;=23, RANDBETWEEN(490,627),
  E31&lt;=42, RANDBETWEEN(628,765),
  E31&lt;=54, RANDBETWEEN(766,903),
  E31&lt;=69, RANDBETWEEN(904,1041),
  E31&lt;=83, RANDBETWEEN(1042,1179),
  E31&lt;=96, RANDBETWEEN(1180,1317),
  E31&lt;=100, RANDBETWEEN(1318,1455)
)</f>
        <v>1194</v>
      </c>
      <c r="L31" cm="1">
        <f t="array" aca="1" ref="L31" ca="1">_xlfn.IFS(
  F31&lt;=33, RANDBETWEEN(50,84),
  F31&lt;=54, RANDBETWEEN(85,119),
  F31&lt;=83, RANDBETWEEN(120,154),
  F31&lt;=96, RANDBETWEEN(155,189),
  F31&lt;=98, RANDBETWEEN(225,259),
  F31&lt;=100, RANDBETWEEN(260,294)
)</f>
        <v>127</v>
      </c>
      <c r="M31" cm="1">
        <f t="array" aca="1" ref="M31" ca="1">_xlfn.IFS(
  G31&lt;=94, RANDBETWEEN(56,234),
  G31&lt;=98, RANDBETWEEN(235,413),
  G31&lt;=100, RANDBETWEEN(1130,1308)
)</f>
        <v>196</v>
      </c>
      <c r="N31" cm="1">
        <f t="array" aca="1" ref="N31" ca="1">_xlfn.IFS(
  H31&lt;=65, RANDBETWEEN(41,73),
  H31&lt;=96, RANDBETWEEN(74,106),
  H31&lt;=98, RANDBETWEEN(206,238),
  H31&lt;=100, RANDBETWEEN(239,271)
)</f>
        <v>85</v>
      </c>
      <c r="O31" cm="1">
        <f t="array" aca="1" ref="O31" ca="1">_xlfn.IFS(
  I31&lt;=33, RANDBETWEEN(32,65),
  I31&lt;=75, RANDBETWEEN(66,99),
  I31&lt;=90, RANDBETWEEN(100,133),
  I31&lt;=94, RANDBETWEEN(134,167),
  I31&lt;=98, RANDBETWEEN(168,201),
  I31&lt;=100, RANDBETWEEN(236,269)
)</f>
        <v>63</v>
      </c>
      <c r="P31">
        <f t="shared" ca="1" si="2"/>
        <v>109</v>
      </c>
      <c r="Q31">
        <f t="shared" ca="1" si="3"/>
        <v>158</v>
      </c>
      <c r="R31">
        <f t="shared" ca="1" si="4"/>
        <v>-18</v>
      </c>
      <c r="S31">
        <f t="shared" ca="1" si="5"/>
        <v>-23</v>
      </c>
      <c r="T31">
        <f t="shared" ca="1" si="6"/>
        <v>13</v>
      </c>
      <c r="U31">
        <f t="shared" ca="1" si="13"/>
        <v>-66</v>
      </c>
      <c r="V31" s="11" t="str">
        <f t="shared" ca="1" si="14"/>
        <v>Naik</v>
      </c>
      <c r="W31" s="11" t="str">
        <f t="shared" ca="1" si="7"/>
        <v>Naik</v>
      </c>
      <c r="X31" s="11" t="str">
        <f t="shared" ca="1" si="8"/>
        <v>Turun</v>
      </c>
      <c r="Y31" s="11" t="str">
        <f t="shared" ca="1" si="9"/>
        <v>Turun</v>
      </c>
      <c r="Z31" s="11" t="str">
        <f t="shared" ca="1" si="10"/>
        <v>Naik</v>
      </c>
      <c r="AA31" s="11" t="str">
        <f t="shared" ca="1" si="11"/>
        <v>Turun</v>
      </c>
      <c r="AB31" s="12">
        <f t="shared" ca="1" si="15"/>
        <v>0.30446927374301674</v>
      </c>
      <c r="AC31" s="13">
        <f t="shared" ca="1" si="16"/>
        <v>0.15250965250965251</v>
      </c>
      <c r="AD31" s="12">
        <f t="shared" ca="1" si="17"/>
        <v>-0.12413793103448276</v>
      </c>
      <c r="AE31" s="12">
        <f t="shared" ca="1" si="18"/>
        <v>-0.1050228310502283</v>
      </c>
      <c r="AF31" s="12">
        <f t="shared" ca="1" si="19"/>
        <v>0.18055555555555555</v>
      </c>
      <c r="AG31" s="12">
        <f t="shared" ca="1" si="20"/>
        <v>-0.51162790697674421</v>
      </c>
    </row>
    <row r="32" spans="1:33" x14ac:dyDescent="0.25">
      <c r="A32">
        <v>28</v>
      </c>
      <c r="B32">
        <v>2023</v>
      </c>
      <c r="C32" t="s">
        <v>40</v>
      </c>
      <c r="D32">
        <f t="shared" ca="1" si="1"/>
        <v>18</v>
      </c>
      <c r="E32">
        <f t="shared" ca="1" si="1"/>
        <v>10</v>
      </c>
      <c r="F32">
        <f t="shared" ca="1" si="1"/>
        <v>45</v>
      </c>
      <c r="G32">
        <f t="shared" ca="1" si="1"/>
        <v>34</v>
      </c>
      <c r="H32">
        <f t="shared" ca="1" si="1"/>
        <v>70</v>
      </c>
      <c r="I32">
        <f t="shared" ca="1" si="21"/>
        <v>60</v>
      </c>
      <c r="J32" cm="1">
        <f t="array" aca="1" ref="J32" ca="1">_xlfn.IFS(
  D32&lt;=8, RANDBETWEEN(254,308),
  D32&lt;=21, RANDBETWEEN(309,363),
  D32&lt;=42, RANDBETWEEN(364,418),
  D32&lt;=60, RANDBETWEEN(419,473),
  D32&lt;=79, RANDBETWEEN(474,528),
  D32&lt;=90, RANDBETWEEN(529,583),
  D32&lt;=100, RANDBETWEEN(584,638)
)</f>
        <v>340</v>
      </c>
      <c r="K32" cm="1">
        <f t="array" aca="1" ref="K32" ca="1">_xlfn.IFS(
  E32&lt;=23, RANDBETWEEN(490,627),
  E32&lt;=42, RANDBETWEEN(628,765),
  E32&lt;=54, RANDBETWEEN(766,903),
  E32&lt;=69, RANDBETWEEN(904,1041),
  E32&lt;=83, RANDBETWEEN(1042,1179),
  E32&lt;=96, RANDBETWEEN(1180,1317),
  E32&lt;=100, RANDBETWEEN(1318,1455)
)</f>
        <v>544</v>
      </c>
      <c r="L32" cm="1">
        <f t="array" aca="1" ref="L32" ca="1">_xlfn.IFS(
  F32&lt;=33, RANDBETWEEN(50,84),
  F32&lt;=54, RANDBETWEEN(85,119),
  F32&lt;=83, RANDBETWEEN(120,154),
  F32&lt;=96, RANDBETWEEN(155,189),
  F32&lt;=98, RANDBETWEEN(225,259),
  F32&lt;=100, RANDBETWEEN(260,294)
)</f>
        <v>88</v>
      </c>
      <c r="M32" cm="1">
        <f t="array" aca="1" ref="M32" ca="1">_xlfn.IFS(
  G32&lt;=94, RANDBETWEEN(56,234),
  G32&lt;=98, RANDBETWEEN(235,413),
  G32&lt;=100, RANDBETWEEN(1130,1308)
)</f>
        <v>129</v>
      </c>
      <c r="N32" cm="1">
        <f t="array" aca="1" ref="N32" ca="1">_xlfn.IFS(
  H32&lt;=65, RANDBETWEEN(41,73),
  H32&lt;=96, RANDBETWEEN(74,106),
  H32&lt;=98, RANDBETWEEN(206,238),
  H32&lt;=100, RANDBETWEEN(239,271)
)</f>
        <v>75</v>
      </c>
      <c r="O32" cm="1">
        <f t="array" aca="1" ref="O32" ca="1">_xlfn.IFS(
  I32&lt;=33, RANDBETWEEN(32,65),
  I32&lt;=75, RANDBETWEEN(66,99),
  I32&lt;=90, RANDBETWEEN(100,133),
  I32&lt;=94, RANDBETWEEN(134,167),
  I32&lt;=98, RANDBETWEEN(168,201),
  I32&lt;=100, RANDBETWEEN(236,269)
)</f>
        <v>96</v>
      </c>
      <c r="P32">
        <f t="shared" ca="1" si="2"/>
        <v>-127</v>
      </c>
      <c r="Q32">
        <f t="shared" ca="1" si="3"/>
        <v>-650</v>
      </c>
      <c r="R32">
        <f t="shared" ca="1" si="4"/>
        <v>-39</v>
      </c>
      <c r="S32">
        <f t="shared" ca="1" si="5"/>
        <v>-67</v>
      </c>
      <c r="T32">
        <f t="shared" ca="1" si="6"/>
        <v>-10</v>
      </c>
      <c r="U32">
        <f t="shared" ca="1" si="13"/>
        <v>33</v>
      </c>
      <c r="V32" s="11" t="str">
        <f t="shared" ca="1" si="14"/>
        <v>Turun</v>
      </c>
      <c r="W32" s="11" t="str">
        <f t="shared" ca="1" si="7"/>
        <v>Turun</v>
      </c>
      <c r="X32" s="11" t="str">
        <f t="shared" ca="1" si="8"/>
        <v>Turun</v>
      </c>
      <c r="Y32" s="11" t="str">
        <f t="shared" ca="1" si="9"/>
        <v>Turun</v>
      </c>
      <c r="Z32" s="11" t="str">
        <f t="shared" ca="1" si="10"/>
        <v>Turun</v>
      </c>
      <c r="AA32" s="11" t="str">
        <f t="shared" ca="1" si="11"/>
        <v>Naik</v>
      </c>
      <c r="AB32" s="12">
        <f t="shared" ca="1" si="15"/>
        <v>-0.27194860813704497</v>
      </c>
      <c r="AC32" s="13">
        <f t="shared" ca="1" si="16"/>
        <v>-0.54438860971524283</v>
      </c>
      <c r="AD32" s="12">
        <f t="shared" ca="1" si="17"/>
        <v>-0.30708661417322836</v>
      </c>
      <c r="AE32" s="12">
        <f t="shared" ca="1" si="18"/>
        <v>-0.34183673469387754</v>
      </c>
      <c r="AF32" s="12">
        <f t="shared" ca="1" si="19"/>
        <v>-0.11764705882352941</v>
      </c>
      <c r="AG32" s="12">
        <f t="shared" ca="1" si="20"/>
        <v>0.52380952380952384</v>
      </c>
    </row>
    <row r="33" spans="1:33" x14ac:dyDescent="0.25">
      <c r="A33">
        <v>29</v>
      </c>
      <c r="B33">
        <v>2023</v>
      </c>
      <c r="C33" t="s">
        <v>41</v>
      </c>
      <c r="D33">
        <f t="shared" ca="1" si="1"/>
        <v>2</v>
      </c>
      <c r="E33">
        <f t="shared" ca="1" si="1"/>
        <v>1</v>
      </c>
      <c r="F33">
        <f t="shared" ca="1" si="1"/>
        <v>83</v>
      </c>
      <c r="G33">
        <f t="shared" ca="1" si="1"/>
        <v>53</v>
      </c>
      <c r="H33">
        <f t="shared" ca="1" si="1"/>
        <v>92</v>
      </c>
      <c r="I33">
        <f t="shared" ca="1" si="21"/>
        <v>3</v>
      </c>
      <c r="J33" cm="1">
        <f t="array" aca="1" ref="J33" ca="1">_xlfn.IFS(
  D33&lt;=8, RANDBETWEEN(254,308),
  D33&lt;=21, RANDBETWEEN(309,363),
  D33&lt;=42, RANDBETWEEN(364,418),
  D33&lt;=60, RANDBETWEEN(419,473),
  D33&lt;=79, RANDBETWEEN(474,528),
  D33&lt;=90, RANDBETWEEN(529,583),
  D33&lt;=100, RANDBETWEEN(584,638)
)</f>
        <v>305</v>
      </c>
      <c r="K33" cm="1">
        <f t="array" aca="1" ref="K33" ca="1">_xlfn.IFS(
  E33&lt;=23, RANDBETWEEN(490,627),
  E33&lt;=42, RANDBETWEEN(628,765),
  E33&lt;=54, RANDBETWEEN(766,903),
  E33&lt;=69, RANDBETWEEN(904,1041),
  E33&lt;=83, RANDBETWEEN(1042,1179),
  E33&lt;=96, RANDBETWEEN(1180,1317),
  E33&lt;=100, RANDBETWEEN(1318,1455)
)</f>
        <v>514</v>
      </c>
      <c r="L33" cm="1">
        <f t="array" aca="1" ref="L33" ca="1">_xlfn.IFS(
  F33&lt;=33, RANDBETWEEN(50,84),
  F33&lt;=54, RANDBETWEEN(85,119),
  F33&lt;=83, RANDBETWEEN(120,154),
  F33&lt;=96, RANDBETWEEN(155,189),
  F33&lt;=98, RANDBETWEEN(225,259),
  F33&lt;=100, RANDBETWEEN(260,294)
)</f>
        <v>124</v>
      </c>
      <c r="M33" cm="1">
        <f t="array" aca="1" ref="M33" ca="1">_xlfn.IFS(
  G33&lt;=94, RANDBETWEEN(56,234),
  G33&lt;=98, RANDBETWEEN(235,413),
  G33&lt;=100, RANDBETWEEN(1130,1308)
)</f>
        <v>227</v>
      </c>
      <c r="N33" cm="1">
        <f t="array" aca="1" ref="N33" ca="1">_xlfn.IFS(
  H33&lt;=65, RANDBETWEEN(41,73),
  H33&lt;=96, RANDBETWEEN(74,106),
  H33&lt;=98, RANDBETWEEN(206,238),
  H33&lt;=100, RANDBETWEEN(239,271)
)</f>
        <v>77</v>
      </c>
      <c r="O33" cm="1">
        <f t="array" aca="1" ref="O33" ca="1">_xlfn.IFS(
  I33&lt;=33, RANDBETWEEN(32,65),
  I33&lt;=75, RANDBETWEEN(66,99),
  I33&lt;=90, RANDBETWEEN(100,133),
  I33&lt;=94, RANDBETWEEN(134,167),
  I33&lt;=98, RANDBETWEEN(168,201),
  I33&lt;=100, RANDBETWEEN(236,269)
)</f>
        <v>34</v>
      </c>
      <c r="P33">
        <f t="shared" ca="1" si="2"/>
        <v>-35</v>
      </c>
      <c r="Q33">
        <f t="shared" ca="1" si="3"/>
        <v>-30</v>
      </c>
      <c r="R33">
        <f t="shared" ca="1" si="4"/>
        <v>36</v>
      </c>
      <c r="S33">
        <f t="shared" ca="1" si="5"/>
        <v>98</v>
      </c>
      <c r="T33">
        <f t="shared" ca="1" si="6"/>
        <v>2</v>
      </c>
      <c r="U33">
        <f t="shared" ca="1" si="13"/>
        <v>-62</v>
      </c>
      <c r="V33" s="11" t="str">
        <f t="shared" ca="1" si="14"/>
        <v>Turun</v>
      </c>
      <c r="W33" s="11" t="str">
        <f t="shared" ca="1" si="7"/>
        <v>Turun</v>
      </c>
      <c r="X33" s="11" t="str">
        <f t="shared" ca="1" si="8"/>
        <v>Naik</v>
      </c>
      <c r="Y33" s="11" t="str">
        <f t="shared" ca="1" si="9"/>
        <v>Naik</v>
      </c>
      <c r="Z33" s="11" t="str">
        <f t="shared" ca="1" si="10"/>
        <v>Naik</v>
      </c>
      <c r="AA33" s="11" t="str">
        <f t="shared" ca="1" si="11"/>
        <v>Turun</v>
      </c>
      <c r="AB33" s="12">
        <f t="shared" ca="1" si="15"/>
        <v>-0.10294117647058823</v>
      </c>
      <c r="AC33" s="13">
        <f t="shared" ca="1" si="16"/>
        <v>-5.514705882352941E-2</v>
      </c>
      <c r="AD33" s="12">
        <f t="shared" ca="1" si="17"/>
        <v>0.40909090909090912</v>
      </c>
      <c r="AE33" s="12">
        <f t="shared" ca="1" si="18"/>
        <v>0.75968992248062017</v>
      </c>
      <c r="AF33" s="12">
        <f t="shared" ca="1" si="19"/>
        <v>2.6666666666666668E-2</v>
      </c>
      <c r="AG33" s="12">
        <f t="shared" ca="1" si="20"/>
        <v>-0.64583333333333337</v>
      </c>
    </row>
    <row r="34" spans="1:33" x14ac:dyDescent="0.25">
      <c r="A34">
        <v>30</v>
      </c>
      <c r="B34">
        <v>2023</v>
      </c>
      <c r="C34" t="s">
        <v>42</v>
      </c>
      <c r="D34">
        <f t="shared" ca="1" si="1"/>
        <v>5</v>
      </c>
      <c r="E34">
        <f t="shared" ca="1" si="1"/>
        <v>23</v>
      </c>
      <c r="F34">
        <f t="shared" ca="1" si="1"/>
        <v>79</v>
      </c>
      <c r="G34">
        <f t="shared" ca="1" si="1"/>
        <v>75</v>
      </c>
      <c r="H34">
        <f t="shared" ca="1" si="1"/>
        <v>96</v>
      </c>
      <c r="I34">
        <f t="shared" ca="1" si="21"/>
        <v>20</v>
      </c>
      <c r="J34" cm="1">
        <f t="array" aca="1" ref="J34" ca="1">_xlfn.IFS(
  D34&lt;=8, RANDBETWEEN(254,308),
  D34&lt;=21, RANDBETWEEN(309,363),
  D34&lt;=42, RANDBETWEEN(364,418),
  D34&lt;=60, RANDBETWEEN(419,473),
  D34&lt;=79, RANDBETWEEN(474,528),
  D34&lt;=90, RANDBETWEEN(529,583),
  D34&lt;=100, RANDBETWEEN(584,638)
)</f>
        <v>297</v>
      </c>
      <c r="K34" cm="1">
        <f t="array" aca="1" ref="K34" ca="1">_xlfn.IFS(
  E34&lt;=23, RANDBETWEEN(490,627),
  E34&lt;=42, RANDBETWEEN(628,765),
  E34&lt;=54, RANDBETWEEN(766,903),
  E34&lt;=69, RANDBETWEEN(904,1041),
  E34&lt;=83, RANDBETWEEN(1042,1179),
  E34&lt;=96, RANDBETWEEN(1180,1317),
  E34&lt;=100, RANDBETWEEN(1318,1455)
)</f>
        <v>525</v>
      </c>
      <c r="L34" cm="1">
        <f t="array" aca="1" ref="L34" ca="1">_xlfn.IFS(
  F34&lt;=33, RANDBETWEEN(50,84),
  F34&lt;=54, RANDBETWEEN(85,119),
  F34&lt;=83, RANDBETWEEN(120,154),
  F34&lt;=96, RANDBETWEEN(155,189),
  F34&lt;=98, RANDBETWEEN(225,259),
  F34&lt;=100, RANDBETWEEN(260,294)
)</f>
        <v>125</v>
      </c>
      <c r="M34" cm="1">
        <f t="array" aca="1" ref="M34" ca="1">_xlfn.IFS(
  G34&lt;=94, RANDBETWEEN(56,234),
  G34&lt;=98, RANDBETWEEN(235,413),
  G34&lt;=100, RANDBETWEEN(1130,1308)
)</f>
        <v>140</v>
      </c>
      <c r="N34" cm="1">
        <f t="array" aca="1" ref="N34" ca="1">_xlfn.IFS(
  H34&lt;=65, RANDBETWEEN(41,73),
  H34&lt;=96, RANDBETWEEN(74,106),
  H34&lt;=98, RANDBETWEEN(206,238),
  H34&lt;=100, RANDBETWEEN(239,271)
)</f>
        <v>97</v>
      </c>
      <c r="O34" cm="1">
        <f t="array" aca="1" ref="O34" ca="1">_xlfn.IFS(
  I34&lt;=33, RANDBETWEEN(32,65),
  I34&lt;=75, RANDBETWEEN(66,99),
  I34&lt;=90, RANDBETWEEN(100,133),
  I34&lt;=94, RANDBETWEEN(134,167),
  I34&lt;=98, RANDBETWEEN(168,201),
  I34&lt;=100, RANDBETWEEN(236,269)
)</f>
        <v>42</v>
      </c>
      <c r="P34">
        <f t="shared" ca="1" si="2"/>
        <v>-8</v>
      </c>
      <c r="Q34">
        <f t="shared" ca="1" si="3"/>
        <v>11</v>
      </c>
      <c r="R34">
        <f t="shared" ca="1" si="4"/>
        <v>1</v>
      </c>
      <c r="S34">
        <f t="shared" ca="1" si="5"/>
        <v>-87</v>
      </c>
      <c r="T34">
        <f t="shared" ca="1" si="6"/>
        <v>20</v>
      </c>
      <c r="U34">
        <f t="shared" ca="1" si="13"/>
        <v>8</v>
      </c>
      <c r="V34" s="11" t="str">
        <f t="shared" ca="1" si="14"/>
        <v>Turun</v>
      </c>
      <c r="W34" s="11" t="str">
        <f t="shared" ca="1" si="7"/>
        <v>Naik</v>
      </c>
      <c r="X34" s="11" t="str">
        <f t="shared" ca="1" si="8"/>
        <v>Naik</v>
      </c>
      <c r="Y34" s="11" t="str">
        <f t="shared" ca="1" si="9"/>
        <v>Turun</v>
      </c>
      <c r="Z34" s="11" t="str">
        <f t="shared" ca="1" si="10"/>
        <v>Naik</v>
      </c>
      <c r="AA34" s="11" t="str">
        <f t="shared" ca="1" si="11"/>
        <v>Naik</v>
      </c>
      <c r="AB34" s="12">
        <f t="shared" ca="1" si="15"/>
        <v>-2.6229508196721311E-2</v>
      </c>
      <c r="AC34" s="13">
        <f t="shared" ca="1" si="16"/>
        <v>2.1400778210116732E-2</v>
      </c>
      <c r="AD34" s="12">
        <f t="shared" ca="1" si="17"/>
        <v>8.0645161290322578E-3</v>
      </c>
      <c r="AE34" s="12">
        <f t="shared" ca="1" si="18"/>
        <v>-0.38325991189427311</v>
      </c>
      <c r="AF34" s="12">
        <f t="shared" ca="1" si="19"/>
        <v>0.25974025974025972</v>
      </c>
      <c r="AG34" s="12">
        <f t="shared" ca="1" si="20"/>
        <v>0.23529411764705882</v>
      </c>
    </row>
    <row r="35" spans="1:33" x14ac:dyDescent="0.25">
      <c r="A35">
        <v>31</v>
      </c>
      <c r="B35">
        <v>2023</v>
      </c>
      <c r="C35" t="s">
        <v>43</v>
      </c>
      <c r="D35">
        <f t="shared" ca="1" si="1"/>
        <v>73</v>
      </c>
      <c r="E35">
        <f t="shared" ca="1" si="1"/>
        <v>8</v>
      </c>
      <c r="F35">
        <f t="shared" ca="1" si="1"/>
        <v>57</v>
      </c>
      <c r="G35">
        <f t="shared" ca="1" si="1"/>
        <v>35</v>
      </c>
      <c r="H35">
        <f t="shared" ca="1" si="1"/>
        <v>23</v>
      </c>
      <c r="I35">
        <f t="shared" ca="1" si="21"/>
        <v>50</v>
      </c>
      <c r="J35" cm="1">
        <f t="array" aca="1" ref="J35" ca="1">_xlfn.IFS(
  D35&lt;=8, RANDBETWEEN(254,308),
  D35&lt;=21, RANDBETWEEN(309,363),
  D35&lt;=42, RANDBETWEEN(364,418),
  D35&lt;=60, RANDBETWEEN(419,473),
  D35&lt;=79, RANDBETWEEN(474,528),
  D35&lt;=90, RANDBETWEEN(529,583),
  D35&lt;=100, RANDBETWEEN(584,638)
)</f>
        <v>497</v>
      </c>
      <c r="K35" cm="1">
        <f t="array" aca="1" ref="K35" ca="1">_xlfn.IFS(
  E35&lt;=23, RANDBETWEEN(490,627),
  E35&lt;=42, RANDBETWEEN(628,765),
  E35&lt;=54, RANDBETWEEN(766,903),
  E35&lt;=69, RANDBETWEEN(904,1041),
  E35&lt;=83, RANDBETWEEN(1042,1179),
  E35&lt;=96, RANDBETWEEN(1180,1317),
  E35&lt;=100, RANDBETWEEN(1318,1455)
)</f>
        <v>604</v>
      </c>
      <c r="L35" cm="1">
        <f t="array" aca="1" ref="L35" ca="1">_xlfn.IFS(
  F35&lt;=33, RANDBETWEEN(50,84),
  F35&lt;=54, RANDBETWEEN(85,119),
  F35&lt;=83, RANDBETWEEN(120,154),
  F35&lt;=96, RANDBETWEEN(155,189),
  F35&lt;=98, RANDBETWEEN(225,259),
  F35&lt;=100, RANDBETWEEN(260,294)
)</f>
        <v>130</v>
      </c>
      <c r="M35" cm="1">
        <f t="array" aca="1" ref="M35" ca="1">_xlfn.IFS(
  G35&lt;=94, RANDBETWEEN(56,234),
  G35&lt;=98, RANDBETWEEN(235,413),
  G35&lt;=100, RANDBETWEEN(1130,1308)
)</f>
        <v>120</v>
      </c>
      <c r="N35" cm="1">
        <f t="array" aca="1" ref="N35" ca="1">_xlfn.IFS(
  H35&lt;=65, RANDBETWEEN(41,73),
  H35&lt;=96, RANDBETWEEN(74,106),
  H35&lt;=98, RANDBETWEEN(206,238),
  H35&lt;=100, RANDBETWEEN(239,271)
)</f>
        <v>47</v>
      </c>
      <c r="O35" cm="1">
        <f t="array" aca="1" ref="O35" ca="1">_xlfn.IFS(
  I35&lt;=33, RANDBETWEEN(32,65),
  I35&lt;=75, RANDBETWEEN(66,99),
  I35&lt;=90, RANDBETWEEN(100,133),
  I35&lt;=94, RANDBETWEEN(134,167),
  I35&lt;=98, RANDBETWEEN(168,201),
  I35&lt;=100, RANDBETWEEN(236,269)
)</f>
        <v>75</v>
      </c>
      <c r="P35">
        <f t="shared" ca="1" si="2"/>
        <v>200</v>
      </c>
      <c r="Q35">
        <f t="shared" ca="1" si="3"/>
        <v>79</v>
      </c>
      <c r="R35">
        <f t="shared" ca="1" si="4"/>
        <v>5</v>
      </c>
      <c r="S35">
        <f t="shared" ca="1" si="5"/>
        <v>-20</v>
      </c>
      <c r="T35">
        <f t="shared" ca="1" si="6"/>
        <v>-50</v>
      </c>
      <c r="U35">
        <f t="shared" ca="1" si="13"/>
        <v>33</v>
      </c>
      <c r="V35" s="11" t="str">
        <f t="shared" ca="1" si="14"/>
        <v>Naik</v>
      </c>
      <c r="W35" s="11" t="str">
        <f t="shared" ca="1" si="7"/>
        <v>Naik</v>
      </c>
      <c r="X35" s="11" t="str">
        <f t="shared" ca="1" si="8"/>
        <v>Naik</v>
      </c>
      <c r="Y35" s="11" t="str">
        <f t="shared" ca="1" si="9"/>
        <v>Turun</v>
      </c>
      <c r="Z35" s="11" t="str">
        <f t="shared" ca="1" si="10"/>
        <v>Turun</v>
      </c>
      <c r="AA35" s="11" t="str">
        <f t="shared" ca="1" si="11"/>
        <v>Naik</v>
      </c>
      <c r="AB35" s="12">
        <f t="shared" ca="1" si="15"/>
        <v>0.67340067340067344</v>
      </c>
      <c r="AC35" s="13">
        <f t="shared" ca="1" si="16"/>
        <v>0.15047619047619049</v>
      </c>
      <c r="AD35" s="12">
        <f t="shared" ca="1" si="17"/>
        <v>0.04</v>
      </c>
      <c r="AE35" s="12">
        <f t="shared" ca="1" si="18"/>
        <v>-0.14285714285714285</v>
      </c>
      <c r="AF35" s="12">
        <f t="shared" ca="1" si="19"/>
        <v>-0.51546391752577314</v>
      </c>
      <c r="AG35" s="12">
        <f t="shared" ca="1" si="20"/>
        <v>0.7857142857142857</v>
      </c>
    </row>
    <row r="36" spans="1:33" x14ac:dyDescent="0.25">
      <c r="A36">
        <v>32</v>
      </c>
      <c r="B36">
        <v>2023</v>
      </c>
      <c r="C36" t="s">
        <v>44</v>
      </c>
      <c r="D36">
        <f t="shared" ca="1" si="1"/>
        <v>8</v>
      </c>
      <c r="E36">
        <f t="shared" ca="1" si="1"/>
        <v>83</v>
      </c>
      <c r="F36">
        <f t="shared" ca="1" si="1"/>
        <v>49</v>
      </c>
      <c r="G36">
        <f t="shared" ca="1" si="1"/>
        <v>46</v>
      </c>
      <c r="H36">
        <f t="shared" ca="1" si="1"/>
        <v>39</v>
      </c>
      <c r="I36">
        <f t="shared" ca="1" si="21"/>
        <v>72</v>
      </c>
      <c r="J36" cm="1">
        <f t="array" aca="1" ref="J36" ca="1">_xlfn.IFS(
  D36&lt;=8, RANDBETWEEN(254,308),
  D36&lt;=21, RANDBETWEEN(309,363),
  D36&lt;=42, RANDBETWEEN(364,418),
  D36&lt;=60, RANDBETWEEN(419,473),
  D36&lt;=79, RANDBETWEEN(474,528),
  D36&lt;=90, RANDBETWEEN(529,583),
  D36&lt;=100, RANDBETWEEN(584,638)
)</f>
        <v>302</v>
      </c>
      <c r="K36" cm="1">
        <f t="array" aca="1" ref="K36" ca="1">_xlfn.IFS(
  E36&lt;=23, RANDBETWEEN(490,627),
  E36&lt;=42, RANDBETWEEN(628,765),
  E36&lt;=54, RANDBETWEEN(766,903),
  E36&lt;=69, RANDBETWEEN(904,1041),
  E36&lt;=83, RANDBETWEEN(1042,1179),
  E36&lt;=96, RANDBETWEEN(1180,1317),
  E36&lt;=100, RANDBETWEEN(1318,1455)
)</f>
        <v>1095</v>
      </c>
      <c r="L36" cm="1">
        <f t="array" aca="1" ref="L36" ca="1">_xlfn.IFS(
  F36&lt;=33, RANDBETWEEN(50,84),
  F36&lt;=54, RANDBETWEEN(85,119),
  F36&lt;=83, RANDBETWEEN(120,154),
  F36&lt;=96, RANDBETWEEN(155,189),
  F36&lt;=98, RANDBETWEEN(225,259),
  F36&lt;=100, RANDBETWEEN(260,294)
)</f>
        <v>114</v>
      </c>
      <c r="M36" cm="1">
        <f t="array" aca="1" ref="M36" ca="1">_xlfn.IFS(
  G36&lt;=94, RANDBETWEEN(56,234),
  G36&lt;=98, RANDBETWEEN(235,413),
  G36&lt;=100, RANDBETWEEN(1130,1308)
)</f>
        <v>163</v>
      </c>
      <c r="N36" cm="1">
        <f t="array" aca="1" ref="N36" ca="1">_xlfn.IFS(
  H36&lt;=65, RANDBETWEEN(41,73),
  H36&lt;=96, RANDBETWEEN(74,106),
  H36&lt;=98, RANDBETWEEN(206,238),
  H36&lt;=100, RANDBETWEEN(239,271)
)</f>
        <v>53</v>
      </c>
      <c r="O36" cm="1">
        <f t="array" aca="1" ref="O36" ca="1">_xlfn.IFS(
  I36&lt;=33, RANDBETWEEN(32,65),
  I36&lt;=75, RANDBETWEEN(66,99),
  I36&lt;=90, RANDBETWEEN(100,133),
  I36&lt;=94, RANDBETWEEN(134,167),
  I36&lt;=98, RANDBETWEEN(168,201),
  I36&lt;=100, RANDBETWEEN(236,269)
)</f>
        <v>83</v>
      </c>
      <c r="P36">
        <f t="shared" ca="1" si="2"/>
        <v>-195</v>
      </c>
      <c r="Q36">
        <f t="shared" ca="1" si="3"/>
        <v>491</v>
      </c>
      <c r="R36">
        <f t="shared" ca="1" si="4"/>
        <v>-16</v>
      </c>
      <c r="S36">
        <f t="shared" ca="1" si="5"/>
        <v>43</v>
      </c>
      <c r="T36">
        <f t="shared" ca="1" si="6"/>
        <v>6</v>
      </c>
      <c r="U36">
        <f t="shared" ca="1" si="13"/>
        <v>8</v>
      </c>
      <c r="V36" s="11" t="str">
        <f t="shared" ca="1" si="14"/>
        <v>Turun</v>
      </c>
      <c r="W36" s="11" t="str">
        <f t="shared" ca="1" si="7"/>
        <v>Naik</v>
      </c>
      <c r="X36" s="11" t="str">
        <f t="shared" ca="1" si="8"/>
        <v>Turun</v>
      </c>
      <c r="Y36" s="11" t="str">
        <f t="shared" ca="1" si="9"/>
        <v>Naik</v>
      </c>
      <c r="Z36" s="11" t="str">
        <f t="shared" ca="1" si="10"/>
        <v>Naik</v>
      </c>
      <c r="AA36" s="11" t="str">
        <f t="shared" ca="1" si="11"/>
        <v>Naik</v>
      </c>
      <c r="AB36" s="12">
        <f t="shared" ca="1" si="15"/>
        <v>-0.39235412474849096</v>
      </c>
      <c r="AC36" s="13">
        <f t="shared" ca="1" si="16"/>
        <v>0.8129139072847682</v>
      </c>
      <c r="AD36" s="12">
        <f t="shared" ca="1" si="17"/>
        <v>-0.12307692307692308</v>
      </c>
      <c r="AE36" s="12">
        <f t="shared" ca="1" si="18"/>
        <v>0.35833333333333334</v>
      </c>
      <c r="AF36" s="12">
        <f t="shared" ca="1" si="19"/>
        <v>0.1276595744680851</v>
      </c>
      <c r="AG36" s="12">
        <f t="shared" ca="1" si="20"/>
        <v>0.10666666666666667</v>
      </c>
    </row>
    <row r="37" spans="1:33" x14ac:dyDescent="0.25">
      <c r="A37">
        <v>33</v>
      </c>
      <c r="B37">
        <v>2023</v>
      </c>
      <c r="C37" t="s">
        <v>45</v>
      </c>
      <c r="D37">
        <f t="shared" ca="1" si="1"/>
        <v>47</v>
      </c>
      <c r="E37">
        <f t="shared" ca="1" si="1"/>
        <v>23</v>
      </c>
      <c r="F37">
        <f t="shared" ca="1" si="1"/>
        <v>46</v>
      </c>
      <c r="G37">
        <f t="shared" ca="1" si="1"/>
        <v>2</v>
      </c>
      <c r="H37">
        <f t="shared" ca="1" si="1"/>
        <v>12</v>
      </c>
      <c r="I37">
        <f t="shared" ca="1" si="21"/>
        <v>28</v>
      </c>
      <c r="J37" cm="1">
        <f t="array" aca="1" ref="J37" ca="1">_xlfn.IFS(
  D37&lt;=8, RANDBETWEEN(254,308),
  D37&lt;=21, RANDBETWEEN(309,363),
  D37&lt;=42, RANDBETWEEN(364,418),
  D37&lt;=60, RANDBETWEEN(419,473),
  D37&lt;=79, RANDBETWEEN(474,528),
  D37&lt;=90, RANDBETWEEN(529,583),
  D37&lt;=100, RANDBETWEEN(584,638)
)</f>
        <v>471</v>
      </c>
      <c r="K37" cm="1">
        <f t="array" aca="1" ref="K37" ca="1">_xlfn.IFS(
  E37&lt;=23, RANDBETWEEN(490,627),
  E37&lt;=42, RANDBETWEEN(628,765),
  E37&lt;=54, RANDBETWEEN(766,903),
  E37&lt;=69, RANDBETWEEN(904,1041),
  E37&lt;=83, RANDBETWEEN(1042,1179),
  E37&lt;=96, RANDBETWEEN(1180,1317),
  E37&lt;=100, RANDBETWEEN(1318,1455)
)</f>
        <v>538</v>
      </c>
      <c r="L37" cm="1">
        <f t="array" aca="1" ref="L37" ca="1">_xlfn.IFS(
  F37&lt;=33, RANDBETWEEN(50,84),
  F37&lt;=54, RANDBETWEEN(85,119),
  F37&lt;=83, RANDBETWEEN(120,154),
  F37&lt;=96, RANDBETWEEN(155,189),
  F37&lt;=98, RANDBETWEEN(225,259),
  F37&lt;=100, RANDBETWEEN(260,294)
)</f>
        <v>118</v>
      </c>
      <c r="M37" cm="1">
        <f t="array" aca="1" ref="M37" ca="1">_xlfn.IFS(
  G37&lt;=94, RANDBETWEEN(56,234),
  G37&lt;=98, RANDBETWEEN(235,413),
  G37&lt;=100, RANDBETWEEN(1130,1308)
)</f>
        <v>104</v>
      </c>
      <c r="N37" cm="1">
        <f t="array" aca="1" ref="N37" ca="1">_xlfn.IFS(
  H37&lt;=65, RANDBETWEEN(41,73),
  H37&lt;=96, RANDBETWEEN(74,106),
  H37&lt;=98, RANDBETWEEN(206,238),
  H37&lt;=100, RANDBETWEEN(239,271)
)</f>
        <v>66</v>
      </c>
      <c r="O37" cm="1">
        <f t="array" aca="1" ref="O37" ca="1">_xlfn.IFS(
  I37&lt;=33, RANDBETWEEN(32,65),
  I37&lt;=75, RANDBETWEEN(66,99),
  I37&lt;=90, RANDBETWEEN(100,133),
  I37&lt;=94, RANDBETWEEN(134,167),
  I37&lt;=98, RANDBETWEEN(168,201),
  I37&lt;=100, RANDBETWEEN(236,269)
)</f>
        <v>35</v>
      </c>
      <c r="P37">
        <f t="shared" ca="1" si="2"/>
        <v>169</v>
      </c>
      <c r="Q37">
        <f t="shared" ca="1" si="3"/>
        <v>-557</v>
      </c>
      <c r="R37">
        <f t="shared" ca="1" si="4"/>
        <v>4</v>
      </c>
      <c r="S37">
        <f t="shared" ca="1" si="5"/>
        <v>-59</v>
      </c>
      <c r="T37">
        <f t="shared" ca="1" si="6"/>
        <v>13</v>
      </c>
      <c r="U37">
        <f t="shared" ca="1" si="13"/>
        <v>-48</v>
      </c>
      <c r="V37" s="11" t="str">
        <f t="shared" ca="1" si="14"/>
        <v>Naik</v>
      </c>
      <c r="W37" s="11" t="str">
        <f t="shared" ca="1" si="7"/>
        <v>Turun</v>
      </c>
      <c r="X37" s="11" t="str">
        <f t="shared" ca="1" si="8"/>
        <v>Naik</v>
      </c>
      <c r="Y37" s="11" t="str">
        <f t="shared" ca="1" si="9"/>
        <v>Turun</v>
      </c>
      <c r="Z37" s="11" t="str">
        <f t="shared" ca="1" si="10"/>
        <v>Naik</v>
      </c>
      <c r="AA37" s="11" t="str">
        <f t="shared" ca="1" si="11"/>
        <v>Turun</v>
      </c>
      <c r="AB37" s="12">
        <f t="shared" ca="1" si="15"/>
        <v>0.55960264900662249</v>
      </c>
      <c r="AC37" s="13">
        <f t="shared" ca="1" si="16"/>
        <v>-0.50867579908675797</v>
      </c>
      <c r="AD37" s="12">
        <f t="shared" ca="1" si="17"/>
        <v>3.5087719298245612E-2</v>
      </c>
      <c r="AE37" s="12">
        <f t="shared" ca="1" si="18"/>
        <v>-0.3619631901840491</v>
      </c>
      <c r="AF37" s="12">
        <f t="shared" ca="1" si="19"/>
        <v>0.24528301886792453</v>
      </c>
      <c r="AG37" s="12">
        <f t="shared" ca="1" si="20"/>
        <v>-0.57831325301204817</v>
      </c>
    </row>
    <row r="38" spans="1:33" x14ac:dyDescent="0.25">
      <c r="A38">
        <v>34</v>
      </c>
      <c r="B38">
        <v>2023</v>
      </c>
      <c r="C38" t="s">
        <v>46</v>
      </c>
      <c r="D38">
        <f t="shared" ca="1" si="1"/>
        <v>61</v>
      </c>
      <c r="E38">
        <f t="shared" ca="1" si="1"/>
        <v>56</v>
      </c>
      <c r="F38">
        <f t="shared" ca="1" si="1"/>
        <v>2</v>
      </c>
      <c r="G38">
        <f t="shared" ca="1" si="1"/>
        <v>10</v>
      </c>
      <c r="H38">
        <f t="shared" ca="1" si="1"/>
        <v>9</v>
      </c>
      <c r="I38">
        <f t="shared" ca="1" si="21"/>
        <v>73</v>
      </c>
      <c r="J38" cm="1">
        <f t="array" aca="1" ref="J38" ca="1">_xlfn.IFS(
  D38&lt;=8, RANDBETWEEN(254,308),
  D38&lt;=21, RANDBETWEEN(309,363),
  D38&lt;=42, RANDBETWEEN(364,418),
  D38&lt;=60, RANDBETWEEN(419,473),
  D38&lt;=79, RANDBETWEEN(474,528),
  D38&lt;=90, RANDBETWEEN(529,583),
  D38&lt;=100, RANDBETWEEN(584,638)
)</f>
        <v>515</v>
      </c>
      <c r="K38" cm="1">
        <f t="array" aca="1" ref="K38" ca="1">_xlfn.IFS(
  E38&lt;=23, RANDBETWEEN(490,627),
  E38&lt;=42, RANDBETWEEN(628,765),
  E38&lt;=54, RANDBETWEEN(766,903),
  E38&lt;=69, RANDBETWEEN(904,1041),
  E38&lt;=83, RANDBETWEEN(1042,1179),
  E38&lt;=96, RANDBETWEEN(1180,1317),
  E38&lt;=100, RANDBETWEEN(1318,1455)
)</f>
        <v>945</v>
      </c>
      <c r="L38" cm="1">
        <f t="array" aca="1" ref="L38" ca="1">_xlfn.IFS(
  F38&lt;=33, RANDBETWEEN(50,84),
  F38&lt;=54, RANDBETWEEN(85,119),
  F38&lt;=83, RANDBETWEEN(120,154),
  F38&lt;=96, RANDBETWEEN(155,189),
  F38&lt;=98, RANDBETWEEN(225,259),
  F38&lt;=100, RANDBETWEEN(260,294)
)</f>
        <v>74</v>
      </c>
      <c r="M38" cm="1">
        <f t="array" aca="1" ref="M38" ca="1">_xlfn.IFS(
  G38&lt;=94, RANDBETWEEN(56,234),
  G38&lt;=98, RANDBETWEEN(235,413),
  G38&lt;=100, RANDBETWEEN(1130,1308)
)</f>
        <v>155</v>
      </c>
      <c r="N38" cm="1">
        <f t="array" aca="1" ref="N38" ca="1">_xlfn.IFS(
  H38&lt;=65, RANDBETWEEN(41,73),
  H38&lt;=96, RANDBETWEEN(74,106),
  H38&lt;=98, RANDBETWEEN(206,238),
  H38&lt;=100, RANDBETWEEN(239,271)
)</f>
        <v>45</v>
      </c>
      <c r="O38" cm="1">
        <f t="array" aca="1" ref="O38" ca="1">_xlfn.IFS(
  I38&lt;=33, RANDBETWEEN(32,65),
  I38&lt;=75, RANDBETWEEN(66,99),
  I38&lt;=90, RANDBETWEEN(100,133),
  I38&lt;=94, RANDBETWEEN(134,167),
  I38&lt;=98, RANDBETWEEN(168,201),
  I38&lt;=100, RANDBETWEEN(236,269)
)</f>
        <v>73</v>
      </c>
      <c r="P38">
        <f t="shared" ca="1" si="2"/>
        <v>44</v>
      </c>
      <c r="Q38">
        <f t="shared" ca="1" si="3"/>
        <v>407</v>
      </c>
      <c r="R38">
        <f t="shared" ca="1" si="4"/>
        <v>-44</v>
      </c>
      <c r="S38">
        <f t="shared" ca="1" si="5"/>
        <v>51</v>
      </c>
      <c r="T38">
        <f t="shared" ca="1" si="6"/>
        <v>-21</v>
      </c>
      <c r="U38">
        <f t="shared" ca="1" si="13"/>
        <v>38</v>
      </c>
      <c r="V38" s="11" t="str">
        <f t="shared" ca="1" si="14"/>
        <v>Naik</v>
      </c>
      <c r="W38" s="11" t="str">
        <f t="shared" ca="1" si="7"/>
        <v>Naik</v>
      </c>
      <c r="X38" s="11" t="str">
        <f t="shared" ca="1" si="8"/>
        <v>Turun</v>
      </c>
      <c r="Y38" s="11" t="str">
        <f t="shared" ca="1" si="9"/>
        <v>Naik</v>
      </c>
      <c r="Z38" s="11" t="str">
        <f t="shared" ca="1" si="10"/>
        <v>Turun</v>
      </c>
      <c r="AA38" s="11" t="str">
        <f t="shared" ca="1" si="11"/>
        <v>Naik</v>
      </c>
      <c r="AB38" s="12">
        <f t="shared" ca="1" si="15"/>
        <v>9.3418259023354558E-2</v>
      </c>
      <c r="AC38" s="13">
        <f t="shared" ca="1" si="16"/>
        <v>0.75650557620817849</v>
      </c>
      <c r="AD38" s="12">
        <f t="shared" ca="1" si="17"/>
        <v>-0.3728813559322034</v>
      </c>
      <c r="AE38" s="12">
        <f t="shared" ca="1" si="18"/>
        <v>0.49038461538461536</v>
      </c>
      <c r="AF38" s="12">
        <f t="shared" ca="1" si="19"/>
        <v>-0.31818181818181818</v>
      </c>
      <c r="AG38" s="12">
        <f t="shared" ca="1" si="20"/>
        <v>1.0857142857142856</v>
      </c>
    </row>
    <row r="39" spans="1:33" x14ac:dyDescent="0.25">
      <c r="A39">
        <v>35</v>
      </c>
      <c r="B39">
        <v>2023</v>
      </c>
      <c r="C39" t="s">
        <v>47</v>
      </c>
      <c r="D39">
        <f t="shared" ca="1" si="1"/>
        <v>95</v>
      </c>
      <c r="E39">
        <f t="shared" ca="1" si="1"/>
        <v>32</v>
      </c>
      <c r="F39">
        <f t="shared" ca="1" si="1"/>
        <v>97</v>
      </c>
      <c r="G39">
        <f t="shared" ca="1" si="1"/>
        <v>53</v>
      </c>
      <c r="H39">
        <f t="shared" ca="1" si="1"/>
        <v>33</v>
      </c>
      <c r="I39">
        <f t="shared" ca="1" si="21"/>
        <v>5</v>
      </c>
      <c r="J39" cm="1">
        <f t="array" aca="1" ref="J39" ca="1">_xlfn.IFS(
  D39&lt;=8, RANDBETWEEN(254,308),
  D39&lt;=21, RANDBETWEEN(309,363),
  D39&lt;=42, RANDBETWEEN(364,418),
  D39&lt;=60, RANDBETWEEN(419,473),
  D39&lt;=79, RANDBETWEEN(474,528),
  D39&lt;=90, RANDBETWEEN(529,583),
  D39&lt;=100, RANDBETWEEN(584,638)
)</f>
        <v>603</v>
      </c>
      <c r="K39" cm="1">
        <f t="array" aca="1" ref="K39" ca="1">_xlfn.IFS(
  E39&lt;=23, RANDBETWEEN(490,627),
  E39&lt;=42, RANDBETWEEN(628,765),
  E39&lt;=54, RANDBETWEEN(766,903),
  E39&lt;=69, RANDBETWEEN(904,1041),
  E39&lt;=83, RANDBETWEEN(1042,1179),
  E39&lt;=96, RANDBETWEEN(1180,1317),
  E39&lt;=100, RANDBETWEEN(1318,1455)
)</f>
        <v>734</v>
      </c>
      <c r="L39" cm="1">
        <f t="array" aca="1" ref="L39" ca="1">_xlfn.IFS(
  F39&lt;=33, RANDBETWEEN(50,84),
  F39&lt;=54, RANDBETWEEN(85,119),
  F39&lt;=83, RANDBETWEEN(120,154),
  F39&lt;=96, RANDBETWEEN(155,189),
  F39&lt;=98, RANDBETWEEN(225,259),
  F39&lt;=100, RANDBETWEEN(260,294)
)</f>
        <v>242</v>
      </c>
      <c r="M39" cm="1">
        <f t="array" aca="1" ref="M39" ca="1">_xlfn.IFS(
  G39&lt;=94, RANDBETWEEN(56,234),
  G39&lt;=98, RANDBETWEEN(235,413),
  G39&lt;=100, RANDBETWEEN(1130,1308)
)</f>
        <v>184</v>
      </c>
      <c r="N39" cm="1">
        <f t="array" aca="1" ref="N39" ca="1">_xlfn.IFS(
  H39&lt;=65, RANDBETWEEN(41,73),
  H39&lt;=96, RANDBETWEEN(74,106),
  H39&lt;=98, RANDBETWEEN(206,238),
  H39&lt;=100, RANDBETWEEN(239,271)
)</f>
        <v>54</v>
      </c>
      <c r="O39" cm="1">
        <f t="array" aca="1" ref="O39" ca="1">_xlfn.IFS(
  I39&lt;=33, RANDBETWEEN(32,65),
  I39&lt;=75, RANDBETWEEN(66,99),
  I39&lt;=90, RANDBETWEEN(100,133),
  I39&lt;=94, RANDBETWEEN(134,167),
  I39&lt;=98, RANDBETWEEN(168,201),
  I39&lt;=100, RANDBETWEEN(236,269)
)</f>
        <v>39</v>
      </c>
      <c r="P39">
        <f t="shared" ca="1" si="2"/>
        <v>88</v>
      </c>
      <c r="Q39">
        <f t="shared" ca="1" si="3"/>
        <v>-211</v>
      </c>
      <c r="R39">
        <f t="shared" ca="1" si="4"/>
        <v>168</v>
      </c>
      <c r="S39">
        <f t="shared" ca="1" si="5"/>
        <v>29</v>
      </c>
      <c r="T39">
        <f t="shared" ca="1" si="6"/>
        <v>9</v>
      </c>
      <c r="U39">
        <f t="shared" ca="1" si="13"/>
        <v>-34</v>
      </c>
      <c r="V39" s="11" t="str">
        <f t="shared" ca="1" si="14"/>
        <v>Naik</v>
      </c>
      <c r="W39" s="11" t="str">
        <f t="shared" ca="1" si="7"/>
        <v>Turun</v>
      </c>
      <c r="X39" s="11" t="str">
        <f t="shared" ca="1" si="8"/>
        <v>Naik</v>
      </c>
      <c r="Y39" s="11" t="str">
        <f t="shared" ca="1" si="9"/>
        <v>Naik</v>
      </c>
      <c r="Z39" s="11" t="str">
        <f t="shared" ca="1" si="10"/>
        <v>Naik</v>
      </c>
      <c r="AA39" s="11" t="str">
        <f t="shared" ca="1" si="11"/>
        <v>Turun</v>
      </c>
      <c r="AB39" s="12">
        <f t="shared" ca="1" si="15"/>
        <v>0.17087378640776699</v>
      </c>
      <c r="AC39" s="13">
        <f t="shared" ca="1" si="16"/>
        <v>-0.22328042328042327</v>
      </c>
      <c r="AD39" s="12">
        <f t="shared" ca="1" si="17"/>
        <v>2.2702702702702702</v>
      </c>
      <c r="AE39" s="12">
        <f t="shared" ca="1" si="18"/>
        <v>0.18709677419354839</v>
      </c>
      <c r="AF39" s="12">
        <f t="shared" ca="1" si="19"/>
        <v>0.2</v>
      </c>
      <c r="AG39" s="12">
        <f t="shared" ca="1" si="20"/>
        <v>-0.46575342465753422</v>
      </c>
    </row>
    <row r="40" spans="1:33" x14ac:dyDescent="0.25">
      <c r="A40">
        <v>36</v>
      </c>
      <c r="B40">
        <v>2023</v>
      </c>
      <c r="C40" t="s">
        <v>48</v>
      </c>
      <c r="D40">
        <f t="shared" ca="1" si="1"/>
        <v>83</v>
      </c>
      <c r="E40">
        <f t="shared" ca="1" si="1"/>
        <v>32</v>
      </c>
      <c r="F40">
        <f t="shared" ca="1" si="1"/>
        <v>8</v>
      </c>
      <c r="G40">
        <f t="shared" ca="1" si="1"/>
        <v>91</v>
      </c>
      <c r="H40">
        <f t="shared" ca="1" si="1"/>
        <v>1</v>
      </c>
      <c r="I40">
        <f t="shared" ca="1" si="21"/>
        <v>31</v>
      </c>
      <c r="J40" cm="1">
        <f t="array" aca="1" ref="J40" ca="1">_xlfn.IFS(
  D40&lt;=8, RANDBETWEEN(254,308),
  D40&lt;=21, RANDBETWEEN(309,363),
  D40&lt;=42, RANDBETWEEN(364,418),
  D40&lt;=60, RANDBETWEEN(419,473),
  D40&lt;=79, RANDBETWEEN(474,528),
  D40&lt;=90, RANDBETWEEN(529,583),
  D40&lt;=100, RANDBETWEEN(584,638)
)</f>
        <v>562</v>
      </c>
      <c r="K40" cm="1">
        <f t="array" aca="1" ref="K40" ca="1">_xlfn.IFS(
  E40&lt;=23, RANDBETWEEN(490,627),
  E40&lt;=42, RANDBETWEEN(628,765),
  E40&lt;=54, RANDBETWEEN(766,903),
  E40&lt;=69, RANDBETWEEN(904,1041),
  E40&lt;=83, RANDBETWEEN(1042,1179),
  E40&lt;=96, RANDBETWEEN(1180,1317),
  E40&lt;=100, RANDBETWEEN(1318,1455)
)</f>
        <v>643</v>
      </c>
      <c r="L40" cm="1">
        <f t="array" aca="1" ref="L40" ca="1">_xlfn.IFS(
  F40&lt;=33, RANDBETWEEN(50,84),
  F40&lt;=54, RANDBETWEEN(85,119),
  F40&lt;=83, RANDBETWEEN(120,154),
  F40&lt;=96, RANDBETWEEN(155,189),
  F40&lt;=98, RANDBETWEEN(225,259),
  F40&lt;=100, RANDBETWEEN(260,294)
)</f>
        <v>63</v>
      </c>
      <c r="M40" cm="1">
        <f t="array" aca="1" ref="M40" ca="1">_xlfn.IFS(
  G40&lt;=94, RANDBETWEEN(56,234),
  G40&lt;=98, RANDBETWEEN(235,413),
  G40&lt;=100, RANDBETWEEN(1130,1308)
)</f>
        <v>91</v>
      </c>
      <c r="N40" cm="1">
        <f t="array" aca="1" ref="N40" ca="1">_xlfn.IFS(
  H40&lt;=65, RANDBETWEEN(41,73),
  H40&lt;=96, RANDBETWEEN(74,106),
  H40&lt;=98, RANDBETWEEN(206,238),
  H40&lt;=100, RANDBETWEEN(239,271)
)</f>
        <v>41</v>
      </c>
      <c r="O40" cm="1">
        <f t="array" aca="1" ref="O40" ca="1">_xlfn.IFS(
  I40&lt;=33, RANDBETWEEN(32,65),
  I40&lt;=75, RANDBETWEEN(66,99),
  I40&lt;=90, RANDBETWEEN(100,133),
  I40&lt;=94, RANDBETWEEN(134,167),
  I40&lt;=98, RANDBETWEEN(168,201),
  I40&lt;=100, RANDBETWEEN(236,269)
)</f>
        <v>32</v>
      </c>
      <c r="P40">
        <f t="shared" ca="1" si="2"/>
        <v>-41</v>
      </c>
      <c r="Q40">
        <f t="shared" ca="1" si="3"/>
        <v>-91</v>
      </c>
      <c r="R40">
        <f t="shared" ca="1" si="4"/>
        <v>-179</v>
      </c>
      <c r="S40">
        <f t="shared" ca="1" si="5"/>
        <v>-93</v>
      </c>
      <c r="T40">
        <f t="shared" ca="1" si="6"/>
        <v>-13</v>
      </c>
      <c r="U40">
        <f t="shared" ca="1" si="13"/>
        <v>-7</v>
      </c>
      <c r="V40" s="11" t="str">
        <f t="shared" ca="1" si="14"/>
        <v>Turun</v>
      </c>
      <c r="W40" s="11" t="str">
        <f t="shared" ca="1" si="7"/>
        <v>Turun</v>
      </c>
      <c r="X40" s="11" t="str">
        <f t="shared" ca="1" si="8"/>
        <v>Turun</v>
      </c>
      <c r="Y40" s="11" t="str">
        <f t="shared" ca="1" si="9"/>
        <v>Turun</v>
      </c>
      <c r="Z40" s="11" t="str">
        <f t="shared" ca="1" si="10"/>
        <v>Turun</v>
      </c>
      <c r="AA40" s="11" t="str">
        <f t="shared" ca="1" si="11"/>
        <v>Turun</v>
      </c>
      <c r="AB40" s="12">
        <f t="shared" ca="1" si="15"/>
        <v>-6.7993366500829183E-2</v>
      </c>
      <c r="AC40" s="13">
        <f t="shared" ca="1" si="16"/>
        <v>-0.12397820163487738</v>
      </c>
      <c r="AD40" s="12">
        <f t="shared" ca="1" si="17"/>
        <v>-0.73966942148760328</v>
      </c>
      <c r="AE40" s="12">
        <f t="shared" ca="1" si="18"/>
        <v>-0.50543478260869568</v>
      </c>
      <c r="AF40" s="12">
        <f t="shared" ca="1" si="19"/>
        <v>-0.24074074074074073</v>
      </c>
      <c r="AG40" s="12">
        <f t="shared" ca="1" si="20"/>
        <v>-0.17948717948717949</v>
      </c>
    </row>
    <row r="41" spans="1:33" x14ac:dyDescent="0.25">
      <c r="A41">
        <v>37</v>
      </c>
      <c r="B41">
        <v>2024</v>
      </c>
      <c r="C41" t="s">
        <v>37</v>
      </c>
      <c r="D41">
        <f t="shared" ca="1" si="1"/>
        <v>16</v>
      </c>
      <c r="E41">
        <f t="shared" ca="1" si="1"/>
        <v>40</v>
      </c>
      <c r="F41">
        <f t="shared" ca="1" si="1"/>
        <v>67</v>
      </c>
      <c r="G41">
        <f t="shared" ca="1" si="1"/>
        <v>54</v>
      </c>
      <c r="H41">
        <f t="shared" ca="1" si="1"/>
        <v>30</v>
      </c>
      <c r="I41">
        <f t="shared" ca="1" si="21"/>
        <v>47</v>
      </c>
      <c r="J41" cm="1">
        <f t="array" aca="1" ref="J41" ca="1">_xlfn.IFS(
  D41&lt;=8, RANDBETWEEN(254,308),
  D41&lt;=21, RANDBETWEEN(309,363),
  D41&lt;=42, RANDBETWEEN(364,418),
  D41&lt;=60, RANDBETWEEN(419,473),
  D41&lt;=79, RANDBETWEEN(474,528),
  D41&lt;=90, RANDBETWEEN(529,583),
  D41&lt;=100, RANDBETWEEN(584,638)
)</f>
        <v>362</v>
      </c>
      <c r="K41" cm="1">
        <f t="array" aca="1" ref="K41" ca="1">_xlfn.IFS(
  E41&lt;=23, RANDBETWEEN(490,627),
  E41&lt;=42, RANDBETWEEN(628,765),
  E41&lt;=54, RANDBETWEEN(766,903),
  E41&lt;=69, RANDBETWEEN(904,1041),
  E41&lt;=83, RANDBETWEEN(1042,1179),
  E41&lt;=96, RANDBETWEEN(1180,1317),
  E41&lt;=100, RANDBETWEEN(1318,1455)
)</f>
        <v>643</v>
      </c>
      <c r="L41" cm="1">
        <f t="array" aca="1" ref="L41" ca="1">_xlfn.IFS(
  F41&lt;=33, RANDBETWEEN(50,84),
  F41&lt;=54, RANDBETWEEN(85,119),
  F41&lt;=83, RANDBETWEEN(120,154),
  F41&lt;=96, RANDBETWEEN(155,189),
  F41&lt;=98, RANDBETWEEN(225,259),
  F41&lt;=100, RANDBETWEEN(260,294)
)</f>
        <v>153</v>
      </c>
      <c r="M41" cm="1">
        <f t="array" aca="1" ref="M41" ca="1">_xlfn.IFS(
  G41&lt;=94, RANDBETWEEN(56,234),
  G41&lt;=98, RANDBETWEEN(235,413),
  G41&lt;=100, RANDBETWEEN(1130,1308)
)</f>
        <v>164</v>
      </c>
      <c r="N41" cm="1">
        <f t="array" aca="1" ref="N41" ca="1">_xlfn.IFS(
  H41&lt;=65, RANDBETWEEN(41,73),
  H41&lt;=96, RANDBETWEEN(74,106),
  H41&lt;=98, RANDBETWEEN(206,238),
  H41&lt;=100, RANDBETWEEN(239,271)
)</f>
        <v>45</v>
      </c>
      <c r="O41" cm="1">
        <f t="array" aca="1" ref="O41" ca="1">_xlfn.IFS(
  I41&lt;=33, RANDBETWEEN(32,65),
  I41&lt;=75, RANDBETWEEN(66,99),
  I41&lt;=90, RANDBETWEEN(100,133),
  I41&lt;=94, RANDBETWEEN(134,167),
  I41&lt;=98, RANDBETWEEN(168,201),
  I41&lt;=100, RANDBETWEEN(236,269)
)</f>
        <v>74</v>
      </c>
      <c r="P41">
        <f t="shared" ca="1" si="2"/>
        <v>-200</v>
      </c>
      <c r="Q41">
        <f t="shared" ca="1" si="3"/>
        <v>0</v>
      </c>
      <c r="R41">
        <f t="shared" ca="1" si="4"/>
        <v>90</v>
      </c>
      <c r="S41">
        <f t="shared" ca="1" si="5"/>
        <v>73</v>
      </c>
      <c r="T41">
        <f t="shared" ca="1" si="6"/>
        <v>4</v>
      </c>
      <c r="U41">
        <f t="shared" ca="1" si="13"/>
        <v>42</v>
      </c>
      <c r="V41" s="11" t="str">
        <f t="shared" ca="1" si="14"/>
        <v>Turun</v>
      </c>
      <c r="W41" s="11" t="str">
        <f t="shared" ca="1" si="7"/>
        <v>Stabil</v>
      </c>
      <c r="X41" s="11" t="str">
        <f t="shared" ca="1" si="8"/>
        <v>Naik</v>
      </c>
      <c r="Y41" s="11" t="str">
        <f t="shared" ca="1" si="9"/>
        <v>Naik</v>
      </c>
      <c r="Z41" s="11" t="str">
        <f t="shared" ca="1" si="10"/>
        <v>Naik</v>
      </c>
      <c r="AA41" s="11" t="str">
        <f t="shared" ca="1" si="11"/>
        <v>Naik</v>
      </c>
      <c r="AB41" s="12">
        <f t="shared" ca="1" si="15"/>
        <v>-0.35587188612099646</v>
      </c>
      <c r="AC41" s="13">
        <f t="shared" ca="1" si="16"/>
        <v>0</v>
      </c>
      <c r="AD41" s="12">
        <f t="shared" ca="1" si="17"/>
        <v>1.4285714285714286</v>
      </c>
      <c r="AE41" s="12">
        <f t="shared" ca="1" si="18"/>
        <v>0.80219780219780223</v>
      </c>
      <c r="AF41" s="12">
        <f t="shared" ca="1" si="19"/>
        <v>9.7560975609756101E-2</v>
      </c>
      <c r="AG41" s="12">
        <f t="shared" ca="1" si="20"/>
        <v>1.3125</v>
      </c>
    </row>
    <row r="42" spans="1:33" x14ac:dyDescent="0.25">
      <c r="A42">
        <v>38</v>
      </c>
      <c r="B42">
        <v>2024</v>
      </c>
      <c r="C42" t="s">
        <v>38</v>
      </c>
      <c r="D42">
        <f t="shared" ca="1" si="1"/>
        <v>17</v>
      </c>
      <c r="E42">
        <f t="shared" ca="1" si="1"/>
        <v>63</v>
      </c>
      <c r="F42">
        <f t="shared" ca="1" si="1"/>
        <v>47</v>
      </c>
      <c r="G42">
        <f t="shared" ca="1" si="1"/>
        <v>36</v>
      </c>
      <c r="H42">
        <f t="shared" ca="1" si="1"/>
        <v>94</v>
      </c>
      <c r="I42">
        <f t="shared" ca="1" si="21"/>
        <v>81</v>
      </c>
      <c r="J42" cm="1">
        <f t="array" aca="1" ref="J42" ca="1">_xlfn.IFS(
  D42&lt;=8, RANDBETWEEN(254,308),
  D42&lt;=21, RANDBETWEEN(309,363),
  D42&lt;=42, RANDBETWEEN(364,418),
  D42&lt;=60, RANDBETWEEN(419,473),
  D42&lt;=79, RANDBETWEEN(474,528),
  D42&lt;=90, RANDBETWEEN(529,583),
  D42&lt;=100, RANDBETWEEN(584,638)
)</f>
        <v>317</v>
      </c>
      <c r="K42" cm="1">
        <f t="array" aca="1" ref="K42" ca="1">_xlfn.IFS(
  E42&lt;=23, RANDBETWEEN(490,627),
  E42&lt;=42, RANDBETWEEN(628,765),
  E42&lt;=54, RANDBETWEEN(766,903),
  E42&lt;=69, RANDBETWEEN(904,1041),
  E42&lt;=83, RANDBETWEEN(1042,1179),
  E42&lt;=96, RANDBETWEEN(1180,1317),
  E42&lt;=100, RANDBETWEEN(1318,1455)
)</f>
        <v>970</v>
      </c>
      <c r="L42" cm="1">
        <f t="array" aca="1" ref="L42" ca="1">_xlfn.IFS(
  F42&lt;=33, RANDBETWEEN(50,84),
  F42&lt;=54, RANDBETWEEN(85,119),
  F42&lt;=83, RANDBETWEEN(120,154),
  F42&lt;=96, RANDBETWEEN(155,189),
  F42&lt;=98, RANDBETWEEN(225,259),
  F42&lt;=100, RANDBETWEEN(260,294)
)</f>
        <v>119</v>
      </c>
      <c r="M42" cm="1">
        <f t="array" aca="1" ref="M42" ca="1">_xlfn.IFS(
  G42&lt;=94, RANDBETWEEN(56,234),
  G42&lt;=98, RANDBETWEEN(235,413),
  G42&lt;=100, RANDBETWEEN(1130,1308)
)</f>
        <v>223</v>
      </c>
      <c r="N42" cm="1">
        <f t="array" aca="1" ref="N42" ca="1">_xlfn.IFS(
  H42&lt;=65, RANDBETWEEN(41,73),
  H42&lt;=96, RANDBETWEEN(74,106),
  H42&lt;=98, RANDBETWEEN(206,238),
  H42&lt;=100, RANDBETWEEN(239,271)
)</f>
        <v>84</v>
      </c>
      <c r="O42" cm="1">
        <f t="array" aca="1" ref="O42" ca="1">_xlfn.IFS(
  I42&lt;=33, RANDBETWEEN(32,65),
  I42&lt;=75, RANDBETWEEN(66,99),
  I42&lt;=90, RANDBETWEEN(100,133),
  I42&lt;=94, RANDBETWEEN(134,167),
  I42&lt;=98, RANDBETWEEN(168,201),
  I42&lt;=100, RANDBETWEEN(236,269)
)</f>
        <v>121</v>
      </c>
      <c r="P42">
        <f t="shared" ca="1" si="2"/>
        <v>-45</v>
      </c>
      <c r="Q42">
        <f t="shared" ca="1" si="3"/>
        <v>327</v>
      </c>
      <c r="R42">
        <f t="shared" ca="1" si="4"/>
        <v>-34</v>
      </c>
      <c r="S42">
        <f t="shared" ca="1" si="5"/>
        <v>59</v>
      </c>
      <c r="T42">
        <f t="shared" ca="1" si="6"/>
        <v>39</v>
      </c>
      <c r="U42">
        <f t="shared" ca="1" si="13"/>
        <v>47</v>
      </c>
      <c r="V42" s="11" t="str">
        <f t="shared" ca="1" si="14"/>
        <v>Turun</v>
      </c>
      <c r="W42" s="11" t="str">
        <f t="shared" ca="1" si="7"/>
        <v>Naik</v>
      </c>
      <c r="X42" s="11" t="str">
        <f t="shared" ca="1" si="8"/>
        <v>Turun</v>
      </c>
      <c r="Y42" s="11" t="str">
        <f t="shared" ca="1" si="9"/>
        <v>Naik</v>
      </c>
      <c r="Z42" s="11" t="str">
        <f t="shared" ca="1" si="10"/>
        <v>Naik</v>
      </c>
      <c r="AA42" s="11" t="str">
        <f t="shared" ca="1" si="11"/>
        <v>Naik</v>
      </c>
      <c r="AB42" s="12">
        <f t="shared" ca="1" si="15"/>
        <v>-0.12430939226519337</v>
      </c>
      <c r="AC42" s="13">
        <f t="shared" ca="1" si="16"/>
        <v>0.50855365474339032</v>
      </c>
      <c r="AD42" s="12">
        <f t="shared" ca="1" si="17"/>
        <v>-0.22222222222222221</v>
      </c>
      <c r="AE42" s="12">
        <f t="shared" ca="1" si="18"/>
        <v>0.3597560975609756</v>
      </c>
      <c r="AF42" s="12">
        <f t="shared" ca="1" si="19"/>
        <v>0.8666666666666667</v>
      </c>
      <c r="AG42" s="12">
        <f t="shared" ca="1" si="20"/>
        <v>0.63513513513513509</v>
      </c>
    </row>
    <row r="43" spans="1:33" x14ac:dyDescent="0.25">
      <c r="A43">
        <v>39</v>
      </c>
      <c r="B43">
        <v>2024</v>
      </c>
      <c r="C43" t="s">
        <v>39</v>
      </c>
      <c r="D43">
        <f t="shared" ca="1" si="1"/>
        <v>85</v>
      </c>
      <c r="E43">
        <f t="shared" ca="1" si="1"/>
        <v>67</v>
      </c>
      <c r="F43">
        <f t="shared" ca="1" si="1"/>
        <v>66</v>
      </c>
      <c r="G43">
        <f t="shared" ca="1" si="1"/>
        <v>65</v>
      </c>
      <c r="H43">
        <f t="shared" ca="1" si="1"/>
        <v>14</v>
      </c>
      <c r="I43">
        <f t="shared" ca="1" si="21"/>
        <v>63</v>
      </c>
      <c r="J43" cm="1">
        <f t="array" aca="1" ref="J43" ca="1">_xlfn.IFS(
  D43&lt;=8, RANDBETWEEN(254,308),
  D43&lt;=21, RANDBETWEEN(309,363),
  D43&lt;=42, RANDBETWEEN(364,418),
  D43&lt;=60, RANDBETWEEN(419,473),
  D43&lt;=79, RANDBETWEEN(474,528),
  D43&lt;=90, RANDBETWEEN(529,583),
  D43&lt;=100, RANDBETWEEN(584,638)
)</f>
        <v>555</v>
      </c>
      <c r="K43" cm="1">
        <f t="array" aca="1" ref="K43" ca="1">_xlfn.IFS(
  E43&lt;=23, RANDBETWEEN(490,627),
  E43&lt;=42, RANDBETWEEN(628,765),
  E43&lt;=54, RANDBETWEEN(766,903),
  E43&lt;=69, RANDBETWEEN(904,1041),
  E43&lt;=83, RANDBETWEEN(1042,1179),
  E43&lt;=96, RANDBETWEEN(1180,1317),
  E43&lt;=100, RANDBETWEEN(1318,1455)
)</f>
        <v>941</v>
      </c>
      <c r="L43" cm="1">
        <f t="array" aca="1" ref="L43" ca="1">_xlfn.IFS(
  F43&lt;=33, RANDBETWEEN(50,84),
  F43&lt;=54, RANDBETWEEN(85,119),
  F43&lt;=83, RANDBETWEEN(120,154),
  F43&lt;=96, RANDBETWEEN(155,189),
  F43&lt;=98, RANDBETWEEN(225,259),
  F43&lt;=100, RANDBETWEEN(260,294)
)</f>
        <v>152</v>
      </c>
      <c r="M43" cm="1">
        <f t="array" aca="1" ref="M43" ca="1">_xlfn.IFS(
  G43&lt;=94, RANDBETWEEN(56,234),
  G43&lt;=98, RANDBETWEEN(235,413),
  G43&lt;=100, RANDBETWEEN(1130,1308)
)</f>
        <v>62</v>
      </c>
      <c r="N43" cm="1">
        <f t="array" aca="1" ref="N43" ca="1">_xlfn.IFS(
  H43&lt;=65, RANDBETWEEN(41,73),
  H43&lt;=96, RANDBETWEEN(74,106),
  H43&lt;=98, RANDBETWEEN(206,238),
  H43&lt;=100, RANDBETWEEN(239,271)
)</f>
        <v>67</v>
      </c>
      <c r="O43" cm="1">
        <f t="array" aca="1" ref="O43" ca="1">_xlfn.IFS(
  I43&lt;=33, RANDBETWEEN(32,65),
  I43&lt;=75, RANDBETWEEN(66,99),
  I43&lt;=90, RANDBETWEEN(100,133),
  I43&lt;=94, RANDBETWEEN(134,167),
  I43&lt;=98, RANDBETWEEN(168,201),
  I43&lt;=100, RANDBETWEEN(236,269)
)</f>
        <v>98</v>
      </c>
      <c r="P43">
        <f t="shared" ca="1" si="2"/>
        <v>238</v>
      </c>
      <c r="Q43">
        <f t="shared" ca="1" si="3"/>
        <v>-29</v>
      </c>
      <c r="R43">
        <f t="shared" ca="1" si="4"/>
        <v>33</v>
      </c>
      <c r="S43">
        <f t="shared" ca="1" si="5"/>
        <v>-161</v>
      </c>
      <c r="T43">
        <f t="shared" ca="1" si="6"/>
        <v>-17</v>
      </c>
      <c r="U43">
        <f t="shared" ca="1" si="13"/>
        <v>-23</v>
      </c>
      <c r="V43" s="11" t="str">
        <f t="shared" ca="1" si="14"/>
        <v>Naik</v>
      </c>
      <c r="W43" s="11" t="str">
        <f t="shared" ca="1" si="7"/>
        <v>Turun</v>
      </c>
      <c r="X43" s="11" t="str">
        <f t="shared" ca="1" si="8"/>
        <v>Naik</v>
      </c>
      <c r="Y43" s="11" t="str">
        <f t="shared" ca="1" si="9"/>
        <v>Turun</v>
      </c>
      <c r="Z43" s="11" t="str">
        <f t="shared" ca="1" si="10"/>
        <v>Turun</v>
      </c>
      <c r="AA43" s="11" t="str">
        <f t="shared" ca="1" si="11"/>
        <v>Turun</v>
      </c>
      <c r="AB43" s="12">
        <f t="shared" ca="1" si="15"/>
        <v>0.75078864353312302</v>
      </c>
      <c r="AC43" s="13">
        <f t="shared" ca="1" si="16"/>
        <v>-2.9896907216494847E-2</v>
      </c>
      <c r="AD43" s="12">
        <f t="shared" ca="1" si="17"/>
        <v>0.27731092436974791</v>
      </c>
      <c r="AE43" s="12">
        <f t="shared" ca="1" si="18"/>
        <v>-0.72197309417040356</v>
      </c>
      <c r="AF43" s="12">
        <f t="shared" ca="1" si="19"/>
        <v>-0.20238095238095238</v>
      </c>
      <c r="AG43" s="12">
        <f t="shared" ca="1" si="20"/>
        <v>-0.19008264462809918</v>
      </c>
    </row>
    <row r="44" spans="1:33" x14ac:dyDescent="0.25">
      <c r="A44">
        <v>40</v>
      </c>
      <c r="B44">
        <v>2024</v>
      </c>
      <c r="C44" t="s">
        <v>40</v>
      </c>
      <c r="D44">
        <f t="shared" ca="1" si="1"/>
        <v>43</v>
      </c>
      <c r="E44">
        <f t="shared" ca="1" si="1"/>
        <v>69</v>
      </c>
      <c r="F44">
        <f t="shared" ca="1" si="1"/>
        <v>79</v>
      </c>
      <c r="G44">
        <f t="shared" ca="1" si="1"/>
        <v>48</v>
      </c>
      <c r="H44">
        <f t="shared" ca="1" si="1"/>
        <v>15</v>
      </c>
      <c r="I44">
        <f t="shared" ca="1" si="21"/>
        <v>45</v>
      </c>
      <c r="J44" cm="1">
        <f t="array" aca="1" ref="J44" ca="1">_xlfn.IFS(
  D44&lt;=8, RANDBETWEEN(254,308),
  D44&lt;=21, RANDBETWEEN(309,363),
  D44&lt;=42, RANDBETWEEN(364,418),
  D44&lt;=60, RANDBETWEEN(419,473),
  D44&lt;=79, RANDBETWEEN(474,528),
  D44&lt;=90, RANDBETWEEN(529,583),
  D44&lt;=100, RANDBETWEEN(584,638)
)</f>
        <v>460</v>
      </c>
      <c r="K44" cm="1">
        <f t="array" aca="1" ref="K44" ca="1">_xlfn.IFS(
  E44&lt;=23, RANDBETWEEN(490,627),
  E44&lt;=42, RANDBETWEEN(628,765),
  E44&lt;=54, RANDBETWEEN(766,903),
  E44&lt;=69, RANDBETWEEN(904,1041),
  E44&lt;=83, RANDBETWEEN(1042,1179),
  E44&lt;=96, RANDBETWEEN(1180,1317),
  E44&lt;=100, RANDBETWEEN(1318,1455)
)</f>
        <v>998</v>
      </c>
      <c r="L44" cm="1">
        <f t="array" aca="1" ref="L44" ca="1">_xlfn.IFS(
  F44&lt;=33, RANDBETWEEN(50,84),
  F44&lt;=54, RANDBETWEEN(85,119),
  F44&lt;=83, RANDBETWEEN(120,154),
  F44&lt;=96, RANDBETWEEN(155,189),
  F44&lt;=98, RANDBETWEEN(225,259),
  F44&lt;=100, RANDBETWEEN(260,294)
)</f>
        <v>142</v>
      </c>
      <c r="M44" cm="1">
        <f t="array" aca="1" ref="M44" ca="1">_xlfn.IFS(
  G44&lt;=94, RANDBETWEEN(56,234),
  G44&lt;=98, RANDBETWEEN(235,413),
  G44&lt;=100, RANDBETWEEN(1130,1308)
)</f>
        <v>144</v>
      </c>
      <c r="N44" cm="1">
        <f t="array" aca="1" ref="N44" ca="1">_xlfn.IFS(
  H44&lt;=65, RANDBETWEEN(41,73),
  H44&lt;=96, RANDBETWEEN(74,106),
  H44&lt;=98, RANDBETWEEN(206,238),
  H44&lt;=100, RANDBETWEEN(239,271)
)</f>
        <v>47</v>
      </c>
      <c r="O44" cm="1">
        <f t="array" aca="1" ref="O44" ca="1">_xlfn.IFS(
  I44&lt;=33, RANDBETWEEN(32,65),
  I44&lt;=75, RANDBETWEEN(66,99),
  I44&lt;=90, RANDBETWEEN(100,133),
  I44&lt;=94, RANDBETWEEN(134,167),
  I44&lt;=98, RANDBETWEEN(168,201),
  I44&lt;=100, RANDBETWEEN(236,269)
)</f>
        <v>90</v>
      </c>
      <c r="P44">
        <f t="shared" ca="1" si="2"/>
        <v>-95</v>
      </c>
      <c r="Q44">
        <f t="shared" ca="1" si="3"/>
        <v>57</v>
      </c>
      <c r="R44">
        <f t="shared" ca="1" si="4"/>
        <v>-10</v>
      </c>
      <c r="S44">
        <f t="shared" ca="1" si="5"/>
        <v>82</v>
      </c>
      <c r="T44">
        <f t="shared" ca="1" si="6"/>
        <v>-20</v>
      </c>
      <c r="U44">
        <f t="shared" ca="1" si="13"/>
        <v>-8</v>
      </c>
      <c r="V44" s="11" t="str">
        <f t="shared" ca="1" si="14"/>
        <v>Turun</v>
      </c>
      <c r="W44" s="11" t="str">
        <f t="shared" ca="1" si="7"/>
        <v>Naik</v>
      </c>
      <c r="X44" s="11" t="str">
        <f t="shared" ca="1" si="8"/>
        <v>Turun</v>
      </c>
      <c r="Y44" s="11" t="str">
        <f t="shared" ca="1" si="9"/>
        <v>Naik</v>
      </c>
      <c r="Z44" s="11" t="str">
        <f t="shared" ca="1" si="10"/>
        <v>Turun</v>
      </c>
      <c r="AA44" s="11" t="str">
        <f t="shared" ca="1" si="11"/>
        <v>Turun</v>
      </c>
      <c r="AB44" s="12">
        <f t="shared" ca="1" si="15"/>
        <v>-0.17117117117117117</v>
      </c>
      <c r="AC44" s="13">
        <f t="shared" ca="1" si="16"/>
        <v>6.0573857598299682E-2</v>
      </c>
      <c r="AD44" s="12">
        <f t="shared" ca="1" si="17"/>
        <v>-6.5789473684210523E-2</v>
      </c>
      <c r="AE44" s="12">
        <f t="shared" ca="1" si="18"/>
        <v>1.3225806451612903</v>
      </c>
      <c r="AF44" s="12">
        <f t="shared" ca="1" si="19"/>
        <v>-0.29850746268656714</v>
      </c>
      <c r="AG44" s="12">
        <f t="shared" ca="1" si="20"/>
        <v>-8.1632653061224483E-2</v>
      </c>
    </row>
    <row r="45" spans="1:33" x14ac:dyDescent="0.25">
      <c r="A45">
        <v>41</v>
      </c>
      <c r="B45">
        <v>2024</v>
      </c>
      <c r="C45" t="s">
        <v>41</v>
      </c>
      <c r="D45">
        <f t="shared" ca="1" si="1"/>
        <v>15</v>
      </c>
      <c r="E45">
        <f t="shared" ca="1" si="1"/>
        <v>35</v>
      </c>
      <c r="F45">
        <f t="shared" ca="1" si="1"/>
        <v>52</v>
      </c>
      <c r="G45">
        <f t="shared" ca="1" si="1"/>
        <v>64</v>
      </c>
      <c r="H45">
        <f t="shared" ca="1" si="1"/>
        <v>68</v>
      </c>
      <c r="I45">
        <f t="shared" ca="1" si="21"/>
        <v>6</v>
      </c>
      <c r="J45" cm="1">
        <f t="array" aca="1" ref="J45" ca="1">_xlfn.IFS(
  D45&lt;=8, RANDBETWEEN(254,308),
  D45&lt;=21, RANDBETWEEN(309,363),
  D45&lt;=42, RANDBETWEEN(364,418),
  D45&lt;=60, RANDBETWEEN(419,473),
  D45&lt;=79, RANDBETWEEN(474,528),
  D45&lt;=90, RANDBETWEEN(529,583),
  D45&lt;=100, RANDBETWEEN(584,638)
)</f>
        <v>353</v>
      </c>
      <c r="K45" cm="1">
        <f t="array" aca="1" ref="K45" ca="1">_xlfn.IFS(
  E45&lt;=23, RANDBETWEEN(490,627),
  E45&lt;=42, RANDBETWEEN(628,765),
  E45&lt;=54, RANDBETWEEN(766,903),
  E45&lt;=69, RANDBETWEEN(904,1041),
  E45&lt;=83, RANDBETWEEN(1042,1179),
  E45&lt;=96, RANDBETWEEN(1180,1317),
  E45&lt;=100, RANDBETWEEN(1318,1455)
)</f>
        <v>733</v>
      </c>
      <c r="L45" cm="1">
        <f t="array" aca="1" ref="L45" ca="1">_xlfn.IFS(
  F45&lt;=33, RANDBETWEEN(50,84),
  F45&lt;=54, RANDBETWEEN(85,119),
  F45&lt;=83, RANDBETWEEN(120,154),
  F45&lt;=96, RANDBETWEEN(155,189),
  F45&lt;=98, RANDBETWEEN(225,259),
  F45&lt;=100, RANDBETWEEN(260,294)
)</f>
        <v>119</v>
      </c>
      <c r="M45" cm="1">
        <f t="array" aca="1" ref="M45" ca="1">_xlfn.IFS(
  G45&lt;=94, RANDBETWEEN(56,234),
  G45&lt;=98, RANDBETWEEN(235,413),
  G45&lt;=100, RANDBETWEEN(1130,1308)
)</f>
        <v>90</v>
      </c>
      <c r="N45" cm="1">
        <f t="array" aca="1" ref="N45" ca="1">_xlfn.IFS(
  H45&lt;=65, RANDBETWEEN(41,73),
  H45&lt;=96, RANDBETWEEN(74,106),
  H45&lt;=98, RANDBETWEEN(206,238),
  H45&lt;=100, RANDBETWEEN(239,271)
)</f>
        <v>87</v>
      </c>
      <c r="O45" cm="1">
        <f t="array" aca="1" ref="O45" ca="1">_xlfn.IFS(
  I45&lt;=33, RANDBETWEEN(32,65),
  I45&lt;=75, RANDBETWEEN(66,99),
  I45&lt;=90, RANDBETWEEN(100,133),
  I45&lt;=94, RANDBETWEEN(134,167),
  I45&lt;=98, RANDBETWEEN(168,201),
  I45&lt;=100, RANDBETWEEN(236,269)
)</f>
        <v>59</v>
      </c>
      <c r="P45">
        <f t="shared" ca="1" si="2"/>
        <v>-107</v>
      </c>
      <c r="Q45">
        <f t="shared" ca="1" si="3"/>
        <v>-265</v>
      </c>
      <c r="R45">
        <f t="shared" ca="1" si="4"/>
        <v>-23</v>
      </c>
      <c r="S45">
        <f t="shared" ca="1" si="5"/>
        <v>-54</v>
      </c>
      <c r="T45">
        <f t="shared" ca="1" si="6"/>
        <v>40</v>
      </c>
      <c r="U45">
        <f t="shared" ca="1" si="13"/>
        <v>-31</v>
      </c>
      <c r="V45" s="11" t="str">
        <f t="shared" ca="1" si="14"/>
        <v>Turun</v>
      </c>
      <c r="W45" s="11" t="str">
        <f t="shared" ca="1" si="7"/>
        <v>Turun</v>
      </c>
      <c r="X45" s="11" t="str">
        <f t="shared" ca="1" si="8"/>
        <v>Turun</v>
      </c>
      <c r="Y45" s="11" t="str">
        <f t="shared" ca="1" si="9"/>
        <v>Turun</v>
      </c>
      <c r="Z45" s="11" t="str">
        <f t="shared" ca="1" si="10"/>
        <v>Naik</v>
      </c>
      <c r="AA45" s="11" t="str">
        <f t="shared" ca="1" si="11"/>
        <v>Turun</v>
      </c>
      <c r="AB45" s="12">
        <f t="shared" ca="1" si="15"/>
        <v>-0.2326086956521739</v>
      </c>
      <c r="AC45" s="13">
        <f t="shared" ca="1" si="16"/>
        <v>-0.26553106212424848</v>
      </c>
      <c r="AD45" s="12">
        <f t="shared" ca="1" si="17"/>
        <v>-0.1619718309859155</v>
      </c>
      <c r="AE45" s="12">
        <f t="shared" ca="1" si="18"/>
        <v>-0.375</v>
      </c>
      <c r="AF45" s="12">
        <f t="shared" ca="1" si="19"/>
        <v>0.85106382978723405</v>
      </c>
      <c r="AG45" s="12">
        <f t="shared" ca="1" si="20"/>
        <v>-0.34444444444444444</v>
      </c>
    </row>
    <row r="46" spans="1:33" x14ac:dyDescent="0.25">
      <c r="A46">
        <v>42</v>
      </c>
      <c r="B46">
        <v>2024</v>
      </c>
      <c r="C46" t="s">
        <v>42</v>
      </c>
      <c r="D46">
        <f t="shared" ca="1" si="1"/>
        <v>80</v>
      </c>
      <c r="E46">
        <f t="shared" ca="1" si="1"/>
        <v>62</v>
      </c>
      <c r="F46">
        <f t="shared" ca="1" si="1"/>
        <v>37</v>
      </c>
      <c r="G46">
        <f t="shared" ca="1" si="1"/>
        <v>89</v>
      </c>
      <c r="H46">
        <f t="shared" ca="1" si="1"/>
        <v>61</v>
      </c>
      <c r="I46">
        <f t="shared" ca="1" si="21"/>
        <v>35</v>
      </c>
      <c r="J46" cm="1">
        <f t="array" aca="1" ref="J46" ca="1">_xlfn.IFS(
  D46&lt;=8, RANDBETWEEN(254,308),
  D46&lt;=21, RANDBETWEEN(309,363),
  D46&lt;=42, RANDBETWEEN(364,418),
  D46&lt;=60, RANDBETWEEN(419,473),
  D46&lt;=79, RANDBETWEEN(474,528),
  D46&lt;=90, RANDBETWEEN(529,583),
  D46&lt;=100, RANDBETWEEN(584,638)
)</f>
        <v>568</v>
      </c>
      <c r="K46" cm="1">
        <f t="array" aca="1" ref="K46" ca="1">_xlfn.IFS(
  E46&lt;=23, RANDBETWEEN(490,627),
  E46&lt;=42, RANDBETWEEN(628,765),
  E46&lt;=54, RANDBETWEEN(766,903),
  E46&lt;=69, RANDBETWEEN(904,1041),
  E46&lt;=83, RANDBETWEEN(1042,1179),
  E46&lt;=96, RANDBETWEEN(1180,1317),
  E46&lt;=100, RANDBETWEEN(1318,1455)
)</f>
        <v>958</v>
      </c>
      <c r="L46" cm="1">
        <f t="array" aca="1" ref="L46" ca="1">_xlfn.IFS(
  F46&lt;=33, RANDBETWEEN(50,84),
  F46&lt;=54, RANDBETWEEN(85,119),
  F46&lt;=83, RANDBETWEEN(120,154),
  F46&lt;=96, RANDBETWEEN(155,189),
  F46&lt;=98, RANDBETWEEN(225,259),
  F46&lt;=100, RANDBETWEEN(260,294)
)</f>
        <v>115</v>
      </c>
      <c r="M46" cm="1">
        <f t="array" aca="1" ref="M46" ca="1">_xlfn.IFS(
  G46&lt;=94, RANDBETWEEN(56,234),
  G46&lt;=98, RANDBETWEEN(235,413),
  G46&lt;=100, RANDBETWEEN(1130,1308)
)</f>
        <v>153</v>
      </c>
      <c r="N46" cm="1">
        <f t="array" aca="1" ref="N46" ca="1">_xlfn.IFS(
  H46&lt;=65, RANDBETWEEN(41,73),
  H46&lt;=96, RANDBETWEEN(74,106),
  H46&lt;=98, RANDBETWEEN(206,238),
  H46&lt;=100, RANDBETWEEN(239,271)
)</f>
        <v>50</v>
      </c>
      <c r="O46" cm="1">
        <f t="array" aca="1" ref="O46" ca="1">_xlfn.IFS(
  I46&lt;=33, RANDBETWEEN(32,65),
  I46&lt;=75, RANDBETWEEN(66,99),
  I46&lt;=90, RANDBETWEEN(100,133),
  I46&lt;=94, RANDBETWEEN(134,167),
  I46&lt;=98, RANDBETWEEN(168,201),
  I46&lt;=100, RANDBETWEEN(236,269)
)</f>
        <v>84</v>
      </c>
      <c r="P46">
        <f t="shared" ca="1" si="2"/>
        <v>215</v>
      </c>
      <c r="Q46">
        <f t="shared" ca="1" si="3"/>
        <v>225</v>
      </c>
      <c r="R46">
        <f t="shared" ca="1" si="4"/>
        <v>-4</v>
      </c>
      <c r="S46">
        <f t="shared" ca="1" si="5"/>
        <v>63</v>
      </c>
      <c r="T46">
        <f t="shared" ca="1" si="6"/>
        <v>-37</v>
      </c>
      <c r="U46">
        <f t="shared" ca="1" si="13"/>
        <v>25</v>
      </c>
      <c r="V46" s="11" t="str">
        <f t="shared" ca="1" si="14"/>
        <v>Naik</v>
      </c>
      <c r="W46" s="11" t="str">
        <f t="shared" ca="1" si="7"/>
        <v>Naik</v>
      </c>
      <c r="X46" s="11" t="str">
        <f t="shared" ca="1" si="8"/>
        <v>Turun</v>
      </c>
      <c r="Y46" s="11" t="str">
        <f t="shared" ca="1" si="9"/>
        <v>Naik</v>
      </c>
      <c r="Z46" s="11" t="str">
        <f t="shared" ca="1" si="10"/>
        <v>Turun</v>
      </c>
      <c r="AA46" s="11" t="str">
        <f t="shared" ca="1" si="11"/>
        <v>Naik</v>
      </c>
      <c r="AB46" s="12">
        <f t="shared" ca="1" si="15"/>
        <v>0.60906515580736542</v>
      </c>
      <c r="AC46" s="13">
        <f t="shared" ca="1" si="16"/>
        <v>0.30695770804911321</v>
      </c>
      <c r="AD46" s="12">
        <f t="shared" ca="1" si="17"/>
        <v>-3.3613445378151259E-2</v>
      </c>
      <c r="AE46" s="12">
        <f t="shared" ca="1" si="18"/>
        <v>0.7</v>
      </c>
      <c r="AF46" s="12">
        <f t="shared" ca="1" si="19"/>
        <v>-0.42528735632183906</v>
      </c>
      <c r="AG46" s="12">
        <f t="shared" ca="1" si="20"/>
        <v>0.42372881355932202</v>
      </c>
    </row>
    <row r="47" spans="1:33" x14ac:dyDescent="0.25">
      <c r="A47">
        <v>43</v>
      </c>
      <c r="B47">
        <v>2024</v>
      </c>
      <c r="C47" t="s">
        <v>43</v>
      </c>
      <c r="D47">
        <f t="shared" ca="1" si="1"/>
        <v>80</v>
      </c>
      <c r="E47">
        <f t="shared" ca="1" si="1"/>
        <v>83</v>
      </c>
      <c r="F47">
        <f t="shared" ca="1" si="1"/>
        <v>56</v>
      </c>
      <c r="G47">
        <f t="shared" ca="1" si="1"/>
        <v>10</v>
      </c>
      <c r="H47">
        <f t="shared" ca="1" si="1"/>
        <v>98</v>
      </c>
      <c r="I47">
        <f t="shared" ca="1" si="21"/>
        <v>96</v>
      </c>
      <c r="J47" cm="1">
        <f t="array" aca="1" ref="J47" ca="1">_xlfn.IFS(
  D47&lt;=8, RANDBETWEEN(254,308),
  D47&lt;=21, RANDBETWEEN(309,363),
  D47&lt;=42, RANDBETWEEN(364,418),
  D47&lt;=60, RANDBETWEEN(419,473),
  D47&lt;=79, RANDBETWEEN(474,528),
  D47&lt;=90, RANDBETWEEN(529,583),
  D47&lt;=100, RANDBETWEEN(584,638)
)</f>
        <v>547</v>
      </c>
      <c r="K47" cm="1">
        <f t="array" aca="1" ref="K47" ca="1">_xlfn.IFS(
  E47&lt;=23, RANDBETWEEN(490,627),
  E47&lt;=42, RANDBETWEEN(628,765),
  E47&lt;=54, RANDBETWEEN(766,903),
  E47&lt;=69, RANDBETWEEN(904,1041),
  E47&lt;=83, RANDBETWEEN(1042,1179),
  E47&lt;=96, RANDBETWEEN(1180,1317),
  E47&lt;=100, RANDBETWEEN(1318,1455)
)</f>
        <v>1059</v>
      </c>
      <c r="L47" cm="1">
        <f t="array" aca="1" ref="L47" ca="1">_xlfn.IFS(
  F47&lt;=33, RANDBETWEEN(50,84),
  F47&lt;=54, RANDBETWEEN(85,119),
  F47&lt;=83, RANDBETWEEN(120,154),
  F47&lt;=96, RANDBETWEEN(155,189),
  F47&lt;=98, RANDBETWEEN(225,259),
  F47&lt;=100, RANDBETWEEN(260,294)
)</f>
        <v>126</v>
      </c>
      <c r="M47" cm="1">
        <f t="array" aca="1" ref="M47" ca="1">_xlfn.IFS(
  G47&lt;=94, RANDBETWEEN(56,234),
  G47&lt;=98, RANDBETWEEN(235,413),
  G47&lt;=100, RANDBETWEEN(1130,1308)
)</f>
        <v>225</v>
      </c>
      <c r="N47" cm="1">
        <f t="array" aca="1" ref="N47" ca="1">_xlfn.IFS(
  H47&lt;=65, RANDBETWEEN(41,73),
  H47&lt;=96, RANDBETWEEN(74,106),
  H47&lt;=98, RANDBETWEEN(206,238),
  H47&lt;=100, RANDBETWEEN(239,271)
)</f>
        <v>220</v>
      </c>
      <c r="O47" cm="1">
        <f t="array" aca="1" ref="O47" ca="1">_xlfn.IFS(
  I47&lt;=33, RANDBETWEEN(32,65),
  I47&lt;=75, RANDBETWEEN(66,99),
  I47&lt;=90, RANDBETWEEN(100,133),
  I47&lt;=94, RANDBETWEEN(134,167),
  I47&lt;=98, RANDBETWEEN(168,201),
  I47&lt;=100, RANDBETWEEN(236,269)
)</f>
        <v>185</v>
      </c>
      <c r="P47">
        <f t="shared" ca="1" si="2"/>
        <v>-21</v>
      </c>
      <c r="Q47">
        <f t="shared" ca="1" si="3"/>
        <v>101</v>
      </c>
      <c r="R47">
        <f t="shared" ca="1" si="4"/>
        <v>11</v>
      </c>
      <c r="S47">
        <f t="shared" ca="1" si="5"/>
        <v>72</v>
      </c>
      <c r="T47">
        <f t="shared" ca="1" si="6"/>
        <v>170</v>
      </c>
      <c r="U47">
        <f t="shared" ca="1" si="13"/>
        <v>101</v>
      </c>
      <c r="V47" s="11" t="str">
        <f t="shared" ca="1" si="14"/>
        <v>Turun</v>
      </c>
      <c r="W47" s="11" t="str">
        <f t="shared" ca="1" si="7"/>
        <v>Naik</v>
      </c>
      <c r="X47" s="11" t="str">
        <f t="shared" ca="1" si="8"/>
        <v>Naik</v>
      </c>
      <c r="Y47" s="11" t="str">
        <f t="shared" ca="1" si="9"/>
        <v>Naik</v>
      </c>
      <c r="Z47" s="11" t="str">
        <f t="shared" ca="1" si="10"/>
        <v>Naik</v>
      </c>
      <c r="AA47" s="11" t="str">
        <f t="shared" ca="1" si="11"/>
        <v>Naik</v>
      </c>
      <c r="AB47" s="12">
        <f t="shared" ca="1" si="15"/>
        <v>-3.6971830985915492E-2</v>
      </c>
      <c r="AC47" s="13">
        <f t="shared" ca="1" si="16"/>
        <v>0.10542797494780794</v>
      </c>
      <c r="AD47" s="12">
        <f t="shared" ca="1" si="17"/>
        <v>9.5652173913043481E-2</v>
      </c>
      <c r="AE47" s="12">
        <f t="shared" ca="1" si="18"/>
        <v>0.47058823529411764</v>
      </c>
      <c r="AF47" s="12">
        <f t="shared" ca="1" si="19"/>
        <v>3.4</v>
      </c>
      <c r="AG47" s="12">
        <f t="shared" ca="1" si="20"/>
        <v>1.2023809523809523</v>
      </c>
    </row>
    <row r="48" spans="1:33" x14ac:dyDescent="0.25">
      <c r="A48">
        <v>44</v>
      </c>
      <c r="B48">
        <v>2024</v>
      </c>
      <c r="C48" t="s">
        <v>44</v>
      </c>
      <c r="D48">
        <f t="shared" ca="1" si="1"/>
        <v>30</v>
      </c>
      <c r="E48">
        <f t="shared" ca="1" si="1"/>
        <v>48</v>
      </c>
      <c r="F48">
        <f t="shared" ca="1" si="1"/>
        <v>92</v>
      </c>
      <c r="G48">
        <f t="shared" ca="1" si="1"/>
        <v>35</v>
      </c>
      <c r="H48">
        <f t="shared" ca="1" si="1"/>
        <v>18</v>
      </c>
      <c r="I48">
        <f t="shared" ca="1" si="21"/>
        <v>33</v>
      </c>
      <c r="J48" cm="1">
        <f t="array" aca="1" ref="J48" ca="1">_xlfn.IFS(
  D48&lt;=8, RANDBETWEEN(254,308),
  D48&lt;=21, RANDBETWEEN(309,363),
  D48&lt;=42, RANDBETWEEN(364,418),
  D48&lt;=60, RANDBETWEEN(419,473),
  D48&lt;=79, RANDBETWEEN(474,528),
  D48&lt;=90, RANDBETWEEN(529,583),
  D48&lt;=100, RANDBETWEEN(584,638)
)</f>
        <v>372</v>
      </c>
      <c r="K48" cm="1">
        <f t="array" aca="1" ref="K48" ca="1">_xlfn.IFS(
  E48&lt;=23, RANDBETWEEN(490,627),
  E48&lt;=42, RANDBETWEEN(628,765),
  E48&lt;=54, RANDBETWEEN(766,903),
  E48&lt;=69, RANDBETWEEN(904,1041),
  E48&lt;=83, RANDBETWEEN(1042,1179),
  E48&lt;=96, RANDBETWEEN(1180,1317),
  E48&lt;=100, RANDBETWEEN(1318,1455)
)</f>
        <v>833</v>
      </c>
      <c r="L48" cm="1">
        <f t="array" aca="1" ref="L48" ca="1">_xlfn.IFS(
  F48&lt;=33, RANDBETWEEN(50,84),
  F48&lt;=54, RANDBETWEEN(85,119),
  F48&lt;=83, RANDBETWEEN(120,154),
  F48&lt;=96, RANDBETWEEN(155,189),
  F48&lt;=98, RANDBETWEEN(225,259),
  F48&lt;=100, RANDBETWEEN(260,294)
)</f>
        <v>155</v>
      </c>
      <c r="M48" cm="1">
        <f t="array" aca="1" ref="M48" ca="1">_xlfn.IFS(
  G48&lt;=94, RANDBETWEEN(56,234),
  G48&lt;=98, RANDBETWEEN(235,413),
  G48&lt;=100, RANDBETWEEN(1130,1308)
)</f>
        <v>131</v>
      </c>
      <c r="N48" cm="1">
        <f t="array" aca="1" ref="N48" ca="1">_xlfn.IFS(
  H48&lt;=65, RANDBETWEEN(41,73),
  H48&lt;=96, RANDBETWEEN(74,106),
  H48&lt;=98, RANDBETWEEN(206,238),
  H48&lt;=100, RANDBETWEEN(239,271)
)</f>
        <v>67</v>
      </c>
      <c r="O48" cm="1">
        <f t="array" aca="1" ref="O48" ca="1">_xlfn.IFS(
  I48&lt;=33, RANDBETWEEN(32,65),
  I48&lt;=75, RANDBETWEEN(66,99),
  I48&lt;=90, RANDBETWEEN(100,133),
  I48&lt;=94, RANDBETWEEN(134,167),
  I48&lt;=98, RANDBETWEEN(168,201),
  I48&lt;=100, RANDBETWEEN(236,269)
)</f>
        <v>64</v>
      </c>
      <c r="P48">
        <f t="shared" ca="1" si="2"/>
        <v>-175</v>
      </c>
      <c r="Q48">
        <f t="shared" ca="1" si="3"/>
        <v>-226</v>
      </c>
      <c r="R48">
        <f t="shared" ca="1" si="4"/>
        <v>29</v>
      </c>
      <c r="S48">
        <f t="shared" ca="1" si="5"/>
        <v>-94</v>
      </c>
      <c r="T48">
        <f t="shared" ca="1" si="6"/>
        <v>-153</v>
      </c>
      <c r="U48">
        <f t="shared" ca="1" si="13"/>
        <v>-121</v>
      </c>
      <c r="V48" s="11" t="str">
        <f t="shared" ca="1" si="14"/>
        <v>Turun</v>
      </c>
      <c r="W48" s="11" t="str">
        <f t="shared" ca="1" si="7"/>
        <v>Turun</v>
      </c>
      <c r="X48" s="11" t="str">
        <f t="shared" ca="1" si="8"/>
        <v>Naik</v>
      </c>
      <c r="Y48" s="11" t="str">
        <f t="shared" ca="1" si="9"/>
        <v>Turun</v>
      </c>
      <c r="Z48" s="11" t="str">
        <f t="shared" ca="1" si="10"/>
        <v>Turun</v>
      </c>
      <c r="AA48" s="11" t="str">
        <f t="shared" ca="1" si="11"/>
        <v>Turun</v>
      </c>
      <c r="AB48" s="12">
        <f t="shared" ca="1" si="15"/>
        <v>-0.31992687385740404</v>
      </c>
      <c r="AC48" s="13">
        <f t="shared" ca="1" si="16"/>
        <v>-0.21340887629839472</v>
      </c>
      <c r="AD48" s="12">
        <f t="shared" ca="1" si="17"/>
        <v>0.23015873015873015</v>
      </c>
      <c r="AE48" s="12">
        <f t="shared" ca="1" si="18"/>
        <v>-0.4177777777777778</v>
      </c>
      <c r="AF48" s="12">
        <f t="shared" ca="1" si="19"/>
        <v>-0.69545454545454544</v>
      </c>
      <c r="AG48" s="12">
        <f t="shared" ca="1" si="20"/>
        <v>-0.65405405405405403</v>
      </c>
    </row>
    <row r="49" spans="1:33" x14ac:dyDescent="0.25">
      <c r="A49">
        <v>45</v>
      </c>
      <c r="B49">
        <v>2024</v>
      </c>
      <c r="C49" t="s">
        <v>45</v>
      </c>
      <c r="D49">
        <f t="shared" ca="1" si="1"/>
        <v>55</v>
      </c>
      <c r="E49">
        <f t="shared" ca="1" si="1"/>
        <v>60</v>
      </c>
      <c r="F49">
        <f t="shared" ca="1" si="1"/>
        <v>5</v>
      </c>
      <c r="G49">
        <f t="shared" ca="1" si="1"/>
        <v>48</v>
      </c>
      <c r="H49">
        <f t="shared" ca="1" si="1"/>
        <v>24</v>
      </c>
      <c r="I49">
        <f t="shared" ca="1" si="21"/>
        <v>5</v>
      </c>
      <c r="J49" cm="1">
        <f t="array" aca="1" ref="J49" ca="1">_xlfn.IFS(
  D49&lt;=8, RANDBETWEEN(254,308),
  D49&lt;=21, RANDBETWEEN(309,363),
  D49&lt;=42, RANDBETWEEN(364,418),
  D49&lt;=60, RANDBETWEEN(419,473),
  D49&lt;=79, RANDBETWEEN(474,528),
  D49&lt;=90, RANDBETWEEN(529,583),
  D49&lt;=100, RANDBETWEEN(584,638)
)</f>
        <v>442</v>
      </c>
      <c r="K49" cm="1">
        <f t="array" aca="1" ref="K49" ca="1">_xlfn.IFS(
  E49&lt;=23, RANDBETWEEN(490,627),
  E49&lt;=42, RANDBETWEEN(628,765),
  E49&lt;=54, RANDBETWEEN(766,903),
  E49&lt;=69, RANDBETWEEN(904,1041),
  E49&lt;=83, RANDBETWEEN(1042,1179),
  E49&lt;=96, RANDBETWEEN(1180,1317),
  E49&lt;=100, RANDBETWEEN(1318,1455)
)</f>
        <v>1033</v>
      </c>
      <c r="L49" cm="1">
        <f t="array" aca="1" ref="L49" ca="1">_xlfn.IFS(
  F49&lt;=33, RANDBETWEEN(50,84),
  F49&lt;=54, RANDBETWEEN(85,119),
  F49&lt;=83, RANDBETWEEN(120,154),
  F49&lt;=96, RANDBETWEEN(155,189),
  F49&lt;=98, RANDBETWEEN(225,259),
  F49&lt;=100, RANDBETWEEN(260,294)
)</f>
        <v>71</v>
      </c>
      <c r="M49" cm="1">
        <f t="array" aca="1" ref="M49" ca="1">_xlfn.IFS(
  G49&lt;=94, RANDBETWEEN(56,234),
  G49&lt;=98, RANDBETWEEN(235,413),
  G49&lt;=100, RANDBETWEEN(1130,1308)
)</f>
        <v>207</v>
      </c>
      <c r="N49" cm="1">
        <f t="array" aca="1" ref="N49" ca="1">_xlfn.IFS(
  H49&lt;=65, RANDBETWEEN(41,73),
  H49&lt;=96, RANDBETWEEN(74,106),
  H49&lt;=98, RANDBETWEEN(206,238),
  H49&lt;=100, RANDBETWEEN(239,271)
)</f>
        <v>56</v>
      </c>
      <c r="O49" cm="1">
        <f t="array" aca="1" ref="O49" ca="1">_xlfn.IFS(
  I49&lt;=33, RANDBETWEEN(32,65),
  I49&lt;=75, RANDBETWEEN(66,99),
  I49&lt;=90, RANDBETWEEN(100,133),
  I49&lt;=94, RANDBETWEEN(134,167),
  I49&lt;=98, RANDBETWEEN(168,201),
  I49&lt;=100, RANDBETWEEN(236,269)
)</f>
        <v>62</v>
      </c>
      <c r="P49">
        <f t="shared" ca="1" si="2"/>
        <v>70</v>
      </c>
      <c r="Q49">
        <f t="shared" ca="1" si="3"/>
        <v>200</v>
      </c>
      <c r="R49">
        <f t="shared" ca="1" si="4"/>
        <v>-84</v>
      </c>
      <c r="S49">
        <f t="shared" ca="1" si="5"/>
        <v>76</v>
      </c>
      <c r="T49">
        <f t="shared" ca="1" si="6"/>
        <v>-11</v>
      </c>
      <c r="U49">
        <f t="shared" ca="1" si="13"/>
        <v>-2</v>
      </c>
      <c r="V49" s="11" t="str">
        <f t="shared" ca="1" si="14"/>
        <v>Naik</v>
      </c>
      <c r="W49" s="11" t="str">
        <f t="shared" ca="1" si="7"/>
        <v>Naik</v>
      </c>
      <c r="X49" s="11" t="str">
        <f t="shared" ca="1" si="8"/>
        <v>Turun</v>
      </c>
      <c r="Y49" s="11" t="str">
        <f t="shared" ca="1" si="9"/>
        <v>Naik</v>
      </c>
      <c r="Z49" s="11" t="str">
        <f t="shared" ca="1" si="10"/>
        <v>Turun</v>
      </c>
      <c r="AA49" s="11" t="str">
        <f t="shared" ca="1" si="11"/>
        <v>Turun</v>
      </c>
      <c r="AB49" s="12">
        <f t="shared" ca="1" si="15"/>
        <v>0.18817204301075269</v>
      </c>
      <c r="AC49" s="13">
        <f t="shared" ca="1" si="16"/>
        <v>0.24009603841536614</v>
      </c>
      <c r="AD49" s="12">
        <f t="shared" ca="1" si="17"/>
        <v>-0.54193548387096779</v>
      </c>
      <c r="AE49" s="12">
        <f t="shared" ca="1" si="18"/>
        <v>0.58015267175572516</v>
      </c>
      <c r="AF49" s="12">
        <f t="shared" ca="1" si="19"/>
        <v>-0.16417910447761194</v>
      </c>
      <c r="AG49" s="12">
        <f t="shared" ca="1" si="20"/>
        <v>-3.125E-2</v>
      </c>
    </row>
    <row r="50" spans="1:33" x14ac:dyDescent="0.25">
      <c r="A50">
        <v>46</v>
      </c>
      <c r="B50">
        <v>2024</v>
      </c>
      <c r="C50" t="s">
        <v>46</v>
      </c>
      <c r="D50">
        <f t="shared" ca="1" si="1"/>
        <v>32</v>
      </c>
      <c r="E50">
        <f t="shared" ca="1" si="1"/>
        <v>95</v>
      </c>
      <c r="F50">
        <f t="shared" ca="1" si="1"/>
        <v>58</v>
      </c>
      <c r="G50">
        <f t="shared" ca="1" si="1"/>
        <v>63</v>
      </c>
      <c r="H50">
        <f t="shared" ca="1" si="1"/>
        <v>20</v>
      </c>
      <c r="I50">
        <f t="shared" ca="1" si="21"/>
        <v>6</v>
      </c>
      <c r="J50" cm="1">
        <f t="array" aca="1" ref="J50" ca="1">_xlfn.IFS(
  D50&lt;=8, RANDBETWEEN(254,308),
  D50&lt;=21, RANDBETWEEN(309,363),
  D50&lt;=42, RANDBETWEEN(364,418),
  D50&lt;=60, RANDBETWEEN(419,473),
  D50&lt;=79, RANDBETWEEN(474,528),
  D50&lt;=90, RANDBETWEEN(529,583),
  D50&lt;=100, RANDBETWEEN(584,638)
)</f>
        <v>367</v>
      </c>
      <c r="K50" cm="1">
        <f t="array" aca="1" ref="K50" ca="1">_xlfn.IFS(
  E50&lt;=23, RANDBETWEEN(490,627),
  E50&lt;=42, RANDBETWEEN(628,765),
  E50&lt;=54, RANDBETWEEN(766,903),
  E50&lt;=69, RANDBETWEEN(904,1041),
  E50&lt;=83, RANDBETWEEN(1042,1179),
  E50&lt;=96, RANDBETWEEN(1180,1317),
  E50&lt;=100, RANDBETWEEN(1318,1455)
)</f>
        <v>1317</v>
      </c>
      <c r="L50" cm="1">
        <f t="array" aca="1" ref="L50" ca="1">_xlfn.IFS(
  F50&lt;=33, RANDBETWEEN(50,84),
  F50&lt;=54, RANDBETWEEN(85,119),
  F50&lt;=83, RANDBETWEEN(120,154),
  F50&lt;=96, RANDBETWEEN(155,189),
  F50&lt;=98, RANDBETWEEN(225,259),
  F50&lt;=100, RANDBETWEEN(260,294)
)</f>
        <v>135</v>
      </c>
      <c r="M50" cm="1">
        <f t="array" aca="1" ref="M50" ca="1">_xlfn.IFS(
  G50&lt;=94, RANDBETWEEN(56,234),
  G50&lt;=98, RANDBETWEEN(235,413),
  G50&lt;=100, RANDBETWEEN(1130,1308)
)</f>
        <v>117</v>
      </c>
      <c r="N50" cm="1">
        <f t="array" aca="1" ref="N50" ca="1">_xlfn.IFS(
  H50&lt;=65, RANDBETWEEN(41,73),
  H50&lt;=96, RANDBETWEEN(74,106),
  H50&lt;=98, RANDBETWEEN(206,238),
  H50&lt;=100, RANDBETWEEN(239,271)
)</f>
        <v>42</v>
      </c>
      <c r="O50" cm="1">
        <f t="array" aca="1" ref="O50" ca="1">_xlfn.IFS(
  I50&lt;=33, RANDBETWEEN(32,65),
  I50&lt;=75, RANDBETWEEN(66,99),
  I50&lt;=90, RANDBETWEEN(100,133),
  I50&lt;=94, RANDBETWEEN(134,167),
  I50&lt;=98, RANDBETWEEN(168,201),
  I50&lt;=100, RANDBETWEEN(236,269)
)</f>
        <v>36</v>
      </c>
      <c r="P50">
        <f t="shared" ca="1" si="2"/>
        <v>-75</v>
      </c>
      <c r="Q50">
        <f t="shared" ca="1" si="3"/>
        <v>284</v>
      </c>
      <c r="R50">
        <f t="shared" ca="1" si="4"/>
        <v>64</v>
      </c>
      <c r="S50">
        <f t="shared" ca="1" si="5"/>
        <v>-90</v>
      </c>
      <c r="T50">
        <f t="shared" ca="1" si="6"/>
        <v>-14</v>
      </c>
      <c r="U50">
        <f t="shared" ca="1" si="13"/>
        <v>-26</v>
      </c>
      <c r="V50" s="11" t="str">
        <f t="shared" ca="1" si="14"/>
        <v>Turun</v>
      </c>
      <c r="W50" s="11" t="str">
        <f t="shared" ca="1" si="7"/>
        <v>Naik</v>
      </c>
      <c r="X50" s="11" t="str">
        <f t="shared" ca="1" si="8"/>
        <v>Naik</v>
      </c>
      <c r="Y50" s="11" t="str">
        <f t="shared" ca="1" si="9"/>
        <v>Turun</v>
      </c>
      <c r="Z50" s="11" t="str">
        <f t="shared" ca="1" si="10"/>
        <v>Turun</v>
      </c>
      <c r="AA50" s="11" t="str">
        <f t="shared" ca="1" si="11"/>
        <v>Turun</v>
      </c>
      <c r="AB50" s="12">
        <f t="shared" ca="1" si="15"/>
        <v>-0.16968325791855204</v>
      </c>
      <c r="AC50" s="13">
        <f t="shared" ca="1" si="16"/>
        <v>0.27492739593417231</v>
      </c>
      <c r="AD50" s="12">
        <f t="shared" ca="1" si="17"/>
        <v>0.90140845070422537</v>
      </c>
      <c r="AE50" s="12">
        <f t="shared" ca="1" si="18"/>
        <v>-0.43478260869565216</v>
      </c>
      <c r="AF50" s="12">
        <f t="shared" ca="1" si="19"/>
        <v>-0.25</v>
      </c>
      <c r="AG50" s="12">
        <f t="shared" ca="1" si="20"/>
        <v>-0.41935483870967744</v>
      </c>
    </row>
    <row r="51" spans="1:33" x14ac:dyDescent="0.25">
      <c r="A51">
        <v>47</v>
      </c>
      <c r="B51">
        <v>2024</v>
      </c>
      <c r="C51" t="s">
        <v>47</v>
      </c>
      <c r="D51">
        <f t="shared" ca="1" si="1"/>
        <v>92</v>
      </c>
      <c r="E51">
        <f t="shared" ca="1" si="1"/>
        <v>55</v>
      </c>
      <c r="F51">
        <f t="shared" ca="1" si="1"/>
        <v>42</v>
      </c>
      <c r="G51">
        <f t="shared" ca="1" si="1"/>
        <v>65</v>
      </c>
      <c r="H51">
        <f t="shared" ca="1" si="1"/>
        <v>5</v>
      </c>
      <c r="I51">
        <f t="shared" ca="1" si="21"/>
        <v>73</v>
      </c>
      <c r="J51" cm="1">
        <f t="array" aca="1" ref="J51" ca="1">_xlfn.IFS(
  D51&lt;=8, RANDBETWEEN(254,308),
  D51&lt;=21, RANDBETWEEN(309,363),
  D51&lt;=42, RANDBETWEEN(364,418),
  D51&lt;=60, RANDBETWEEN(419,473),
  D51&lt;=79, RANDBETWEEN(474,528),
  D51&lt;=90, RANDBETWEEN(529,583),
  D51&lt;=100, RANDBETWEEN(584,638)
)</f>
        <v>598</v>
      </c>
      <c r="K51" cm="1">
        <f t="array" aca="1" ref="K51" ca="1">_xlfn.IFS(
  E51&lt;=23, RANDBETWEEN(490,627),
  E51&lt;=42, RANDBETWEEN(628,765),
  E51&lt;=54, RANDBETWEEN(766,903),
  E51&lt;=69, RANDBETWEEN(904,1041),
  E51&lt;=83, RANDBETWEEN(1042,1179),
  E51&lt;=96, RANDBETWEEN(1180,1317),
  E51&lt;=100, RANDBETWEEN(1318,1455)
)</f>
        <v>1032</v>
      </c>
      <c r="L51" cm="1">
        <f t="array" aca="1" ref="L51" ca="1">_xlfn.IFS(
  F51&lt;=33, RANDBETWEEN(50,84),
  F51&lt;=54, RANDBETWEEN(85,119),
  F51&lt;=83, RANDBETWEEN(120,154),
  F51&lt;=96, RANDBETWEEN(155,189),
  F51&lt;=98, RANDBETWEEN(225,259),
  F51&lt;=100, RANDBETWEEN(260,294)
)</f>
        <v>85</v>
      </c>
      <c r="M51" cm="1">
        <f t="array" aca="1" ref="M51" ca="1">_xlfn.IFS(
  G51&lt;=94, RANDBETWEEN(56,234),
  G51&lt;=98, RANDBETWEEN(235,413),
  G51&lt;=100, RANDBETWEEN(1130,1308)
)</f>
        <v>104</v>
      </c>
      <c r="N51" cm="1">
        <f t="array" aca="1" ref="N51" ca="1">_xlfn.IFS(
  H51&lt;=65, RANDBETWEEN(41,73),
  H51&lt;=96, RANDBETWEEN(74,106),
  H51&lt;=98, RANDBETWEEN(206,238),
  H51&lt;=100, RANDBETWEEN(239,271)
)</f>
        <v>47</v>
      </c>
      <c r="O51" cm="1">
        <f t="array" aca="1" ref="O51" ca="1">_xlfn.IFS(
  I51&lt;=33, RANDBETWEEN(32,65),
  I51&lt;=75, RANDBETWEEN(66,99),
  I51&lt;=90, RANDBETWEEN(100,133),
  I51&lt;=94, RANDBETWEEN(134,167),
  I51&lt;=98, RANDBETWEEN(168,201),
  I51&lt;=100, RANDBETWEEN(236,269)
)</f>
        <v>93</v>
      </c>
      <c r="P51">
        <f t="shared" ca="1" si="2"/>
        <v>231</v>
      </c>
      <c r="Q51">
        <f t="shared" ca="1" si="3"/>
        <v>-285</v>
      </c>
      <c r="R51">
        <f t="shared" ca="1" si="4"/>
        <v>-50</v>
      </c>
      <c r="S51">
        <f t="shared" ca="1" si="5"/>
        <v>-13</v>
      </c>
      <c r="T51">
        <f t="shared" ca="1" si="6"/>
        <v>5</v>
      </c>
      <c r="U51">
        <f t="shared" ca="1" si="13"/>
        <v>57</v>
      </c>
      <c r="V51" s="11" t="str">
        <f t="shared" ca="1" si="14"/>
        <v>Naik</v>
      </c>
      <c r="W51" s="11" t="str">
        <f t="shared" ca="1" si="7"/>
        <v>Turun</v>
      </c>
      <c r="X51" s="11" t="str">
        <f t="shared" ca="1" si="8"/>
        <v>Turun</v>
      </c>
      <c r="Y51" s="11" t="str">
        <f t="shared" ca="1" si="9"/>
        <v>Turun</v>
      </c>
      <c r="Z51" s="11" t="str">
        <f t="shared" ca="1" si="10"/>
        <v>Naik</v>
      </c>
      <c r="AA51" s="11" t="str">
        <f t="shared" ca="1" si="11"/>
        <v>Naik</v>
      </c>
      <c r="AB51" s="12">
        <f t="shared" ca="1" si="15"/>
        <v>0.6294277929155313</v>
      </c>
      <c r="AC51" s="13">
        <f t="shared" ca="1" si="16"/>
        <v>-0.21640091116173121</v>
      </c>
      <c r="AD51" s="12">
        <f t="shared" ca="1" si="17"/>
        <v>-0.37037037037037035</v>
      </c>
      <c r="AE51" s="12">
        <f t="shared" ca="1" si="18"/>
        <v>-0.1111111111111111</v>
      </c>
      <c r="AF51" s="12">
        <f t="shared" ca="1" si="19"/>
        <v>0.11904761904761904</v>
      </c>
      <c r="AG51" s="12">
        <f t="shared" ca="1" si="20"/>
        <v>1.5833333333333333</v>
      </c>
    </row>
    <row r="52" spans="1:33" x14ac:dyDescent="0.25">
      <c r="A52">
        <v>48</v>
      </c>
      <c r="B52">
        <v>2024</v>
      </c>
      <c r="C52" t="s">
        <v>48</v>
      </c>
      <c r="D52">
        <f t="shared" ca="1" si="1"/>
        <v>77</v>
      </c>
      <c r="E52">
        <f t="shared" ca="1" si="1"/>
        <v>23</v>
      </c>
      <c r="F52">
        <f t="shared" ca="1" si="1"/>
        <v>79</v>
      </c>
      <c r="G52">
        <f t="shared" ca="1" si="1"/>
        <v>85</v>
      </c>
      <c r="H52">
        <f t="shared" ca="1" si="1"/>
        <v>15</v>
      </c>
      <c r="I52">
        <f t="shared" ca="1" si="21"/>
        <v>30</v>
      </c>
      <c r="J52" cm="1">
        <f t="array" aca="1" ref="J52" ca="1">_xlfn.IFS(
  D52&lt;=8, RANDBETWEEN(254,308),
  D52&lt;=21, RANDBETWEEN(309,363),
  D52&lt;=42, RANDBETWEEN(364,418),
  D52&lt;=60, RANDBETWEEN(419,473),
  D52&lt;=79, RANDBETWEEN(474,528),
  D52&lt;=90, RANDBETWEEN(529,583),
  D52&lt;=100, RANDBETWEEN(584,638)
)</f>
        <v>481</v>
      </c>
      <c r="K52" cm="1">
        <f t="array" aca="1" ref="K52" ca="1">_xlfn.IFS(
  E52&lt;=23, RANDBETWEEN(490,627),
  E52&lt;=42, RANDBETWEEN(628,765),
  E52&lt;=54, RANDBETWEEN(766,903),
  E52&lt;=69, RANDBETWEEN(904,1041),
  E52&lt;=83, RANDBETWEEN(1042,1179),
  E52&lt;=96, RANDBETWEEN(1180,1317),
  E52&lt;=100, RANDBETWEEN(1318,1455)
)</f>
        <v>493</v>
      </c>
      <c r="L52" cm="1">
        <f t="array" aca="1" ref="L52" ca="1">_xlfn.IFS(
  F52&lt;=33, RANDBETWEEN(50,84),
  F52&lt;=54, RANDBETWEEN(85,119),
  F52&lt;=83, RANDBETWEEN(120,154),
  F52&lt;=96, RANDBETWEEN(155,189),
  F52&lt;=98, RANDBETWEEN(225,259),
  F52&lt;=100, RANDBETWEEN(260,294)
)</f>
        <v>133</v>
      </c>
      <c r="M52" cm="1">
        <f t="array" aca="1" ref="M52" ca="1">_xlfn.IFS(
  G52&lt;=94, RANDBETWEEN(56,234),
  G52&lt;=98, RANDBETWEEN(235,413),
  G52&lt;=100, RANDBETWEEN(1130,1308)
)</f>
        <v>86</v>
      </c>
      <c r="N52" cm="1">
        <f t="array" aca="1" ref="N52" ca="1">_xlfn.IFS(
  H52&lt;=65, RANDBETWEEN(41,73),
  H52&lt;=96, RANDBETWEEN(74,106),
  H52&lt;=98, RANDBETWEEN(206,238),
  H52&lt;=100, RANDBETWEEN(239,271)
)</f>
        <v>48</v>
      </c>
      <c r="O52" cm="1">
        <f t="array" aca="1" ref="O52" ca="1">_xlfn.IFS(
  I52&lt;=33, RANDBETWEEN(32,65),
  I52&lt;=75, RANDBETWEEN(66,99),
  I52&lt;=90, RANDBETWEEN(100,133),
  I52&lt;=94, RANDBETWEEN(134,167),
  I52&lt;=98, RANDBETWEEN(168,201),
  I52&lt;=100, RANDBETWEEN(236,269)
)</f>
        <v>63</v>
      </c>
      <c r="P52">
        <f t="shared" ca="1" si="2"/>
        <v>-117</v>
      </c>
      <c r="Q52">
        <f t="shared" ca="1" si="3"/>
        <v>-539</v>
      </c>
      <c r="R52">
        <f t="shared" ca="1" si="4"/>
        <v>48</v>
      </c>
      <c r="S52">
        <f t="shared" ca="1" si="5"/>
        <v>-18</v>
      </c>
      <c r="T52">
        <f t="shared" ca="1" si="6"/>
        <v>1</v>
      </c>
      <c r="U52">
        <f t="shared" ca="1" si="13"/>
        <v>-30</v>
      </c>
      <c r="V52" s="11" t="str">
        <f t="shared" ca="1" si="14"/>
        <v>Turun</v>
      </c>
      <c r="W52" s="11" t="str">
        <f t="shared" ca="1" si="7"/>
        <v>Turun</v>
      </c>
      <c r="X52" s="11" t="str">
        <f t="shared" ca="1" si="8"/>
        <v>Naik</v>
      </c>
      <c r="Y52" s="11" t="str">
        <f t="shared" ca="1" si="9"/>
        <v>Turun</v>
      </c>
      <c r="Z52" s="11" t="str">
        <f t="shared" ca="1" si="10"/>
        <v>Naik</v>
      </c>
      <c r="AA52" s="11" t="str">
        <f t="shared" ca="1" si="11"/>
        <v>Turun</v>
      </c>
      <c r="AB52" s="12">
        <f t="shared" ca="1" si="15"/>
        <v>-0.19565217391304349</v>
      </c>
      <c r="AC52" s="13">
        <f t="shared" ca="1" si="16"/>
        <v>-0.5222868217054264</v>
      </c>
      <c r="AD52" s="12">
        <f t="shared" ca="1" si="17"/>
        <v>0.56470588235294117</v>
      </c>
      <c r="AE52" s="12">
        <f t="shared" ca="1" si="18"/>
        <v>-0.17307692307692307</v>
      </c>
      <c r="AF52" s="12">
        <f t="shared" ca="1" si="19"/>
        <v>2.1276595744680851E-2</v>
      </c>
      <c r="AG52" s="12">
        <f t="shared" ca="1" si="20"/>
        <v>-0.32258064516129031</v>
      </c>
    </row>
  </sheetData>
  <mergeCells count="9">
    <mergeCell ref="AB3:AG3"/>
    <mergeCell ref="A1:AG2"/>
    <mergeCell ref="V3:AA3"/>
    <mergeCell ref="P3:U3"/>
    <mergeCell ref="A3:A4"/>
    <mergeCell ref="B3:B4"/>
    <mergeCell ref="C3:C4"/>
    <mergeCell ref="D3:I3"/>
    <mergeCell ref="J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DataTrain</vt:lpstr>
      <vt:lpstr>KotaCirebon</vt:lpstr>
      <vt:lpstr>KabCirebon</vt:lpstr>
      <vt:lpstr>Kuningan</vt:lpstr>
      <vt:lpstr>Indramayu</vt:lpstr>
      <vt:lpstr>Majalengka</vt:lpstr>
      <vt:lpstr>Lain2</vt:lpstr>
      <vt:lpstr>RNG LCG</vt:lpstr>
      <vt:lpstr>Simulasi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Mur. Fidznx_</cp:lastModifiedBy>
  <dcterms:created xsi:type="dcterms:W3CDTF">2025-07-07T12:45:23Z</dcterms:created>
  <dcterms:modified xsi:type="dcterms:W3CDTF">2025-07-17T16:29:17Z</dcterms:modified>
</cp:coreProperties>
</file>