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lidad\"/>
    </mc:Choice>
  </mc:AlternateContent>
  <xr:revisionPtr revIDLastSave="0" documentId="13_ncr:1_{C1C21F03-B329-4EA5-AAD2-16DABD5FA9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05.1207-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P10" i="1"/>
  <c r="K11" i="1"/>
  <c r="L11" i="1"/>
  <c r="M11" i="1"/>
  <c r="N11" i="1"/>
  <c r="P11" i="1"/>
  <c r="K12" i="1"/>
  <c r="L12" i="1"/>
  <c r="M12" i="1"/>
  <c r="N12" i="1"/>
  <c r="P12" i="1"/>
  <c r="B13" i="1"/>
  <c r="P13" i="1" l="1"/>
  <c r="J19" i="1" l="1"/>
  <c r="L19" i="1" s="1"/>
  <c r="J16" i="1"/>
  <c r="L16" i="1" s="1"/>
</calcChain>
</file>

<file path=xl/sharedStrings.xml><?xml version="1.0" encoding="utf-8"?>
<sst xmlns="http://schemas.openxmlformats.org/spreadsheetml/2006/main" count="71" uniqueCount="68">
  <si>
    <t>Fecha</t>
  </si>
  <si>
    <t>Litros</t>
  </si>
  <si>
    <t>Recepción de Leche</t>
  </si>
  <si>
    <t>Resultado de Análisis</t>
  </si>
  <si>
    <t>% Proteína</t>
  </si>
  <si>
    <t>% Grasa</t>
  </si>
  <si>
    <t>% Agua</t>
  </si>
  <si>
    <t>% Sólidos</t>
  </si>
  <si>
    <t>Antibiótico</t>
  </si>
  <si>
    <t>RTB (UFC)</t>
  </si>
  <si>
    <t>CCS</t>
  </si>
  <si>
    <t>Premios</t>
  </si>
  <si>
    <t>P</t>
  </si>
  <si>
    <t>ST</t>
  </si>
  <si>
    <t>RTB</t>
  </si>
  <si>
    <t>Precio</t>
  </si>
  <si>
    <t>Total a Pagar</t>
  </si>
  <si>
    <t>Total:</t>
  </si>
  <si>
    <t>TECNOLAC, S.A.</t>
  </si>
  <si>
    <t>Código de SIGD</t>
  </si>
  <si>
    <t>A</t>
  </si>
  <si>
    <t>AA</t>
  </si>
  <si>
    <t>Agua</t>
  </si>
  <si>
    <t>Acidez</t>
  </si>
  <si>
    <t>Recuento total bacterias</t>
  </si>
  <si>
    <t>Células somáticas</t>
  </si>
  <si>
    <t>&gt;3.10 y &lt;3.20</t>
  </si>
  <si>
    <t>&gt;12.00 y &lt;12.50</t>
  </si>
  <si>
    <t>&gt;13.01 y &lt;13.20</t>
  </si>
  <si>
    <t>7°C</t>
  </si>
  <si>
    <t>5°C</t>
  </si>
  <si>
    <t>2°C</t>
  </si>
  <si>
    <t>15°D</t>
  </si>
  <si>
    <t>14°D</t>
  </si>
  <si>
    <t>&gt;400,001 a 600,000</t>
  </si>
  <si>
    <t>200,001 a 400,000</t>
  </si>
  <si>
    <t>&gt;100,000 a 200,000</t>
  </si>
  <si>
    <t>&gt;400,001 a 1200,000</t>
  </si>
  <si>
    <t>≤200,000</t>
  </si>
  <si>
    <t>A pagar con IVA</t>
  </si>
  <si>
    <t>A pagar sin IVA</t>
  </si>
  <si>
    <t>Promedio con IVA</t>
  </si>
  <si>
    <t>Promedio sin IVA</t>
  </si>
  <si>
    <t>Analista de Calidad</t>
  </si>
  <si>
    <t>Elaborado:</t>
  </si>
  <si>
    <t>Revisado:</t>
  </si>
  <si>
    <t>Autorizado:</t>
  </si>
  <si>
    <t>Avalado:</t>
  </si>
  <si>
    <t>Observaciones:</t>
  </si>
  <si>
    <t>Ganadero, centro de acopio, finca, asociación, empresa, etc.</t>
  </si>
  <si>
    <t>Contabilidad</t>
  </si>
  <si>
    <r>
      <t xml:space="preserve">Acidez </t>
    </r>
    <r>
      <rPr>
        <sz val="8"/>
        <color theme="1"/>
        <rFont val="Verdana"/>
        <family val="2"/>
      </rPr>
      <t>°</t>
    </r>
    <r>
      <rPr>
        <sz val="8"/>
        <color theme="1"/>
        <rFont val="Calibri"/>
        <family val="2"/>
      </rPr>
      <t>D</t>
    </r>
  </si>
  <si>
    <t>CA05.1207/17</t>
  </si>
  <si>
    <t>&gt;3.21 y &lt;=3.40</t>
  </si>
  <si>
    <t>&gt;3.40 y &lt;3.50</t>
  </si>
  <si>
    <t>&gt;12.51 y &lt;=13.00</t>
  </si>
  <si>
    <t>Código SAP:</t>
  </si>
  <si>
    <t>Edición:</t>
  </si>
  <si>
    <t xml:space="preserve">  ESPECIFICACIONES </t>
  </si>
  <si>
    <t>Nombre del Proveedor:</t>
  </si>
  <si>
    <t>Sólidos totales</t>
  </si>
  <si>
    <t>Proteína</t>
  </si>
  <si>
    <t>BASE</t>
  </si>
  <si>
    <r>
      <t xml:space="preserve">Temperatura </t>
    </r>
    <r>
      <rPr>
        <i/>
        <sz val="8"/>
        <color theme="1"/>
        <rFont val="Calibri"/>
        <family val="2"/>
      </rPr>
      <t>°C</t>
    </r>
  </si>
  <si>
    <t>07</t>
  </si>
  <si>
    <t>Jefe de Laboratorio</t>
  </si>
  <si>
    <t>Gerente de Calidad</t>
  </si>
  <si>
    <t>INFORME ESTADÍSTICO PARA ANÁLISIS DE RECEPCIÓN DE 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</si>
</sst>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Alignment="1"/>
    <xf numFmtId="0" fontId="0" fillId="0" borderId="16" xfId="0" applyBorder="1"/>
    <xf numFmtId="0" fontId="0" fillId="0" borderId="0" xfId="0" applyBorder="1"/>
    <xf numFmtId="0" fontId="3" fillId="0" borderId="0" xfId="0" applyFont="1" applyAlignment="1">
      <alignment horizontal="right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2" fillId="2" borderId="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7" fillId="0" borderId="0" xfId="0" applyFont="1" applyBorder="1" applyAlignment="1"/>
    <xf numFmtId="0" fontId="3" fillId="0" borderId="0" xfId="0" applyFont="1" applyBorder="1" applyAlignment="1"/>
    <xf numFmtId="0" fontId="0" fillId="0" borderId="0" xfId="0" applyAlignment="1">
      <alignment horizontal="left"/>
    </xf>
    <xf numFmtId="0" fontId="7" fillId="0" borderId="1" xfId="0" applyNumberFormat="1" applyFont="1" applyBorder="1" applyAlignment="1">
      <alignment horizontal="center"/>
    </xf>
    <xf numFmtId="44" fontId="7" fillId="0" borderId="6" xfId="1" applyFont="1" applyBorder="1"/>
    <xf numFmtId="0" fontId="7" fillId="0" borderId="10" xfId="0" applyNumberFormat="1" applyFont="1" applyBorder="1" applyAlignment="1">
      <alignment horizontal="center"/>
    </xf>
    <xf numFmtId="44" fontId="7" fillId="0" borderId="8" xfId="1" applyFont="1" applyBorder="1"/>
    <xf numFmtId="0" fontId="13" fillId="0" borderId="38" xfId="0" applyFont="1" applyBorder="1" applyAlignment="1">
      <alignment horizontal="center"/>
    </xf>
    <xf numFmtId="44" fontId="13" fillId="0" borderId="38" xfId="1" applyFont="1" applyBorder="1"/>
    <xf numFmtId="0" fontId="2" fillId="0" borderId="0" xfId="0" applyFont="1"/>
    <xf numFmtId="0" fontId="7" fillId="0" borderId="2" xfId="0" applyNumberFormat="1" applyFont="1" applyBorder="1" applyAlignment="1">
      <alignment horizontal="center"/>
    </xf>
    <xf numFmtId="44" fontId="7" fillId="0" borderId="12" xfId="1" applyFont="1" applyBorder="1"/>
    <xf numFmtId="0" fontId="7" fillId="0" borderId="11" xfId="0" applyNumberFormat="1" applyFon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7" fillId="0" borderId="8" xfId="0" applyNumberFormat="1" applyFont="1" applyBorder="1" applyAlignment="1">
      <alignment horizontal="center"/>
    </xf>
    <xf numFmtId="14" fontId="7" fillId="0" borderId="11" xfId="0" applyNumberFormat="1" applyFont="1" applyBorder="1" applyAlignment="1" applyProtection="1">
      <alignment horizontal="center"/>
      <protection locked="0"/>
    </xf>
    <xf numFmtId="3" fontId="7" fillId="0" borderId="12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9" fontId="7" fillId="0" borderId="2" xfId="0" applyNumberFormat="1" applyFont="1" applyBorder="1" applyAlignment="1" applyProtection="1">
      <alignment horizontal="center"/>
      <protection locked="0"/>
    </xf>
    <xf numFmtId="3" fontId="7" fillId="0" borderId="2" xfId="0" applyNumberFormat="1" applyFont="1" applyBorder="1" applyAlignment="1" applyProtection="1">
      <alignment horizontal="center"/>
      <protection locked="0"/>
    </xf>
    <xf numFmtId="14" fontId="7" fillId="0" borderId="5" xfId="0" applyNumberFormat="1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44" fontId="7" fillId="0" borderId="40" xfId="1" applyNumberFormat="1" applyFont="1" applyBorder="1" applyAlignment="1" applyProtection="1">
      <alignment horizontal="center"/>
      <protection locked="0"/>
    </xf>
    <xf numFmtId="44" fontId="7" fillId="0" borderId="34" xfId="1" applyNumberFormat="1" applyFont="1" applyBorder="1" applyAlignment="1" applyProtection="1">
      <alignment horizontal="center"/>
      <protection locked="0"/>
    </xf>
    <xf numFmtId="44" fontId="7" fillId="0" borderId="32" xfId="1" applyNumberFormat="1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44" fontId="16" fillId="2" borderId="24" xfId="1" applyNumberFormat="1" applyFont="1" applyFill="1" applyBorder="1" applyAlignment="1">
      <alignment horizontal="center"/>
    </xf>
    <xf numFmtId="44" fontId="16" fillId="2" borderId="36" xfId="1" applyNumberFormat="1" applyFont="1" applyFill="1" applyBorder="1" applyAlignment="1">
      <alignment horizontal="center"/>
    </xf>
    <xf numFmtId="2" fontId="16" fillId="2" borderId="37" xfId="0" applyNumberFormat="1" applyFont="1" applyFill="1" applyBorder="1" applyAlignment="1">
      <alignment horizontal="center"/>
    </xf>
    <xf numFmtId="2" fontId="16" fillId="2" borderId="2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Border="1" applyAlignment="1"/>
    <xf numFmtId="0" fontId="16" fillId="2" borderId="37" xfId="0" applyFont="1" applyFill="1" applyBorder="1" applyAlignment="1">
      <alignment horizontal="center"/>
    </xf>
    <xf numFmtId="0" fontId="16" fillId="2" borderId="36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14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44" fontId="7" fillId="0" borderId="27" xfId="0" applyNumberFormat="1" applyFont="1" applyBorder="1" applyAlignment="1">
      <alignment horizontal="center"/>
    </xf>
    <xf numFmtId="0" fontId="7" fillId="0" borderId="32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 vertical="top"/>
    </xf>
    <xf numFmtId="0" fontId="11" fillId="0" borderId="16" xfId="0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4" fontId="7" fillId="0" borderId="32" xfId="0" applyNumberFormat="1" applyFont="1" applyBorder="1" applyAlignment="1">
      <alignment horizontal="center"/>
    </xf>
    <xf numFmtId="44" fontId="7" fillId="0" borderId="28" xfId="0" applyNumberFormat="1" applyFont="1" applyBorder="1" applyAlignment="1">
      <alignment horizontal="center"/>
    </xf>
    <xf numFmtId="44" fontId="7" fillId="0" borderId="14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342902</xdr:colOff>
      <xdr:row>0</xdr:row>
      <xdr:rowOff>19050</xdr:rowOff>
    </xdr:from>
    <xdr:to>
      <xdr:col>1</xdr:col>
      <xdr:colOff>277001</xdr:colOff>
      <xdr:row>2</xdr:row>
      <xdr:rowOff>231000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A2FCB29-344A-4C53-86DD-2AA1992D5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2" y="19050"/>
          <a:ext cx="648474" cy="61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tabSelected="1" zoomScaleNormal="100" workbookViewId="0">
      <selection activeCell="O3" sqref="O3"/>
    </sheetView>
  </sheetViews>
  <sheetFormatPr baseColWidth="10" defaultRowHeight="15" x14ac:dyDescent="0.25"/>
  <cols>
    <col min="1" max="1" width="10.7109375" customWidth="1"/>
    <col min="2" max="8" width="8.7109375" customWidth="1"/>
    <col min="9" max="9" width="10.7109375" customWidth="1"/>
    <col min="10" max="10" width="8.7109375" customWidth="1"/>
    <col min="11" max="14" width="8.7109375" style="1" customWidth="1"/>
    <col min="15" max="15" width="10.7109375" customWidth="1"/>
    <col min="16" max="16" width="13.85546875" customWidth="1"/>
  </cols>
  <sheetData>
    <row r="1" spans="1:16" ht="15.95" customHeight="1" x14ac:dyDescent="0.25">
      <c r="A1" s="73"/>
      <c r="B1" s="74"/>
      <c r="C1" s="79" t="s">
        <v>18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55" t="s">
        <v>19</v>
      </c>
      <c r="P1" s="56"/>
    </row>
    <row r="2" spans="1:16" ht="15.95" customHeight="1" x14ac:dyDescent="0.25">
      <c r="A2" s="75"/>
      <c r="B2" s="76"/>
      <c r="C2" s="82"/>
      <c r="D2" s="83"/>
      <c r="E2" s="83"/>
      <c r="F2" s="83"/>
      <c r="G2" s="83"/>
      <c r="H2" s="83"/>
      <c r="I2" s="83"/>
      <c r="J2" s="83"/>
      <c r="K2" s="83"/>
      <c r="L2" s="83"/>
      <c r="M2" s="83"/>
      <c r="N2" s="84"/>
      <c r="O2" s="57" t="s">
        <v>52</v>
      </c>
      <c r="P2" s="58"/>
    </row>
    <row r="3" spans="1:16" ht="20.100000000000001" customHeight="1" thickBot="1" x14ac:dyDescent="0.35">
      <c r="A3" s="77"/>
      <c r="B3" s="78"/>
      <c r="C3" s="85" t="s">
        <v>67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  <c r="O3" s="2" t="s">
        <v>57</v>
      </c>
      <c r="P3" s="16" t="s">
        <v>64</v>
      </c>
    </row>
    <row r="4" spans="1:16" ht="5.0999999999999996" customHeight="1" x14ac:dyDescent="0.3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6"/>
    </row>
    <row r="5" spans="1:16" ht="18.75" customHeight="1" x14ac:dyDescent="0.25">
      <c r="A5" s="88" t="s">
        <v>59</v>
      </c>
      <c r="B5" s="88"/>
      <c r="C5" s="88"/>
      <c r="D5" s="104"/>
      <c r="E5" s="104"/>
      <c r="F5" s="104"/>
      <c r="G5" s="104"/>
      <c r="H5" s="104"/>
      <c r="I5" s="104"/>
      <c r="J5" s="21"/>
      <c r="K5" s="105" t="s">
        <v>56</v>
      </c>
      <c r="L5" s="105"/>
      <c r="M5" s="54"/>
      <c r="O5" s="21"/>
    </row>
    <row r="6" spans="1:16" ht="12" customHeight="1" x14ac:dyDescent="0.25">
      <c r="A6" s="8"/>
      <c r="B6" s="8"/>
      <c r="D6" s="103" t="s">
        <v>49</v>
      </c>
      <c r="E6" s="103"/>
      <c r="F6" s="103"/>
      <c r="G6" s="103"/>
      <c r="H6" s="103"/>
      <c r="I6" s="103"/>
      <c r="J6" s="17"/>
      <c r="K6" s="17"/>
      <c r="L6" s="17"/>
      <c r="M6" s="17"/>
      <c r="N6" s="17"/>
      <c r="O6" s="17"/>
      <c r="P6" s="17"/>
    </row>
    <row r="7" spans="1:16" ht="8.1" customHeight="1" thickBot="1" x14ac:dyDescent="0.3"/>
    <row r="8" spans="1:16" ht="17.100000000000001" customHeight="1" x14ac:dyDescent="0.25">
      <c r="A8" s="70" t="s">
        <v>2</v>
      </c>
      <c r="B8" s="72"/>
      <c r="C8" s="70" t="s">
        <v>3</v>
      </c>
      <c r="D8" s="71"/>
      <c r="E8" s="71"/>
      <c r="F8" s="71"/>
      <c r="G8" s="71"/>
      <c r="H8" s="71"/>
      <c r="I8" s="71"/>
      <c r="J8" s="72"/>
      <c r="K8" s="70" t="s">
        <v>11</v>
      </c>
      <c r="L8" s="71"/>
      <c r="M8" s="71"/>
      <c r="N8" s="72"/>
      <c r="O8" s="59" t="s">
        <v>15</v>
      </c>
      <c r="P8" s="61" t="s">
        <v>16</v>
      </c>
    </row>
    <row r="9" spans="1:16" ht="17.100000000000001" customHeight="1" thickBot="1" x14ac:dyDescent="0.3">
      <c r="A9" s="13" t="s">
        <v>0</v>
      </c>
      <c r="B9" s="14" t="s">
        <v>1</v>
      </c>
      <c r="C9" s="13" t="s">
        <v>4</v>
      </c>
      <c r="D9" s="15" t="s">
        <v>51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4" t="s">
        <v>10</v>
      </c>
      <c r="K9" s="13" t="s">
        <v>12</v>
      </c>
      <c r="L9" s="15" t="s">
        <v>13</v>
      </c>
      <c r="M9" s="15" t="s">
        <v>14</v>
      </c>
      <c r="N9" s="14" t="s">
        <v>10</v>
      </c>
      <c r="O9" s="60"/>
      <c r="P9" s="62"/>
    </row>
    <row r="10" spans="1:16" ht="15.95" customHeight="1" x14ac:dyDescent="0.25">
      <c r="A10" s="38"/>
      <c r="B10" s="39"/>
      <c r="C10" s="40"/>
      <c r="D10" s="41"/>
      <c r="E10" s="41"/>
      <c r="F10" s="42"/>
      <c r="G10" s="41"/>
      <c r="H10" s="41"/>
      <c r="I10" s="43"/>
      <c r="J10" s="39"/>
      <c r="K10" s="32">
        <f>IF(AND(C10&gt;3.2,C10&lt;=3.4),0.075,IF(AND(C10&gt;3.4,C10&lt;3.7),0.15,0))</f>
        <v>0</v>
      </c>
      <c r="L10" s="30">
        <f>IF(AND(G10&gt;12.51,G10&lt;=13),0.075,IF(AND(G10&gt;=13.01,G10&lt;13.6),0.15,0))</f>
        <v>0</v>
      </c>
      <c r="M10" s="30">
        <f t="shared" ref="M10:M12" si="0">IF(AND(I10&gt;200001,I10&lt;=400000),0.075,IF(AND(I10&gt;100000,I10&lt;=200000),0.15,0))</f>
        <v>0</v>
      </c>
      <c r="N10" s="33">
        <f t="shared" ref="N10:N12" si="1">IF(AND(J10&gt;200001,J10&lt;=400000),0.075,IF(AND(J10&gt;100000,J10&lt;=200000),0.15,0))</f>
        <v>0</v>
      </c>
      <c r="O10" s="51"/>
      <c r="P10" s="31">
        <f>B10*O10</f>
        <v>0</v>
      </c>
    </row>
    <row r="11" spans="1:16" ht="15.95" customHeight="1" x14ac:dyDescent="0.25">
      <c r="A11" s="44"/>
      <c r="B11" s="45"/>
      <c r="C11" s="46"/>
      <c r="D11" s="47"/>
      <c r="E11" s="47"/>
      <c r="F11" s="47"/>
      <c r="G11" s="47"/>
      <c r="H11" s="47"/>
      <c r="I11" s="47"/>
      <c r="J11" s="45"/>
      <c r="K11" s="34">
        <f t="shared" ref="K11:K12" si="2">IF(AND(C11&gt;3.2,C11&lt;=3.4),0.075,IF(AND(C11&gt;3.4,C11&lt;3.7),0.15,0))</f>
        <v>0</v>
      </c>
      <c r="L11" s="23">
        <f t="shared" ref="L11:L12" si="3">IF(AND(G11&gt;12.51,G11&lt;=13),0.075,IF(AND(G11&gt;=13.01,G11&lt;13.6),0.15,0))</f>
        <v>0</v>
      </c>
      <c r="M11" s="23">
        <f t="shared" si="0"/>
        <v>0</v>
      </c>
      <c r="N11" s="35">
        <f t="shared" si="1"/>
        <v>0</v>
      </c>
      <c r="O11" s="52"/>
      <c r="P11" s="24">
        <f t="shared" ref="P11:P12" si="4">B11*O11</f>
        <v>0</v>
      </c>
    </row>
    <row r="12" spans="1:16" ht="15.95" customHeight="1" thickBot="1" x14ac:dyDescent="0.3">
      <c r="A12" s="48"/>
      <c r="B12" s="49"/>
      <c r="C12" s="48"/>
      <c r="D12" s="50"/>
      <c r="E12" s="50"/>
      <c r="F12" s="50"/>
      <c r="G12" s="50"/>
      <c r="H12" s="50"/>
      <c r="I12" s="50"/>
      <c r="J12" s="49"/>
      <c r="K12" s="36">
        <f t="shared" si="2"/>
        <v>0</v>
      </c>
      <c r="L12" s="25">
        <f t="shared" si="3"/>
        <v>0</v>
      </c>
      <c r="M12" s="25">
        <f t="shared" si="0"/>
        <v>0</v>
      </c>
      <c r="N12" s="37">
        <f t="shared" si="1"/>
        <v>0</v>
      </c>
      <c r="O12" s="53"/>
      <c r="P12" s="26">
        <f t="shared" si="4"/>
        <v>0</v>
      </c>
    </row>
    <row r="13" spans="1:16" ht="15.95" customHeight="1" thickBot="1" x14ac:dyDescent="0.3">
      <c r="A13" s="12" t="s">
        <v>17</v>
      </c>
      <c r="B13" s="27">
        <f>SUM(B10:B12)</f>
        <v>0</v>
      </c>
      <c r="P13" s="28">
        <f>SUM(P10:P12)</f>
        <v>0</v>
      </c>
    </row>
    <row r="14" spans="1:16" ht="16.5" thickTop="1" thickBot="1" x14ac:dyDescent="0.3"/>
    <row r="15" spans="1:16" x14ac:dyDescent="0.25">
      <c r="A15" s="18" t="s">
        <v>58</v>
      </c>
      <c r="B15" s="19"/>
      <c r="C15" s="114" t="s">
        <v>62</v>
      </c>
      <c r="D15" s="114"/>
      <c r="E15" s="114" t="s">
        <v>20</v>
      </c>
      <c r="F15" s="114"/>
      <c r="G15" s="114" t="s">
        <v>21</v>
      </c>
      <c r="H15" s="115"/>
      <c r="J15" s="107" t="s">
        <v>40</v>
      </c>
      <c r="K15" s="108"/>
      <c r="L15" s="109" t="s">
        <v>39</v>
      </c>
      <c r="M15" s="110"/>
    </row>
    <row r="16" spans="1:16" ht="15.75" thickBot="1" x14ac:dyDescent="0.3">
      <c r="A16" s="91" t="s">
        <v>61</v>
      </c>
      <c r="B16" s="92"/>
      <c r="C16" s="68" t="s">
        <v>26</v>
      </c>
      <c r="D16" s="68"/>
      <c r="E16" s="68" t="s">
        <v>53</v>
      </c>
      <c r="F16" s="68"/>
      <c r="G16" s="68" t="s">
        <v>54</v>
      </c>
      <c r="H16" s="69"/>
      <c r="J16" s="99">
        <f>P13</f>
        <v>0</v>
      </c>
      <c r="K16" s="111"/>
      <c r="L16" s="112">
        <f>J16*1.12</f>
        <v>0</v>
      </c>
      <c r="M16" s="113"/>
    </row>
    <row r="17" spans="1:15" ht="15.75" thickBot="1" x14ac:dyDescent="0.3">
      <c r="A17" s="91" t="s">
        <v>60</v>
      </c>
      <c r="B17" s="92"/>
      <c r="C17" s="68" t="s">
        <v>27</v>
      </c>
      <c r="D17" s="68"/>
      <c r="E17" s="68" t="s">
        <v>55</v>
      </c>
      <c r="F17" s="68"/>
      <c r="G17" s="68" t="s">
        <v>28</v>
      </c>
      <c r="H17" s="69"/>
    </row>
    <row r="18" spans="1:15" x14ac:dyDescent="0.25">
      <c r="A18" s="91" t="s">
        <v>22</v>
      </c>
      <c r="B18" s="92"/>
      <c r="C18" s="68">
        <v>0</v>
      </c>
      <c r="D18" s="68"/>
      <c r="E18" s="68">
        <v>0</v>
      </c>
      <c r="F18" s="68"/>
      <c r="G18" s="68">
        <v>0</v>
      </c>
      <c r="H18" s="69"/>
      <c r="J18" s="107" t="s">
        <v>42</v>
      </c>
      <c r="K18" s="108"/>
      <c r="L18" s="109" t="s">
        <v>41</v>
      </c>
      <c r="M18" s="110"/>
    </row>
    <row r="19" spans="1:15" ht="15.75" thickBot="1" x14ac:dyDescent="0.3">
      <c r="A19" s="91" t="s">
        <v>63</v>
      </c>
      <c r="B19" s="92"/>
      <c r="C19" s="68" t="s">
        <v>29</v>
      </c>
      <c r="D19" s="68"/>
      <c r="E19" s="68" t="s">
        <v>30</v>
      </c>
      <c r="F19" s="68"/>
      <c r="G19" s="68" t="s">
        <v>31</v>
      </c>
      <c r="H19" s="69"/>
      <c r="J19" s="99" t="e">
        <f>P13/B13</f>
        <v>#DIV/0!</v>
      </c>
      <c r="K19" s="100"/>
      <c r="L19" s="101" t="e">
        <f>J19*1.12</f>
        <v>#DIV/0!</v>
      </c>
      <c r="M19" s="102"/>
    </row>
    <row r="20" spans="1:15" x14ac:dyDescent="0.25">
      <c r="A20" s="91" t="s">
        <v>23</v>
      </c>
      <c r="B20" s="92"/>
      <c r="C20" s="68" t="s">
        <v>32</v>
      </c>
      <c r="D20" s="68"/>
      <c r="E20" s="68" t="s">
        <v>33</v>
      </c>
      <c r="F20" s="68"/>
      <c r="G20" s="68" t="s">
        <v>33</v>
      </c>
      <c r="H20" s="69"/>
    </row>
    <row r="21" spans="1:15" ht="15.95" customHeight="1" x14ac:dyDescent="0.25">
      <c r="A21" s="91" t="s">
        <v>24</v>
      </c>
      <c r="B21" s="92"/>
      <c r="C21" s="68" t="s">
        <v>34</v>
      </c>
      <c r="D21" s="68"/>
      <c r="E21" s="68" t="s">
        <v>35</v>
      </c>
      <c r="F21" s="68"/>
      <c r="G21" s="68" t="s">
        <v>36</v>
      </c>
      <c r="H21" s="69"/>
      <c r="J21" s="9"/>
      <c r="K21" s="9"/>
      <c r="M21" s="9"/>
      <c r="O21" s="9"/>
    </row>
    <row r="22" spans="1:15" ht="15.95" customHeight="1" thickBot="1" x14ac:dyDescent="0.3">
      <c r="A22" s="93" t="s">
        <v>25</v>
      </c>
      <c r="B22" s="94"/>
      <c r="C22" s="95" t="s">
        <v>37</v>
      </c>
      <c r="D22" s="95"/>
      <c r="E22" s="95" t="s">
        <v>35</v>
      </c>
      <c r="F22" s="95"/>
      <c r="G22" s="95" t="s">
        <v>38</v>
      </c>
      <c r="H22" s="96"/>
      <c r="K22" s="67"/>
      <c r="L22" s="67"/>
      <c r="N22" s="67"/>
      <c r="O22" s="67"/>
    </row>
    <row r="23" spans="1:15" ht="15.95" customHeight="1" thickBot="1" x14ac:dyDescent="0.3">
      <c r="C23" s="63">
        <v>3.7</v>
      </c>
      <c r="D23" s="64"/>
      <c r="E23" s="89">
        <v>7.4999999999999997E-2</v>
      </c>
      <c r="F23" s="90"/>
      <c r="G23" s="65">
        <v>0.15</v>
      </c>
      <c r="H23" s="66"/>
    </row>
    <row r="24" spans="1:15" ht="15.95" customHeight="1" x14ac:dyDescent="0.25"/>
    <row r="25" spans="1:15" ht="15.95" customHeight="1" x14ac:dyDescent="0.25"/>
    <row r="26" spans="1:15" ht="15.95" customHeight="1" x14ac:dyDescent="0.25"/>
    <row r="27" spans="1:15" ht="15.95" customHeight="1" x14ac:dyDescent="0.25">
      <c r="B27" t="s">
        <v>44</v>
      </c>
      <c r="C27" s="11"/>
      <c r="D27" s="10"/>
      <c r="E27" s="10"/>
      <c r="F27" s="10"/>
      <c r="G27" s="10"/>
      <c r="J27" t="s">
        <v>45</v>
      </c>
      <c r="L27" s="7"/>
      <c r="M27" s="10"/>
      <c r="N27" s="7"/>
      <c r="O27" s="7"/>
    </row>
    <row r="28" spans="1:15" x14ac:dyDescent="0.25">
      <c r="C28" s="20"/>
      <c r="D28" s="106" t="s">
        <v>43</v>
      </c>
      <c r="E28" s="106"/>
      <c r="F28" s="106"/>
      <c r="G28" s="106"/>
      <c r="L28" s="106" t="s">
        <v>65</v>
      </c>
      <c r="M28" s="106"/>
      <c r="N28" s="106"/>
      <c r="O28" s="106"/>
    </row>
    <row r="31" spans="1:15" x14ac:dyDescent="0.25">
      <c r="B31" s="22" t="s">
        <v>46</v>
      </c>
      <c r="D31" s="10"/>
      <c r="E31" s="10"/>
      <c r="F31" s="10"/>
      <c r="G31" s="10"/>
      <c r="J31" t="s">
        <v>47</v>
      </c>
      <c r="L31" s="7"/>
      <c r="M31" s="10"/>
      <c r="N31" s="7"/>
      <c r="O31" s="7"/>
    </row>
    <row r="32" spans="1:15" x14ac:dyDescent="0.25">
      <c r="D32" s="106" t="s">
        <v>66</v>
      </c>
      <c r="E32" s="106"/>
      <c r="F32" s="106"/>
      <c r="G32" s="106"/>
      <c r="L32" s="106" t="s">
        <v>50</v>
      </c>
      <c r="M32" s="106"/>
      <c r="N32" s="106"/>
      <c r="O32" s="106"/>
    </row>
    <row r="35" spans="1:16" x14ac:dyDescent="0.25">
      <c r="A35" s="29" t="s">
        <v>48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1:16" x14ac:dyDescent="0.25"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1:16" x14ac:dyDescent="0.25"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</sheetData>
  <sheetProtection algorithmName="SHA-512" hashValue="tDAlWTuGSlRg4MWSlGzHuzp/jGJ0ANcbXcNoSxXqVdShbtwhJu+9OetopLkE4LtfEGKkG/3Oq7FKg63EEoX3WA==" saltValue="1UQRATDLCdAVqA/1Dy9wfg==" spinCount="100000" sheet="1" objects="1" scenarios="1"/>
  <mergeCells count="65">
    <mergeCell ref="G16:H16"/>
    <mergeCell ref="A16:B16"/>
    <mergeCell ref="A17:B17"/>
    <mergeCell ref="D28:G28"/>
    <mergeCell ref="D32:G32"/>
    <mergeCell ref="C17:D17"/>
    <mergeCell ref="E17:F17"/>
    <mergeCell ref="G17:H17"/>
    <mergeCell ref="A20:B20"/>
    <mergeCell ref="D6:I6"/>
    <mergeCell ref="D5:I5"/>
    <mergeCell ref="K5:L5"/>
    <mergeCell ref="L32:O32"/>
    <mergeCell ref="L28:O28"/>
    <mergeCell ref="J15:K15"/>
    <mergeCell ref="L15:M15"/>
    <mergeCell ref="J16:K16"/>
    <mergeCell ref="L16:M16"/>
    <mergeCell ref="J18:K18"/>
    <mergeCell ref="L18:M18"/>
    <mergeCell ref="C15:D15"/>
    <mergeCell ref="E15:F15"/>
    <mergeCell ref="G15:H15"/>
    <mergeCell ref="C16:D16"/>
    <mergeCell ref="E16:F16"/>
    <mergeCell ref="C35:P35"/>
    <mergeCell ref="C36:P36"/>
    <mergeCell ref="C37:P37"/>
    <mergeCell ref="G20:H20"/>
    <mergeCell ref="J19:K19"/>
    <mergeCell ref="L19:M19"/>
    <mergeCell ref="C20:D20"/>
    <mergeCell ref="E20:F20"/>
    <mergeCell ref="A1:B3"/>
    <mergeCell ref="C1:N2"/>
    <mergeCell ref="C3:N3"/>
    <mergeCell ref="A5:C5"/>
    <mergeCell ref="E23:F23"/>
    <mergeCell ref="A21:B21"/>
    <mergeCell ref="A22:B22"/>
    <mergeCell ref="A8:B8"/>
    <mergeCell ref="C22:D22"/>
    <mergeCell ref="G21:H21"/>
    <mergeCell ref="G22:H22"/>
    <mergeCell ref="C21:D21"/>
    <mergeCell ref="E21:F21"/>
    <mergeCell ref="E22:F22"/>
    <mergeCell ref="A18:B18"/>
    <mergeCell ref="A19:B19"/>
    <mergeCell ref="O1:P1"/>
    <mergeCell ref="O2:P2"/>
    <mergeCell ref="O8:O9"/>
    <mergeCell ref="P8:P9"/>
    <mergeCell ref="C23:D23"/>
    <mergeCell ref="G23:H23"/>
    <mergeCell ref="N22:O22"/>
    <mergeCell ref="K22:L22"/>
    <mergeCell ref="C18:D18"/>
    <mergeCell ref="E18:F18"/>
    <mergeCell ref="G18:H18"/>
    <mergeCell ref="C19:D19"/>
    <mergeCell ref="E19:F19"/>
    <mergeCell ref="G19:H19"/>
    <mergeCell ref="C8:J8"/>
    <mergeCell ref="K8:N8"/>
  </mergeCells>
  <printOptions horizontalCentered="1"/>
  <pageMargins left="0.31496062992125984" right="0.31496062992125984" top="0.94488188976377963" bottom="0.94488188976377963" header="0.31496062992125984" footer="0.31496062992125984"/>
  <pageSetup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CA05.1207-17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Murga</dc:creator>
  <cp:lastModifiedBy>Luis Murga</cp:lastModifiedBy>
  <cp:lastPrinted>2021-01-05T20:15:28Z</cp:lastPrinted>
  <dcterms:created xsi:type="dcterms:W3CDTF">2017-07-12T18:09:44Z</dcterms:created>
  <dcterms:modified xsi:type="dcterms:W3CDTF">2021-01-05T20:16:23Z</dcterms:modified>
</cp:coreProperties>
</file>